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/"/>
    </mc:Choice>
  </mc:AlternateContent>
  <xr:revisionPtr revIDLastSave="0" documentId="8_{4C2499CD-D5CE-E94E-9FE6-AB29C9EDBA72}" xr6:coauthVersionLast="47" xr6:coauthVersionMax="47" xr10:uidLastSave="{00000000-0000-0000-0000-000000000000}"/>
  <bookViews>
    <workbookView xWindow="5960" yWindow="760" windowWidth="12700" windowHeight="11260"/>
  </bookViews>
  <sheets>
    <sheet name="XTF Exchange Traded Funds" sheetId="2" r:id="rId1"/>
    <sheet name="XTF - Cascade OTC" sheetId="3" r:id="rId2"/>
  </sheets>
  <definedNames>
    <definedName name="_xlnm.Print_Area" localSheetId="0">'XTF Exchange Traded Funds'!$A$461:$B$844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347" i="2" l="1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E529" i="2"/>
  <c r="E530" i="2"/>
  <c r="E531" i="2"/>
  <c r="E532" i="2"/>
  <c r="E533" i="2"/>
  <c r="E534" i="2"/>
  <c r="E503" i="2"/>
  <c r="E504" i="2"/>
  <c r="E505" i="2"/>
  <c r="E506" i="2"/>
  <c r="E507" i="2"/>
  <c r="E508" i="2"/>
  <c r="E509" i="2"/>
  <c r="E510" i="2"/>
  <c r="E511" i="2"/>
  <c r="E512" i="2"/>
  <c r="E513" i="2"/>
  <c r="F530" i="2"/>
  <c r="F504" i="2"/>
  <c r="D1346" i="2"/>
  <c r="C1346" i="2"/>
  <c r="C457" i="2"/>
  <c r="C845" i="2"/>
  <c r="C1621" i="2" s="1"/>
  <c r="F1266" i="2" s="1"/>
  <c r="C1146" i="2"/>
  <c r="C1509" i="2"/>
  <c r="C1581" i="2"/>
  <c r="C1587" i="2"/>
  <c r="C1555" i="2"/>
  <c r="C1593" i="2"/>
  <c r="C1598" i="2"/>
  <c r="C1603" i="2"/>
  <c r="C1543" i="2"/>
  <c r="F1543" i="2" s="1"/>
  <c r="C1608" i="2"/>
  <c r="C1613" i="2"/>
  <c r="C1618" i="2"/>
  <c r="E1279" i="2"/>
  <c r="E1287" i="2"/>
  <c r="E1256" i="2"/>
  <c r="E1240" i="2"/>
  <c r="E1239" i="2"/>
  <c r="E1242" i="2"/>
  <c r="E1261" i="2"/>
  <c r="F1258" i="2"/>
  <c r="F1209" i="2"/>
  <c r="F708" i="2"/>
  <c r="F712" i="2"/>
  <c r="F326" i="2"/>
  <c r="F217" i="2"/>
  <c r="E1574" i="2"/>
  <c r="E1575" i="2"/>
  <c r="E1576" i="2"/>
  <c r="E1577" i="2"/>
  <c r="E1578" i="2"/>
  <c r="E1579" i="2"/>
  <c r="E1580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374" i="2"/>
  <c r="E1343" i="2"/>
  <c r="E1344" i="2"/>
  <c r="E1345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284" i="2"/>
  <c r="E1285" i="2"/>
  <c r="E1286" i="2"/>
  <c r="E1288" i="2"/>
  <c r="E1289" i="2"/>
  <c r="E1290" i="2"/>
  <c r="E1291" i="2"/>
  <c r="E1292" i="2"/>
  <c r="E1293" i="2"/>
  <c r="E1294" i="2"/>
  <c r="E1295" i="2"/>
  <c r="E1296" i="2"/>
  <c r="E1270" i="2"/>
  <c r="E1271" i="2"/>
  <c r="E1272" i="2"/>
  <c r="E1273" i="2"/>
  <c r="E1274" i="2"/>
  <c r="E1275" i="2"/>
  <c r="E1276" i="2"/>
  <c r="E1277" i="2"/>
  <c r="E1278" i="2"/>
  <c r="E1280" i="2"/>
  <c r="E1281" i="2"/>
  <c r="E1282" i="2"/>
  <c r="E1283" i="2"/>
  <c r="E1258" i="2"/>
  <c r="E1259" i="2"/>
  <c r="E1260" i="2"/>
  <c r="E1262" i="2"/>
  <c r="E1263" i="2"/>
  <c r="E1264" i="2"/>
  <c r="E1265" i="2"/>
  <c r="E1266" i="2"/>
  <c r="E1267" i="2"/>
  <c r="E1268" i="2"/>
  <c r="E1269" i="2"/>
  <c r="E1252" i="2"/>
  <c r="E1244" i="2"/>
  <c r="E1245" i="2"/>
  <c r="E1246" i="2"/>
  <c r="E1247" i="2"/>
  <c r="E1248" i="2"/>
  <c r="E1249" i="2"/>
  <c r="E1250" i="2"/>
  <c r="E1251" i="2"/>
  <c r="E1253" i="2"/>
  <c r="E1254" i="2"/>
  <c r="E1255" i="2"/>
  <c r="E1257" i="2"/>
  <c r="E1201" i="2"/>
  <c r="E1202" i="2"/>
  <c r="E1203" i="2"/>
  <c r="E1204" i="2"/>
  <c r="E1205" i="2"/>
  <c r="E1206" i="2"/>
  <c r="E1207" i="2"/>
  <c r="E1208" i="2"/>
  <c r="E1209" i="2"/>
  <c r="E1156" i="2"/>
  <c r="E1157" i="2"/>
  <c r="E1158" i="2"/>
  <c r="E1159" i="2"/>
  <c r="E1160" i="2"/>
  <c r="E1161" i="2"/>
  <c r="E1162" i="2"/>
  <c r="E1163" i="2"/>
  <c r="E1164" i="2"/>
  <c r="E1003" i="2"/>
  <c r="E639" i="2"/>
  <c r="E715" i="2"/>
  <c r="E716" i="2"/>
  <c r="E717" i="2"/>
  <c r="E718" i="2"/>
  <c r="E719" i="2"/>
  <c r="E720" i="2"/>
  <c r="E700" i="2"/>
  <c r="E701" i="2"/>
  <c r="E637" i="2"/>
  <c r="E638" i="2"/>
  <c r="E681" i="2"/>
  <c r="E499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217" i="2"/>
  <c r="E218" i="2"/>
  <c r="E219" i="2"/>
  <c r="E220" i="2"/>
  <c r="E221" i="2"/>
  <c r="E7" i="2"/>
  <c r="D845" i="2"/>
  <c r="I8" i="3"/>
  <c r="I9" i="3"/>
  <c r="H8" i="3"/>
  <c r="H9" i="3"/>
  <c r="H10" i="3"/>
  <c r="H11" i="3"/>
  <c r="H12" i="3"/>
  <c r="H13" i="3"/>
  <c r="H14" i="3"/>
  <c r="H15" i="3"/>
  <c r="E326" i="3"/>
  <c r="E327" i="3"/>
  <c r="E328" i="3"/>
  <c r="E329" i="3"/>
  <c r="E330" i="3"/>
  <c r="E331" i="3"/>
  <c r="E332" i="3"/>
  <c r="E333" i="3"/>
  <c r="E334" i="3"/>
  <c r="E335" i="3"/>
  <c r="E336" i="3"/>
  <c r="E219" i="3"/>
  <c r="E220" i="3"/>
  <c r="E221" i="3"/>
  <c r="E222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8" i="3"/>
  <c r="I326" i="3"/>
  <c r="I222" i="3"/>
  <c r="I221" i="3"/>
  <c r="I220" i="3"/>
  <c r="I219" i="3"/>
  <c r="F1555" i="2"/>
  <c r="F1593" i="2"/>
  <c r="D457" i="2"/>
  <c r="D1146" i="2"/>
  <c r="D1509" i="2"/>
  <c r="D1543" i="2"/>
  <c r="D1555" i="2"/>
  <c r="D1581" i="2"/>
  <c r="D1593" i="2"/>
  <c r="D1587" i="2"/>
  <c r="D1598" i="2"/>
  <c r="D1603" i="2"/>
  <c r="D1608" i="2"/>
  <c r="D1613" i="2"/>
  <c r="D1618" i="2"/>
  <c r="I28" i="3"/>
  <c r="I65" i="3"/>
  <c r="I99" i="3"/>
  <c r="I100" i="3"/>
  <c r="I139" i="3"/>
  <c r="I158" i="3"/>
  <c r="I159" i="3"/>
  <c r="I160" i="3"/>
  <c r="I161" i="3"/>
  <c r="I162" i="3"/>
  <c r="I163" i="3"/>
  <c r="I176" i="3"/>
  <c r="I185" i="3"/>
  <c r="I204" i="3"/>
  <c r="I205" i="3"/>
  <c r="I432" i="3"/>
  <c r="I433" i="3"/>
  <c r="I434" i="3"/>
  <c r="I435" i="3"/>
  <c r="I448" i="3"/>
  <c r="I29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7" i="3"/>
  <c r="I178" i="3"/>
  <c r="I179" i="3"/>
  <c r="I180" i="3"/>
  <c r="I181" i="3"/>
  <c r="I182" i="3"/>
  <c r="I183" i="3"/>
  <c r="I184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4" i="3"/>
  <c r="I385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9" i="3"/>
  <c r="I450" i="3"/>
  <c r="I451" i="3"/>
  <c r="I452" i="3"/>
  <c r="I453" i="3"/>
  <c r="I454" i="3"/>
  <c r="I455" i="3"/>
  <c r="I456" i="3"/>
  <c r="I457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37" i="3"/>
  <c r="E338" i="3"/>
  <c r="E339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187" i="3"/>
  <c r="E188" i="3"/>
  <c r="E151" i="3"/>
  <c r="E152" i="3"/>
  <c r="E153" i="3"/>
  <c r="E154" i="3"/>
  <c r="E50" i="3"/>
  <c r="E51" i="3"/>
  <c r="E52" i="3"/>
  <c r="E53" i="3"/>
  <c r="E54" i="3"/>
  <c r="E44" i="3"/>
  <c r="E45" i="3"/>
  <c r="E163" i="3"/>
  <c r="E176" i="3"/>
  <c r="E185" i="3"/>
  <c r="E204" i="3"/>
  <c r="E205" i="3"/>
  <c r="E432" i="3"/>
  <c r="E433" i="3"/>
  <c r="E434" i="3"/>
  <c r="E435" i="3"/>
  <c r="E448" i="3"/>
  <c r="E24" i="3"/>
  <c r="E25" i="3"/>
  <c r="E26" i="3"/>
  <c r="E27" i="3"/>
  <c r="E65" i="3"/>
  <c r="E99" i="3"/>
  <c r="E100" i="3"/>
  <c r="E139" i="3"/>
  <c r="E158" i="3"/>
  <c r="E159" i="3"/>
  <c r="E160" i="3"/>
  <c r="E161" i="3"/>
  <c r="E162" i="3"/>
  <c r="D458" i="3"/>
  <c r="E1559" i="2"/>
  <c r="E1445" i="2"/>
  <c r="E1446" i="2"/>
  <c r="E1447" i="2"/>
  <c r="E1448" i="2"/>
  <c r="E1454" i="2"/>
  <c r="E1471" i="2"/>
  <c r="E1472" i="2"/>
  <c r="E1473" i="2"/>
  <c r="E1474" i="2"/>
  <c r="E1475" i="2"/>
  <c r="E1476" i="2"/>
  <c r="E1477" i="2"/>
  <c r="F1445" i="2"/>
  <c r="F1446" i="2"/>
  <c r="F1454" i="2"/>
  <c r="E1386" i="2"/>
  <c r="E1387" i="2"/>
  <c r="E1388" i="2"/>
  <c r="E1364" i="2"/>
  <c r="E1365" i="2"/>
  <c r="E1366" i="2"/>
  <c r="E1367" i="2"/>
  <c r="E1368" i="2"/>
  <c r="E1369" i="2"/>
  <c r="E1370" i="2"/>
  <c r="E1371" i="2"/>
  <c r="E1372" i="2"/>
  <c r="E1373" i="2"/>
  <c r="E1375" i="2"/>
  <c r="E1376" i="2"/>
  <c r="E1377" i="2"/>
  <c r="E1378" i="2"/>
  <c r="E1379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41" i="2"/>
  <c r="E1243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153" i="2"/>
  <c r="E1154" i="2"/>
  <c r="E1155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11" i="2"/>
  <c r="E1112" i="2"/>
  <c r="E1113" i="2"/>
  <c r="E1114" i="2"/>
  <c r="E1115" i="2"/>
  <c r="E1116" i="2"/>
  <c r="E1117" i="2"/>
  <c r="E991" i="2"/>
  <c r="E992" i="2"/>
  <c r="E993" i="2"/>
  <c r="E994" i="2"/>
  <c r="E995" i="2"/>
  <c r="E996" i="2"/>
  <c r="E997" i="2"/>
  <c r="E998" i="2"/>
  <c r="E999" i="2"/>
  <c r="E1000" i="2"/>
  <c r="E1001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48" i="2"/>
  <c r="E949" i="2"/>
  <c r="E950" i="2"/>
  <c r="E951" i="2"/>
  <c r="E952" i="2"/>
  <c r="E953" i="2"/>
  <c r="E954" i="2"/>
  <c r="E955" i="2"/>
  <c r="E942" i="2"/>
  <c r="E943" i="2"/>
  <c r="E944" i="2"/>
  <c r="E945" i="2"/>
  <c r="E946" i="2"/>
  <c r="E947" i="2"/>
  <c r="F926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490" i="2"/>
  <c r="E462" i="2"/>
  <c r="E463" i="2"/>
  <c r="E464" i="2"/>
  <c r="F464" i="2"/>
  <c r="E472" i="2"/>
  <c r="F472" i="2"/>
  <c r="E473" i="2"/>
  <c r="E474" i="2"/>
  <c r="E475" i="2"/>
  <c r="E477" i="2"/>
  <c r="F477" i="2"/>
  <c r="E478" i="2"/>
  <c r="E479" i="2"/>
  <c r="E471" i="2"/>
  <c r="E480" i="2"/>
  <c r="F480" i="2"/>
  <c r="E481" i="2"/>
  <c r="F481" i="2"/>
  <c r="E482" i="2"/>
  <c r="E465" i="2"/>
  <c r="E466" i="2"/>
  <c r="E467" i="2"/>
  <c r="F467" i="2"/>
  <c r="E468" i="2"/>
  <c r="E469" i="2"/>
  <c r="E470" i="2"/>
  <c r="E476" i="2"/>
  <c r="F476" i="2"/>
  <c r="E483" i="2"/>
  <c r="E484" i="2"/>
  <c r="E485" i="2"/>
  <c r="E486" i="2"/>
  <c r="E487" i="2"/>
  <c r="E488" i="2"/>
  <c r="F488" i="2"/>
  <c r="E489" i="2"/>
  <c r="E491" i="2"/>
  <c r="E492" i="2"/>
  <c r="E493" i="2"/>
  <c r="F493" i="2"/>
  <c r="E494" i="2"/>
  <c r="E495" i="2"/>
  <c r="E496" i="2"/>
  <c r="E497" i="2"/>
  <c r="F497" i="2"/>
  <c r="E498" i="2"/>
  <c r="F498" i="2"/>
  <c r="E500" i="2"/>
  <c r="E501" i="2"/>
  <c r="E502" i="2"/>
  <c r="E514" i="2"/>
  <c r="F514" i="2"/>
  <c r="E515" i="2"/>
  <c r="E516" i="2"/>
  <c r="E517" i="2"/>
  <c r="E518" i="2"/>
  <c r="F518" i="2"/>
  <c r="E519" i="2"/>
  <c r="F519" i="2"/>
  <c r="E520" i="2"/>
  <c r="E521" i="2"/>
  <c r="E522" i="2"/>
  <c r="E523" i="2"/>
  <c r="F523" i="2"/>
  <c r="E524" i="2"/>
  <c r="E525" i="2"/>
  <c r="E526" i="2"/>
  <c r="E527" i="2"/>
  <c r="F527" i="2"/>
  <c r="E528" i="2"/>
  <c r="E535" i="2"/>
  <c r="E536" i="2"/>
  <c r="E537" i="2"/>
  <c r="E538" i="2"/>
  <c r="F538" i="2"/>
  <c r="E539" i="2"/>
  <c r="E540" i="2"/>
  <c r="E541" i="2"/>
  <c r="E542" i="2"/>
  <c r="E543" i="2"/>
  <c r="E544" i="2"/>
  <c r="F544" i="2"/>
  <c r="E545" i="2"/>
  <c r="E546" i="2"/>
  <c r="E547" i="2"/>
  <c r="E548" i="2"/>
  <c r="F548" i="2"/>
  <c r="E549" i="2"/>
  <c r="E550" i="2"/>
  <c r="E551" i="2"/>
  <c r="E552" i="2"/>
  <c r="F552" i="2"/>
  <c r="E553" i="2"/>
  <c r="F553" i="2"/>
  <c r="E554" i="2"/>
  <c r="E555" i="2"/>
  <c r="E556" i="2"/>
  <c r="E557" i="2"/>
  <c r="F557" i="2"/>
  <c r="E558" i="2"/>
  <c r="E559" i="2"/>
  <c r="E560" i="2"/>
  <c r="E561" i="2"/>
  <c r="F561" i="2"/>
  <c r="E562" i="2"/>
  <c r="F562" i="2"/>
  <c r="E563" i="2"/>
  <c r="E564" i="2"/>
  <c r="E565" i="2"/>
  <c r="E566" i="2"/>
  <c r="F566" i="2"/>
  <c r="E567" i="2"/>
  <c r="E568" i="2"/>
  <c r="E569" i="2"/>
  <c r="E570" i="2"/>
  <c r="F570" i="2"/>
  <c r="E571" i="2"/>
  <c r="E572" i="2"/>
  <c r="E573" i="2"/>
  <c r="E574" i="2"/>
  <c r="E575" i="2"/>
  <c r="E576" i="2"/>
  <c r="F576" i="2"/>
  <c r="E577" i="2"/>
  <c r="E578" i="2"/>
  <c r="E579" i="2"/>
  <c r="E580" i="2"/>
  <c r="F580" i="2"/>
  <c r="E581" i="2"/>
  <c r="E582" i="2"/>
  <c r="E583" i="2"/>
  <c r="E584" i="2"/>
  <c r="F584" i="2"/>
  <c r="E585" i="2"/>
  <c r="F585" i="2"/>
  <c r="E586" i="2"/>
  <c r="E587" i="2"/>
  <c r="E588" i="2"/>
  <c r="E589" i="2"/>
  <c r="F589" i="2"/>
  <c r="E590" i="2"/>
  <c r="E591" i="2"/>
  <c r="E592" i="2"/>
  <c r="E593" i="2"/>
  <c r="F593" i="2"/>
  <c r="E594" i="2"/>
  <c r="F594" i="2"/>
  <c r="E595" i="2"/>
  <c r="E596" i="2"/>
  <c r="E597" i="2"/>
  <c r="E598" i="2"/>
  <c r="F598" i="2"/>
  <c r="E599" i="2"/>
  <c r="E600" i="2"/>
  <c r="E601" i="2"/>
  <c r="E602" i="2"/>
  <c r="F602" i="2"/>
  <c r="E603" i="2"/>
  <c r="E604" i="2"/>
  <c r="E605" i="2"/>
  <c r="E606" i="2"/>
  <c r="E607" i="2"/>
  <c r="E608" i="2"/>
  <c r="F608" i="2"/>
  <c r="E609" i="2"/>
  <c r="E610" i="2"/>
  <c r="E611" i="2"/>
  <c r="E612" i="2"/>
  <c r="F612" i="2"/>
  <c r="E613" i="2"/>
  <c r="E614" i="2"/>
  <c r="E615" i="2"/>
  <c r="E616" i="2"/>
  <c r="F616" i="2"/>
  <c r="E617" i="2"/>
  <c r="F617" i="2"/>
  <c r="E618" i="2"/>
  <c r="E619" i="2"/>
  <c r="E620" i="2"/>
  <c r="E621" i="2"/>
  <c r="F621" i="2"/>
  <c r="E622" i="2"/>
  <c r="E623" i="2"/>
  <c r="E624" i="2"/>
  <c r="E625" i="2"/>
  <c r="F625" i="2"/>
  <c r="E626" i="2"/>
  <c r="F626" i="2"/>
  <c r="E627" i="2"/>
  <c r="E628" i="2"/>
  <c r="E629" i="2"/>
  <c r="E630" i="2"/>
  <c r="F630" i="2"/>
  <c r="E631" i="2"/>
  <c r="E632" i="2"/>
  <c r="E633" i="2"/>
  <c r="E634" i="2"/>
  <c r="F634" i="2"/>
  <c r="E635" i="2"/>
  <c r="E636" i="2"/>
  <c r="E640" i="2"/>
  <c r="E641" i="2"/>
  <c r="E642" i="2"/>
  <c r="E643" i="2"/>
  <c r="F643" i="2"/>
  <c r="E644" i="2"/>
  <c r="E645" i="2"/>
  <c r="E646" i="2"/>
  <c r="E647" i="2"/>
  <c r="F647" i="2"/>
  <c r="E648" i="2"/>
  <c r="E649" i="2"/>
  <c r="E650" i="2"/>
  <c r="E651" i="2"/>
  <c r="F651" i="2"/>
  <c r="E652" i="2"/>
  <c r="F652" i="2"/>
  <c r="E653" i="2"/>
  <c r="E654" i="2"/>
  <c r="E655" i="2"/>
  <c r="E656" i="2"/>
  <c r="F656" i="2"/>
  <c r="E657" i="2"/>
  <c r="E658" i="2"/>
  <c r="E659" i="2"/>
  <c r="E660" i="2"/>
  <c r="F660" i="2"/>
  <c r="E661" i="2"/>
  <c r="F661" i="2"/>
  <c r="E662" i="2"/>
  <c r="E663" i="2"/>
  <c r="E664" i="2"/>
  <c r="E665" i="2"/>
  <c r="F665" i="2"/>
  <c r="E666" i="2"/>
  <c r="E667" i="2"/>
  <c r="E668" i="2"/>
  <c r="E669" i="2"/>
  <c r="F669" i="2"/>
  <c r="E670" i="2"/>
  <c r="E671" i="2"/>
  <c r="E672" i="2"/>
  <c r="E673" i="2"/>
  <c r="E674" i="2"/>
  <c r="E675" i="2"/>
  <c r="F675" i="2"/>
  <c r="E676" i="2"/>
  <c r="E677" i="2"/>
  <c r="E678" i="2"/>
  <c r="E680" i="2"/>
  <c r="F680" i="2"/>
  <c r="E679" i="2"/>
  <c r="E682" i="2"/>
  <c r="E683" i="2"/>
  <c r="E684" i="2"/>
  <c r="F684" i="2"/>
  <c r="E685" i="2"/>
  <c r="F685" i="2"/>
  <c r="E686" i="2"/>
  <c r="E687" i="2"/>
  <c r="E688" i="2"/>
  <c r="E689" i="2"/>
  <c r="F689" i="2"/>
  <c r="E690" i="2"/>
  <c r="E691" i="2"/>
  <c r="E692" i="2"/>
  <c r="E693" i="2"/>
  <c r="F693" i="2"/>
  <c r="E694" i="2"/>
  <c r="F694" i="2"/>
  <c r="E695" i="2"/>
  <c r="E696" i="2"/>
  <c r="E697" i="2"/>
  <c r="E698" i="2"/>
  <c r="F698" i="2"/>
  <c r="E699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F716" i="2"/>
  <c r="F717" i="2"/>
  <c r="F719" i="2"/>
  <c r="E778" i="2"/>
  <c r="E721" i="2"/>
  <c r="E722" i="2"/>
  <c r="E723" i="2"/>
  <c r="F723" i="2"/>
  <c r="E724" i="2"/>
  <c r="E725" i="2"/>
  <c r="E726" i="2"/>
  <c r="E727" i="2"/>
  <c r="F727" i="2"/>
  <c r="E728" i="2"/>
  <c r="E729" i="2"/>
  <c r="E730" i="2"/>
  <c r="E731" i="2"/>
  <c r="F731" i="2"/>
  <c r="E732" i="2"/>
  <c r="F732" i="2"/>
  <c r="E733" i="2"/>
  <c r="E734" i="2"/>
  <c r="E735" i="2"/>
  <c r="E736" i="2"/>
  <c r="F736" i="2"/>
  <c r="E737" i="2"/>
  <c r="E738" i="2"/>
  <c r="E739" i="2"/>
  <c r="E740" i="2"/>
  <c r="F740" i="2"/>
  <c r="E741" i="2"/>
  <c r="F741" i="2"/>
  <c r="E742" i="2"/>
  <c r="E743" i="2"/>
  <c r="E744" i="2"/>
  <c r="E745" i="2"/>
  <c r="F745" i="2"/>
  <c r="E746" i="2"/>
  <c r="E747" i="2"/>
  <c r="E748" i="2"/>
  <c r="E749" i="2"/>
  <c r="F749" i="2"/>
  <c r="E750" i="2"/>
  <c r="E751" i="2"/>
  <c r="E752" i="2"/>
  <c r="E753" i="2"/>
  <c r="E754" i="2"/>
  <c r="E755" i="2"/>
  <c r="F755" i="2"/>
  <c r="E756" i="2"/>
  <c r="E757" i="2"/>
  <c r="E758" i="2"/>
  <c r="E759" i="2"/>
  <c r="F759" i="2"/>
  <c r="E760" i="2"/>
  <c r="E761" i="2"/>
  <c r="E762" i="2"/>
  <c r="E763" i="2"/>
  <c r="F763" i="2"/>
  <c r="E764" i="2"/>
  <c r="F764" i="2"/>
  <c r="E765" i="2"/>
  <c r="E766" i="2"/>
  <c r="E767" i="2"/>
  <c r="E768" i="2"/>
  <c r="F768" i="2"/>
  <c r="E769" i="2"/>
  <c r="E770" i="2"/>
  <c r="E771" i="2"/>
  <c r="E772" i="2"/>
  <c r="F772" i="2"/>
  <c r="E773" i="2"/>
  <c r="F773" i="2"/>
  <c r="E774" i="2"/>
  <c r="E775" i="2"/>
  <c r="E776" i="2"/>
  <c r="E777" i="2"/>
  <c r="F777" i="2"/>
  <c r="E779" i="2"/>
  <c r="E780" i="2"/>
  <c r="E781" i="2"/>
  <c r="E782" i="2"/>
  <c r="F782" i="2"/>
  <c r="E783" i="2"/>
  <c r="E784" i="2"/>
  <c r="E785" i="2"/>
  <c r="E786" i="2"/>
  <c r="E787" i="2"/>
  <c r="E788" i="2"/>
  <c r="F788" i="2"/>
  <c r="E789" i="2"/>
  <c r="E790" i="2"/>
  <c r="E791" i="2"/>
  <c r="E792" i="2"/>
  <c r="F792" i="2"/>
  <c r="E793" i="2"/>
  <c r="E794" i="2"/>
  <c r="E795" i="2"/>
  <c r="E796" i="2"/>
  <c r="F796" i="2"/>
  <c r="E797" i="2"/>
  <c r="F797" i="2"/>
  <c r="E798" i="2"/>
  <c r="E799" i="2"/>
  <c r="E800" i="2"/>
  <c r="E801" i="2"/>
  <c r="F801" i="2"/>
  <c r="E802" i="2"/>
  <c r="E803" i="2"/>
  <c r="E804" i="2"/>
  <c r="E805" i="2"/>
  <c r="F805" i="2"/>
  <c r="E806" i="2"/>
  <c r="F806" i="2"/>
  <c r="E807" i="2"/>
  <c r="E808" i="2"/>
  <c r="E809" i="2"/>
  <c r="E810" i="2"/>
  <c r="F810" i="2"/>
  <c r="E811" i="2"/>
  <c r="E812" i="2"/>
  <c r="E813" i="2"/>
  <c r="E814" i="2"/>
  <c r="F814" i="2"/>
  <c r="E815" i="2"/>
  <c r="E816" i="2"/>
  <c r="E817" i="2"/>
  <c r="E818" i="2"/>
  <c r="E819" i="2"/>
  <c r="E820" i="2"/>
  <c r="F820" i="2"/>
  <c r="E821" i="2"/>
  <c r="E822" i="2"/>
  <c r="E823" i="2"/>
  <c r="E824" i="2"/>
  <c r="F824" i="2"/>
  <c r="E825" i="2"/>
  <c r="E826" i="2"/>
  <c r="E827" i="2"/>
  <c r="E828" i="2"/>
  <c r="F828" i="2"/>
  <c r="E829" i="2"/>
  <c r="E830" i="2"/>
  <c r="E831" i="2"/>
  <c r="E832" i="2"/>
  <c r="F832" i="2"/>
  <c r="E833" i="2"/>
  <c r="E834" i="2"/>
  <c r="E835" i="2"/>
  <c r="E836" i="2"/>
  <c r="F836" i="2"/>
  <c r="E837" i="2"/>
  <c r="E838" i="2"/>
  <c r="E839" i="2"/>
  <c r="E840" i="2"/>
  <c r="F840" i="2"/>
  <c r="E841" i="2"/>
  <c r="E842" i="2"/>
  <c r="E843" i="2"/>
  <c r="E844" i="2"/>
  <c r="F844" i="2"/>
  <c r="F138" i="2"/>
  <c r="F142" i="2"/>
  <c r="F144" i="2"/>
  <c r="F145" i="2"/>
  <c r="F146" i="2"/>
  <c r="F150" i="2"/>
  <c r="F152" i="2"/>
  <c r="F153" i="2"/>
  <c r="F154" i="2"/>
  <c r="F158" i="2"/>
  <c r="F160" i="2"/>
  <c r="F161" i="2"/>
  <c r="F162" i="2"/>
  <c r="F166" i="2"/>
  <c r="F168" i="2"/>
  <c r="F169" i="2"/>
  <c r="F170" i="2"/>
  <c r="F174" i="2"/>
  <c r="F175" i="2"/>
  <c r="F176" i="2"/>
  <c r="F177" i="2"/>
  <c r="F178" i="2"/>
  <c r="F182" i="2"/>
  <c r="F183" i="2"/>
  <c r="F184" i="2"/>
  <c r="F185" i="2"/>
  <c r="F186" i="2"/>
  <c r="F190" i="2"/>
  <c r="F191" i="2"/>
  <c r="F192" i="2"/>
  <c r="F193" i="2"/>
  <c r="F194" i="2"/>
  <c r="F198" i="2"/>
  <c r="F199" i="2"/>
  <c r="F200" i="2"/>
  <c r="F201" i="2"/>
  <c r="F202" i="2"/>
  <c r="F206" i="2"/>
  <c r="F207" i="2"/>
  <c r="F208" i="2"/>
  <c r="F209" i="2"/>
  <c r="F210" i="2"/>
  <c r="F214" i="2"/>
  <c r="F215" i="2"/>
  <c r="F216" i="2"/>
  <c r="F222" i="2"/>
  <c r="F223" i="2"/>
  <c r="F227" i="2"/>
  <c r="F228" i="2"/>
  <c r="F229" i="2"/>
  <c r="F230" i="2"/>
  <c r="F231" i="2"/>
  <c r="F235" i="2"/>
  <c r="F236" i="2"/>
  <c r="F237" i="2"/>
  <c r="F238" i="2"/>
  <c r="F239" i="2"/>
  <c r="F243" i="2"/>
  <c r="F244" i="2"/>
  <c r="F245" i="2"/>
  <c r="F246" i="2"/>
  <c r="F247" i="2"/>
  <c r="F251" i="2"/>
  <c r="F252" i="2"/>
  <c r="F253" i="2"/>
  <c r="F254" i="2"/>
  <c r="F255" i="2"/>
  <c r="F259" i="2"/>
  <c r="F260" i="2"/>
  <c r="F261" i="2"/>
  <c r="F262" i="2"/>
  <c r="F263" i="2"/>
  <c r="F267" i="2"/>
  <c r="F268" i="2"/>
  <c r="F269" i="2"/>
  <c r="F270" i="2"/>
  <c r="F271" i="2"/>
  <c r="F275" i="2"/>
  <c r="F276" i="2"/>
  <c r="F277" i="2"/>
  <c r="F278" i="2"/>
  <c r="F279" i="2"/>
  <c r="F283" i="2"/>
  <c r="F284" i="2"/>
  <c r="F285" i="2"/>
  <c r="F286" i="2"/>
  <c r="F287" i="2"/>
  <c r="F291" i="2"/>
  <c r="F292" i="2"/>
  <c r="F293" i="2"/>
  <c r="F294" i="2"/>
  <c r="F295" i="2"/>
  <c r="F299" i="2"/>
  <c r="F300" i="2"/>
  <c r="F301" i="2"/>
  <c r="F302" i="2"/>
  <c r="F303" i="2"/>
  <c r="F307" i="2"/>
  <c r="F308" i="2"/>
  <c r="F309" i="2"/>
  <c r="F310" i="2"/>
  <c r="F311" i="2"/>
  <c r="F315" i="2"/>
  <c r="F316" i="2"/>
  <c r="F317" i="2"/>
  <c r="F318" i="2"/>
  <c r="F319" i="2"/>
  <c r="F323" i="2"/>
  <c r="F324" i="2"/>
  <c r="F327" i="2"/>
  <c r="F328" i="2"/>
  <c r="F329" i="2"/>
  <c r="F333" i="2"/>
  <c r="F334" i="2"/>
  <c r="F335" i="2"/>
  <c r="F336" i="2"/>
  <c r="F337" i="2"/>
  <c r="F341" i="2"/>
  <c r="F342" i="2"/>
  <c r="F343" i="2"/>
  <c r="F344" i="2"/>
  <c r="F345" i="2"/>
  <c r="F349" i="2"/>
  <c r="F350" i="2"/>
  <c r="F351" i="2"/>
  <c r="F352" i="2"/>
  <c r="F353" i="2"/>
  <c r="F357" i="2"/>
  <c r="F358" i="2"/>
  <c r="F359" i="2"/>
  <c r="F360" i="2"/>
  <c r="F361" i="2"/>
  <c r="F365" i="2"/>
  <c r="F366" i="2"/>
  <c r="F367" i="2"/>
  <c r="F368" i="2"/>
  <c r="F369" i="2"/>
  <c r="F373" i="2"/>
  <c r="F374" i="2"/>
  <c r="F375" i="2"/>
  <c r="F376" i="2"/>
  <c r="F377" i="2"/>
  <c r="F381" i="2"/>
  <c r="F382" i="2"/>
  <c r="F383" i="2"/>
  <c r="F384" i="2"/>
  <c r="F385" i="2"/>
  <c r="F389" i="2"/>
  <c r="F390" i="2"/>
  <c r="F391" i="2"/>
  <c r="F392" i="2"/>
  <c r="F393" i="2"/>
  <c r="F397" i="2"/>
  <c r="F398" i="2"/>
  <c r="F399" i="2"/>
  <c r="F400" i="2"/>
  <c r="F401" i="2"/>
  <c r="F405" i="2"/>
  <c r="F406" i="2"/>
  <c r="F407" i="2"/>
  <c r="F408" i="2"/>
  <c r="F409" i="2"/>
  <c r="F413" i="2"/>
  <c r="F414" i="2"/>
  <c r="F415" i="2"/>
  <c r="F416" i="2"/>
  <c r="F417" i="2"/>
  <c r="F421" i="2"/>
  <c r="F422" i="2"/>
  <c r="F423" i="2"/>
  <c r="F424" i="2"/>
  <c r="F425" i="2"/>
  <c r="F429" i="2"/>
  <c r="F430" i="2"/>
  <c r="F431" i="2"/>
  <c r="F432" i="2"/>
  <c r="F433" i="2"/>
  <c r="F437" i="2"/>
  <c r="F438" i="2"/>
  <c r="F439" i="2"/>
  <c r="F440" i="2"/>
  <c r="F441" i="2"/>
  <c r="F445" i="2"/>
  <c r="F446" i="2"/>
  <c r="F447" i="2"/>
  <c r="F448" i="2"/>
  <c r="F449" i="2"/>
  <c r="F453" i="2"/>
  <c r="F454" i="2"/>
  <c r="F455" i="2"/>
  <c r="F456" i="2"/>
  <c r="F98" i="2"/>
  <c r="F65" i="2"/>
  <c r="E442" i="2"/>
  <c r="E443" i="2"/>
  <c r="E444" i="2"/>
  <c r="E445" i="2"/>
  <c r="E446" i="2"/>
  <c r="E447" i="2"/>
  <c r="E448" i="2"/>
  <c r="E449" i="2"/>
  <c r="E450" i="2"/>
  <c r="E451" i="2"/>
  <c r="E431" i="2"/>
  <c r="E432" i="2"/>
  <c r="E433" i="2"/>
  <c r="E434" i="2"/>
  <c r="E435" i="2"/>
  <c r="E436" i="2"/>
  <c r="E437" i="2"/>
  <c r="E438" i="2"/>
  <c r="E366" i="2"/>
  <c r="E367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22" i="2"/>
  <c r="E157" i="2"/>
  <c r="E158" i="2"/>
  <c r="E159" i="2"/>
  <c r="E160" i="2"/>
  <c r="E161" i="2"/>
  <c r="E162" i="2"/>
  <c r="E163" i="2"/>
  <c r="E164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98" i="2"/>
  <c r="E99" i="2"/>
  <c r="E64" i="2"/>
  <c r="F1430" i="2"/>
  <c r="F1431" i="2"/>
  <c r="F1432" i="2"/>
  <c r="F1433" i="2"/>
  <c r="E1428" i="2"/>
  <c r="E1429" i="2"/>
  <c r="E1430" i="2"/>
  <c r="E1431" i="2"/>
  <c r="E1432" i="2"/>
  <c r="E1433" i="2"/>
  <c r="E1510" i="2"/>
  <c r="I24" i="3"/>
  <c r="I25" i="3"/>
  <c r="I26" i="3"/>
  <c r="I27" i="3"/>
  <c r="E46" i="3"/>
  <c r="E47" i="3"/>
  <c r="E48" i="3"/>
  <c r="E49" i="3"/>
  <c r="E55" i="3"/>
  <c r="E56" i="3"/>
  <c r="E57" i="3"/>
  <c r="E58" i="3"/>
  <c r="E59" i="3"/>
  <c r="E60" i="3"/>
  <c r="E61" i="3"/>
  <c r="E62" i="3"/>
  <c r="E63" i="3"/>
  <c r="E64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40" i="3"/>
  <c r="E141" i="3"/>
  <c r="E142" i="3"/>
  <c r="E143" i="3"/>
  <c r="E144" i="3"/>
  <c r="E145" i="3"/>
  <c r="E146" i="3"/>
  <c r="E147" i="3"/>
  <c r="E148" i="3"/>
  <c r="E149" i="3"/>
  <c r="E150" i="3"/>
  <c r="E155" i="3"/>
  <c r="E156" i="3"/>
  <c r="E157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7" i="3"/>
  <c r="E178" i="3"/>
  <c r="E179" i="3"/>
  <c r="E180" i="3"/>
  <c r="E181" i="3"/>
  <c r="E182" i="3"/>
  <c r="E183" i="3"/>
  <c r="E184" i="3"/>
  <c r="E186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9" i="3"/>
  <c r="E450" i="3"/>
  <c r="E451" i="3"/>
  <c r="E452" i="3"/>
  <c r="E453" i="3"/>
  <c r="E454" i="3"/>
  <c r="E455" i="3"/>
  <c r="E456" i="3"/>
  <c r="E457" i="3"/>
  <c r="E21" i="3"/>
  <c r="E22" i="3"/>
  <c r="E23" i="3"/>
  <c r="C458" i="3"/>
  <c r="E458" i="3" s="1"/>
  <c r="E1586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461" i="2"/>
  <c r="E1462" i="2"/>
  <c r="E1151" i="2"/>
  <c r="E1150" i="2"/>
  <c r="E1152" i="2"/>
  <c r="F1281" i="2"/>
  <c r="F1243" i="2"/>
  <c r="F1238" i="2"/>
  <c r="F1241" i="2"/>
  <c r="F1151" i="2"/>
  <c r="F1160" i="2"/>
  <c r="F1153" i="2"/>
  <c r="F1327" i="2"/>
  <c r="F1031" i="2"/>
  <c r="F1032" i="2"/>
  <c r="F1036" i="2"/>
  <c r="F959" i="2"/>
  <c r="F960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908" i="2"/>
  <c r="E909" i="2"/>
  <c r="E910" i="2"/>
  <c r="E911" i="2"/>
  <c r="E912" i="2"/>
  <c r="E913" i="2"/>
  <c r="E914" i="2"/>
  <c r="E915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1002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93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F461" i="2"/>
  <c r="F11" i="2"/>
  <c r="F12" i="2"/>
  <c r="F13" i="2"/>
  <c r="F14" i="2"/>
  <c r="F15" i="2"/>
  <c r="F17" i="2"/>
  <c r="F18" i="2"/>
  <c r="F19" i="2"/>
  <c r="F20" i="2"/>
  <c r="F21" i="2"/>
  <c r="F22" i="2"/>
  <c r="F23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E45" i="2"/>
  <c r="E46" i="2"/>
  <c r="E47" i="2"/>
  <c r="E48" i="2"/>
  <c r="E49" i="2"/>
  <c r="E50" i="2"/>
  <c r="E51" i="2"/>
  <c r="E52" i="2"/>
  <c r="E53" i="2"/>
  <c r="E54" i="2"/>
  <c r="E55" i="2"/>
  <c r="E56" i="2"/>
  <c r="E65" i="2"/>
  <c r="E316" i="2"/>
  <c r="E318" i="2"/>
  <c r="E310" i="2"/>
  <c r="E57" i="2"/>
  <c r="E58" i="2"/>
  <c r="E59" i="2"/>
  <c r="E60" i="2"/>
  <c r="E61" i="2"/>
  <c r="E62" i="2"/>
  <c r="E63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52" i="2"/>
  <c r="E153" i="2"/>
  <c r="E154" i="2"/>
  <c r="E155" i="2"/>
  <c r="E156" i="2"/>
  <c r="E165" i="2"/>
  <c r="E166" i="2"/>
  <c r="E167" i="2"/>
  <c r="E168" i="2"/>
  <c r="E169" i="2"/>
  <c r="E170" i="2"/>
  <c r="E171" i="2"/>
  <c r="E172" i="2"/>
  <c r="E173" i="2"/>
  <c r="E174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1" i="2"/>
  <c r="E312" i="2"/>
  <c r="E313" i="2"/>
  <c r="E314" i="2"/>
  <c r="E315" i="2"/>
  <c r="E317" i="2"/>
  <c r="E319" i="2"/>
  <c r="E320" i="2"/>
  <c r="E321" i="2"/>
  <c r="E322" i="2"/>
  <c r="E323" i="2"/>
  <c r="E324" i="2"/>
  <c r="E355" i="2"/>
  <c r="E356" i="2"/>
  <c r="E357" i="2"/>
  <c r="E358" i="2"/>
  <c r="E359" i="2"/>
  <c r="E360" i="2"/>
  <c r="E361" i="2"/>
  <c r="E362" i="2"/>
  <c r="E363" i="2"/>
  <c r="E364" i="2"/>
  <c r="E365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9" i="2"/>
  <c r="E440" i="2"/>
  <c r="E441" i="2"/>
  <c r="E452" i="2"/>
  <c r="E453" i="2"/>
  <c r="E454" i="2"/>
  <c r="E455" i="2"/>
  <c r="E456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I10" i="3"/>
  <c r="I11" i="3"/>
  <c r="I12" i="3"/>
  <c r="I13" i="3"/>
  <c r="I14" i="3"/>
  <c r="I15" i="3"/>
  <c r="I16" i="3"/>
  <c r="I17" i="3"/>
  <c r="I18" i="3"/>
  <c r="I19" i="3"/>
  <c r="I20" i="3"/>
  <c r="I21" i="3"/>
  <c r="I22" i="3"/>
  <c r="I23" i="3"/>
  <c r="F858" i="2"/>
  <c r="F856" i="2"/>
  <c r="F909" i="2"/>
  <c r="F920" i="2"/>
  <c r="F864" i="2"/>
  <c r="F854" i="2"/>
  <c r="F878" i="2"/>
  <c r="F855" i="2"/>
  <c r="F885" i="2"/>
  <c r="F1144" i="2"/>
  <c r="E1602" i="2"/>
  <c r="E1603" i="2"/>
  <c r="F1288" i="2"/>
  <c r="F941" i="2"/>
  <c r="F942" i="2"/>
  <c r="F943" i="2"/>
  <c r="F944" i="2"/>
  <c r="F945" i="2"/>
  <c r="F946" i="2"/>
  <c r="F947" i="2"/>
  <c r="F948" i="2"/>
  <c r="F949" i="2"/>
  <c r="F950" i="2"/>
  <c r="F951" i="2"/>
  <c r="F952" i="2"/>
  <c r="F953" i="2"/>
  <c r="H7" i="3"/>
  <c r="F1502" i="2"/>
  <c r="F1503" i="2"/>
  <c r="F1507" i="2"/>
  <c r="F1508" i="2"/>
  <c r="E1502" i="2"/>
  <c r="E1503" i="2"/>
  <c r="E1507" i="2"/>
  <c r="E1508" i="2"/>
  <c r="E1501" i="2"/>
  <c r="E1504" i="2"/>
  <c r="E1444" i="2"/>
  <c r="E1449" i="2"/>
  <c r="E1450" i="2"/>
  <c r="E1451" i="2"/>
  <c r="E1452" i="2"/>
  <c r="E1453" i="2"/>
  <c r="E1455" i="2"/>
  <c r="E1456" i="2"/>
  <c r="E1457" i="2"/>
  <c r="E1458" i="2"/>
  <c r="E1459" i="2"/>
  <c r="E1460" i="2"/>
  <c r="E1463" i="2"/>
  <c r="E1403" i="2"/>
  <c r="E1404" i="2"/>
  <c r="E1405" i="2"/>
  <c r="E1406" i="2"/>
  <c r="E1407" i="2"/>
  <c r="E1356" i="2"/>
  <c r="E1357" i="2"/>
  <c r="E1358" i="2"/>
  <c r="E1359" i="2"/>
  <c r="E1360" i="2"/>
  <c r="E1361" i="2"/>
  <c r="E1362" i="2"/>
  <c r="E1363" i="2"/>
  <c r="E461" i="2"/>
  <c r="E11" i="2"/>
  <c r="E12" i="2"/>
  <c r="E13" i="2"/>
  <c r="E14" i="2"/>
  <c r="E15" i="2"/>
  <c r="E16" i="2"/>
  <c r="E17" i="2"/>
  <c r="E18" i="2"/>
  <c r="E19" i="2"/>
  <c r="E43" i="2"/>
  <c r="E44" i="2"/>
  <c r="E6" i="2"/>
  <c r="I7" i="3"/>
  <c r="E12" i="3"/>
  <c r="E13" i="3"/>
  <c r="E14" i="3"/>
  <c r="E7" i="3"/>
  <c r="E1482" i="2"/>
  <c r="E1483" i="2"/>
  <c r="F1444" i="2"/>
  <c r="F1449" i="2"/>
  <c r="F1450" i="2"/>
  <c r="F1451" i="2"/>
  <c r="F1452" i="2"/>
  <c r="F1453" i="2"/>
  <c r="F1455" i="2"/>
  <c r="F1456" i="2"/>
  <c r="F1457" i="2"/>
  <c r="F1458" i="2"/>
  <c r="F1459" i="2"/>
  <c r="F1460" i="2"/>
  <c r="F1461" i="2"/>
  <c r="F1462" i="2"/>
  <c r="F1463" i="2"/>
  <c r="F1356" i="2"/>
  <c r="F901" i="2"/>
  <c r="F902" i="2"/>
  <c r="F903" i="2"/>
  <c r="F904" i="2"/>
  <c r="F6" i="2"/>
  <c r="E20" i="3"/>
  <c r="F1482" i="2"/>
  <c r="F1483" i="2"/>
  <c r="F1484" i="2"/>
  <c r="F1355" i="2"/>
  <c r="F1357" i="2"/>
  <c r="F1358" i="2"/>
  <c r="F1359" i="2"/>
  <c r="F1360" i="2"/>
  <c r="F1361" i="2"/>
  <c r="F1362" i="2"/>
  <c r="F1363" i="2"/>
  <c r="F1364" i="2"/>
  <c r="F1365" i="2"/>
  <c r="F1366" i="2"/>
  <c r="F1367" i="2"/>
  <c r="F1368" i="2"/>
  <c r="F1369" i="2"/>
  <c r="F1370" i="2"/>
  <c r="F1371" i="2"/>
  <c r="F1372" i="2"/>
  <c r="F1373" i="2"/>
  <c r="F1374" i="2"/>
  <c r="F1375" i="2"/>
  <c r="F1376" i="2"/>
  <c r="F1377" i="2"/>
  <c r="F1378" i="2"/>
  <c r="F1379" i="2"/>
  <c r="E1355" i="2"/>
  <c r="F1093" i="2"/>
  <c r="F1286" i="2"/>
  <c r="F1289" i="2"/>
  <c r="F1226" i="2"/>
  <c r="F1231" i="2"/>
  <c r="F1280" i="2"/>
  <c r="F1271" i="2"/>
  <c r="F1273" i="2"/>
  <c r="F1284" i="2"/>
  <c r="F1169" i="2"/>
  <c r="F1178" i="2"/>
  <c r="F1464" i="2"/>
  <c r="F1465" i="2"/>
  <c r="F1466" i="2"/>
  <c r="F1467" i="2"/>
  <c r="F1468" i="2"/>
  <c r="F1135" i="2"/>
  <c r="F1136" i="2"/>
  <c r="F1137" i="2"/>
  <c r="F1138" i="2"/>
  <c r="F1139" i="2"/>
  <c r="F1140" i="2"/>
  <c r="F1141" i="2"/>
  <c r="F1096" i="2"/>
  <c r="F1097" i="2"/>
  <c r="F1098" i="2"/>
  <c r="F1099" i="2"/>
  <c r="F1100" i="2"/>
  <c r="F1101" i="2"/>
  <c r="F1102" i="2"/>
  <c r="F1103" i="2"/>
  <c r="F1104" i="2"/>
  <c r="F1105" i="2"/>
  <c r="F1106" i="2"/>
  <c r="F1107" i="2"/>
  <c r="F1108" i="2"/>
  <c r="F1109" i="2"/>
  <c r="F1110" i="2"/>
  <c r="F1111" i="2"/>
  <c r="F1112" i="2"/>
  <c r="F1113" i="2"/>
  <c r="F1114" i="2"/>
  <c r="F1115" i="2"/>
  <c r="F1042" i="2"/>
  <c r="E9" i="3"/>
  <c r="E10" i="3"/>
  <c r="E11" i="3"/>
  <c r="E15" i="3"/>
  <c r="E16" i="3"/>
  <c r="E17" i="3"/>
  <c r="E18" i="3"/>
  <c r="E19" i="3"/>
  <c r="E1465" i="2"/>
  <c r="E1466" i="2"/>
  <c r="E1467" i="2"/>
  <c r="E1469" i="2"/>
  <c r="E1470" i="2"/>
  <c r="E1435" i="2"/>
  <c r="E1436" i="2"/>
  <c r="E1437" i="2"/>
  <c r="E1438" i="2"/>
  <c r="E1439" i="2"/>
  <c r="E1440" i="2"/>
  <c r="E1441" i="2"/>
  <c r="E1442" i="2"/>
  <c r="E1443" i="2"/>
  <c r="E1468" i="2"/>
  <c r="E8" i="2"/>
  <c r="E9" i="2"/>
  <c r="E10" i="2"/>
  <c r="G458" i="3"/>
  <c r="F458" i="3"/>
  <c r="I458" i="3" s="1"/>
  <c r="F1520" i="2"/>
  <c r="F9" i="2"/>
  <c r="F10" i="2"/>
  <c r="E1598" i="2"/>
  <c r="F1435" i="2"/>
  <c r="F1436" i="2"/>
  <c r="F1437" i="2"/>
  <c r="F1438" i="2"/>
  <c r="F1439" i="2"/>
  <c r="F1440" i="2"/>
  <c r="F1441" i="2"/>
  <c r="F1442" i="2"/>
  <c r="F1443" i="2"/>
  <c r="F1469" i="2"/>
  <c r="F1470" i="2"/>
  <c r="F1290" i="2"/>
  <c r="F1247" i="2"/>
  <c r="F1249" i="2"/>
  <c r="F1248" i="2"/>
  <c r="F1250" i="2"/>
  <c r="F1246" i="2"/>
  <c r="F1235" i="2"/>
  <c r="F1236" i="2"/>
  <c r="F1233" i="2"/>
  <c r="F1336" i="2"/>
  <c r="F1303" i="2"/>
  <c r="F1304" i="2"/>
  <c r="F1316" i="2"/>
  <c r="F1326" i="2"/>
  <c r="F1328" i="2"/>
  <c r="F1317" i="2"/>
  <c r="F1301" i="2"/>
  <c r="F1302" i="2"/>
  <c r="F1330" i="2"/>
  <c r="F1311" i="2"/>
  <c r="F1312" i="2"/>
  <c r="F1313" i="2"/>
  <c r="F1314" i="2"/>
  <c r="F1319" i="2"/>
  <c r="F1320" i="2"/>
  <c r="F1307" i="2"/>
  <c r="F1586" i="2"/>
  <c r="F1486" i="2"/>
  <c r="F1490" i="2"/>
  <c r="E1486" i="2"/>
  <c r="E1490" i="2"/>
  <c r="F1161" i="2"/>
  <c r="F900" i="2"/>
  <c r="F898" i="2"/>
  <c r="F905" i="2"/>
  <c r="F899" i="2"/>
  <c r="F896" i="2"/>
  <c r="F897" i="2"/>
  <c r="D1631" i="2"/>
  <c r="F1321" i="2"/>
  <c r="F881" i="2"/>
  <c r="F906" i="2"/>
  <c r="F1120" i="2"/>
  <c r="F1121" i="2"/>
  <c r="F1122" i="2"/>
  <c r="F1123" i="2"/>
  <c r="F1124" i="2"/>
  <c r="F1125" i="2"/>
  <c r="F1126" i="2"/>
  <c r="F1127" i="2"/>
  <c r="F1128" i="2"/>
  <c r="F1129" i="2"/>
  <c r="F934" i="2"/>
  <c r="F935" i="2"/>
  <c r="C1631" i="2"/>
  <c r="F1521" i="2"/>
  <c r="F1525" i="2"/>
  <c r="F1534" i="2"/>
  <c r="F1536" i="2"/>
  <c r="F1542" i="2"/>
  <c r="F1323" i="2"/>
  <c r="F1163" i="2"/>
  <c r="F1167" i="2"/>
  <c r="F1171" i="2"/>
  <c r="F1182" i="2"/>
  <c r="F1200" i="2"/>
  <c r="F1195" i="2"/>
  <c r="F1179" i="2"/>
  <c r="F1189" i="2"/>
  <c r="F1190" i="2"/>
  <c r="F1175" i="2"/>
  <c r="F1223" i="2"/>
  <c r="F1294" i="2"/>
  <c r="F1198" i="2"/>
  <c r="F1083" i="2"/>
  <c r="F1038" i="2"/>
  <c r="F1039" i="2"/>
  <c r="F1040" i="2"/>
  <c r="F1041" i="2"/>
  <c r="F883" i="2"/>
  <c r="E1617" i="2"/>
  <c r="E1146" i="2"/>
  <c r="F853" i="2"/>
  <c r="E853" i="2"/>
  <c r="F852" i="2"/>
  <c r="E852" i="2"/>
  <c r="F1145" i="2"/>
  <c r="F1143" i="2"/>
  <c r="F1142" i="2"/>
  <c r="F1134" i="2"/>
  <c r="F1133" i="2"/>
  <c r="F1132" i="2"/>
  <c r="F1131" i="2"/>
  <c r="F1130" i="2"/>
  <c r="F1119" i="2"/>
  <c r="F1118" i="2"/>
  <c r="F1117" i="2"/>
  <c r="F1116" i="2"/>
  <c r="F1095" i="2"/>
  <c r="F1094" i="2"/>
  <c r="F1092" i="2"/>
  <c r="F1091" i="2"/>
  <c r="F1090" i="2"/>
  <c r="F1089" i="2"/>
  <c r="F1088" i="2"/>
  <c r="F1087" i="2"/>
  <c r="F1086" i="2"/>
  <c r="F1085" i="2"/>
  <c r="F1084" i="2"/>
  <c r="F1082" i="2"/>
  <c r="F1081" i="2"/>
  <c r="F1080" i="2"/>
  <c r="F1079" i="2"/>
  <c r="F1078" i="2"/>
  <c r="F1077" i="2"/>
  <c r="F1076" i="2"/>
  <c r="F1075" i="2"/>
  <c r="F1074" i="2"/>
  <c r="F1073" i="2"/>
  <c r="F1072" i="2"/>
  <c r="F1071" i="2"/>
  <c r="F1070" i="2"/>
  <c r="F1069" i="2"/>
  <c r="F1068" i="2"/>
  <c r="F1067" i="2"/>
  <c r="F1066" i="2"/>
  <c r="F1065" i="2"/>
  <c r="F1064" i="2"/>
  <c r="F1063" i="2"/>
  <c r="F1062" i="2"/>
  <c r="F1061" i="2"/>
  <c r="F1060" i="2"/>
  <c r="F1059" i="2"/>
  <c r="F1058" i="2"/>
  <c r="F1057" i="2"/>
  <c r="F1056" i="2"/>
  <c r="F1055" i="2"/>
  <c r="F1054" i="2"/>
  <c r="F1053" i="2"/>
  <c r="F1052" i="2"/>
  <c r="F1051" i="2"/>
  <c r="F1050" i="2"/>
  <c r="F1049" i="2"/>
  <c r="F1048" i="2"/>
  <c r="F1047" i="2"/>
  <c r="F1046" i="2"/>
  <c r="F1045" i="2"/>
  <c r="F1044" i="2"/>
  <c r="F1043" i="2"/>
  <c r="F1037" i="2"/>
  <c r="F1030" i="2"/>
  <c r="F1029" i="2"/>
  <c r="F1028" i="2"/>
  <c r="F1027" i="2"/>
  <c r="F1026" i="2"/>
  <c r="F1025" i="2"/>
  <c r="F1024" i="2"/>
  <c r="F1023" i="2"/>
  <c r="F1022" i="2"/>
  <c r="F1021" i="2"/>
  <c r="F1020" i="2"/>
  <c r="F1019" i="2"/>
  <c r="F1018" i="2"/>
  <c r="F1017" i="2"/>
  <c r="F1016" i="2"/>
  <c r="F1015" i="2"/>
  <c r="F1014" i="2"/>
  <c r="F1013" i="2"/>
  <c r="F1012" i="2"/>
  <c r="F1011" i="2"/>
  <c r="F1010" i="2"/>
  <c r="F1009" i="2"/>
  <c r="F1008" i="2"/>
  <c r="F1007" i="2"/>
  <c r="F1006" i="2"/>
  <c r="F1005" i="2"/>
  <c r="F1004" i="2"/>
  <c r="F1002" i="2"/>
  <c r="F1001" i="2"/>
  <c r="F1000" i="2"/>
  <c r="F999" i="2"/>
  <c r="F997" i="2"/>
  <c r="F996" i="2"/>
  <c r="F998" i="2"/>
  <c r="F995" i="2"/>
  <c r="F994" i="2"/>
  <c r="F993" i="2"/>
  <c r="F992" i="2"/>
  <c r="F991" i="2"/>
  <c r="F990" i="2"/>
  <c r="F989" i="2"/>
  <c r="F988" i="2"/>
  <c r="F987" i="2"/>
  <c r="F986" i="2"/>
  <c r="F985" i="2"/>
  <c r="F984" i="2"/>
  <c r="F983" i="2"/>
  <c r="F982" i="2"/>
  <c r="F981" i="2"/>
  <c r="F980" i="2"/>
  <c r="F979" i="2"/>
  <c r="F978" i="2"/>
  <c r="F977" i="2"/>
  <c r="F976" i="2"/>
  <c r="F975" i="2"/>
  <c r="F974" i="2"/>
  <c r="F973" i="2"/>
  <c r="F972" i="2"/>
  <c r="F971" i="2"/>
  <c r="F970" i="2"/>
  <c r="F969" i="2"/>
  <c r="F968" i="2"/>
  <c r="F967" i="2"/>
  <c r="F966" i="2"/>
  <c r="F965" i="2"/>
  <c r="F964" i="2"/>
  <c r="F963" i="2"/>
  <c r="F962" i="2"/>
  <c r="F961" i="2"/>
  <c r="F958" i="2"/>
  <c r="F957" i="2"/>
  <c r="F956" i="2"/>
  <c r="F955" i="2"/>
  <c r="F954" i="2"/>
  <c r="F937" i="2"/>
  <c r="F936" i="2"/>
  <c r="F940" i="2"/>
  <c r="F939" i="2"/>
  <c r="F938" i="2"/>
  <c r="F933" i="2"/>
  <c r="F932" i="2"/>
  <c r="F931" i="2"/>
  <c r="F930" i="2"/>
  <c r="F929" i="2"/>
  <c r="F928" i="2"/>
  <c r="F927" i="2"/>
  <c r="F924" i="2"/>
  <c r="F923" i="2"/>
  <c r="F922" i="2"/>
  <c r="F921" i="2"/>
  <c r="F919" i="2"/>
  <c r="F918" i="2"/>
  <c r="F917" i="2"/>
  <c r="F916" i="2"/>
  <c r="F915" i="2"/>
  <c r="F914" i="2"/>
  <c r="F913" i="2"/>
  <c r="F912" i="2"/>
  <c r="F911" i="2"/>
  <c r="F910" i="2"/>
  <c r="F908" i="2"/>
  <c r="F907" i="2"/>
  <c r="F895" i="2"/>
  <c r="F894" i="2"/>
  <c r="F893" i="2"/>
  <c r="F892" i="2"/>
  <c r="F891" i="2"/>
  <c r="F890" i="2"/>
  <c r="F889" i="2"/>
  <c r="F888" i="2"/>
  <c r="F887" i="2"/>
  <c r="F886" i="2"/>
  <c r="F884" i="2"/>
  <c r="F882" i="2"/>
  <c r="F880" i="2"/>
  <c r="F879" i="2"/>
  <c r="F877" i="2"/>
  <c r="F876" i="2"/>
  <c r="F875" i="2"/>
  <c r="F874" i="2"/>
  <c r="F873" i="2"/>
  <c r="F872" i="2"/>
  <c r="F871" i="2"/>
  <c r="F870" i="2"/>
  <c r="F869" i="2"/>
  <c r="F868" i="2"/>
  <c r="F867" i="2"/>
  <c r="F866" i="2"/>
  <c r="F865" i="2"/>
  <c r="F863" i="2"/>
  <c r="F862" i="2"/>
  <c r="F861" i="2"/>
  <c r="F860" i="2"/>
  <c r="F859" i="2"/>
  <c r="F857" i="2"/>
  <c r="F851" i="2"/>
  <c r="E851" i="2"/>
  <c r="F850" i="2"/>
  <c r="E850" i="2"/>
  <c r="F849" i="2"/>
  <c r="E849" i="2"/>
  <c r="E1631" i="2"/>
  <c r="E1627" i="2"/>
  <c r="E1628" i="2"/>
  <c r="E1630" i="2"/>
  <c r="E1629" i="2"/>
  <c r="E1626" i="2"/>
  <c r="F1617" i="2"/>
  <c r="F1612" i="2"/>
  <c r="F1607" i="2"/>
  <c r="F1514" i="2"/>
  <c r="F1515" i="2"/>
  <c r="F1516" i="2"/>
  <c r="F1517" i="2"/>
  <c r="F1518" i="2"/>
  <c r="F1519" i="2"/>
  <c r="F1522" i="2"/>
  <c r="F1523" i="2"/>
  <c r="F1524" i="2"/>
  <c r="F1526" i="2"/>
  <c r="F1527" i="2"/>
  <c r="F1528" i="2"/>
  <c r="F1529" i="2"/>
  <c r="F1530" i="2"/>
  <c r="F1531" i="2"/>
  <c r="F1532" i="2"/>
  <c r="F1533" i="2"/>
  <c r="F1535" i="2"/>
  <c r="F1537" i="2"/>
  <c r="F1538" i="2"/>
  <c r="F1539" i="2"/>
  <c r="F1540" i="2"/>
  <c r="F1513" i="2"/>
  <c r="F1602" i="2"/>
  <c r="F1597" i="2"/>
  <c r="F1592" i="2"/>
  <c r="F1591" i="2"/>
  <c r="F1550" i="2"/>
  <c r="F1547" i="2"/>
  <c r="F1551" i="2"/>
  <c r="F1552" i="2"/>
  <c r="F1554" i="2"/>
  <c r="F1549" i="2"/>
  <c r="F1553" i="2"/>
  <c r="F1548" i="2"/>
  <c r="F1585" i="2"/>
  <c r="F1572" i="2"/>
  <c r="F1573" i="2"/>
  <c r="F1574" i="2"/>
  <c r="F1575" i="2"/>
  <c r="F1576" i="2"/>
  <c r="F1578" i="2"/>
  <c r="F1577" i="2"/>
  <c r="F1579" i="2"/>
  <c r="F1580" i="2"/>
  <c r="F1559" i="2"/>
  <c r="F1560" i="2"/>
  <c r="F1561" i="2"/>
  <c r="F1562" i="2"/>
  <c r="F1563" i="2"/>
  <c r="F1564" i="2"/>
  <c r="F1565" i="2"/>
  <c r="F1566" i="2"/>
  <c r="F1568" i="2"/>
  <c r="F1567" i="2"/>
  <c r="F1569" i="2"/>
  <c r="F1570" i="2"/>
  <c r="F1571" i="2"/>
  <c r="F1351" i="2"/>
  <c r="F1352" i="2"/>
  <c r="F1353" i="2"/>
  <c r="F1354" i="2"/>
  <c r="F1392" i="2"/>
  <c r="F1399" i="2"/>
  <c r="F1380" i="2"/>
  <c r="F1381" i="2"/>
  <c r="F1382" i="2"/>
  <c r="F1383" i="2"/>
  <c r="F1384" i="2"/>
  <c r="F1385" i="2"/>
  <c r="F1386" i="2"/>
  <c r="F1387" i="2"/>
  <c r="F1388" i="2"/>
  <c r="F1389" i="2"/>
  <c r="F1390" i="2"/>
  <c r="F1391" i="2"/>
  <c r="F1393" i="2"/>
  <c r="F1394" i="2"/>
  <c r="F1395" i="2"/>
  <c r="F1396" i="2"/>
  <c r="F1397" i="2"/>
  <c r="F1398" i="2"/>
  <c r="F1400" i="2"/>
  <c r="F1401" i="2"/>
  <c r="F1402" i="2"/>
  <c r="F1403" i="2"/>
  <c r="F1404" i="2"/>
  <c r="F1405" i="2"/>
  <c r="F1406" i="2"/>
  <c r="F1407" i="2"/>
  <c r="F1408" i="2"/>
  <c r="F1409" i="2"/>
  <c r="F1410" i="2"/>
  <c r="F1411" i="2"/>
  <c r="F1412" i="2"/>
  <c r="F1413" i="2"/>
  <c r="F1414" i="2"/>
  <c r="F1415" i="2"/>
  <c r="F1416" i="2"/>
  <c r="F1417" i="2"/>
  <c r="F1418" i="2"/>
  <c r="F1419" i="2"/>
  <c r="F1420" i="2"/>
  <c r="F1421" i="2"/>
  <c r="F1422" i="2"/>
  <c r="F1423" i="2"/>
  <c r="F1424" i="2"/>
  <c r="F1425" i="2"/>
  <c r="F1426" i="2"/>
  <c r="F1434" i="2"/>
  <c r="F1471" i="2"/>
  <c r="F1472" i="2"/>
  <c r="F1473" i="2"/>
  <c r="F1474" i="2"/>
  <c r="F1476" i="2"/>
  <c r="F1477" i="2"/>
  <c r="F1478" i="2"/>
  <c r="F1479" i="2"/>
  <c r="F1480" i="2"/>
  <c r="F1475" i="2"/>
  <c r="F1481" i="2"/>
  <c r="F1427" i="2"/>
  <c r="F1489" i="2"/>
  <c r="F1487" i="2"/>
  <c r="F1488" i="2"/>
  <c r="F1485" i="2"/>
  <c r="F1491" i="2"/>
  <c r="F1492" i="2"/>
  <c r="F1493" i="2"/>
  <c r="F1494" i="2"/>
  <c r="F1495" i="2"/>
  <c r="F1496" i="2"/>
  <c r="F1497" i="2"/>
  <c r="F1498" i="2"/>
  <c r="F1499" i="2"/>
  <c r="F1500" i="2"/>
  <c r="F1501" i="2"/>
  <c r="F1504" i="2"/>
  <c r="F1505" i="2"/>
  <c r="F1506" i="2"/>
  <c r="F1350" i="2"/>
  <c r="F1193" i="2"/>
  <c r="F1159" i="2"/>
  <c r="F1155" i="2"/>
  <c r="F1172" i="2"/>
  <c r="F1196" i="2"/>
  <c r="F1165" i="2"/>
  <c r="F1197" i="2"/>
  <c r="F1152" i="2"/>
  <c r="F1158" i="2"/>
  <c r="F1184" i="2"/>
  <c r="F1166" i="2"/>
  <c r="F1162" i="2"/>
  <c r="F1157" i="2"/>
  <c r="F1170" i="2"/>
  <c r="F1164" i="2"/>
  <c r="F1176" i="2"/>
  <c r="F1168" i="2"/>
  <c r="F1154" i="2"/>
  <c r="F1186" i="2"/>
  <c r="F1174" i="2"/>
  <c r="F1180" i="2"/>
  <c r="F1173" i="2"/>
  <c r="F1188" i="2"/>
  <c r="F1185" i="2"/>
  <c r="F1187" i="2"/>
  <c r="F1285" i="2"/>
  <c r="F1341" i="2"/>
  <c r="F1278" i="2"/>
  <c r="F1299" i="2"/>
  <c r="F1218" i="2"/>
  <c r="F1229" i="2"/>
  <c r="F1337" i="2"/>
  <c r="F1342" i="2"/>
  <c r="F1334" i="2"/>
  <c r="F1300" i="2"/>
  <c r="F1295" i="2"/>
  <c r="F1255" i="2"/>
  <c r="F1332" i="2"/>
  <c r="F1283" i="2"/>
  <c r="F1331" i="2"/>
  <c r="F1220" i="2"/>
  <c r="F1298" i="2"/>
  <c r="F1213" i="2"/>
  <c r="F1270" i="2"/>
  <c r="F1272" i="2"/>
  <c r="F1212" i="2"/>
  <c r="F1333" i="2"/>
  <c r="F1234" i="2"/>
  <c r="F1338" i="2"/>
  <c r="F1344" i="2"/>
  <c r="F1340" i="2"/>
  <c r="F1214" i="2"/>
  <c r="F1296" i="2"/>
  <c r="F1232" i="2"/>
  <c r="F1297" i="2"/>
  <c r="F1335" i="2"/>
  <c r="F1227" i="2"/>
  <c r="F1225" i="2"/>
  <c r="F1343" i="2"/>
  <c r="F1221" i="2"/>
  <c r="F1217" i="2"/>
  <c r="F1345" i="2"/>
  <c r="F1339" i="2"/>
  <c r="F1156" i="2"/>
  <c r="F1199" i="2"/>
  <c r="F1181" i="2"/>
  <c r="F1192" i="2"/>
  <c r="F1216" i="2"/>
  <c r="F1252" i="2"/>
  <c r="F1191" i="2"/>
  <c r="F1211" i="2"/>
  <c r="F1222" i="2"/>
  <c r="F1215" i="2"/>
  <c r="F1219" i="2"/>
  <c r="F1230" i="2"/>
  <c r="F1282" i="2"/>
  <c r="F1308" i="2"/>
  <c r="F1310" i="2"/>
  <c r="F1315" i="2"/>
  <c r="F1325" i="2"/>
  <c r="F1306" i="2"/>
  <c r="F1224" i="2"/>
  <c r="F1309" i="2"/>
  <c r="F1251" i="2"/>
  <c r="F1253" i="2"/>
  <c r="F1254" i="2"/>
  <c r="F1318" i="2"/>
  <c r="F1322" i="2"/>
  <c r="F1324" i="2"/>
  <c r="F1228" i="2"/>
  <c r="F1305" i="2"/>
  <c r="F1329" i="2"/>
  <c r="F1177" i="2"/>
  <c r="E1618" i="2"/>
  <c r="E1613" i="2"/>
  <c r="E1612" i="2"/>
  <c r="E1607" i="2"/>
  <c r="E1514" i="2"/>
  <c r="E1515" i="2"/>
  <c r="E1516" i="2"/>
  <c r="E1517" i="2"/>
  <c r="E1518" i="2"/>
  <c r="E1519" i="2"/>
  <c r="E1543" i="2"/>
  <c r="E1513" i="2"/>
  <c r="E1597" i="2"/>
  <c r="E1592" i="2"/>
  <c r="E1591" i="2"/>
  <c r="E1550" i="2"/>
  <c r="E1547" i="2"/>
  <c r="E1551" i="2"/>
  <c r="E1552" i="2"/>
  <c r="E1554" i="2"/>
  <c r="E1549" i="2"/>
  <c r="E1553" i="2"/>
  <c r="E1548" i="2"/>
  <c r="E1585" i="2"/>
  <c r="E1560" i="2"/>
  <c r="E1561" i="2"/>
  <c r="E1581" i="2"/>
  <c r="E1582" i="2"/>
  <c r="E1351" i="2"/>
  <c r="E1352" i="2"/>
  <c r="E1353" i="2"/>
  <c r="E1354" i="2"/>
  <c r="E1392" i="2"/>
  <c r="E1399" i="2"/>
  <c r="E1380" i="2"/>
  <c r="E1381" i="2"/>
  <c r="E1382" i="2"/>
  <c r="E1383" i="2"/>
  <c r="E1384" i="2"/>
  <c r="E1385" i="2"/>
  <c r="E1389" i="2"/>
  <c r="E1390" i="2"/>
  <c r="E1391" i="2"/>
  <c r="E1393" i="2"/>
  <c r="E1394" i="2"/>
  <c r="E1395" i="2"/>
  <c r="E1396" i="2"/>
  <c r="E1397" i="2"/>
  <c r="E1398" i="2"/>
  <c r="E1400" i="2"/>
  <c r="E1401" i="2"/>
  <c r="E1402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34" i="2"/>
  <c r="E1464" i="2"/>
  <c r="E1478" i="2"/>
  <c r="E1479" i="2"/>
  <c r="E1480" i="2"/>
  <c r="E1481" i="2"/>
  <c r="E1427" i="2"/>
  <c r="E1484" i="2"/>
  <c r="E1489" i="2"/>
  <c r="E1487" i="2"/>
  <c r="E1488" i="2"/>
  <c r="E1485" i="2"/>
  <c r="E1491" i="2"/>
  <c r="E1492" i="2"/>
  <c r="E1493" i="2"/>
  <c r="E1494" i="2"/>
  <c r="E1495" i="2"/>
  <c r="E1496" i="2"/>
  <c r="E1497" i="2"/>
  <c r="E1498" i="2"/>
  <c r="E1499" i="2"/>
  <c r="E1500" i="2"/>
  <c r="E1505" i="2"/>
  <c r="E1506" i="2"/>
  <c r="E1509" i="2"/>
  <c r="E1350" i="2"/>
  <c r="E1346" i="2"/>
  <c r="E845" i="2"/>
  <c r="E846" i="2"/>
  <c r="E457" i="2"/>
  <c r="E458" i="2"/>
  <c r="E1608" i="2"/>
  <c r="E1593" i="2"/>
  <c r="E1555" i="2"/>
  <c r="E1587" i="2"/>
  <c r="H458" i="3" l="1"/>
  <c r="F532" i="2"/>
  <c r="F507" i="2"/>
  <c r="F1279" i="2"/>
  <c r="F1293" i="2"/>
  <c r="F1260" i="2"/>
  <c r="F1269" i="2"/>
  <c r="F1206" i="2"/>
  <c r="F702" i="2"/>
  <c r="F710" i="2"/>
  <c r="F638" i="2"/>
  <c r="F220" i="2"/>
  <c r="F1447" i="2"/>
  <c r="F463" i="2"/>
  <c r="F474" i="2"/>
  <c r="F479" i="2"/>
  <c r="F482" i="2"/>
  <c r="F468" i="2"/>
  <c r="F483" i="2"/>
  <c r="F487" i="2"/>
  <c r="F492" i="2"/>
  <c r="F496" i="2"/>
  <c r="F501" i="2"/>
  <c r="F516" i="2"/>
  <c r="F520" i="2"/>
  <c r="F524" i="2"/>
  <c r="F528" i="2"/>
  <c r="F1347" i="2"/>
  <c r="F533" i="2"/>
  <c r="F508" i="2"/>
  <c r="F1287" i="2"/>
  <c r="F1274" i="2"/>
  <c r="F1262" i="2"/>
  <c r="F1244" i="2"/>
  <c r="F1207" i="2"/>
  <c r="F703" i="2"/>
  <c r="F711" i="2"/>
  <c r="F681" i="2"/>
  <c r="F221" i="2"/>
  <c r="F1541" i="2"/>
  <c r="F1448" i="2"/>
  <c r="F925" i="2"/>
  <c r="F539" i="2"/>
  <c r="F543" i="2"/>
  <c r="F547" i="2"/>
  <c r="F551" i="2"/>
  <c r="F555" i="2"/>
  <c r="F559" i="2"/>
  <c r="F563" i="2"/>
  <c r="F567" i="2"/>
  <c r="F571" i="2"/>
  <c r="F575" i="2"/>
  <c r="F579" i="2"/>
  <c r="F583" i="2"/>
  <c r="F587" i="2"/>
  <c r="F591" i="2"/>
  <c r="F595" i="2"/>
  <c r="F599" i="2"/>
  <c r="F603" i="2"/>
  <c r="F607" i="2"/>
  <c r="F611" i="2"/>
  <c r="F615" i="2"/>
  <c r="F619" i="2"/>
  <c r="F623" i="2"/>
  <c r="F627" i="2"/>
  <c r="F631" i="2"/>
  <c r="F635" i="2"/>
  <c r="F642" i="2"/>
  <c r="F646" i="2"/>
  <c r="F650" i="2"/>
  <c r="F654" i="2"/>
  <c r="F658" i="2"/>
  <c r="F662" i="2"/>
  <c r="F666" i="2"/>
  <c r="F670" i="2"/>
  <c r="F674" i="2"/>
  <c r="F678" i="2"/>
  <c r="F683" i="2"/>
  <c r="F687" i="2"/>
  <c r="F691" i="2"/>
  <c r="F695" i="2"/>
  <c r="F699" i="2"/>
  <c r="F718" i="2"/>
  <c r="F722" i="2"/>
  <c r="F726" i="2"/>
  <c r="F730" i="2"/>
  <c r="F734" i="2"/>
  <c r="F738" i="2"/>
  <c r="F742" i="2"/>
  <c r="F746" i="2"/>
  <c r="F750" i="2"/>
  <c r="F754" i="2"/>
  <c r="F758" i="2"/>
  <c r="F762" i="2"/>
  <c r="F766" i="2"/>
  <c r="F770" i="2"/>
  <c r="F774" i="2"/>
  <c r="F779" i="2"/>
  <c r="F783" i="2"/>
  <c r="F787" i="2"/>
  <c r="F791" i="2"/>
  <c r="F795" i="2"/>
  <c r="F799" i="2"/>
  <c r="F803" i="2"/>
  <c r="F807" i="2"/>
  <c r="F811" i="2"/>
  <c r="F815" i="2"/>
  <c r="F819" i="2"/>
  <c r="F823" i="2"/>
  <c r="F534" i="2"/>
  <c r="F509" i="2"/>
  <c r="F1256" i="2"/>
  <c r="F1275" i="2"/>
  <c r="F1263" i="2"/>
  <c r="F535" i="2"/>
  <c r="F510" i="2"/>
  <c r="F1240" i="2"/>
  <c r="F1276" i="2"/>
  <c r="F1264" i="2"/>
  <c r="F1201" i="2"/>
  <c r="F503" i="2"/>
  <c r="F511" i="2"/>
  <c r="F1239" i="2"/>
  <c r="F1277" i="2"/>
  <c r="F1265" i="2"/>
  <c r="F531" i="2"/>
  <c r="F506" i="2"/>
  <c r="F1292" i="2"/>
  <c r="F1259" i="2"/>
  <c r="F1268" i="2"/>
  <c r="F1205" i="2"/>
  <c r="F701" i="2"/>
  <c r="F709" i="2"/>
  <c r="F637" i="2"/>
  <c r="F219" i="2"/>
  <c r="F1346" i="2"/>
  <c r="F512" i="2"/>
  <c r="F1245" i="2"/>
  <c r="F700" i="2"/>
  <c r="F714" i="2"/>
  <c r="F7" i="2"/>
  <c r="F1587" i="2"/>
  <c r="F473" i="2"/>
  <c r="F469" i="2"/>
  <c r="F489" i="2"/>
  <c r="F500" i="2"/>
  <c r="F525" i="2"/>
  <c r="F536" i="2"/>
  <c r="F545" i="2"/>
  <c r="F554" i="2"/>
  <c r="F568" i="2"/>
  <c r="F577" i="2"/>
  <c r="F586" i="2"/>
  <c r="F600" i="2"/>
  <c r="F609" i="2"/>
  <c r="F618" i="2"/>
  <c r="F632" i="2"/>
  <c r="F644" i="2"/>
  <c r="F653" i="2"/>
  <c r="F667" i="2"/>
  <c r="F676" i="2"/>
  <c r="F686" i="2"/>
  <c r="F724" i="2"/>
  <c r="F733" i="2"/>
  <c r="F747" i="2"/>
  <c r="F756" i="2"/>
  <c r="F765" i="2"/>
  <c r="F780" i="2"/>
  <c r="F789" i="2"/>
  <c r="F798" i="2"/>
  <c r="F812" i="2"/>
  <c r="F821" i="2"/>
  <c r="F140" i="2"/>
  <c r="F148" i="2"/>
  <c r="F156" i="2"/>
  <c r="F164" i="2"/>
  <c r="F172" i="2"/>
  <c r="F180" i="2"/>
  <c r="F188" i="2"/>
  <c r="F196" i="2"/>
  <c r="F204" i="2"/>
  <c r="F212" i="2"/>
  <c r="F225" i="2"/>
  <c r="F233" i="2"/>
  <c r="F241" i="2"/>
  <c r="F249" i="2"/>
  <c r="F257" i="2"/>
  <c r="F265" i="2"/>
  <c r="F273" i="2"/>
  <c r="F281" i="2"/>
  <c r="F289" i="2"/>
  <c r="F297" i="2"/>
  <c r="F305" i="2"/>
  <c r="F313" i="2"/>
  <c r="F321" i="2"/>
  <c r="F331" i="2"/>
  <c r="F339" i="2"/>
  <c r="F347" i="2"/>
  <c r="F355" i="2"/>
  <c r="F363" i="2"/>
  <c r="F371" i="2"/>
  <c r="F379" i="2"/>
  <c r="F387" i="2"/>
  <c r="F395" i="2"/>
  <c r="F403" i="2"/>
  <c r="F411" i="2"/>
  <c r="F419" i="2"/>
  <c r="F427" i="2"/>
  <c r="F435" i="2"/>
  <c r="F443" i="2"/>
  <c r="F451" i="2"/>
  <c r="F100" i="2"/>
  <c r="F1428" i="2"/>
  <c r="F1183" i="2"/>
  <c r="F1034" i="2"/>
  <c r="F16" i="2"/>
  <c r="F24" i="2"/>
  <c r="F513" i="2"/>
  <c r="F1202" i="2"/>
  <c r="F704" i="2"/>
  <c r="F639" i="2"/>
  <c r="F8" i="2"/>
  <c r="F1603" i="2"/>
  <c r="F462" i="2"/>
  <c r="F465" i="2"/>
  <c r="F485" i="2"/>
  <c r="F495" i="2"/>
  <c r="F521" i="2"/>
  <c r="F541" i="2"/>
  <c r="F550" i="2"/>
  <c r="F564" i="2"/>
  <c r="F573" i="2"/>
  <c r="F582" i="2"/>
  <c r="F596" i="2"/>
  <c r="F605" i="2"/>
  <c r="F614" i="2"/>
  <c r="F628" i="2"/>
  <c r="F640" i="2"/>
  <c r="F649" i="2"/>
  <c r="F663" i="2"/>
  <c r="F672" i="2"/>
  <c r="F682" i="2"/>
  <c r="F696" i="2"/>
  <c r="F778" i="2"/>
  <c r="F729" i="2"/>
  <c r="F743" i="2"/>
  <c r="F752" i="2"/>
  <c r="F761" i="2"/>
  <c r="F775" i="2"/>
  <c r="F785" i="2"/>
  <c r="F794" i="2"/>
  <c r="F808" i="2"/>
  <c r="F817" i="2"/>
  <c r="F826" i="2"/>
  <c r="F830" i="2"/>
  <c r="F834" i="2"/>
  <c r="F838" i="2"/>
  <c r="F842" i="2"/>
  <c r="F141" i="2"/>
  <c r="F149" i="2"/>
  <c r="F157" i="2"/>
  <c r="F165" i="2"/>
  <c r="F173" i="2"/>
  <c r="F181" i="2"/>
  <c r="F189" i="2"/>
  <c r="F197" i="2"/>
  <c r="F205" i="2"/>
  <c r="F213" i="2"/>
  <c r="F226" i="2"/>
  <c r="F234" i="2"/>
  <c r="F242" i="2"/>
  <c r="F250" i="2"/>
  <c r="F258" i="2"/>
  <c r="F266" i="2"/>
  <c r="F274" i="2"/>
  <c r="F282" i="2"/>
  <c r="F290" i="2"/>
  <c r="F298" i="2"/>
  <c r="F306" i="2"/>
  <c r="F314" i="2"/>
  <c r="F322" i="2"/>
  <c r="F332" i="2"/>
  <c r="F340" i="2"/>
  <c r="F348" i="2"/>
  <c r="F356" i="2"/>
  <c r="F364" i="2"/>
  <c r="F372" i="2"/>
  <c r="F380" i="2"/>
  <c r="F388" i="2"/>
  <c r="F396" i="2"/>
  <c r="F404" i="2"/>
  <c r="F412" i="2"/>
  <c r="F420" i="2"/>
  <c r="F428" i="2"/>
  <c r="F436" i="2"/>
  <c r="F444" i="2"/>
  <c r="F452" i="2"/>
  <c r="F64" i="2"/>
  <c r="F1429" i="2"/>
  <c r="F1237" i="2"/>
  <c r="F1194" i="2"/>
  <c r="F1035" i="2"/>
  <c r="F1242" i="2"/>
  <c r="F1203" i="2"/>
  <c r="F705" i="2"/>
  <c r="F715" i="2"/>
  <c r="F457" i="2"/>
  <c r="F1618" i="2"/>
  <c r="F471" i="2"/>
  <c r="F470" i="2"/>
  <c r="F491" i="2"/>
  <c r="F517" i="2"/>
  <c r="F526" i="2"/>
  <c r="F537" i="2"/>
  <c r="F546" i="2"/>
  <c r="F560" i="2"/>
  <c r="F569" i="2"/>
  <c r="F578" i="2"/>
  <c r="F592" i="2"/>
  <c r="F601" i="2"/>
  <c r="F610" i="2"/>
  <c r="F624" i="2"/>
  <c r="F633" i="2"/>
  <c r="F645" i="2"/>
  <c r="F659" i="2"/>
  <c r="F668" i="2"/>
  <c r="F677" i="2"/>
  <c r="F692" i="2"/>
  <c r="F725" i="2"/>
  <c r="F739" i="2"/>
  <c r="F748" i="2"/>
  <c r="F757" i="2"/>
  <c r="F771" i="2"/>
  <c r="F781" i="2"/>
  <c r="F790" i="2"/>
  <c r="F804" i="2"/>
  <c r="F813" i="2"/>
  <c r="F822" i="2"/>
  <c r="F1261" i="2"/>
  <c r="F1291" i="2"/>
  <c r="F1204" i="2"/>
  <c r="F706" i="2"/>
  <c r="F499" i="2"/>
  <c r="F845" i="2"/>
  <c r="F475" i="2"/>
  <c r="F466" i="2"/>
  <c r="F486" i="2"/>
  <c r="F502" i="2"/>
  <c r="F522" i="2"/>
  <c r="F542" i="2"/>
  <c r="F556" i="2"/>
  <c r="F565" i="2"/>
  <c r="F574" i="2"/>
  <c r="F588" i="2"/>
  <c r="F597" i="2"/>
  <c r="F606" i="2"/>
  <c r="F620" i="2"/>
  <c r="F629" i="2"/>
  <c r="F641" i="2"/>
  <c r="F655" i="2"/>
  <c r="F664" i="2"/>
  <c r="F673" i="2"/>
  <c r="F688" i="2"/>
  <c r="F697" i="2"/>
  <c r="F721" i="2"/>
  <c r="F735" i="2"/>
  <c r="F744" i="2"/>
  <c r="F753" i="2"/>
  <c r="F767" i="2"/>
  <c r="F776" i="2"/>
  <c r="F786" i="2"/>
  <c r="F800" i="2"/>
  <c r="F809" i="2"/>
  <c r="F818" i="2"/>
  <c r="F827" i="2"/>
  <c r="F831" i="2"/>
  <c r="F835" i="2"/>
  <c r="F839" i="2"/>
  <c r="F843" i="2"/>
  <c r="F143" i="2"/>
  <c r="F151" i="2"/>
  <c r="F159" i="2"/>
  <c r="F167" i="2"/>
  <c r="F529" i="2"/>
  <c r="F1257" i="2"/>
  <c r="F1208" i="2"/>
  <c r="F707" i="2"/>
  <c r="F325" i="2"/>
  <c r="F1146" i="2"/>
  <c r="F505" i="2"/>
  <c r="F1267" i="2"/>
  <c r="F1003" i="2"/>
  <c r="F713" i="2"/>
  <c r="F218" i="2"/>
  <c r="F1598" i="2"/>
  <c r="F490" i="2"/>
  <c r="F478" i="2"/>
  <c r="F484" i="2"/>
  <c r="F494" i="2"/>
  <c r="F515" i="2"/>
  <c r="F540" i="2"/>
  <c r="F549" i="2"/>
  <c r="F558" i="2"/>
  <c r="F572" i="2"/>
  <c r="F581" i="2"/>
  <c r="F590" i="2"/>
  <c r="F604" i="2"/>
  <c r="F613" i="2"/>
  <c r="F622" i="2"/>
  <c r="F636" i="2"/>
  <c r="F648" i="2"/>
  <c r="F657" i="2"/>
  <c r="F671" i="2"/>
  <c r="F679" i="2"/>
  <c r="F690" i="2"/>
  <c r="F720" i="2"/>
  <c r="F728" i="2"/>
  <c r="F737" i="2"/>
  <c r="F751" i="2"/>
  <c r="F760" i="2"/>
  <c r="F769" i="2"/>
  <c r="F784" i="2"/>
  <c r="F793" i="2"/>
  <c r="F802" i="2"/>
  <c r="F816" i="2"/>
  <c r="F825" i="2"/>
  <c r="F829" i="2"/>
  <c r="F833" i="2"/>
  <c r="F837" i="2"/>
  <c r="F841" i="2"/>
  <c r="F139" i="2"/>
  <c r="F147" i="2"/>
  <c r="F155" i="2"/>
  <c r="F163" i="2"/>
  <c r="F171" i="2"/>
  <c r="F179" i="2"/>
  <c r="F187" i="2"/>
  <c r="F195" i="2"/>
  <c r="F203" i="2"/>
  <c r="F211" i="2"/>
  <c r="F224" i="2"/>
  <c r="F232" i="2"/>
  <c r="F240" i="2"/>
  <c r="F248" i="2"/>
  <c r="F256" i="2"/>
  <c r="F264" i="2"/>
  <c r="F272" i="2"/>
  <c r="F280" i="2"/>
  <c r="F288" i="2"/>
  <c r="F296" i="2"/>
  <c r="F304" i="2"/>
  <c r="F312" i="2"/>
  <c r="F320" i="2"/>
  <c r="F330" i="2"/>
  <c r="F338" i="2"/>
  <c r="F346" i="2"/>
  <c r="F354" i="2"/>
  <c r="F362" i="2"/>
  <c r="F370" i="2"/>
  <c r="F378" i="2"/>
  <c r="F386" i="2"/>
  <c r="F394" i="2"/>
  <c r="F402" i="2"/>
  <c r="F410" i="2"/>
  <c r="F418" i="2"/>
  <c r="F426" i="2"/>
  <c r="F434" i="2"/>
  <c r="F442" i="2"/>
  <c r="F450" i="2"/>
  <c r="F99" i="2"/>
  <c r="F1150" i="2"/>
  <c r="F1033" i="2"/>
  <c r="F1210" i="2"/>
  <c r="F1608" i="2"/>
  <c r="F1509" i="2"/>
  <c r="D1621" i="2"/>
  <c r="E1621" i="2" s="1"/>
  <c r="F1613" i="2"/>
  <c r="F1581" i="2"/>
  <c r="F1621" i="2" l="1"/>
</calcChain>
</file>

<file path=xl/comments1.xml><?xml version="1.0" encoding="utf-8"?>
<comments xmlns="http://schemas.openxmlformats.org/spreadsheetml/2006/main">
  <authors>
    <author>Stephan Kraus</author>
  </authors>
  <commentList>
    <comment ref="C5" authorId="0" shapeId="0">
      <text>
        <r>
          <rPr>
            <b/>
            <sz val="8"/>
            <color indexed="81"/>
            <rFont val="Tahoma"/>
          </rPr>
          <t>Single Counted</t>
        </r>
      </text>
    </comment>
    <comment ref="F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<sst xmlns="http://schemas.openxmlformats.org/spreadsheetml/2006/main" count="4172" uniqueCount="1721">
  <si>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</si>
  <si>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</si>
  <si>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</si>
  <si>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</si>
  <si>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</si>
  <si>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</si>
  <si>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</si>
  <si>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IE00B3FH7618</t>
  </si>
  <si>
    <t>IE00B3F81K65</t>
  </si>
  <si>
    <t>IE00B3DKXQ41</t>
  </si>
  <si>
    <t>IE00B3F81R35</t>
  </si>
  <si>
    <t>IE00B3F81G20</t>
  </si>
  <si>
    <t>IE00B3F81623</t>
  </si>
  <si>
    <t>CASAM ETF EONIA</t>
  </si>
  <si>
    <t>FR0010718841</t>
  </si>
  <si>
    <t>iShares S&amp;P Emerging Market Infrastructure</t>
  </si>
  <si>
    <t>iShares MSCI Emerging Markets Small Cap</t>
  </si>
  <si>
    <t>db x-trackers DBLCI OY Balanced ETF</t>
  </si>
  <si>
    <t>db x-trackers MSCI AC ASIA EX Japan TRN Index</t>
  </si>
  <si>
    <t>db x-trackers MSCI Pacific Ex Japan TRN Index</t>
  </si>
  <si>
    <t>db x-trackers II iTraxx Europe Subordinate Financials 5-year Short TR Index ETF</t>
  </si>
  <si>
    <t>db x-trackers II iTraxx Europe Subordinated Financials 5-year TR Index ETF</t>
  </si>
  <si>
    <t>db x-trackers II iTraxx Europe Senior Financials 5-year Short TR Index ETF</t>
  </si>
  <si>
    <t>db x-trackers II iTraxx Europe Senior Financials 5-year TR Index ETF</t>
  </si>
  <si>
    <t>XMTCH on SBI Domestic Government 7+</t>
  </si>
  <si>
    <t>CH0016999861</t>
  </si>
  <si>
    <t>XMTCH on SLI</t>
  </si>
  <si>
    <t>CH0031768937</t>
  </si>
  <si>
    <t>XMTCH on SMI</t>
  </si>
  <si>
    <t>CH0008899764</t>
  </si>
  <si>
    <t>XMTCH on SMIM</t>
  </si>
  <si>
    <t>CH0019852802</t>
  </si>
  <si>
    <t>ZKB Gold ETF</t>
  </si>
  <si>
    <t>CH0024391002</t>
  </si>
  <si>
    <t>ZKB Palladium ETF</t>
  </si>
  <si>
    <t>CH0029792683</t>
  </si>
  <si>
    <t>ZKB Platinum ETF</t>
  </si>
  <si>
    <t>CH0029792709</t>
  </si>
  <si>
    <t>ZKB Silver ETF</t>
  </si>
  <si>
    <t>CH0029792717</t>
  </si>
  <si>
    <t>iShares DJ EURO STOXX 50</t>
  </si>
  <si>
    <t>iShares DJ EURO STOXX MidCap</t>
  </si>
  <si>
    <t xml:space="preserve">iShares DJ EURO STOXX SmallCap </t>
  </si>
  <si>
    <t>B1 - Ethical Index Euro</t>
  </si>
  <si>
    <t>IE0074344429</t>
  </si>
  <si>
    <t>B1 - MSCI Euro</t>
  </si>
  <si>
    <t>IE0074344205</t>
  </si>
  <si>
    <t>B1 - MSCI Pan Euro</t>
  </si>
  <si>
    <t>IE0077933707</t>
  </si>
  <si>
    <t>Lyxor ETF Russia</t>
  </si>
  <si>
    <t>FR0010326140</t>
  </si>
  <si>
    <t>Lyxor ETF South Africa</t>
  </si>
  <si>
    <t>FR0010464446</t>
  </si>
  <si>
    <t>Lyxor ETF Turkey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</si>
  <si>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</si>
  <si>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</si>
  <si>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</si>
  <si>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</si>
  <si>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</si>
  <si>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</si>
  <si>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</si>
  <si>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</si>
  <si>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</si>
  <si>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</si>
  <si>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</si>
  <si>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</si>
  <si>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</si>
  <si>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</si>
  <si>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Market Access Jim Rogers Commodity Index Fund</t>
  </si>
  <si>
    <t>LU0249326488</t>
  </si>
  <si>
    <t>LU0259321452</t>
  </si>
  <si>
    <t>LU0259320728</t>
  </si>
  <si>
    <t>Market Access South-East Europe Traded Index Fund</t>
  </si>
  <si>
    <t>LU0259329869</t>
  </si>
  <si>
    <t>PowerShares Dynamic Europe Fund</t>
  </si>
  <si>
    <t>IE00B23D9570</t>
  </si>
  <si>
    <t>PowerShares Dynamic Global Developed Markets Fund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</si>
  <si>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</si>
  <si>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</si>
  <si>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</si>
  <si>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</si>
  <si>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</si>
  <si>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</si>
  <si>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</si>
  <si>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</si>
  <si>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</si>
  <si>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</si>
  <si>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</si>
  <si>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</si>
  <si>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</si>
  <si>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</si>
  <si>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</si>
  <si>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</si>
  <si>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</si>
  <si>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</si>
  <si>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</si>
  <si>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</si>
  <si>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UBS-ETF DJ EURO STOXX 50</t>
  </si>
  <si>
    <t>LU0155367302</t>
  </si>
  <si>
    <t>LU0147308422</t>
  </si>
  <si>
    <t>LU0136234654</t>
  </si>
  <si>
    <t>LU0136240974</t>
  </si>
  <si>
    <t>UBS-ETF FTSE 100</t>
  </si>
  <si>
    <t>LU0136242590</t>
  </si>
  <si>
    <t>XMTCH (Lux) on MSCI EMU Large Cap</t>
  </si>
  <si>
    <t>LU0154139132</t>
  </si>
  <si>
    <t>FR0007080973</t>
  </si>
  <si>
    <t>db x-trackers DJ EURO STOXX 50 SHORT ETF</t>
  </si>
  <si>
    <t xml:space="preserve">db x-trackers MSCI EM Asia TRN Index ETF </t>
  </si>
  <si>
    <t xml:space="preserve">db x-trackers MSCI EM EMEA TRN Index ETF </t>
  </si>
  <si>
    <t xml:space="preserve">db x-trackers MSCI EM LATAM TRN Index ETF </t>
  </si>
  <si>
    <t xml:space="preserve">db x-trackers MSCI Europe TRN Index ETF </t>
  </si>
  <si>
    <t xml:space="preserve">db x-trackers MSCI Japan TRN Index ETF </t>
  </si>
  <si>
    <t xml:space="preserve">European ETF Statistics </t>
  </si>
  <si>
    <t>Change (%)</t>
  </si>
  <si>
    <t>Market Share</t>
  </si>
  <si>
    <t>Lyxor ETF CRB</t>
  </si>
  <si>
    <t>Lyxor ETF CRB Non-Energy</t>
  </si>
  <si>
    <t>iShares JPMorgan Emerging Markets Bonds</t>
  </si>
  <si>
    <t>iShares S&amp;P Emerging Markets Infrastructure</t>
  </si>
  <si>
    <t>db x-trackers MSCI Russia 25% Capped ETF</t>
  </si>
  <si>
    <t>Data is provided with the condition of no liability.</t>
  </si>
  <si>
    <r>
      <t>Stockholmsbörsen</t>
    </r>
    <r>
      <rPr>
        <b/>
        <vertAlign val="superscript"/>
        <sz val="8"/>
        <rFont val="Arial"/>
      </rPr>
      <t>1</t>
    </r>
  </si>
  <si>
    <t>LYXOR LEV AEX</t>
  </si>
  <si>
    <t>FR0010592006</t>
  </si>
  <si>
    <t>Market Access RICI - M Index Fund</t>
  </si>
  <si>
    <r>
      <t>Total Turnover in MEUR</t>
    </r>
    <r>
      <rPr>
        <b/>
        <vertAlign val="superscript"/>
        <sz val="8"/>
        <rFont val="Arial"/>
      </rPr>
      <t>2</t>
    </r>
  </si>
  <si>
    <r>
      <t xml:space="preserve">1  </t>
    </r>
    <r>
      <rPr>
        <sz val="8"/>
        <rFont val="Arial"/>
      </rPr>
      <t>Stockholmsbörsen has not been included in the market share calculation due to the unavailability of separate on-exchange turnover data.</t>
    </r>
  </si>
  <si>
    <t>Cascade OTC Turnover (MEUR)</t>
  </si>
  <si>
    <t>% of Xetra Turnover</t>
  </si>
  <si>
    <t>db x-trackers MSCI Europe Mid Cap ETF</t>
  </si>
  <si>
    <t>db x-trackers MSCI Korea TRN INDEX ETF</t>
  </si>
  <si>
    <t>iShares DJ STOXX 600 Industrial &amp; Goods Swap (DE)</t>
  </si>
  <si>
    <t>iShares DJ STOXX 600 Personal &amp; Household Swap (DE)</t>
  </si>
  <si>
    <t>JPMorgan ETF GBI EMU</t>
  </si>
  <si>
    <t>Lyxor ETF China Enterprises</t>
  </si>
  <si>
    <t>Lyxor ETF DJ STOXX 600 Oil &amp; Gas</t>
  </si>
  <si>
    <t>Lyxor ETF Japan (Topix)</t>
  </si>
  <si>
    <t>Lyxor ETF S&amp;P/MIB</t>
  </si>
  <si>
    <t>FR0010010827</t>
  </si>
  <si>
    <t>PowerShares Dynamic Italy Fund</t>
  </si>
  <si>
    <t>IE00B23LNR19</t>
  </si>
  <si>
    <t>PowerShares FTSE RAFI Europe Developed Mid-Small Fund</t>
  </si>
  <si>
    <t>PowerShares FTSE RAFI Italy Fund</t>
  </si>
  <si>
    <t>IE00B23LNP94</t>
  </si>
  <si>
    <t>XTF Exchange Traded Funds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</si>
  <si>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</si>
  <si>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</si>
  <si>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</si>
  <si>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</si>
  <si>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</si>
  <si>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</si>
  <si>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</si>
  <si>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</si>
  <si>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</si>
  <si>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</si>
  <si>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</si>
  <si>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</si>
  <si>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</si>
  <si>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</si>
  <si>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</si>
  <si>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</si>
  <si>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db x-trackers DJ STOXX 600 Banks ETF</t>
  </si>
  <si>
    <t>LU0292103651</t>
  </si>
  <si>
    <t>db x-trackers DJ STOXX 600 Banks Short ETF</t>
  </si>
  <si>
    <t>LU0322249037</t>
  </si>
  <si>
    <t>db x-trackers DJ STOXX 600 Basic Resources ETF</t>
  </si>
  <si>
    <t>LU0292100806</t>
  </si>
  <si>
    <t>LU0292105359</t>
  </si>
  <si>
    <t>db x-trackers DJ STOXX 600 Health Care ETF</t>
  </si>
  <si>
    <t>LU0292103222</t>
  </si>
  <si>
    <t>db x-trackers DJ STOXX 600 Health Care Short ETF</t>
  </si>
  <si>
    <t>LU0322249466</t>
  </si>
  <si>
    <t>db x-trackers DJ STOXX 600 Industrial Goods ETF</t>
  </si>
  <si>
    <t>LU0292106084</t>
  </si>
  <si>
    <t>db x-trackers DJ STOXX 600 Insurance ETF</t>
  </si>
  <si>
    <t>LU0292105193</t>
  </si>
  <si>
    <t>db x-trackers DJ STOXX 600 Oil &amp; Gas Short ETF</t>
  </si>
  <si>
    <t>LU0322249623</t>
  </si>
  <si>
    <t>LU0292101796</t>
  </si>
  <si>
    <t>db x-trackers DJ STOXX 600 Technology ETF</t>
  </si>
  <si>
    <t>LU0292104469</t>
  </si>
  <si>
    <t>db x-trackers DJ STOXX 600 Technology Short ETF</t>
  </si>
  <si>
    <t>LU0322250043</t>
  </si>
  <si>
    <t>db x-trackers DJ STOXX 600 Telecommunications ETF</t>
  </si>
  <si>
    <t>LU0292104030</t>
  </si>
  <si>
    <t>db x-trackers DJ STOXX 600 Telecommunications Short ETF</t>
  </si>
  <si>
    <t>LU0322250126</t>
  </si>
  <si>
    <t>db x-trackers DJ STOXX 600 Utilities ETF</t>
  </si>
  <si>
    <t>LU0292104899</t>
  </si>
  <si>
    <t>db x-trackers DJ STOXX Global Select Dividend 100 ETF</t>
  </si>
  <si>
    <t>LU0292096186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</si>
  <si>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</si>
  <si>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</si>
  <si>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</si>
  <si>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</si>
  <si>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</si>
  <si>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</si>
  <si>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</si>
  <si>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</si>
  <si>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</si>
  <si>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</si>
  <si>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</si>
  <si>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</si>
  <si>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</si>
  <si>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</si>
  <si>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</si>
  <si>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</si>
  <si>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</si>
  <si>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</si>
  <si>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</si>
  <si>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</si>
  <si>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</si>
  <si>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</si>
  <si>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</si>
  <si>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</si>
  <si>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</si>
  <si>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</si>
  <si>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</si>
  <si>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</si>
  <si>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</si>
  <si>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</si>
  <si>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</si>
  <si>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</si>
  <si>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</si>
  <si>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</si>
  <si>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db x-trackers II SONIA TRI ETF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</si>
  <si>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</si>
  <si>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</si>
  <si>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</si>
  <si>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</si>
  <si>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</si>
  <si>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</si>
  <si>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</si>
  <si>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</si>
  <si>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</si>
  <si>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</si>
  <si>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</si>
  <si>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</si>
  <si>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</si>
  <si>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>04/2009</t>
  </si>
  <si>
    <t xml:space="preserve">db x-trackers II EURO INTEREST RATE VOLATILITY TOTAL RETURN INDEX ETF  </t>
  </si>
  <si>
    <t>LU0378818644</t>
  </si>
  <si>
    <t>db x-trackers II EURO INTEREST RATES VOLATILITY SHORT TOTAL  RETURN INDEX ETF</t>
  </si>
  <si>
    <t>LU0378818727</t>
  </si>
  <si>
    <t>ETFlab DAXplus® Maximum Dividend</t>
  </si>
  <si>
    <t>DE000ETFL235</t>
  </si>
  <si>
    <t>DJ STOXX Small 200 source ETF</t>
  </si>
  <si>
    <t>IE00B60SWZ49</t>
  </si>
  <si>
    <t>FTSE 100 source ETF</t>
  </si>
  <si>
    <t>IE00B60SWT88</t>
  </si>
  <si>
    <t xml:space="preserve">FTSE 250 source ETF </t>
  </si>
  <si>
    <t>IE00B60SWV01</t>
  </si>
  <si>
    <t>Dow Jones STOXX 600 source ETF</t>
  </si>
  <si>
    <t>IE00B60SWW18</t>
  </si>
  <si>
    <t>Dow Jones EURO STOXX 50 source ETF</t>
  </si>
  <si>
    <t>IE00B60SWX25</t>
  </si>
  <si>
    <t>MSCI Europe source ETF</t>
  </si>
  <si>
    <t>IE00B60SWY32</t>
  </si>
  <si>
    <t>Russell 2000 source ETF</t>
  </si>
  <si>
    <t>IE00B60SX402</t>
  </si>
  <si>
    <t>DJ STOXX 50 source ETF</t>
  </si>
  <si>
    <t>IE00B60SX519</t>
  </si>
  <si>
    <t xml:space="preserve">DJ EURO STOXX Select Dividend 30 source ETF </t>
  </si>
  <si>
    <t>IE00B60SX626</t>
  </si>
  <si>
    <t>MSCI World source ETF</t>
  </si>
  <si>
    <t>IE00B60SX394</t>
  </si>
  <si>
    <t>MSCI Japan source ETF</t>
  </si>
  <si>
    <t>IE00B60SX287</t>
  </si>
  <si>
    <t>DJ STOXX Mid 200 source ETF</t>
  </si>
  <si>
    <t>IE00B60SX063</t>
  </si>
  <si>
    <t>MSCI USA source ETF</t>
  </si>
  <si>
    <t>IE00B60SX170</t>
  </si>
  <si>
    <t>ETFlab DJ STOXX 50</t>
  </si>
  <si>
    <t>DE000ETFL250</t>
  </si>
  <si>
    <t>db x-trackers MSCI PAN-EURO TRN INDEX ETF</t>
  </si>
  <si>
    <t>LU0412624271</t>
  </si>
  <si>
    <t>db x-trackers db commodity booster - S&amp;P GSCI TM Light Energy Euro ETF</t>
  </si>
  <si>
    <t>LU0411078123</t>
  </si>
  <si>
    <t>Lyxor ETF Euro Corporate Bond</t>
  </si>
  <si>
    <t>FR0010737544</t>
  </si>
  <si>
    <t>FR0010713669</t>
  </si>
  <si>
    <t>FR0010717074</t>
  </si>
  <si>
    <t>FR0010713784</t>
  </si>
  <si>
    <t>FR0010717090</t>
  </si>
  <si>
    <t>FR0010717124</t>
  </si>
  <si>
    <t>FR0010718874</t>
  </si>
  <si>
    <t>FR0010717108</t>
  </si>
  <si>
    <t>FR0010713768</t>
  </si>
  <si>
    <t>FR0010713735</t>
  </si>
  <si>
    <t>FR0010717116</t>
  </si>
  <si>
    <t>CASAM ETF CAC 40</t>
  </si>
  <si>
    <t>FR0010713727</t>
  </si>
  <si>
    <t xml:space="preserve">PowerShares Middle East North Africa NASDAQ OMX 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</si>
  <si>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</si>
  <si>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</si>
  <si>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</si>
  <si>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</si>
  <si>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</si>
  <si>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</si>
  <si>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</si>
  <si>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</si>
  <si>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</si>
  <si>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</si>
  <si>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</si>
  <si>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</si>
  <si>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</si>
  <si>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</si>
  <si>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</si>
  <si>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</si>
  <si>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</si>
  <si>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</si>
  <si>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Source: Deutsche Börse, SWX Exchange, SWX Europe, Bloomberg</t>
  </si>
  <si>
    <t>db x-trackers S&amp;P 500 Short ETF</t>
  </si>
  <si>
    <t>LU0322251520</t>
  </si>
  <si>
    <t>FR0010655696</t>
  </si>
  <si>
    <t>FR0010655688</t>
  </si>
  <si>
    <t>FR0010655704</t>
  </si>
  <si>
    <t>FR0010655712</t>
  </si>
  <si>
    <t>FR0010655720</t>
  </si>
  <si>
    <t>FR0010655746</t>
  </si>
  <si>
    <t>FR0010655753</t>
  </si>
  <si>
    <t>FR0010655738</t>
  </si>
  <si>
    <t>FR0010655761</t>
  </si>
  <si>
    <t>db x-trackers S&amp;P CNX NIFTY ETF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</si>
  <si>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</si>
  <si>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</si>
  <si>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</si>
  <si>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</si>
  <si>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</si>
  <si>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db x-trackers S&amp;P/ASX 200 ETF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</si>
  <si>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</si>
  <si>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</si>
  <si>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</si>
  <si>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</si>
  <si>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</si>
  <si>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</si>
  <si>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</si>
  <si>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</si>
  <si>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</si>
  <si>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</si>
  <si>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</si>
  <si>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</si>
  <si>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</si>
  <si>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</si>
  <si>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</si>
  <si>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</si>
  <si>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</si>
  <si>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EasyETF GSCI</t>
  </si>
  <si>
    <t>LU0203243414</t>
  </si>
  <si>
    <t>EasyETF GSNE</t>
  </si>
  <si>
    <t>LU0230484932</t>
  </si>
  <si>
    <t>EasyETF iTraxx Crossover</t>
  </si>
  <si>
    <t>LU0281436138</t>
  </si>
  <si>
    <t>EasyETF iTraxx Europe HiVol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</si>
  <si>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</si>
  <si>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</si>
  <si>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</si>
  <si>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</si>
  <si>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</si>
  <si>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</si>
  <si>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</si>
  <si>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</si>
  <si>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</si>
  <si>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</si>
  <si>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</si>
  <si>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</si>
  <si>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iShares  iBoxx € Liquid Sovereigns Capped 1.5-10.5 (DE)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</si>
  <si>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</si>
  <si>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</si>
  <si>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</si>
  <si>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</si>
  <si>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</si>
  <si>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</si>
  <si>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</si>
  <si>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</si>
  <si>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</si>
  <si>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</si>
  <si>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</si>
  <si>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</si>
  <si>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</si>
  <si>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</si>
  <si>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</si>
  <si>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</si>
  <si>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</si>
  <si>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</si>
  <si>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</si>
  <si>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</si>
  <si>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</si>
  <si>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</si>
  <si>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</si>
  <si>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</si>
  <si>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</si>
  <si>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</si>
  <si>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</si>
  <si>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</si>
  <si>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</si>
  <si>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</si>
  <si>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</si>
  <si>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</si>
  <si>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</si>
  <si>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</si>
  <si>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</si>
  <si>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</si>
  <si>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</si>
  <si>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</si>
  <si>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</si>
  <si>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</si>
  <si>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</si>
  <si>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</si>
  <si>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</si>
  <si>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</si>
  <si>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</si>
  <si>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</si>
  <si>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</si>
  <si>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</si>
  <si>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</si>
  <si>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</si>
  <si>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</si>
  <si>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</si>
  <si>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</si>
  <si>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</si>
  <si>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</si>
  <si>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</si>
  <si>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</si>
  <si>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</si>
  <si>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</si>
  <si>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</si>
  <si>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</si>
  <si>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</si>
  <si>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</si>
  <si>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</si>
  <si>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</si>
  <si>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</si>
  <si>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</si>
  <si>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</si>
  <si>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</si>
  <si>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</si>
  <si>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</si>
  <si>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 xml:space="preserve">Lyxor ETF Pan Africa </t>
  </si>
  <si>
    <t>Lyxor ETF MSCI Taiwan</t>
  </si>
  <si>
    <t>Lyxor ETF MSCI EMU</t>
  </si>
  <si>
    <t>ComStage ETF DJ STOXX 600 Real Estate TR</t>
  </si>
  <si>
    <t>LU0378436793</t>
  </si>
  <si>
    <t>db x-trackers II iTraxx Europe Senior Financials 5-year  Short TRI ETF</t>
  </si>
  <si>
    <t>LU0378819709</t>
  </si>
  <si>
    <t>db x-trackers II iTraxx Europe Senior Financials 5-year   TRI ETF</t>
  </si>
  <si>
    <t>LU0378819295</t>
  </si>
  <si>
    <t>EasyETF S-Box BNP Paribas Global Agribusiness (USD)</t>
  </si>
  <si>
    <t>FR0010629741</t>
  </si>
  <si>
    <t>EasyETF DJ Egypt (USD)</t>
  </si>
  <si>
    <t>FR0010642587</t>
  </si>
  <si>
    <t>EasyETF DJ South Korea Titans 30 (USD)</t>
  </si>
  <si>
    <t>FR0010640227</t>
  </si>
  <si>
    <t>EasyETF DJ Turkey Titans 20 (USD)</t>
  </si>
  <si>
    <t>FR0010640235</t>
  </si>
  <si>
    <t>EasyETF FTSE South Africa (USD)</t>
  </si>
  <si>
    <t>FR0010640243</t>
  </si>
  <si>
    <t>EasyETF TSEC Taiwan (USD)</t>
  </si>
  <si>
    <t>FR0010640292</t>
  </si>
  <si>
    <t>EasyETF CAC 40 Double Short</t>
  </si>
  <si>
    <t>FR0010689679</t>
  </si>
  <si>
    <t>EasyETF TOPIX</t>
  </si>
  <si>
    <t>FR0010713610</t>
  </si>
  <si>
    <t>EasyETF TOPIX (USD)</t>
  </si>
  <si>
    <t>FR0010714261</t>
  </si>
  <si>
    <t>EasyETF FTSE ET50 Environment (USD)</t>
  </si>
  <si>
    <t>FR0010626879</t>
  </si>
  <si>
    <t>EasyETF DJ Luxury (USD)</t>
  </si>
  <si>
    <t>FR0010627315</t>
  </si>
  <si>
    <t>EasyETF S-Box BNP Paribas Next 11 Emerging (USD)</t>
  </si>
  <si>
    <t>FR0010626861</t>
  </si>
  <si>
    <t>EasyETF EURO STOXX 50 Double Short</t>
  </si>
  <si>
    <t>FR0010689695</t>
  </si>
  <si>
    <t>EasyETF STOXX 600 Double Short</t>
  </si>
  <si>
    <t>FR0010689687</t>
  </si>
  <si>
    <t>EasyETF EURO STOXX 50 (A)</t>
  </si>
  <si>
    <t>FR0010129064</t>
  </si>
  <si>
    <t>EasyETF STOXX 50 Europe (A)</t>
  </si>
  <si>
    <t>FR0010153387</t>
  </si>
  <si>
    <t>db x-trackers DJ EURO STOXX 50 ETF (class 1c)</t>
  </si>
  <si>
    <t>db x-trackers II Global Sovereign EUR Hedged ETF</t>
  </si>
  <si>
    <t>PowerShares Middle East North Africa NASDAQ  OMX F</t>
  </si>
  <si>
    <t>IE00B3BPCJ75</t>
  </si>
  <si>
    <t>db x-trackers II iTraxxEurope Subordinated Financials 5- year Short TRI ETF</t>
  </si>
  <si>
    <t>LU0378819881</t>
  </si>
  <si>
    <t>EasyETFUAE (USD)</t>
  </si>
  <si>
    <t>FR0010670935</t>
  </si>
  <si>
    <t>EasyETFUAE (EUR)</t>
  </si>
  <si>
    <t>FR0010668855</t>
  </si>
  <si>
    <t>EasyETFKuwait (EUR)</t>
  </si>
  <si>
    <t>FR0010668848</t>
  </si>
  <si>
    <t>EasyETFKuwait (USD)</t>
  </si>
  <si>
    <t>FR0010671446</t>
  </si>
  <si>
    <t>EasyETFWaste (EUR)</t>
  </si>
  <si>
    <t>FR0010668830</t>
  </si>
  <si>
    <t>EasyETFWaste (USD)</t>
  </si>
  <si>
    <t>FR0010671438</t>
  </si>
  <si>
    <t>EasyETFCarbon (EUR)</t>
  </si>
  <si>
    <t>FR0010655597</t>
  </si>
  <si>
    <t>IE00B3CNHB79</t>
  </si>
  <si>
    <t>IE00B3BPCG45</t>
  </si>
  <si>
    <t>db x-trackers II iTraxxEurope Subordinated Financials 5- year TRI ETF</t>
  </si>
  <si>
    <t>LU0378819378</t>
  </si>
  <si>
    <t>JP MORGAN ETF GBI Local US</t>
  </si>
  <si>
    <t>FR0010561365</t>
  </si>
  <si>
    <t>PowerShares Agri NASDAQ OMX</t>
  </si>
  <si>
    <t>IE00B3BQ0418</t>
  </si>
  <si>
    <t>PowerShares EuroMTS Cash 3 M</t>
  </si>
  <si>
    <t>IE00B3BPCH51</t>
  </si>
  <si>
    <t>JPMorgan ETF GBI Local US</t>
  </si>
  <si>
    <t>PowerShares EuroMTS Cash 3 Months Fund</t>
  </si>
  <si>
    <t>PowerShares Global Agriculture NASDAQ OMX Fund</t>
  </si>
  <si>
    <t>FR0010581447</t>
  </si>
  <si>
    <t>Lyxor ETF South Africa (FTSE JSE TOP 40)</t>
  </si>
  <si>
    <t>iShares DJ STOXX 600 Construction &amp; Materials (DE)</t>
  </si>
  <si>
    <t>DE0006344740</t>
  </si>
  <si>
    <t>iShares DJ STOXX 600 Construction &amp; Materials Swap (DE)</t>
  </si>
  <si>
    <t>DE000A0F5T02</t>
  </si>
  <si>
    <t>db x-trackers DJ EURO STOXX ETF Anteilsklasse "1C"</t>
  </si>
  <si>
    <t>LU0380865021</t>
  </si>
  <si>
    <t>ComStage ETF DAX TR</t>
  </si>
  <si>
    <t>LU0378438732</t>
  </si>
  <si>
    <t>ComStage ETF DJ EURO STOXX 50 TR</t>
  </si>
  <si>
    <t>LU0378434079</t>
  </si>
  <si>
    <t>ComStage ETF DJ EURO STOXX Select Dividend 30 TR</t>
  </si>
  <si>
    <t>LU0378434236</t>
  </si>
  <si>
    <t>ComStage ETF DJ STOXX 600 TR</t>
  </si>
  <si>
    <t>LU0378434582</t>
  </si>
  <si>
    <t>ComStage ETF DJ STOXX 600 Automobiles &amp; Parts TR</t>
  </si>
  <si>
    <t>LU0378435043</t>
  </si>
  <si>
    <t>ComStage ETF DJ STOXX 600 Banks TR</t>
  </si>
  <si>
    <t>LU0378435399</t>
  </si>
  <si>
    <t>ComStage ETF DJ STOXX 600 Basic Resources TR</t>
  </si>
  <si>
    <t>LU0378435472</t>
  </si>
  <si>
    <t>ComStage ETF DJ STOXX 600 Chemicals TR</t>
  </si>
  <si>
    <t>LU0378435555</t>
  </si>
  <si>
    <t>ComStage ETF DJ STOXX 600 Construction &amp; Materials TR</t>
  </si>
  <si>
    <t>LU0378435639</t>
  </si>
  <si>
    <t>ComStage ETF DJ STOXX 600 Financial Services TR</t>
  </si>
  <si>
    <t>LU0378435712</t>
  </si>
  <si>
    <t>ComStage ETF DJ STOXX 600 Food &amp; Beverage TR</t>
  </si>
  <si>
    <t>LU0378435803</t>
  </si>
  <si>
    <t>ComStage ETF DJ STOXX 600 Health Care TR</t>
  </si>
  <si>
    <t>LU0378435985</t>
  </si>
  <si>
    <t>ComStage ETF DJ STOXX 600 Industrial Goods &amp; Services TR</t>
  </si>
  <si>
    <t>LU0378436017</t>
  </si>
  <si>
    <t>ComStage ETF DJ STOXX 600 Insurance TR</t>
  </si>
  <si>
    <t>LU0378436108</t>
  </si>
  <si>
    <t>ComStage ETF DJ STOXX 600 Media TR</t>
  </si>
  <si>
    <t>LU0378436363</t>
  </si>
  <si>
    <t>ComStage ETF DJ STOXX 600 Oil &amp; Gas TR</t>
  </si>
  <si>
    <t>LU0378436447</t>
  </si>
  <si>
    <t>ComStage ETF DJ STOXX 600 Personal &amp; Household Goods TR</t>
  </si>
  <si>
    <t>LU0378436520</t>
  </si>
  <si>
    <t>ComStage ETF DJ STOXX 600 Retail TR</t>
  </si>
  <si>
    <t>LU0378436876</t>
  </si>
  <si>
    <t>SIX Swiss Exchange</t>
  </si>
  <si>
    <t>db x-trackers II Short iBoxx € Sovereigns Eurozone TRI ETF</t>
  </si>
  <si>
    <t>db x-trackers MSCI Pan-Euro TRN Index ETF</t>
  </si>
  <si>
    <t>db x-trackers Quirin Wealth Management TR Index ETF</t>
  </si>
  <si>
    <t>CASAM ETF Short CAC 40</t>
  </si>
  <si>
    <t>ComStage ETF DJ STOXX 600 Technology TR</t>
  </si>
  <si>
    <t>LU0378437098</t>
  </si>
  <si>
    <t>ComStage ETF DJ STOXX 600 Telecommunications TR</t>
  </si>
  <si>
    <t>LU0378437171</t>
  </si>
  <si>
    <t>ComStage ETF DJ STOXX 600 Travel &amp; Leisure TR</t>
  </si>
  <si>
    <t>LU0378437254</t>
  </si>
  <si>
    <t>ComStage ETF DJ STOXX 600 Utilities TR</t>
  </si>
  <si>
    <t>LU0378437338</t>
  </si>
  <si>
    <t>ComStage ETF Dow Jones Industrial Average TR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</si>
  <si>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</si>
  <si>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</si>
  <si>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</si>
  <si>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</si>
  <si>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</si>
  <si>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</si>
  <si>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</si>
  <si>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</si>
  <si>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</si>
  <si>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 xml:space="preserve">CASAM ETF MSCI EMU </t>
  </si>
  <si>
    <t xml:space="preserve">CASAM ETF MSCI EUR </t>
  </si>
  <si>
    <t xml:space="preserve">CASAM ETF MSCI UK </t>
  </si>
  <si>
    <t>FR0010636464</t>
  </si>
  <si>
    <t>FR0010654913</t>
  </si>
  <si>
    <t xml:space="preserve">Lyxor ETF PAN AFRICA </t>
  </si>
  <si>
    <t>FR0010581421</t>
  </si>
  <si>
    <t>FR0010581439</t>
  </si>
  <si>
    <t>FR0010435297</t>
  </si>
  <si>
    <t>FTSE4GOOD IBEX ETF</t>
  </si>
  <si>
    <t>ES0139761003</t>
  </si>
  <si>
    <t>ETFS DAXglobal Alternative Energy Fund</t>
  </si>
  <si>
    <t>IE00B3CNHC86</t>
  </si>
  <si>
    <t>ETFS Dow Jones STOXX 600 Basic Resources</t>
  </si>
  <si>
    <t>IE00B3CNH733</t>
  </si>
  <si>
    <t>ETFS Dow Jones STOXX 600 Oil &amp; Gas Fund</t>
  </si>
  <si>
    <t>IE00B3CNH840</t>
  </si>
  <si>
    <t>ETFS Dow Jones STOXX 600 Utilities</t>
  </si>
  <si>
    <t>IE00B3CNH956</t>
  </si>
  <si>
    <t>ETFS Russell 1000 Fund</t>
  </si>
  <si>
    <t>IE00B3CNHH32</t>
  </si>
  <si>
    <t>ETFS Russell 2000 Fund</t>
  </si>
  <si>
    <t>IE00B3CNHJ55</t>
  </si>
  <si>
    <t>ETFS Russell Global Coal Fund</t>
  </si>
  <si>
    <t>IE00B3CNHF18</t>
  </si>
  <si>
    <t>ETFS Russell Global Gold Fund</t>
  </si>
  <si>
    <t>IE00B3CNHG25</t>
  </si>
  <si>
    <t>ETFS Russell Global Shipping Large Cap Fund</t>
  </si>
  <si>
    <t>IE00B3CMS880</t>
  </si>
  <si>
    <t>ETFS Russell Global Steel Large Cap Fund</t>
  </si>
  <si>
    <t>IE00B3CNJ002</t>
  </si>
  <si>
    <t>ETFS S-Net ITG Global Agri Business Fund</t>
  </si>
  <si>
    <t>IE00B3CNHD93</t>
  </si>
  <si>
    <t>ETFS WNA Global Nuclear Fund</t>
  </si>
  <si>
    <t>IE00B3C94706</t>
  </si>
  <si>
    <t>ETFS Janney Global Water Fund</t>
  </si>
  <si>
    <t>E00B3CNHB79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</si>
  <si>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</si>
  <si>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</si>
  <si>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</si>
  <si>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</si>
  <si>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</si>
  <si>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</si>
  <si>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</si>
  <si>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</si>
  <si>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iShares DJ STOXX 600 Healthcare (DE)</t>
  </si>
  <si>
    <t>DE0006289374</t>
  </si>
  <si>
    <t>iShares DJ STOXX 600 Healthcare Swap (DE)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</si>
  <si>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</si>
  <si>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</si>
  <si>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</si>
  <si>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</si>
  <si>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</si>
  <si>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</si>
  <si>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</si>
  <si>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</si>
  <si>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</si>
  <si>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</si>
  <si>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</si>
  <si>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</si>
  <si>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</si>
  <si>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</si>
  <si>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</si>
  <si>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</si>
  <si>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</si>
  <si>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 xml:space="preserve">iShares DJ STOXX 600 Personal &amp; Household Goods (DE) 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</si>
  <si>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</si>
  <si>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</si>
  <si>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</si>
  <si>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</si>
  <si>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</si>
  <si>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</si>
  <si>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</si>
  <si>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</si>
  <si>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</si>
  <si>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</si>
  <si>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</si>
  <si>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</si>
  <si>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</si>
  <si>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iShares DJ STOXX 600 Telecommunication (DE)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</si>
  <si>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</si>
  <si>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</si>
  <si>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</si>
  <si>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</si>
  <si>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</si>
  <si>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</si>
  <si>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</si>
  <si>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</si>
  <si>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</si>
  <si>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</si>
  <si>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</si>
  <si>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</si>
  <si>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</si>
  <si>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iShares DJ STOXX Asia-Pacific 600 Real Estate (DE)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</si>
  <si>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</si>
  <si>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</si>
  <si>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</si>
  <si>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</si>
  <si>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</si>
  <si>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</si>
  <si>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</si>
  <si>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</si>
  <si>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</si>
  <si>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</si>
  <si>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iShares DJ-AIG Commodity Swap (DE)</t>
  </si>
  <si>
    <t>DE000A0H0728</t>
  </si>
  <si>
    <t>iShares eb.rexx Government Germany (DE)</t>
  </si>
  <si>
    <t>DE0006289465</t>
  </si>
  <si>
    <t>ETFS Dow Jones STOXX 600 Basic Resources (USD)</t>
  </si>
  <si>
    <t>IE00B3CNH734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</si>
  <si>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</si>
  <si>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</si>
  <si>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</si>
  <si>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</si>
  <si>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</si>
  <si>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</si>
  <si>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</si>
  <si>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</si>
  <si>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</si>
  <si>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</si>
  <si>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</si>
  <si>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</si>
  <si>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</si>
  <si>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</si>
  <si>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</si>
  <si>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</si>
  <si>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</si>
  <si>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</si>
  <si>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iShares FTSE EPRA/NAREIT Global Property Yield Fund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</si>
  <si>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</si>
  <si>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</si>
  <si>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</si>
  <si>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</si>
  <si>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</si>
  <si>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</si>
  <si>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</si>
  <si>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</si>
  <si>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</si>
  <si>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</si>
  <si>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FR0010413310</t>
  </si>
  <si>
    <t>db x-trackers MSCI EUROPE MID CAP TRN INDEX ETF</t>
  </si>
  <si>
    <t>db x-trackers MSCI EUROPE SMALL CAP TRN INDEX ETF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</si>
  <si>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</si>
  <si>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</si>
  <si>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</si>
  <si>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</si>
  <si>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</si>
  <si>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</si>
  <si>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</si>
  <si>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</si>
  <si>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</si>
  <si>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</si>
  <si>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</si>
  <si>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</si>
  <si>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</si>
  <si>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</si>
  <si>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</si>
  <si>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</si>
  <si>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</si>
  <si>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</si>
  <si>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</si>
  <si>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iShares MSCI Eastern European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</si>
  <si>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</si>
  <si>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</si>
  <si>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</si>
  <si>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</si>
  <si>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</si>
  <si>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</si>
  <si>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</si>
  <si>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Julius Baer Physical Gold Fund (CHF) A</t>
  </si>
  <si>
    <t>Julius Baer Physical Gold Fund (CHF) AX</t>
  </si>
  <si>
    <t>Julius Baer Physical Gold Fund (EUR) A</t>
  </si>
  <si>
    <t>Julius Baer Physical Gold Fund (EUR) AX</t>
  </si>
  <si>
    <t>Julius Baer Physical Gold Fund (USD) A</t>
  </si>
  <si>
    <t>Julius Baer Physical Gold Fund (USD) AX</t>
  </si>
  <si>
    <t>CH0044781232</t>
  </si>
  <si>
    <t>CH0044821731</t>
  </si>
  <si>
    <t>CH0044781174</t>
  </si>
  <si>
    <t>CH0044821699</t>
  </si>
  <si>
    <t>CH0044781141</t>
  </si>
  <si>
    <t>CH0044781257</t>
  </si>
  <si>
    <t>iShares MSCI Far East ex-Japan</t>
  </si>
  <si>
    <t>DE000A0HGZS9</t>
  </si>
  <si>
    <t>iShares MSCI Japan</t>
  </si>
  <si>
    <t>DE000A0DPMW9</t>
  </si>
  <si>
    <t>iShares MSCI Korea</t>
  </si>
  <si>
    <t>DE000A0HG2L3</t>
  </si>
  <si>
    <t>iShares MSCI Latin America</t>
  </si>
  <si>
    <t>DE000A0NA0K7</t>
  </si>
  <si>
    <t>iShares MSCI North Amercia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</si>
  <si>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</si>
  <si>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</si>
  <si>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</si>
  <si>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</si>
  <si>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</si>
  <si>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</si>
  <si>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</si>
  <si>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</si>
  <si>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</si>
  <si>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iSHares MSCI World Islamic</t>
  </si>
  <si>
    <t>DE000A0NA0L5</t>
  </si>
  <si>
    <t>DE000A0F5UF5</t>
  </si>
  <si>
    <t>iShares NIKKEI 225 (DE)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</si>
  <si>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</si>
  <si>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</si>
  <si>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</si>
  <si>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</si>
  <si>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</si>
  <si>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</si>
  <si>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</si>
  <si>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</si>
  <si>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</si>
  <si>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</si>
  <si>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</si>
  <si>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</si>
  <si>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</si>
  <si>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</si>
  <si>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</si>
  <si>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Lyxor ETF Brazil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</si>
  <si>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</si>
  <si>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</si>
  <si>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</si>
  <si>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</si>
  <si>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</si>
  <si>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</si>
  <si>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</si>
  <si>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</si>
  <si>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</si>
  <si>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</si>
  <si>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</si>
  <si>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db x-trackers Quirin Wealth Management Total Return Index ETF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</si>
  <si>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</si>
  <si>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</si>
  <si>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</si>
  <si>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</si>
  <si>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</si>
  <si>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</si>
  <si>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</si>
  <si>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</si>
  <si>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</si>
  <si>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</si>
  <si>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</si>
  <si>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</si>
  <si>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</si>
  <si>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</si>
  <si>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</si>
  <si>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</si>
  <si>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</si>
  <si>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</si>
  <si>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</si>
  <si>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</si>
  <si>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</si>
  <si>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</si>
  <si>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</si>
  <si>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</si>
  <si>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</si>
  <si>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</si>
  <si>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</si>
  <si>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</si>
  <si>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</si>
  <si>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</si>
  <si>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db x-trackers DJ STOXX 600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</si>
  <si>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</si>
  <si>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</si>
  <si>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</si>
  <si>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</si>
  <si>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</si>
  <si>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</si>
  <si>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</si>
  <si>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</si>
  <si>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</si>
  <si>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</si>
  <si>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</si>
  <si>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</si>
  <si>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</si>
  <si>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</si>
  <si>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</si>
  <si>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</si>
  <si>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</si>
  <si>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</si>
  <si>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</si>
  <si>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</si>
  <si>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</si>
  <si>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ComStage ETF DJ EURO STOXX 50 Short TR</t>
  </si>
  <si>
    <t>LU0392496856</t>
  </si>
  <si>
    <t>ComStage ETF DJ EURO STOXX 50 Leveraged TR</t>
  </si>
  <si>
    <t>LU0392496930</t>
  </si>
  <si>
    <t>ComStage ETF ATX</t>
  </si>
  <si>
    <t>LU0392496690</t>
  </si>
  <si>
    <t>FR0010688242</t>
  </si>
  <si>
    <t>FR0010688259</t>
  </si>
  <si>
    <t>CASAM EFT MSCI USA</t>
  </si>
  <si>
    <t>FR0010688275</t>
  </si>
  <si>
    <t>FR0010688176</t>
  </si>
  <si>
    <t>FR0010688168</t>
  </si>
  <si>
    <t>FR0010688192</t>
  </si>
  <si>
    <t>FR0010688218</t>
  </si>
  <si>
    <t>FR0010688226</t>
  </si>
  <si>
    <t>FR0010688234</t>
  </si>
  <si>
    <t>FR0010688184</t>
  </si>
  <si>
    <t>Lyxor Short AEX</t>
  </si>
  <si>
    <t>FR0010591354</t>
  </si>
  <si>
    <t>Lyxor ETF EURO CASH</t>
  </si>
  <si>
    <t>FR0010444794</t>
  </si>
  <si>
    <t xml:space="preserve">Lyxor ETF DAXplus Protective Put </t>
  </si>
  <si>
    <t>LU0288030280</t>
  </si>
  <si>
    <t>FR0007054358</t>
  </si>
  <si>
    <t>Lyxor ETF DJ EURO STOXX 50 BuyWrite</t>
  </si>
  <si>
    <t>FR0010389205</t>
  </si>
  <si>
    <t xml:space="preserve">Lyxor ETF DJ STOXX 600 Automobiles &amp; Parts </t>
  </si>
  <si>
    <t>FR0010344630</t>
  </si>
  <si>
    <t xml:space="preserve">Lyxor ETF DJ STOXX 600 Banks </t>
  </si>
  <si>
    <t>FR0010345371</t>
  </si>
  <si>
    <t xml:space="preserve">Lyxor ETF DJ STOXX 600 Basic Resources </t>
  </si>
  <si>
    <t>FR0010345389</t>
  </si>
  <si>
    <t xml:space="preserve">Lyxor ETF DJ STOXX 600 Chemicals </t>
  </si>
  <si>
    <t>FR0010345470</t>
  </si>
  <si>
    <t xml:space="preserve">Lyxor ETF DJ STOXX 600 Construction &amp; Materials </t>
  </si>
  <si>
    <t>FR0010345504</t>
  </si>
  <si>
    <t>FR0010345363</t>
  </si>
  <si>
    <t xml:space="preserve">Lyxor ETF DJ STOXX 600 Food &amp; Beverage </t>
  </si>
  <si>
    <t>FR0010344861</t>
  </si>
  <si>
    <t xml:space="preserve">Lyxor ETF DJ STOXX 600 Health Care </t>
  </si>
  <si>
    <t>FR0010344879</t>
  </si>
  <si>
    <t xml:space="preserve">Lyxor ETF DJ STOXX 600 Industrial Goods &amp; Services </t>
  </si>
  <si>
    <t>FR0010344887</t>
  </si>
  <si>
    <t xml:space="preserve">Lyxor ETF DJ STOXX 600 Insurance </t>
  </si>
  <si>
    <t>FR0010344903</t>
  </si>
  <si>
    <t xml:space="preserve">Lyxor ETF DJ STOXX 600 Media </t>
  </si>
  <si>
    <t>FR0010344929</t>
  </si>
  <si>
    <t xml:space="preserve">Lyxor ETF DJ STOXX 600 Oil &amp; Gas </t>
  </si>
  <si>
    <t>FR0010344960</t>
  </si>
  <si>
    <t xml:space="preserve">Lyxor ETF DJ STOXX 600 Personal &amp; Household Goods </t>
  </si>
  <si>
    <t>FR0010344978</t>
  </si>
  <si>
    <t xml:space="preserve">Lyxor ETF DJ STOXX 600 Retail </t>
  </si>
  <si>
    <t>FR0010344986</t>
  </si>
  <si>
    <t xml:space="preserve">Lyxor ETF DJ STOXX 600 Technology </t>
  </si>
  <si>
    <t>FR0010344796</t>
  </si>
  <si>
    <t xml:space="preserve">Lyxor ETF DJ STOXX 600 Telecommunications </t>
  </si>
  <si>
    <t>FR0010344812</t>
  </si>
  <si>
    <t xml:space="preserve">Lyxor ETF DJ STOXX 600 Travel &amp; Leisure </t>
  </si>
  <si>
    <t>FR0010344838</t>
  </si>
  <si>
    <t xml:space="preserve">Lyxor ETF DJ STOXX 600 Utilities </t>
  </si>
  <si>
    <t>FR0010344853</t>
  </si>
  <si>
    <t>Lyxor ETF DJ STOXX Select Dividend 30</t>
  </si>
  <si>
    <t>FR0010378604</t>
  </si>
  <si>
    <t>FR0007056841</t>
  </si>
  <si>
    <t>Lyxor ETF Eastern Europe</t>
  </si>
  <si>
    <t>FR0010204073</t>
  </si>
  <si>
    <t>Lyxor ETF Euro Cash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</si>
  <si>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</si>
  <si>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</si>
  <si>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</si>
  <si>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</si>
  <si>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</si>
  <si>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</si>
  <si>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</si>
  <si>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</si>
  <si>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</si>
  <si>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</si>
  <si>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</si>
  <si>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</si>
  <si>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</si>
  <si>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</si>
  <si>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</si>
  <si>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</si>
  <si>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</si>
  <si>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</si>
  <si>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</si>
  <si>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</si>
  <si>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</si>
  <si>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Lyxor ETF FTSE RAFI Eurozone</t>
  </si>
  <si>
    <t>FR0010400788</t>
  </si>
  <si>
    <t>Lyxor ETF FTSE RAFI Japan</t>
  </si>
  <si>
    <t>FR0010400796</t>
  </si>
  <si>
    <t>Lyxor ETF FTSE RAFI US 1000</t>
  </si>
  <si>
    <t>FR0010400804</t>
  </si>
  <si>
    <t>Lyxor ETF Hong Kong (HSI)</t>
  </si>
  <si>
    <t>FR0010361675</t>
  </si>
  <si>
    <t>Lyxor ETF Japan (TOPIX)</t>
  </si>
  <si>
    <t>FR0010245514</t>
  </si>
  <si>
    <t>Lyxor ETF LevDAX</t>
  </si>
  <si>
    <t>LU0252634307</t>
  </si>
  <si>
    <t>FR0010468983</t>
  </si>
  <si>
    <t>Lyxor ETF MSCI AC Asia-Pacific ex-Japan</t>
  </si>
  <si>
    <t>FR0010312124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</si>
  <si>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</si>
  <si>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</si>
  <si>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</si>
  <si>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</si>
  <si>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</si>
  <si>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</si>
  <si>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</si>
  <si>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</si>
  <si>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</si>
  <si>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</si>
  <si>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</si>
  <si>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</si>
  <si>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</si>
  <si>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</si>
  <si>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</si>
  <si>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</si>
  <si>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</si>
  <si>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</si>
  <si>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</si>
  <si>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</si>
  <si>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</si>
  <si>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</si>
  <si>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</si>
  <si>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</si>
  <si>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</si>
  <si>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</si>
  <si>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</si>
  <si>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</si>
  <si>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</si>
  <si>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</si>
  <si>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</si>
  <si>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</si>
  <si>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</si>
  <si>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</si>
  <si>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</si>
  <si>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</si>
  <si>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</si>
  <si>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</si>
  <si>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ETFlab MSCI Europe LC</t>
  </si>
  <si>
    <t>DE000ETFL086</t>
  </si>
  <si>
    <t>ETFlab MSCI USA LC</t>
  </si>
  <si>
    <t>DE000ETFL094</t>
  </si>
  <si>
    <t>IE00B3B8Q275</t>
  </si>
  <si>
    <t>IE00B3B8PX14</t>
  </si>
  <si>
    <t>Lyxor ETF China Enterprise HSCEI</t>
  </si>
  <si>
    <t>EasyETF DJ STOXX 600</t>
  </si>
  <si>
    <t>EasyETF DJ STOXX Asia/Pacific ex Japan (EUR)</t>
  </si>
  <si>
    <t>EasyETF DJ STOXX Asia/Pacific ex Japan (USD)</t>
  </si>
  <si>
    <t xml:space="preserve">JPM ETF GBI EMU </t>
  </si>
  <si>
    <t>Lyxor Pan Africa</t>
  </si>
  <si>
    <t>FR0010581413</t>
  </si>
  <si>
    <t>EasyETF EuroMTS Fed Funds</t>
  </si>
  <si>
    <t>FR0010616276</t>
  </si>
  <si>
    <t xml:space="preserve">db x-trackers DJ EURO STOXX Select Dividend 30 ETF </t>
  </si>
  <si>
    <t xml:space="preserve">db x-trackers DJ STOXX Global Select Dividend 100 </t>
  </si>
  <si>
    <t>Lyxor ETF PRIVEX</t>
  </si>
  <si>
    <t>FR0010407197</t>
  </si>
  <si>
    <t>Wiener Börse</t>
  </si>
  <si>
    <t>ESPA STOCK NTX</t>
  </si>
  <si>
    <t>AT0000A00EH2</t>
  </si>
  <si>
    <t>HEX</t>
  </si>
  <si>
    <t>FI0008810395</t>
  </si>
  <si>
    <t>Istanbul Stock Exchange</t>
  </si>
  <si>
    <t>DJ Istanbul 20</t>
  </si>
  <si>
    <t>TRMCU1WWWWW3</t>
  </si>
  <si>
    <t xml:space="preserve">DJ TURKİYE 15 A TİPİ BYF </t>
  </si>
  <si>
    <t>TRYISMD00035</t>
  </si>
  <si>
    <t>TRYB2IM00042</t>
  </si>
  <si>
    <t>TRYFNBK00063</t>
  </si>
  <si>
    <t>TRYFNBK00055</t>
  </si>
  <si>
    <t>TRYFNBK00048</t>
  </si>
  <si>
    <t>TRYFNBK00030</t>
  </si>
  <si>
    <t xml:space="preserve">SP-IFCI AKBANK BYF </t>
  </si>
  <si>
    <t>TRYAKBK00045</t>
  </si>
  <si>
    <t>Oslo Bors</t>
  </si>
  <si>
    <t>DnB NOR OBX</t>
  </si>
  <si>
    <t>NO0010257801</t>
  </si>
  <si>
    <t>XACT OBX</t>
  </si>
  <si>
    <t>NO0010262249</t>
  </si>
  <si>
    <t>Irish Stock Exchange</t>
  </si>
  <si>
    <t>ISEQ 20 ETF</t>
  </si>
  <si>
    <t>IE00B03TF647</t>
  </si>
  <si>
    <t>Iceland Stock Exchange</t>
  </si>
  <si>
    <t>ICEX-15 ETF</t>
  </si>
  <si>
    <t>IS0000009710</t>
  </si>
  <si>
    <t>Ljubljana Stock Exchange</t>
  </si>
  <si>
    <t>MP-EUROSTOCK.SI</t>
  </si>
  <si>
    <t>SI0021400013</t>
  </si>
  <si>
    <t>Bolsa de Madrid</t>
  </si>
  <si>
    <t>ES0105321030</t>
  </si>
  <si>
    <t>Acción FTSE Latibex Brasil ETF</t>
  </si>
  <si>
    <t>ES0105322004</t>
  </si>
  <si>
    <t>Acción FTSE Latibex Top ETF</t>
  </si>
  <si>
    <t>ES0105304002</t>
  </si>
  <si>
    <t>Acción IBEX 35 ETF</t>
  </si>
  <si>
    <t>ES0105336038</t>
  </si>
  <si>
    <t>Acción IBEX Top Dividendo ETF</t>
  </si>
  <si>
    <t>ES0105337002</t>
  </si>
  <si>
    <t>AFI Bonos Medio Plazo Euro ETF</t>
  </si>
  <si>
    <t>ES0106061007</t>
  </si>
  <si>
    <t>AFI Monetario Euro ETF</t>
  </si>
  <si>
    <t>ES0106078001</t>
  </si>
  <si>
    <t>db x-trackers II Global Sovereign EUR Hedged Index ETF</t>
  </si>
  <si>
    <t>LU0378818131</t>
  </si>
  <si>
    <t>ZKB Gold ETF (EUR)</t>
  </si>
  <si>
    <t>ZKB Gold ETF (USD)</t>
  </si>
  <si>
    <t>ZKB Silver ETF (EUR)</t>
  </si>
  <si>
    <t>ZKB Silver ETF (USD)</t>
  </si>
  <si>
    <t>CH0047533523</t>
  </si>
  <si>
    <t>CH0047533549</t>
  </si>
  <si>
    <t>CH0047533556</t>
  </si>
  <si>
    <t>CH0047533572</t>
  </si>
  <si>
    <t>Lyxor ETF IBEX 35</t>
  </si>
  <si>
    <t>FR0010251744</t>
  </si>
  <si>
    <t>Lyxor ETF MSCI Russia</t>
  </si>
  <si>
    <t>Budapest Exchange</t>
  </si>
  <si>
    <t>ETF BUX OTP</t>
  </si>
  <si>
    <t>HU0000704960</t>
  </si>
  <si>
    <t xml:space="preserve">Athens Exchange </t>
  </si>
  <si>
    <t>GRF000013000</t>
  </si>
  <si>
    <t>European ETF Market</t>
  </si>
  <si>
    <t>XACT Bear</t>
  </si>
  <si>
    <t>SE0001342387</t>
  </si>
  <si>
    <t>XACT Bull</t>
  </si>
  <si>
    <t>SE0001342395</t>
  </si>
  <si>
    <t>XACT OMXS30</t>
  </si>
  <si>
    <t>SE0000693293</t>
  </si>
  <si>
    <t>XACT VINX30</t>
  </si>
  <si>
    <t>SE0001710914</t>
  </si>
  <si>
    <t>XACT OMXSB</t>
  </si>
  <si>
    <t>SE0001056045</t>
  </si>
  <si>
    <t xml:space="preserve">db x-trackers MSCI Korea TRN Index ETF </t>
  </si>
  <si>
    <t xml:space="preserve">db x-trackers MSCI Taiwan TRN Index ETF </t>
  </si>
  <si>
    <t xml:space="preserve">db x-trackers MSCI USA TRN Index ETF </t>
  </si>
  <si>
    <t xml:space="preserve">db x-trackers S&amp;P CNX NIFTY ETF </t>
  </si>
  <si>
    <t xml:space="preserve">db x-trackers ShortDAX ETF </t>
  </si>
  <si>
    <t>Diamonds</t>
  </si>
  <si>
    <t>US2527871063</t>
  </si>
  <si>
    <t>EasyETF ASPI Eurozone</t>
  </si>
  <si>
    <t>FR0007068028</t>
  </si>
  <si>
    <t>EasyETF CAC 40</t>
  </si>
  <si>
    <t>FR0010150458</t>
  </si>
  <si>
    <t>LU0246033426</t>
  </si>
  <si>
    <t xml:space="preserve">EasyETF Euro Automobile </t>
  </si>
  <si>
    <t>FR0010018333</t>
  </si>
  <si>
    <t>EasyETF Euro Banks</t>
  </si>
  <si>
    <t>FR0007068077</t>
  </si>
  <si>
    <t xml:space="preserve">EasyETF Euro Construction </t>
  </si>
  <si>
    <t>FR0010018341</t>
  </si>
  <si>
    <t>EasyETF Euro Energy</t>
  </si>
  <si>
    <t>FR0007068085</t>
  </si>
  <si>
    <t>EasyETF Euro Healthcare</t>
  </si>
  <si>
    <t>FR0007068093</t>
  </si>
  <si>
    <t>EasyETF Euro Insurance</t>
  </si>
  <si>
    <t>FR0007068101</t>
  </si>
  <si>
    <t>EasyETF Euro Media</t>
  </si>
  <si>
    <t>FR0007068051</t>
  </si>
  <si>
    <t>FR0010230516</t>
  </si>
  <si>
    <t>FR0000973588</t>
  </si>
  <si>
    <t>FR0010129072</t>
  </si>
  <si>
    <t>EasyETF Euro Technology</t>
  </si>
  <si>
    <t>FR0007068069</t>
  </si>
  <si>
    <t>EasyETF Euro Telecom</t>
  </si>
  <si>
    <t>FR0007068044</t>
  </si>
  <si>
    <t>IE00B4WXJC95</t>
  </si>
  <si>
    <t>IE00B4WXJD03</t>
  </si>
  <si>
    <t>IE00B4WXJF27</t>
  </si>
  <si>
    <t>IE00B4WXJG34</t>
  </si>
  <si>
    <t>IE00B4WXJH41</t>
  </si>
  <si>
    <t>IE00B4WXJJ64</t>
  </si>
  <si>
    <t>IE00B4WXJK79</t>
  </si>
  <si>
    <t>iShares MSCI Europe Ex-EMU</t>
  </si>
  <si>
    <t>iShares MSCI Pacific X-JPN</t>
  </si>
  <si>
    <t>iShares FTSE Gilts UK 0-5</t>
  </si>
  <si>
    <t>EasyETF Euro Utilities</t>
  </si>
  <si>
    <t>FR0007068036</t>
  </si>
  <si>
    <t>LU0281118355</t>
  </si>
  <si>
    <t>EasyETF Global Titans 50</t>
  </si>
  <si>
    <t>FR0000973596</t>
  </si>
  <si>
    <t>EasyETF iBoxx Liquid Sovereigns Extra Short</t>
  </si>
  <si>
    <t>FR0010276923</t>
  </si>
  <si>
    <t>EasyETF iBoxx Liquid Sovereigns Global</t>
  </si>
  <si>
    <t>FR0010276949</t>
  </si>
  <si>
    <t>EasyETF iBoxx Liquid Sovereigns Long</t>
  </si>
  <si>
    <t>FR0010276964</t>
  </si>
  <si>
    <t>EasyETF STOXX 50 Europe</t>
  </si>
  <si>
    <t>FR0000973604</t>
  </si>
  <si>
    <t>EasyETF STOXX 50 Europe B</t>
  </si>
  <si>
    <t>FR0010148858</t>
  </si>
  <si>
    <t>IE0032895942</t>
  </si>
  <si>
    <t>IE00B1FZSC47</t>
  </si>
  <si>
    <t>IE00B14X4S71</t>
  </si>
  <si>
    <t>IE00B1FZS798</t>
  </si>
  <si>
    <t>IE0032523478</t>
  </si>
  <si>
    <t>IE00B14X4Q57</t>
  </si>
  <si>
    <t>IE00B1FZS913</t>
  </si>
  <si>
    <t>IE00B1FZS681</t>
  </si>
  <si>
    <t>db x-trackers DJ EURO STOXX 50 - 1C</t>
  </si>
  <si>
    <t>db x-trackers SP/ASX 200 ETF</t>
  </si>
  <si>
    <t>db x-trackers DJ STOXX 600 Telecommunication Short ETF</t>
  </si>
  <si>
    <t>iShares Euro Covered Bond</t>
  </si>
  <si>
    <t>iShares Barclays Euro Aggregate Bond</t>
  </si>
  <si>
    <t>iShares Barclays Euro Corporate Bond</t>
  </si>
  <si>
    <t>iShares Barclays Euro Treasury Bond 0-1</t>
  </si>
  <si>
    <t>iShares MSCI GCC Countries ex-Saudi Arabia</t>
  </si>
  <si>
    <t>db x-trackers II EURO Interest Rate Volatility TRI ETF</t>
  </si>
  <si>
    <t>db x-trackers II EURO Interest Rates Volatility Short TRI ETF</t>
  </si>
  <si>
    <t>CASAM ETF DJ EURO STOXX 50</t>
  </si>
  <si>
    <t>CASAM ETF MSCI EMU High Dividend</t>
  </si>
  <si>
    <t>CASAM ETF MSCI Eastern Europe Ex Russia</t>
  </si>
  <si>
    <t>CASAM ETF MSCI Europe High Dividend</t>
  </si>
  <si>
    <t>CASAM ETF MSCI Europe Growth</t>
  </si>
  <si>
    <t>CASAM ETF MSCI India</t>
  </si>
  <si>
    <t>CASAM ETF MSCI Europe IT</t>
  </si>
  <si>
    <t>CASAM ETF MSCI Pacific Ex Japan</t>
  </si>
  <si>
    <t>CASAM ETF MSCI Europe Telecom Services</t>
  </si>
  <si>
    <t>CASAM ETF MSCI Europe Value</t>
  </si>
  <si>
    <t>CASAM ETF MSCI China</t>
  </si>
  <si>
    <t>CASAM ETF MSCI France</t>
  </si>
  <si>
    <t>CASAM ETF MSCI Germany</t>
  </si>
  <si>
    <t>CASAM ETF MSCI Italy</t>
  </si>
  <si>
    <t>CASAM ETF MSCI Japan</t>
  </si>
  <si>
    <t>CASAM ETF MSCI Netherlands</t>
  </si>
  <si>
    <t>CASAM ETF MSCI Norway</t>
  </si>
  <si>
    <t>CASAM ETF MSCI Sppain</t>
  </si>
  <si>
    <t>CASAM ETF MSCI Switzerland</t>
  </si>
  <si>
    <t>CASAM ETF Euro Mid Cap</t>
  </si>
  <si>
    <t>CASAM ETF MSCI Europe Utilities</t>
  </si>
  <si>
    <t>CASAM ETF MSCI Euro Staples</t>
  </si>
  <si>
    <t>CASAM ETF MSCI Europe Insurance</t>
  </si>
  <si>
    <t>CASAM ETF MSCI Europe Health Care</t>
  </si>
  <si>
    <t>CASAM ETF MSCI Europe Banks</t>
  </si>
  <si>
    <t>CASAM ETF MSCI Europe Consumer Discretionary</t>
  </si>
  <si>
    <t>CASAM ETF MSCI Europe Industrials</t>
  </si>
  <si>
    <t>Lyxor ETF MSCI AS APEX 50 A</t>
  </si>
  <si>
    <t>iShares Barclays Euro Government 10-15</t>
  </si>
  <si>
    <t>iShares Barclays Euro Government 5-7</t>
  </si>
  <si>
    <t>iShares Barclays Euro Treasury Bond</t>
  </si>
  <si>
    <t>iShares Citigroup Global Government Bond</t>
  </si>
  <si>
    <t>iShares FTSE Developed World Ex UK</t>
  </si>
  <si>
    <t>iShares EUR Covered Bond EUR</t>
  </si>
  <si>
    <t>iShares MSCI AC Far Est ex-Japan SmallCap</t>
  </si>
  <si>
    <t>iShares MSCI GCC Countries Ex SaudiArabia</t>
  </si>
  <si>
    <t>IE00B1FZS806</t>
  </si>
  <si>
    <t>iShares € Inflation-Linked Bond</t>
  </si>
  <si>
    <t>IE00B0M62X26</t>
  </si>
  <si>
    <t>iShares AEX</t>
  </si>
  <si>
    <t>IE00B0M62Y33</t>
  </si>
  <si>
    <t>IE00B14X4T88</t>
  </si>
  <si>
    <t>IE00B0M62V02</t>
  </si>
  <si>
    <t>IE00B02KXL92</t>
  </si>
  <si>
    <t>IE00B0M62S72</t>
  </si>
  <si>
    <t>IE00B02KXM00</t>
  </si>
  <si>
    <t>IE00B0M62T89</t>
  </si>
  <si>
    <t>iShares FTSE 100</t>
  </si>
  <si>
    <t>IE0005042456</t>
  </si>
  <si>
    <t xml:space="preserve">iShares FTSE BRIC 50 </t>
  </si>
  <si>
    <t>IE00B1W57M07</t>
  </si>
  <si>
    <t xml:space="preserve">iShares FTSE EPRA/NAREIT Asia Property Yield Fund </t>
  </si>
  <si>
    <t>IE00B1FZS244</t>
  </si>
  <si>
    <t xml:space="preserve">iShares FTSE EPRA/NAREIT Global Property Yield Fun </t>
  </si>
  <si>
    <t>IE00B1FZS350</t>
  </si>
  <si>
    <t xml:space="preserve">iShares FTSE EPRA/NAREIT US Property Yield Fund </t>
  </si>
  <si>
    <t>IE00B1FZSF77</t>
  </si>
  <si>
    <t>iShares FTSE/EPRA European Property</t>
  </si>
  <si>
    <t>IE00B0M63284</t>
  </si>
  <si>
    <t xml:space="preserve">iShares FTSE/Macquarie Global Infrastructure 100 </t>
  </si>
  <si>
    <t>IE00B1FZS467</t>
  </si>
  <si>
    <t>IE00B02KXK85</t>
  </si>
  <si>
    <t>IE0030974079</t>
  </si>
  <si>
    <t>IE0004855221</t>
  </si>
  <si>
    <t>iShares Islam EM</t>
  </si>
  <si>
    <t>IE00B27YCP72</t>
  </si>
  <si>
    <t>iShares Islam USA</t>
  </si>
  <si>
    <t>IE00B296QM64</t>
  </si>
  <si>
    <t>iShares Islam World</t>
  </si>
  <si>
    <t>IE00B27YCN58</t>
  </si>
  <si>
    <t>IE00B0M63730</t>
  </si>
  <si>
    <t>IE00B0M63516</t>
  </si>
  <si>
    <t>iShares MSCI EM Eastern Europe</t>
  </si>
  <si>
    <t>FR0010616268</t>
  </si>
  <si>
    <t>Lyxor ETF S&amp;P MIB</t>
  </si>
  <si>
    <t>Lyxor ETF MSCI AC Asia-Pacific ex Japan</t>
  </si>
  <si>
    <t xml:space="preserve">Lyxor ETF DJ STOXX 600 Financial services </t>
  </si>
  <si>
    <t>Lyxor ETF WISE Quantitative Stratatgy</t>
  </si>
  <si>
    <t>Borsa Italiana</t>
  </si>
  <si>
    <t>JPM ETF EMU 1-3 Y</t>
  </si>
  <si>
    <t>JPM ETF EMU 3-5 Y</t>
  </si>
  <si>
    <t>JPM ETF EMU 5-7 Y</t>
  </si>
  <si>
    <t>JPM ETF EMU 7-10 Y</t>
  </si>
  <si>
    <t xml:space="preserve">EasyETF EuroMTS Eonia </t>
  </si>
  <si>
    <t xml:space="preserve">CASAM ETF S&amp;P Europe 350 </t>
  </si>
  <si>
    <t xml:space="preserve">CASAM ETF S&amp;P Europe </t>
  </si>
  <si>
    <t>iShares MSCI AC Far East ex Japan</t>
  </si>
  <si>
    <t>db x-trackers II EONIA TR Index ETF</t>
  </si>
  <si>
    <t>IE00B0M63953</t>
  </si>
  <si>
    <t>IE00B0M63177</t>
  </si>
  <si>
    <t xml:space="preserve">iShares MSCI Europe </t>
  </si>
  <si>
    <t>IE00B1YZSC51</t>
  </si>
  <si>
    <t>IE00B14X4N27</t>
  </si>
  <si>
    <t>IE00B02KXH56</t>
  </si>
  <si>
    <t>IE00B0M63391</t>
  </si>
  <si>
    <t>iShares MSCI LATAM</t>
  </si>
  <si>
    <t>IE00B27YCK28</t>
  </si>
  <si>
    <t>iShares MSCI North America</t>
  </si>
  <si>
    <t>IE00B14X4M10</t>
  </si>
  <si>
    <t>IE00B0M63623</t>
  </si>
  <si>
    <t xml:space="preserve">iShares MSCI Turkey </t>
  </si>
  <si>
    <t>IE00B1FZS574</t>
  </si>
  <si>
    <t>IE00B0M62Q58</t>
  </si>
  <si>
    <t>IE0031442068</t>
  </si>
  <si>
    <t xml:space="preserve">iShares S&amp;P Global Clean Energy </t>
  </si>
  <si>
    <t>IE00B1XNHC34</t>
  </si>
  <si>
    <t xml:space="preserve">iShares S&amp;P Global Water </t>
  </si>
  <si>
    <t>IE00B1TXK627</t>
  </si>
  <si>
    <t xml:space="preserve">iShares S&amp;P Listed Private Equity </t>
  </si>
  <si>
    <t>IE00B1TXHL60</t>
  </si>
  <si>
    <t>IE00B27YCF74</t>
  </si>
  <si>
    <t>FR0010476515</t>
  </si>
  <si>
    <t>FR0010398719</t>
  </si>
  <si>
    <t>Lyxor ETF BEL 20</t>
  </si>
  <si>
    <t>FR0000021842</t>
  </si>
  <si>
    <t xml:space="preserve">Lyxor ETF Brazil (IBOVESPA) </t>
  </si>
  <si>
    <t>Lyxor ETF CAC 40</t>
  </si>
  <si>
    <t>FR0007052782</t>
  </si>
  <si>
    <t>Lyxor ETF China</t>
  </si>
  <si>
    <t xml:space="preserve">Lyxor ETF Commodities CRB </t>
  </si>
  <si>
    <t xml:space="preserve">Lyxor ETF Commodities CRB Non-Energy </t>
  </si>
  <si>
    <t xml:space="preserve">Lyxor ETF DAX </t>
  </si>
  <si>
    <t xml:space="preserve">Lyxor ETF DAXplus Covered Call </t>
  </si>
  <si>
    <t>Lyxor ETF DJ Global Titans 50</t>
  </si>
  <si>
    <t>FR0007075494</t>
  </si>
  <si>
    <t>Lyxor ETF DJ Industrial Average</t>
  </si>
  <si>
    <t xml:space="preserve">Lyxor ETF DJ STOXX Select Dividend 30 </t>
  </si>
  <si>
    <t xml:space="preserve">Lyxor ETF Euro Cash </t>
  </si>
  <si>
    <t xml:space="preserve">Lyxor ETF EuroMTS 15+Y </t>
  </si>
  <si>
    <t xml:space="preserve">Lyxor ETF EuroMTS 5-7Y </t>
  </si>
  <si>
    <t xml:space="preserve">Lyxor ETF EuroMTS 7-10Y </t>
  </si>
  <si>
    <t xml:space="preserve">Lyxor ETF EuroMTS Covered Bond Aggregate </t>
  </si>
  <si>
    <t xml:space="preserve">Lyxor ETF FTSE RAFI US 1000 </t>
  </si>
  <si>
    <t>Lyxor ETF FTSEurofirst 80</t>
  </si>
  <si>
    <t>FR0007085501</t>
  </si>
  <si>
    <t xml:space="preserve">Lyxor ETF Greece </t>
  </si>
  <si>
    <t xml:space="preserve">Lyxor ETF India </t>
  </si>
  <si>
    <t>Lyxor ETF Japan</t>
  </si>
  <si>
    <t xml:space="preserve">Lyxor ETF LevDAX </t>
  </si>
  <si>
    <t xml:space="preserve">Lyxor ETF MSCI EM Latin America </t>
  </si>
  <si>
    <t xml:space="preserve">Lyxor ETF MSCI Emerging Markets </t>
  </si>
  <si>
    <t>FR0010397554</t>
  </si>
  <si>
    <t xml:space="preserve">Lyxor ETF PRIVEX </t>
  </si>
  <si>
    <t>Lyxor ETF Taiwan</t>
  </si>
  <si>
    <t>FR0010444786</t>
  </si>
  <si>
    <t xml:space="preserve">Lyxor ETF Turkey </t>
  </si>
  <si>
    <t>FR0010540690</t>
  </si>
  <si>
    <t xml:space="preserve">Market Access AMEX Gold Bugs Index Fund </t>
  </si>
  <si>
    <t xml:space="preserve">Merrill Lynch Commodity Index Extra Fund </t>
  </si>
  <si>
    <t>LU0319798384</t>
  </si>
  <si>
    <t xml:space="preserve">Merrill Lynch Europe 1 Index Fund </t>
  </si>
  <si>
    <t>LU0319797147</t>
  </si>
  <si>
    <t xml:space="preserve">PowerShares Dynamic Europe Fund </t>
  </si>
  <si>
    <t xml:space="preserve">PowerShares Dynamic Global Developed Markets Fund </t>
  </si>
  <si>
    <t xml:space="preserve">PowerShares Dynamic US Market Fund </t>
  </si>
  <si>
    <t xml:space="preserve">PowerShares EQQQ </t>
  </si>
  <si>
    <t>OMX Helsinki 25 EXCH TR Fund</t>
  </si>
  <si>
    <t>FI0008805627</t>
  </si>
  <si>
    <t>Lyxor ETF Kuwait (FTSE Coast Kuwait 40)</t>
  </si>
  <si>
    <t>Xetra Order Book Turnover in MEUR</t>
  </si>
  <si>
    <t>On Exchange Order Book Turnover in MEUR</t>
  </si>
  <si>
    <r>
      <t xml:space="preserve">2  </t>
    </r>
    <r>
      <rPr>
        <sz val="8"/>
        <rFont val="Arial"/>
      </rPr>
      <t>Total turnover includes order book turnover and off-exchange standard trades.</t>
    </r>
  </si>
  <si>
    <t>Xetra Order Book Turnover (MEUR)</t>
  </si>
  <si>
    <t>Xetra Order Book/Cascade OTC Statistics</t>
  </si>
  <si>
    <t>db x-trackers II EONIA TRI ETF</t>
  </si>
  <si>
    <t>LU0335044896</t>
  </si>
  <si>
    <t>LU0356591882</t>
  </si>
  <si>
    <t>LU0356592187</t>
  </si>
  <si>
    <t>db x-trackers USD Money Markets ETF</t>
  </si>
  <si>
    <t>db x-trackers GBP Money Markets ETF</t>
  </si>
  <si>
    <t>iShares DJ EURO STOXX Banks (DE)</t>
  </si>
  <si>
    <t>LU0321463258</t>
  </si>
  <si>
    <t>db x-trackers II Emerging Markets Liquid Eurobond Index ETF</t>
  </si>
  <si>
    <t>LU0321462953</t>
  </si>
  <si>
    <t>IE00B2QWDR12</t>
  </si>
  <si>
    <t>IE00B2QWCY14</t>
  </si>
  <si>
    <t>iShares S&amp;P Smallcap 600</t>
  </si>
  <si>
    <t>JPMorgan ETF GBI EMU 1-3 Y</t>
  </si>
  <si>
    <t>FR0010561183</t>
  </si>
  <si>
    <t>JPMorgan ETF GBI EMU 3-5 Y</t>
  </si>
  <si>
    <t>FR0010561225</t>
  </si>
  <si>
    <t>JPMorgan ETF GBI EMU 5-7 Y</t>
  </si>
  <si>
    <t>FR0010561241</t>
  </si>
  <si>
    <t>JPMorgan ETF GBI EMU 7-10 Y</t>
  </si>
  <si>
    <t>FR0010561258</t>
  </si>
  <si>
    <t>Lyxor ETF Brazil (Ibovespa)</t>
  </si>
  <si>
    <t>UBS-ETF MSCI EMU</t>
  </si>
  <si>
    <t>UBS-ETF MSCI Japan</t>
  </si>
  <si>
    <t>UBS-ETF MSCI USA</t>
  </si>
  <si>
    <t>iShares MSCI Japan Smallcap</t>
  </si>
  <si>
    <t>IE00B2QWDY88</t>
  </si>
  <si>
    <t>Lyxor ETF DJ STOXX 600 Banks</t>
  </si>
  <si>
    <t>ETFlab DAX Preisindex</t>
  </si>
  <si>
    <t>DE000ETFL060</t>
  </si>
  <si>
    <t>ETFlab DJ EURO STOXX Select Dividend 30</t>
  </si>
  <si>
    <t>DE000ETFL078</t>
  </si>
  <si>
    <t>FR0010612218</t>
  </si>
  <si>
    <t>FR0010616250</t>
  </si>
  <si>
    <t>EasyETF DJ Luxury</t>
  </si>
  <si>
    <t>FR0010616649</t>
  </si>
  <si>
    <t>EasyETF FTSE ET50 Environment</t>
  </si>
  <si>
    <t>FR0010616284</t>
  </si>
  <si>
    <t>EasyETF S-Box BNP Paribas Global Agribusiness</t>
  </si>
  <si>
    <t>FR0010616318</t>
  </si>
  <si>
    <t>EasyETF S-Box BNP Paribas Next 11 Emerging</t>
  </si>
  <si>
    <t>FR0010616656</t>
  </si>
  <si>
    <t>Lyxor ETF Leverage CAC 40</t>
  </si>
  <si>
    <t>SGAM ETF Private Equity LPX50</t>
  </si>
  <si>
    <t>FR0010413518</t>
  </si>
  <si>
    <t>EasyETF Russell 1000 (EUR)</t>
  </si>
  <si>
    <t>FR0010616292</t>
  </si>
  <si>
    <t>EasyETF Russell 1000 (USD)</t>
  </si>
  <si>
    <t>FR0010618835</t>
  </si>
  <si>
    <t>EasyETF S&amp;P 100 (EUR)</t>
  </si>
  <si>
    <t>FR0010616300</t>
  </si>
  <si>
    <t>EasyETF S&amp;P 100 (USD)</t>
  </si>
  <si>
    <t>FR0010618843</t>
  </si>
  <si>
    <t>db x-trackers CAC 40 Short</t>
  </si>
  <si>
    <t>LU0322251280</t>
  </si>
  <si>
    <t>db x-trackers CAC 40 ETF</t>
  </si>
  <si>
    <t>LU0322250985</t>
  </si>
  <si>
    <t>EasyETF S-Box BNP Paribas Global Nuclear (EUR)</t>
  </si>
  <si>
    <t>FR0010636597</t>
  </si>
  <si>
    <t>EasyETF S-Box BNP Paribas Global Nuclear (USD)</t>
  </si>
  <si>
    <t>FR0010640268</t>
  </si>
  <si>
    <t>EasyETF S-Box BNP Paribas Global Water (EUR)</t>
  </si>
  <si>
    <t>FR0010636621</t>
  </si>
  <si>
    <t>EasyETF S-Box BNP Paribas Global Water (USD)</t>
  </si>
  <si>
    <t>FR0010640276</t>
  </si>
  <si>
    <t xml:space="preserve">EasyETF FTSE South Africa </t>
  </si>
  <si>
    <t>FR0010636571</t>
  </si>
  <si>
    <t>EasyETF TSEC Taiwan</t>
  </si>
  <si>
    <t>FR0010636563</t>
  </si>
  <si>
    <t>EasyETF DJ South Korea Titans 30</t>
  </si>
  <si>
    <t>FR0010636530</t>
  </si>
  <si>
    <t>EasyETF FTSE Xinhua China 25 (EUR)</t>
  </si>
  <si>
    <t>FR0010636589</t>
  </si>
  <si>
    <t>EasyETF FTSE Xinhua China 25 (USD)</t>
  </si>
  <si>
    <t>FR0010640250</t>
  </si>
  <si>
    <t>EasyETF DJ Egypt</t>
  </si>
  <si>
    <t>FR0010636522</t>
  </si>
  <si>
    <t>FR0010636514</t>
  </si>
  <si>
    <t>FR0010640219</t>
  </si>
  <si>
    <t>EasyETF DJ Turkey Titans 20</t>
  </si>
  <si>
    <t>FR0010636555</t>
  </si>
  <si>
    <t>Lyxor ETF MSCI Thailand (Quote A)</t>
  </si>
  <si>
    <t>Lyxor ETF MSCI Malaysia (Quote A)</t>
  </si>
  <si>
    <t>db x-trackers II iTraxx Europe 5-Year Short ETF</t>
  </si>
  <si>
    <t>db x-trackers II iTraxx Crossover 5-Year Short ETF</t>
  </si>
  <si>
    <t xml:space="preserve">db x-trackers II iTraxx HiVol 5-Year Short </t>
  </si>
  <si>
    <t>db x-trackers II iTraxx Europe 5-Year ETF</t>
  </si>
  <si>
    <t xml:space="preserve">db x-trackers II iTraxx  HiVol 5- Year ETF </t>
  </si>
  <si>
    <t>db x-trackers II iTraxx Crossover 5-Year ETF</t>
  </si>
  <si>
    <t>FR0010614834</t>
  </si>
  <si>
    <t xml:space="preserve">UBS-ETF MSCI EMU </t>
  </si>
  <si>
    <t>UBS-ETF MSCI World</t>
  </si>
  <si>
    <t>LU0340285161</t>
  </si>
  <si>
    <t>XACT OMXH25 Index ETF</t>
  </si>
  <si>
    <t>Exchange and Non-Exchange Order Book Turnover in MEUR</t>
  </si>
  <si>
    <t>FR0010592014</t>
  </si>
  <si>
    <t>Lyxor ETF Short CAC 40</t>
  </si>
  <si>
    <t>FR0010591362</t>
  </si>
  <si>
    <t>Lyxor ETF Short Strategy Europe</t>
  </si>
  <si>
    <t>FR0010589101</t>
  </si>
  <si>
    <t>db x-trackers II EONIA TRI ETF 1D</t>
  </si>
  <si>
    <t>db x-trackers II iBoxx € Inflation-Linked TRI ETF</t>
  </si>
  <si>
    <t>db x-trackers II iBoxx € Sovereigns Eurozone 10-15 TRI ETF</t>
  </si>
  <si>
    <t>db x-trackers II iBoxx € Sovereigns Eurozone 1-3 TRI ETF</t>
  </si>
  <si>
    <t>db x-trackers II iBoxx € Sovereigns Eurozone 15+ TRI ETF</t>
  </si>
  <si>
    <t>db x-trackers II iBoxx € Sovereigns Eurozone 25+ TRI ETF</t>
  </si>
  <si>
    <t>db x-trackers II iBoxx € Sovereigns Eurozone 3-5 TRI ETF</t>
  </si>
  <si>
    <t>db x-trackers II iBoxx € Sovereigns Eurozone 5-7 TRI ETF</t>
  </si>
  <si>
    <t>db x-trackers II iBoxx € Sovereigns Eurozone 7-10 TRI ETF</t>
  </si>
  <si>
    <t>db x-trackers II iBoxx € Sovereigns Eurozone TRI ETF</t>
  </si>
  <si>
    <t>db x-trackers II iBoxx Global Inflation-Linked TRI Hedged ETF</t>
  </si>
  <si>
    <t>db x-trackers II iTraxx Crossover 5-year TRI ETF</t>
  </si>
  <si>
    <t>db x-trackers II iTraxx Europe 5-year TRI ETF</t>
  </si>
  <si>
    <t>db x-trackers II iTraxx HiVol 5-year TRI ETF</t>
  </si>
  <si>
    <t>db x-trackers II Short IBOXX € Sovereigns Eurozone TRI ETF</t>
  </si>
  <si>
    <t>iShares DJ STOXX 600 Telecommunication Swap (DE)</t>
  </si>
  <si>
    <t xml:space="preserve">Lyxor ETF DJ STOXX 600 Financial Services </t>
  </si>
  <si>
    <t>Lyxor ETF Dow Jones Industrial Average</t>
  </si>
  <si>
    <t>db x-trackers FTSE All-World ex-UK ETF</t>
  </si>
  <si>
    <t>Lyxor MSCI AC Asia-Pacific ex-Japan</t>
  </si>
  <si>
    <t>Turkish Smaller Companies Istanbul 25</t>
  </si>
  <si>
    <t>db x-trackers II Emerging Markets Liquid Eurobond</t>
  </si>
  <si>
    <t>db x-trackers II Short iBoxx Sover Eurozone TRI</t>
  </si>
  <si>
    <t>Market Access AMEX Gold Bugs Index Fund</t>
  </si>
  <si>
    <t>Market Access DaxGlobal Asia Index Fund</t>
  </si>
  <si>
    <t>db x-trackers FTSE 100 ETF Short</t>
  </si>
  <si>
    <t>LU0328473581</t>
  </si>
  <si>
    <t>UBS-ETF MSCI Japan I</t>
  </si>
  <si>
    <t>Market Access DAXGlobal BRIC Index Fund</t>
  </si>
  <si>
    <t>Market Access DAXGlobal Russia Index Fund</t>
  </si>
  <si>
    <t>Market Access Dow Jones Turkey Titans 20 Fund</t>
  </si>
  <si>
    <t>Market Access Jim Rogers Int Commodity Fund</t>
  </si>
  <si>
    <t>Market Access RICI - A Index Fund</t>
  </si>
  <si>
    <t xml:space="preserve">PowerShares FTSE RAFI Developed 1000 Fund </t>
  </si>
  <si>
    <t xml:space="preserve">PowerShares FTSE RAFI Developed Europe Mid-Small F </t>
  </si>
  <si>
    <t xml:space="preserve">PowerShares FTSE RAFI Europe Fund </t>
  </si>
  <si>
    <t xml:space="preserve">PowerShares FTSE RAFI US 1000 Fund </t>
  </si>
  <si>
    <t xml:space="preserve">PowerShares Global Clean Energy Fund </t>
  </si>
  <si>
    <t xml:space="preserve">PowerShares Global Listed Private Equity Fund </t>
  </si>
  <si>
    <t xml:space="preserve">PowerShares Palisades Global Water Fund </t>
  </si>
  <si>
    <t>IE0031091642</t>
  </si>
  <si>
    <t>IE0031091428</t>
  </si>
  <si>
    <t>StreetTRACKS AEX</t>
  </si>
  <si>
    <t>FR0000001893</t>
  </si>
  <si>
    <t>StreetTRACKS MSCI Europe Consumer Discretionary</t>
  </si>
  <si>
    <t>FR0000001752</t>
  </si>
  <si>
    <t>StreetTRACKS MSCI Europe Consumer Staples</t>
  </si>
  <si>
    <t>FR0000001745</t>
  </si>
  <si>
    <t>StreetTRACKS MSCI Europe Energy</t>
  </si>
  <si>
    <t>FR0000001810</t>
  </si>
  <si>
    <t>db x-trackers DJ EURO STOXX 50 ETF</t>
  </si>
  <si>
    <t>db x-trackers DJ EURO STOXX 50 Short ETF</t>
  </si>
  <si>
    <t>db x-trackers DJ EURO STOXX Select Dividend 30 ETF</t>
  </si>
  <si>
    <t>EasyETF NMX Infrastructure Europe</t>
  </si>
  <si>
    <t>EasyETF NMX30 Infrastructure Global</t>
  </si>
  <si>
    <t>iShares DJ EURO STOXX 50 (DE)</t>
  </si>
  <si>
    <t>ishares DJ EURO STOXX Banks (DE)</t>
  </si>
  <si>
    <t>iShares DJ EURO STOXX Growth</t>
  </si>
  <si>
    <t>iShares DJ EURO STOXX Healthcare (DE)</t>
  </si>
  <si>
    <t>iShares DJ EURO STOXX Select Dividend</t>
  </si>
  <si>
    <t>iShares DJ EURO STOXX Select Dividend 30 (DE)</t>
  </si>
  <si>
    <t>iShares DJ EURO STOXX SmallCap</t>
  </si>
  <si>
    <t>iShares DJ EURO STOXX Telecommunication (DE)</t>
  </si>
  <si>
    <t>iShares DJ EURO STOXX Value</t>
  </si>
  <si>
    <t>iShares S&amp;P Global Timber &amp; Forestry</t>
  </si>
  <si>
    <t>Lyxor ETF DJ EURO STOXX 50</t>
  </si>
  <si>
    <t>db x-trackers II iTraxx Europe Subordinated Financials 5- year Short TRI ETF</t>
  </si>
  <si>
    <t>db x-trackers II iTraxx Europe Subordinated Financials 5- year TRI ETF</t>
  </si>
  <si>
    <t>iShares iBoxx € Liquid Sovereigns Capped 1.5-10.5 (DE)</t>
  </si>
  <si>
    <t>ETFS Russell 1000® Fund</t>
  </si>
  <si>
    <t>ETFS Russell 2000® Fund</t>
  </si>
  <si>
    <t>ETFS WNA Global Nuclear Energy Fund</t>
  </si>
  <si>
    <t>PowerShares Dynamic Japan Fund</t>
  </si>
  <si>
    <t>UBS-ETF DJ EURO STOXX 50 A</t>
  </si>
  <si>
    <t>iShares FTSE EPRA/Nareit Developed World Yield Fund</t>
  </si>
  <si>
    <t>XTF Exchange Traded Funds (Deutsche Börse)</t>
  </si>
  <si>
    <t>db x-trackers DJ STOXX 600 Food &amp; Beverage ETF</t>
  </si>
  <si>
    <t>db x-trackers DJ STOXX 600 Oil &amp; Gas ETF</t>
  </si>
  <si>
    <t>iShares DJ Asia/Pacific Select Dividend 30 (DE)</t>
  </si>
  <si>
    <t>EasyETF EURO STOXX</t>
  </si>
  <si>
    <t>EasyETF EURO STOXX 50</t>
  </si>
  <si>
    <t>EasyETF EURO STOXX 50 B</t>
  </si>
  <si>
    <t xml:space="preserve">iShares DJ EURO STOXX 50 </t>
  </si>
  <si>
    <t>Lyxor ETF MSCI Thailand</t>
  </si>
  <si>
    <t>Lyxor ETF MSCI Malaysia</t>
  </si>
  <si>
    <t xml:space="preserve">Lyxor ETF South Africa (FTSE/JSE TOP 40) </t>
  </si>
  <si>
    <t>db x-trackers MSCI Europe Small Cap ETF</t>
  </si>
  <si>
    <t>EasyETF DJ EURO STOXX</t>
  </si>
  <si>
    <t>iShares S&amp;P Timber &amp; Forestry</t>
  </si>
  <si>
    <t>Lyxor ETF Leveraged DJ EURO STOXX 50</t>
  </si>
  <si>
    <t>Lyxor ETF MSCI Taiwan (Quote B)</t>
  </si>
  <si>
    <t>Lyxor ETF South Africa FTSE/JSE TOP 40</t>
  </si>
  <si>
    <t>Lyxor ETF Wise Quantitative Strategy</t>
  </si>
  <si>
    <t xml:space="preserve">Lyxor ETF DJ Turkey Titans 20 </t>
  </si>
  <si>
    <t>Lyxor ETF South Africa (FTSE/JSE TOP 40)</t>
  </si>
  <si>
    <t xml:space="preserve">db x-trackers S&amp;P CNX NIFTY ETF             </t>
  </si>
  <si>
    <t>ETFlab DJ EURO STOXX 50</t>
  </si>
  <si>
    <t>Lyxor ETF LevDJ EURO STOXX 50</t>
  </si>
  <si>
    <t xml:space="preserve">Lyxor ETF DJ EURO STOXX 50 Buy Write </t>
  </si>
  <si>
    <t xml:space="preserve">Lyxor ETF Leveraged DJ EURO STOXX 50 </t>
  </si>
  <si>
    <t>Acción DJ EURO STOXX 50 ETF</t>
  </si>
  <si>
    <t>Lyxor ETF NASDAQ-100</t>
  </si>
  <si>
    <t>iShares NASDAQ-100 (DE)</t>
  </si>
  <si>
    <t>Market Access RICI-Agriculture Index Fund</t>
  </si>
  <si>
    <t>Market Access RICI-Metals Index Fund</t>
  </si>
  <si>
    <t>NextTrack (Euronext)</t>
  </si>
  <si>
    <t>EasyETF FTSE/EPRA Europe</t>
  </si>
  <si>
    <t xml:space="preserve">EasyETF FTSE/EPRA NAREIT Global </t>
  </si>
  <si>
    <t>DJ Non-Financial Istanbul 20</t>
  </si>
  <si>
    <t>DJ Islamic Market Turkey</t>
  </si>
  <si>
    <t>Istanbul Gold</t>
  </si>
  <si>
    <t>FTSE Istanbul Bond</t>
  </si>
  <si>
    <t>ALPHA ETF FTSE Athex 20 Domestic Equities</t>
  </si>
  <si>
    <t>EasyETF NMX 30 Infrastructure Global</t>
  </si>
  <si>
    <t>iShares DJ EURO STOXX Technology (DE)</t>
  </si>
  <si>
    <t>StreetTRACKS MSCI Europe Financials</t>
  </si>
  <si>
    <t>FR0000001703</t>
  </si>
  <si>
    <t>StreetTRACKS MSCI Europe Health Care</t>
  </si>
  <si>
    <t>FR0000001737</t>
  </si>
  <si>
    <t>StreetTRACKS MSCI Europe Industrials</t>
  </si>
  <si>
    <t>FR0000001778</t>
  </si>
  <si>
    <t>StreetTRACKS MSCI Europe Materials</t>
  </si>
  <si>
    <t>FR0000001794</t>
  </si>
  <si>
    <t>StreetTRACKS MSCI Europe Small Cap</t>
  </si>
  <si>
    <t>FR0010149880</t>
  </si>
  <si>
    <t>StreetTRACKS MSCI Europe Technology</t>
  </si>
  <si>
    <t>FR0000001695</t>
  </si>
  <si>
    <t>StreetTRACKS MSCI Europe Telecommunication Services</t>
  </si>
  <si>
    <t>FR0000001687</t>
  </si>
  <si>
    <t>StreetTRACKS MSCI Europe Utilities</t>
  </si>
  <si>
    <t>FR0000001646</t>
  </si>
  <si>
    <t>StreetTRACKS MSCI Pan Euro</t>
  </si>
  <si>
    <t>ETFS DJ STOXX 600 Basic Resources</t>
  </si>
  <si>
    <t>ETFS DJ STOXX 600 Oil &amp; Gas</t>
  </si>
  <si>
    <t>ETFS DJ STOXX 600 Utilities</t>
  </si>
  <si>
    <t>ETFS Russell Global Shipping Large Fund</t>
  </si>
  <si>
    <t>FR0000001885</t>
  </si>
  <si>
    <t>London Stock Exchange</t>
  </si>
  <si>
    <t>LU0322254383</t>
  </si>
  <si>
    <t>iShares £ Corporate Bond</t>
  </si>
  <si>
    <t>IE00B00FV011</t>
  </si>
  <si>
    <t>iShares £ Index Linked Gilts</t>
  </si>
  <si>
    <t>IE00B1FZSD53</t>
  </si>
  <si>
    <t>iShares FTSE 250</t>
  </si>
  <si>
    <t>IE00B00FV128</t>
  </si>
  <si>
    <t>iShares FTSE EPRA/NAREIT UK Property Yield Fund</t>
  </si>
  <si>
    <t>IE00B1TXLS18</t>
  </si>
  <si>
    <t>db x-trackers S&amp;P/ASX 20 ETF</t>
  </si>
  <si>
    <t>iShares FTSE UK All Stocks Gilt</t>
  </si>
  <si>
    <t>IE00B1FZSB30</t>
  </si>
  <si>
    <t>IE00B0M63060</t>
  </si>
  <si>
    <t>IE00B2NPKV68</t>
  </si>
  <si>
    <t>iShares MSCI Eastern Europe</t>
  </si>
  <si>
    <t>iShares MSCI Emerging Markets Islamic</t>
  </si>
  <si>
    <t>iShares MSCI USA Islamic</t>
  </si>
  <si>
    <t>iShares MSCI World Islamic</t>
  </si>
  <si>
    <t>IE00B2NPL135</t>
  </si>
  <si>
    <t>iShares S&amp;P Timber and Forstery</t>
  </si>
  <si>
    <t>iShares S&amp;P/MIB</t>
  </si>
  <si>
    <t>IE00B1XNH568</t>
  </si>
  <si>
    <t>FR0010499749</t>
  </si>
  <si>
    <t>FR0010499731</t>
  </si>
  <si>
    <t>FR0010455485</t>
  </si>
  <si>
    <t>FR0010455493</t>
  </si>
  <si>
    <t>FR0010551622</t>
  </si>
  <si>
    <t>FR0010542126</t>
  </si>
  <si>
    <t>FR0010542043</t>
  </si>
  <si>
    <t>Lyxor ETF FTSE 100</t>
  </si>
  <si>
    <t>FR0010438127</t>
  </si>
  <si>
    <t>Lyxor ETF FTSE 250</t>
  </si>
  <si>
    <t>FR0010438135</t>
  </si>
  <si>
    <t>Lyxor ETF FTSE All-Share</t>
  </si>
  <si>
    <t>FR0010438150</t>
  </si>
  <si>
    <t>FR0010526657</t>
  </si>
  <si>
    <t>FR0010526665</t>
  </si>
  <si>
    <t>FR0010526673</t>
  </si>
  <si>
    <t>FR0010526681</t>
  </si>
  <si>
    <t>FR0010542092</t>
  </si>
  <si>
    <t>FR0010465609</t>
  </si>
  <si>
    <t>FR0010489450</t>
  </si>
  <si>
    <t>Total</t>
  </si>
  <si>
    <t>FR0010526764</t>
  </si>
  <si>
    <t>FR0010526780</t>
  </si>
  <si>
    <t>FR0010542100</t>
  </si>
  <si>
    <t>FR0010551630</t>
  </si>
  <si>
    <t>FR0010551648</t>
  </si>
  <si>
    <t>FR0010551663</t>
  </si>
  <si>
    <t>FR0010542118</t>
  </si>
  <si>
    <t>FR0010465625</t>
  </si>
  <si>
    <t>FR0010499913</t>
  </si>
  <si>
    <t>FR0010465633</t>
  </si>
  <si>
    <t>FR0010542134</t>
  </si>
  <si>
    <t>FR0010499897</t>
  </si>
  <si>
    <t>PowerShares Dynamic UK Fund</t>
  </si>
  <si>
    <t>IE00B23LNQ02</t>
  </si>
  <si>
    <t>PowerShares FTSE RAFI UK 100 Fund</t>
  </si>
  <si>
    <t>IE00B23LNN70</t>
  </si>
  <si>
    <t>db x-trackers MSCI EM Asia TRN Iindex ETF</t>
  </si>
  <si>
    <t>EasyETF DJ Islamic Market Titans 100</t>
  </si>
  <si>
    <t>FR0010378570</t>
  </si>
  <si>
    <t>LU0203243844</t>
  </si>
  <si>
    <t>iShares FTSE EPRA/NAREIT UK Property Fund</t>
  </si>
  <si>
    <t>iShares MSCI AC Far East ex-Japan</t>
  </si>
  <si>
    <t>FR0010413294</t>
  </si>
  <si>
    <t>FR0010318998</t>
  </si>
  <si>
    <t>FR0010358887</t>
  </si>
  <si>
    <t>Lyxor ETF MSCI Eastern Europe</t>
  </si>
  <si>
    <t>FR0010375766</t>
  </si>
  <si>
    <t>Lyxor ETF MSCI Japan (TOPIX)</t>
  </si>
  <si>
    <t>FR0010377028</t>
  </si>
  <si>
    <t>FR0010372193</t>
  </si>
  <si>
    <t>FR0010372201</t>
  </si>
  <si>
    <t>FR0010339457</t>
  </si>
  <si>
    <t>Market Access Amex Gold Bugs Index Fund</t>
  </si>
  <si>
    <t>UBS-ETF DJ EURO STOXX 50 I</t>
  </si>
  <si>
    <t>LU0258212462</t>
  </si>
  <si>
    <t>iShares DJ STOXX Large 200 (DE)</t>
  </si>
  <si>
    <t>iShares DJ STOXX Mid 200 (DE)</t>
  </si>
  <si>
    <t>iShares DJ EURO STOXX (DE)</t>
  </si>
  <si>
    <t>iShares DJ STOXX US Select Dividend (DE)</t>
  </si>
  <si>
    <t>iShares DJ STOXX Small 200 (DE)</t>
  </si>
  <si>
    <t>iShares DJ STOXX 600 Health Care Swap (DE)</t>
  </si>
  <si>
    <t>iShares DJ EURO STOXX Sustainability 40 (DE)</t>
  </si>
  <si>
    <t>UBS-ETF SLI Swiss Leader Index</t>
  </si>
  <si>
    <t>CH0032912732</t>
  </si>
  <si>
    <t>UBS-ETF SMI</t>
  </si>
  <si>
    <t>CH0017142719</t>
  </si>
  <si>
    <t>XMTCH (LUX) on MSCI EMU Mid Cap</t>
  </si>
  <si>
    <t>LU0312694234</t>
  </si>
  <si>
    <t>XMTCH on MSCI Emerging Markets</t>
  </si>
  <si>
    <t>LU0254097446</t>
  </si>
  <si>
    <t>XMTCH on MSCI Euro</t>
  </si>
  <si>
    <t>XMTCH on SBI Domestic Government 3-7</t>
  </si>
  <si>
    <t>CH0016999846</t>
  </si>
  <si>
    <t>Lyxor ETF Short Strategie</t>
  </si>
  <si>
    <t>iShares Barclays Euro Aggregate Bond ETF</t>
  </si>
  <si>
    <t>DE000A0RM447</t>
  </si>
  <si>
    <t>iShares Barclays Euro Treasury Bond 0-1 ETF</t>
  </si>
  <si>
    <t>DE000A0RM462</t>
  </si>
  <si>
    <t>iShares Barclays Euro Corporate Bond ETF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</si>
  <si>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</si>
  <si>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</si>
  <si>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</si>
  <si>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</si>
  <si>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</si>
  <si>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</si>
  <si>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</si>
  <si>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iShares eb.rexx money market</t>
  </si>
  <si>
    <t>May 2009</t>
  </si>
  <si>
    <t>05/2009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</si>
  <si>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</si>
  <si>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</si>
  <si>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</si>
  <si>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</si>
  <si>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</si>
  <si>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</si>
  <si>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</si>
  <si>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</si>
  <si>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</si>
  <si>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€ Covered Bond</t>
  </si>
  <si>
    <t>iShares MSCI AC Far East ex-Japan Small Cap</t>
  </si>
  <si>
    <t>iShares Global Inflation-Linked Bond</t>
  </si>
  <si>
    <t>iShares MSCI Japan Small Cap</t>
  </si>
  <si>
    <t>iShares S&amp;P Small Cap 600</t>
  </si>
  <si>
    <t>ETFlab Deutsche Börse EUROGOV®  Germany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</si>
  <si>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</si>
  <si>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</si>
  <si>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</si>
  <si>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10+</t>
  </si>
  <si>
    <t>ETFlab Deutsche Börse EUROGOV®  Germany Money Market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</si>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</sst>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i/>
      <sz val="8"/>
      <name val="Arial"/>
    </font>
    <font>
      <b/>
      <sz val="8"/>
      <name val="Arial"/>
    </font>
    <font>
      <b/>
      <vertAlign val="superscript"/>
      <sz val="8"/>
      <name val="Arial"/>
    </font>
    <font>
      <vertAlign val="superscript"/>
      <sz val="8"/>
      <name val="Arial"/>
    </font>
    <font>
      <b/>
      <sz val="8"/>
      <color indexed="81"/>
      <name val="Tahoma"/>
    </font>
    <font>
      <sz val="10"/>
      <name val="Arial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>
      <alignment vertical="center"/>
    </xf>
    <xf numFmtId="9" fontId="1" fillId="0" borderId="0" applyFont="0" applyFill="0" applyBorder="0" applyAlignment="0" applyProtection="0"/>
    <xf numFmtId="0" fontId="12" fillId="0" borderId="0">
      <alignment vertical="center"/>
    </xf>
  </cellStyleXfs>
  <cellXfs count="151">
    <xf numFmtId="0" fontId="0" fillId="0" borderId="0" xfId="0" applyAlignment="1"/>
    <xf numFmtId="0" fontId="3" fillId="0" borderId="0" xfId="2" applyFont="1" applyAlignment="1"/>
    <xf numFmtId="49" fontId="3" fillId="0" borderId="0" xfId="2" applyNumberFormat="1" applyFont="1" applyAlignment="1"/>
    <xf numFmtId="0" fontId="3" fillId="2" borderId="1" xfId="2" applyFont="1" applyFill="1" applyBorder="1" applyAlignment="1">
      <alignment horizontal="left"/>
    </xf>
    <xf numFmtId="0" fontId="4" fillId="0" borderId="0" xfId="2" applyFont="1" applyAlignment="1"/>
    <xf numFmtId="49" fontId="3" fillId="3" borderId="2" xfId="2" applyNumberFormat="1" applyFont="1" applyFill="1" applyBorder="1" applyAlignment="1">
      <alignment vertical="top" wrapText="1"/>
    </xf>
    <xf numFmtId="49" fontId="3" fillId="3" borderId="3" xfId="2" applyNumberFormat="1" applyFont="1" applyFill="1" applyBorder="1" applyAlignment="1">
      <alignment vertical="top" wrapText="1"/>
    </xf>
    <xf numFmtId="49" fontId="3" fillId="3" borderId="2" xfId="2" applyNumberFormat="1" applyFont="1" applyFill="1" applyBorder="1" applyAlignment="1">
      <alignment horizontal="right" vertical="top" wrapText="1"/>
    </xf>
    <xf numFmtId="49" fontId="3" fillId="3" borderId="4" xfId="2" applyNumberFormat="1" applyFont="1" applyFill="1" applyBorder="1" applyAlignment="1">
      <alignment horizontal="right" vertical="top" wrapText="1"/>
    </xf>
    <xf numFmtId="49" fontId="3" fillId="3" borderId="5" xfId="2" applyNumberFormat="1" applyFont="1" applyFill="1" applyBorder="1" applyAlignment="1">
      <alignment horizontal="right" vertical="top" wrapText="1"/>
    </xf>
    <xf numFmtId="49" fontId="4" fillId="0" borderId="0" xfId="2" applyNumberFormat="1" applyFont="1" applyAlignment="1">
      <alignment vertical="top" wrapText="1"/>
    </xf>
    <xf numFmtId="4" fontId="4" fillId="3" borderId="6" xfId="1" applyNumberFormat="1" applyFont="1" applyFill="1" applyBorder="1"/>
    <xf numFmtId="10" fontId="3" fillId="3" borderId="7" xfId="2" applyNumberFormat="1" applyFont="1" applyFill="1" applyBorder="1" applyAlignment="1"/>
    <xf numFmtId="4" fontId="4" fillId="3" borderId="8" xfId="1" applyNumberFormat="1" applyFont="1" applyFill="1" applyBorder="1"/>
    <xf numFmtId="2" fontId="6" fillId="0" borderId="0" xfId="2" applyNumberFormat="1" applyFont="1" applyAlignment="1"/>
    <xf numFmtId="0" fontId="4" fillId="2" borderId="1" xfId="2" applyFont="1" applyFill="1" applyBorder="1" applyAlignment="1"/>
    <xf numFmtId="49" fontId="3" fillId="3" borderId="3" xfId="2" applyNumberFormat="1" applyFont="1" applyFill="1" applyBorder="1" applyAlignment="1">
      <alignment horizontal="right" vertical="top" wrapText="1"/>
    </xf>
    <xf numFmtId="10" fontId="3" fillId="3" borderId="9" xfId="2" applyNumberFormat="1" applyFont="1" applyFill="1" applyBorder="1" applyAlignment="1"/>
    <xf numFmtId="0" fontId="4" fillId="0" borderId="0" xfId="2" applyFont="1" applyAlignment="1"/>
    <xf numFmtId="10" fontId="4" fillId="0" borderId="0" xfId="2" applyNumberFormat="1" applyFont="1" applyAlignment="1"/>
    <xf numFmtId="0" fontId="2" fillId="0" borderId="1" xfId="2" applyFont="1" applyBorder="1" applyAlignment="1"/>
    <xf numFmtId="2" fontId="2" fillId="0" borderId="10" xfId="2" applyNumberFormat="1" applyFont="1" applyBorder="1" applyAlignment="1"/>
    <xf numFmtId="2" fontId="2" fillId="0" borderId="0" xfId="2" applyNumberFormat="1" applyFont="1" applyAlignment="1"/>
    <xf numFmtId="10" fontId="2" fillId="0" borderId="11" xfId="1" applyNumberFormat="1" applyFont="1" applyBorder="1"/>
    <xf numFmtId="10" fontId="2" fillId="0" borderId="12" xfId="1" applyNumberFormat="1" applyFont="1" applyBorder="1"/>
    <xf numFmtId="0" fontId="2" fillId="0" borderId="12" xfId="2" applyFont="1" applyBorder="1" applyAlignment="1"/>
    <xf numFmtId="0" fontId="7" fillId="3" borderId="9" xfId="2" applyFont="1" applyFill="1" applyBorder="1" applyAlignment="1"/>
    <xf numFmtId="4" fontId="2" fillId="3" borderId="6" xfId="1" applyNumberFormat="1" applyFont="1" applyFill="1" applyBorder="1"/>
    <xf numFmtId="4" fontId="2" fillId="3" borderId="8" xfId="1" applyNumberFormat="1" applyFont="1" applyFill="1" applyBorder="1"/>
    <xf numFmtId="10" fontId="8" fillId="3" borderId="7" xfId="1" applyNumberFormat="1" applyFont="1" applyFill="1" applyBorder="1"/>
    <xf numFmtId="10" fontId="8" fillId="3" borderId="9" xfId="1" applyNumberFormat="1" applyFont="1" applyFill="1" applyBorder="1"/>
    <xf numFmtId="0" fontId="2" fillId="0" borderId="0" xfId="2" applyFont="1" applyAlignment="1"/>
    <xf numFmtId="10" fontId="2" fillId="0" borderId="0" xfId="1" applyNumberFormat="1" applyFont="1"/>
    <xf numFmtId="0" fontId="8" fillId="2" borderId="13" xfId="2" applyFont="1" applyFill="1" applyBorder="1" applyAlignment="1"/>
    <xf numFmtId="0" fontId="8" fillId="2" borderId="1" xfId="2" applyFont="1" applyFill="1" applyBorder="1" applyAlignment="1">
      <alignment horizontal="left"/>
    </xf>
    <xf numFmtId="0" fontId="2" fillId="2" borderId="1" xfId="2" applyFont="1" applyFill="1" applyBorder="1" applyAlignment="1"/>
    <xf numFmtId="49" fontId="8" fillId="3" borderId="2" xfId="2" applyNumberFormat="1" applyFont="1" applyFill="1" applyBorder="1" applyAlignment="1">
      <alignment vertical="top" wrapText="1"/>
    </xf>
    <xf numFmtId="49" fontId="8" fillId="3" borderId="3" xfId="2" applyNumberFormat="1" applyFont="1" applyFill="1" applyBorder="1" applyAlignment="1">
      <alignment vertical="top" wrapText="1"/>
    </xf>
    <xf numFmtId="49" fontId="8" fillId="3" borderId="4" xfId="2" applyNumberFormat="1" applyFont="1" applyFill="1" applyBorder="1" applyAlignment="1">
      <alignment horizontal="right" vertical="top" wrapText="1"/>
    </xf>
    <xf numFmtId="49" fontId="8" fillId="3" borderId="5" xfId="2" applyNumberFormat="1" applyFont="1" applyFill="1" applyBorder="1" applyAlignment="1">
      <alignment horizontal="right" vertical="top" wrapText="1"/>
    </xf>
    <xf numFmtId="49" fontId="8" fillId="3" borderId="3" xfId="2" applyNumberFormat="1" applyFont="1" applyFill="1" applyBorder="1" applyAlignment="1">
      <alignment horizontal="right" vertical="top" wrapText="1"/>
    </xf>
    <xf numFmtId="10" fontId="2" fillId="0" borderId="14" xfId="1" applyNumberFormat="1" applyFont="1" applyBorder="1"/>
    <xf numFmtId="10" fontId="2" fillId="0" borderId="1" xfId="1" applyNumberFormat="1" applyFont="1" applyBorder="1"/>
    <xf numFmtId="10" fontId="2" fillId="0" borderId="3" xfId="1" applyNumberFormat="1" applyFont="1" applyBorder="1"/>
    <xf numFmtId="2" fontId="2" fillId="0" borderId="13" xfId="2" applyNumberFormat="1" applyFont="1" applyBorder="1" applyAlignment="1"/>
    <xf numFmtId="2" fontId="2" fillId="0" borderId="15" xfId="2" applyNumberFormat="1" applyFont="1" applyBorder="1" applyAlignment="1"/>
    <xf numFmtId="2" fontId="2" fillId="0" borderId="4" xfId="2" applyNumberFormat="1" applyFont="1" applyBorder="1" applyAlignment="1"/>
    <xf numFmtId="10" fontId="2" fillId="0" borderId="5" xfId="1" applyNumberFormat="1" applyFont="1" applyBorder="1"/>
    <xf numFmtId="10" fontId="8" fillId="3" borderId="9" xfId="2" applyNumberFormat="1" applyFont="1" applyFill="1" applyBorder="1" applyAlignment="1"/>
    <xf numFmtId="10" fontId="8" fillId="3" borderId="7" xfId="2" applyNumberFormat="1" applyFont="1" applyFill="1" applyBorder="1" applyAlignment="1"/>
    <xf numFmtId="0" fontId="2" fillId="0" borderId="0" xfId="2" applyFont="1" applyAlignment="1"/>
    <xf numFmtId="0" fontId="2" fillId="0" borderId="9" xfId="2" applyFont="1" applyBorder="1" applyAlignment="1"/>
    <xf numFmtId="0" fontId="2" fillId="0" borderId="9" xfId="2" applyFont="1" applyBorder="1" applyAlignment="1">
      <alignment wrapText="1"/>
    </xf>
    <xf numFmtId="2" fontId="2" fillId="0" borderId="6" xfId="2" applyNumberFormat="1" applyFont="1" applyBorder="1" applyAlignment="1"/>
    <xf numFmtId="2" fontId="2" fillId="0" borderId="8" xfId="2" applyNumberFormat="1" applyFont="1" applyBorder="1" applyAlignment="1"/>
    <xf numFmtId="10" fontId="2" fillId="0" borderId="7" xfId="1" applyNumberFormat="1" applyFont="1" applyBorder="1"/>
    <xf numFmtId="10" fontId="2" fillId="0" borderId="9" xfId="1" applyNumberFormat="1" applyFont="1" applyBorder="1"/>
    <xf numFmtId="0" fontId="7" fillId="3" borderId="2" xfId="2" applyFont="1" applyFill="1" applyBorder="1" applyAlignment="1"/>
    <xf numFmtId="0" fontId="2" fillId="0" borderId="1" xfId="2" applyFont="1" applyBorder="1" applyAlignment="1">
      <alignment wrapText="1"/>
    </xf>
    <xf numFmtId="0" fontId="2" fillId="0" borderId="12" xfId="2" applyFont="1" applyBorder="1" applyAlignment="1">
      <alignment wrapText="1"/>
    </xf>
    <xf numFmtId="0" fontId="2" fillId="0" borderId="3" xfId="2" applyFont="1" applyBorder="1" applyAlignment="1">
      <alignment wrapText="1"/>
    </xf>
    <xf numFmtId="0" fontId="2" fillId="0" borderId="1" xfId="2" applyFont="1" applyBorder="1" applyAlignment="1">
      <alignment wrapText="1"/>
    </xf>
    <xf numFmtId="0" fontId="7" fillId="3" borderId="6" xfId="2" applyFont="1" applyFill="1" applyBorder="1" applyAlignment="1"/>
    <xf numFmtId="10" fontId="8" fillId="3" borderId="8" xfId="2" applyNumberFormat="1" applyFont="1" applyFill="1" applyBorder="1" applyAlignment="1"/>
    <xf numFmtId="0" fontId="2" fillId="0" borderId="12" xfId="2" applyFont="1" applyBorder="1" applyAlignment="1">
      <alignment wrapText="1"/>
    </xf>
    <xf numFmtId="0" fontId="2" fillId="0" borderId="12" xfId="2" applyFont="1" applyBorder="1" applyAlignment="1"/>
    <xf numFmtId="0" fontId="8" fillId="3" borderId="16" xfId="2" applyFont="1" applyFill="1" applyBorder="1" applyAlignment="1"/>
    <xf numFmtId="4" fontId="2" fillId="3" borderId="17" xfId="2" applyNumberFormat="1" applyFont="1" applyFill="1" applyBorder="1" applyAlignment="1"/>
    <xf numFmtId="0" fontId="2" fillId="0" borderId="0" xfId="2" applyFont="1" applyAlignment="1"/>
    <xf numFmtId="4" fontId="2" fillId="0" borderId="0" xfId="2" applyNumberFormat="1" applyFont="1" applyAlignment="1"/>
    <xf numFmtId="0" fontId="8" fillId="0" borderId="1" xfId="2" applyFont="1" applyBorder="1" applyAlignment="1"/>
    <xf numFmtId="0" fontId="2" fillId="0" borderId="1" xfId="2" applyFont="1" applyBorder="1" applyAlignment="1">
      <alignment horizontal="center"/>
    </xf>
    <xf numFmtId="49" fontId="8" fillId="0" borderId="3" xfId="2" applyNumberFormat="1" applyFont="1" applyBorder="1" applyAlignment="1">
      <alignment vertical="top" wrapText="1"/>
    </xf>
    <xf numFmtId="49" fontId="8" fillId="0" borderId="4" xfId="2" applyNumberFormat="1" applyFont="1" applyBorder="1" applyAlignment="1">
      <alignment horizontal="right" vertical="top" wrapText="1"/>
    </xf>
    <xf numFmtId="49" fontId="8" fillId="0" borderId="5" xfId="2" applyNumberFormat="1" applyFont="1" applyBorder="1" applyAlignment="1">
      <alignment horizontal="right" vertical="top" wrapText="1"/>
    </xf>
    <xf numFmtId="49" fontId="8" fillId="0" borderId="3" xfId="2" applyNumberFormat="1" applyFont="1" applyBorder="1" applyAlignment="1">
      <alignment horizontal="right" vertical="top" wrapText="1"/>
    </xf>
    <xf numFmtId="49" fontId="2" fillId="0" borderId="1" xfId="2" applyNumberFormat="1" applyFont="1" applyBorder="1" applyAlignment="1">
      <alignment vertical="top" wrapText="1"/>
    </xf>
    <xf numFmtId="10" fontId="2" fillId="0" borderId="0" xfId="2" applyNumberFormat="1" applyFont="1" applyAlignment="1"/>
    <xf numFmtId="49" fontId="2" fillId="0" borderId="1" xfId="2" applyNumberFormat="1" applyFont="1" applyBorder="1" applyAlignment="1">
      <alignment horizontal="right" vertical="top" wrapText="1"/>
    </xf>
    <xf numFmtId="49" fontId="2" fillId="0" borderId="12" xfId="2" applyNumberFormat="1" applyFont="1" applyBorder="1" applyAlignment="1">
      <alignment vertical="top" wrapText="1"/>
    </xf>
    <xf numFmtId="49" fontId="2" fillId="0" borderId="12" xfId="2" applyNumberFormat="1" applyFont="1" applyBorder="1" applyAlignment="1">
      <alignment horizontal="right" vertical="top" wrapText="1"/>
    </xf>
    <xf numFmtId="10" fontId="2" fillId="0" borderId="12" xfId="2" applyNumberFormat="1" applyFont="1" applyBorder="1" applyAlignment="1"/>
    <xf numFmtId="0" fontId="2" fillId="0" borderId="3" xfId="2" applyFont="1" applyBorder="1" applyAlignment="1"/>
    <xf numFmtId="10" fontId="2" fillId="0" borderId="3" xfId="2" applyNumberFormat="1" applyFont="1" applyBorder="1" applyAlignment="1"/>
    <xf numFmtId="0" fontId="7" fillId="0" borderId="9" xfId="2" applyFont="1" applyBorder="1" applyAlignment="1"/>
    <xf numFmtId="4" fontId="2" fillId="0" borderId="6" xfId="1" applyNumberFormat="1" applyFont="1" applyFill="1" applyBorder="1"/>
    <xf numFmtId="10" fontId="8" fillId="0" borderId="7" xfId="2" applyNumberFormat="1" applyFont="1" applyBorder="1" applyAlignment="1"/>
    <xf numFmtId="0" fontId="10" fillId="0" borderId="0" xfId="2" applyFont="1" applyAlignment="1"/>
    <xf numFmtId="10" fontId="2" fillId="0" borderId="0" xfId="2" applyNumberFormat="1" applyFont="1" applyAlignment="1"/>
    <xf numFmtId="0" fontId="3" fillId="0" borderId="0" xfId="2" applyFont="1" applyAlignment="1">
      <alignment horizontal="left"/>
    </xf>
    <xf numFmtId="11" fontId="4" fillId="0" borderId="0" xfId="2" applyNumberFormat="1" applyFont="1" applyAlignment="1"/>
    <xf numFmtId="49" fontId="3" fillId="0" borderId="0" xfId="2" applyNumberFormat="1" applyFont="1" applyAlignment="1">
      <alignment horizontal="left"/>
    </xf>
    <xf numFmtId="49" fontId="3" fillId="0" borderId="0" xfId="2" applyNumberFormat="1" applyFont="1" applyAlignment="1"/>
    <xf numFmtId="49" fontId="3" fillId="0" borderId="0" xfId="2" applyNumberFormat="1" applyFont="1" applyAlignment="1">
      <alignment horizontal="left"/>
    </xf>
    <xf numFmtId="0" fontId="3" fillId="2" borderId="6" xfId="2" applyFont="1" applyFill="1" applyBorder="1" applyAlignment="1"/>
    <xf numFmtId="0" fontId="3" fillId="2" borderId="6" xfId="2" applyFont="1" applyFill="1" applyBorder="1" applyAlignment="1">
      <alignment horizontal="center"/>
    </xf>
    <xf numFmtId="49" fontId="3" fillId="3" borderId="7" xfId="2" applyNumberFormat="1" applyFont="1" applyFill="1" applyBorder="1" applyAlignment="1">
      <alignment horizontal="right" vertical="top" wrapText="1"/>
    </xf>
    <xf numFmtId="4" fontId="4" fillId="0" borderId="0" xfId="2" applyNumberFormat="1" applyFont="1" applyAlignment="1"/>
    <xf numFmtId="4" fontId="4" fillId="0" borderId="10" xfId="2" applyNumberFormat="1" applyFont="1" applyBorder="1" applyAlignment="1"/>
    <xf numFmtId="10" fontId="4" fillId="0" borderId="11" xfId="2" applyNumberFormat="1" applyFont="1" applyBorder="1" applyAlignment="1"/>
    <xf numFmtId="10" fontId="4" fillId="0" borderId="12" xfId="2" applyNumberFormat="1" applyFont="1" applyBorder="1" applyAlignment="1"/>
    <xf numFmtId="0" fontId="5" fillId="3" borderId="8" xfId="2" applyFont="1" applyFill="1" applyBorder="1" applyAlignment="1"/>
    <xf numFmtId="0" fontId="4" fillId="0" borderId="0" xfId="2" applyFont="1" applyAlignment="1">
      <alignment horizontal="left"/>
    </xf>
    <xf numFmtId="0" fontId="4" fillId="0" borderId="10" xfId="2" applyFont="1" applyBorder="1" applyAlignment="1"/>
    <xf numFmtId="2" fontId="4" fillId="0" borderId="10" xfId="2" applyNumberFormat="1" applyFont="1" applyBorder="1" applyAlignment="1"/>
    <xf numFmtId="0" fontId="6" fillId="0" borderId="10" xfId="2" applyFont="1" applyBorder="1" applyAlignment="1"/>
    <xf numFmtId="0" fontId="4" fillId="0" borderId="2" xfId="2" applyFont="1" applyBorder="1" applyAlignment="1"/>
    <xf numFmtId="4" fontId="4" fillId="0" borderId="4" xfId="2" applyNumberFormat="1" applyFont="1" applyBorder="1" applyAlignment="1"/>
    <xf numFmtId="10" fontId="3" fillId="3" borderId="17" xfId="1" applyNumberFormat="1" applyFont="1" applyFill="1" applyBorder="1"/>
    <xf numFmtId="0" fontId="3" fillId="2" borderId="1" xfId="2" applyFont="1" applyFill="1" applyBorder="1" applyAlignment="1"/>
    <xf numFmtId="0" fontId="8" fillId="2" borderId="1" xfId="2" applyFont="1" applyFill="1" applyBorder="1" applyAlignment="1"/>
    <xf numFmtId="0" fontId="3" fillId="3" borderId="9" xfId="2" applyFont="1" applyFill="1" applyBorder="1" applyAlignment="1"/>
    <xf numFmtId="0" fontId="2" fillId="2" borderId="1" xfId="2" applyFont="1" applyFill="1" applyBorder="1" applyAlignment="1">
      <alignment horizontal="center"/>
    </xf>
    <xf numFmtId="4" fontId="2" fillId="0" borderId="0" xfId="2" applyNumberFormat="1" applyFont="1" applyAlignment="1"/>
    <xf numFmtId="2" fontId="4" fillId="0" borderId="12" xfId="2" applyNumberFormat="1" applyFont="1" applyBorder="1" applyAlignment="1"/>
    <xf numFmtId="0" fontId="4" fillId="0" borderId="12" xfId="2" applyFont="1" applyBorder="1" applyAlignment="1"/>
    <xf numFmtId="0" fontId="4" fillId="0" borderId="12" xfId="2" applyFont="1" applyBorder="1" applyAlignment="1">
      <alignment horizontal="left"/>
    </xf>
    <xf numFmtId="0" fontId="4" fillId="0" borderId="3" xfId="2" applyFont="1" applyBorder="1" applyAlignment="1">
      <alignment horizontal="left"/>
    </xf>
    <xf numFmtId="0" fontId="2" fillId="0" borderId="10" xfId="2" applyFont="1" applyBorder="1" applyAlignment="1"/>
    <xf numFmtId="2" fontId="0" fillId="0" borderId="0" xfId="2" applyNumberFormat="1" applyFont="1" applyAlignment="1"/>
    <xf numFmtId="4" fontId="2" fillId="0" borderId="13" xfId="2" applyNumberFormat="1" applyFont="1" applyBorder="1" applyAlignment="1"/>
    <xf numFmtId="4" fontId="2" fillId="0" borderId="10" xfId="2" applyNumberFormat="1" applyFont="1" applyBorder="1" applyAlignment="1"/>
    <xf numFmtId="4" fontId="2" fillId="0" borderId="15" xfId="2" applyNumberFormat="1" applyFont="1" applyBorder="1" applyAlignment="1"/>
    <xf numFmtId="4" fontId="2" fillId="0" borderId="0" xfId="2" applyNumberFormat="1" applyFont="1" applyAlignment="1"/>
    <xf numFmtId="4" fontId="2" fillId="0" borderId="8" xfId="1" applyNumberFormat="1" applyFont="1" applyFill="1" applyBorder="1"/>
    <xf numFmtId="0" fontId="5" fillId="3" borderId="9" xfId="2" applyFont="1" applyFill="1" applyBorder="1" applyAlignment="1">
      <alignment horizontal="left"/>
    </xf>
    <xf numFmtId="49" fontId="3" fillId="3" borderId="6" xfId="2" applyNumberFormat="1" applyFont="1" applyFill="1" applyBorder="1" applyAlignment="1">
      <alignment horizontal="left" vertical="top" wrapText="1"/>
    </xf>
    <xf numFmtId="49" fontId="3" fillId="3" borderId="6" xfId="2" applyNumberFormat="1" applyFont="1" applyFill="1" applyBorder="1" applyAlignment="1">
      <alignment horizontal="right" vertical="top" wrapText="1"/>
    </xf>
    <xf numFmtId="49" fontId="3" fillId="3" borderId="8" xfId="2" applyNumberFormat="1" applyFont="1" applyFill="1" applyBorder="1" applyAlignment="1">
      <alignment horizontal="right" vertical="top" wrapText="1"/>
    </xf>
    <xf numFmtId="4" fontId="2" fillId="0" borderId="0" xfId="2" applyNumberFormat="1" applyFont="1" applyAlignment="1">
      <alignment horizontal="right" vertical="top" wrapText="1"/>
    </xf>
    <xf numFmtId="0" fontId="6" fillId="0" borderId="12" xfId="2" applyFont="1" applyBorder="1" applyAlignment="1"/>
    <xf numFmtId="2" fontId="2" fillId="0" borderId="2" xfId="2" applyNumberFormat="1" applyFont="1" applyBorder="1" applyAlignment="1"/>
    <xf numFmtId="2" fontId="0" fillId="0" borderId="0" xfId="2" applyNumberFormat="1" applyFont="1" applyAlignment="1"/>
    <xf numFmtId="0" fontId="0" fillId="0" borderId="0" xfId="2" applyFont="1" applyAlignment="1"/>
    <xf numFmtId="2" fontId="2" fillId="0" borderId="0" xfId="2" applyNumberFormat="1" applyFont="1" applyAlignment="1"/>
    <xf numFmtId="4" fontId="2" fillId="0" borderId="2" xfId="2" applyNumberFormat="1" applyFont="1" applyBorder="1" applyAlignment="1"/>
    <xf numFmtId="0" fontId="2" fillId="0" borderId="1" xfId="2" applyFont="1" applyBorder="1" applyAlignment="1"/>
    <xf numFmtId="0" fontId="8" fillId="0" borderId="13" xfId="2" applyFont="1" applyBorder="1" applyAlignment="1">
      <alignment horizontal="center"/>
    </xf>
    <xf numFmtId="0" fontId="2" fillId="0" borderId="15" xfId="2" applyFont="1" applyBorder="1" applyAlignment="1">
      <alignment horizontal="center"/>
    </xf>
    <xf numFmtId="0" fontId="2" fillId="0" borderId="14" xfId="2" applyFont="1" applyBorder="1" applyAlignment="1">
      <alignment horizontal="center"/>
    </xf>
    <xf numFmtId="0" fontId="8" fillId="2" borderId="13" xfId="2" applyFont="1" applyFill="1" applyBorder="1" applyAlignment="1">
      <alignment horizontal="center"/>
    </xf>
    <xf numFmtId="0" fontId="2" fillId="2" borderId="15" xfId="2" applyFont="1" applyFill="1" applyBorder="1" applyAlignment="1">
      <alignment horizontal="center"/>
    </xf>
    <xf numFmtId="0" fontId="2" fillId="2" borderId="14" xfId="2" applyFont="1" applyFill="1" applyBorder="1" applyAlignment="1">
      <alignment horizontal="center"/>
    </xf>
    <xf numFmtId="0" fontId="3" fillId="2" borderId="13" xfId="2" applyFont="1" applyFill="1" applyBorder="1" applyAlignment="1">
      <alignment horizontal="center"/>
    </xf>
    <xf numFmtId="0" fontId="0" fillId="2" borderId="15" xfId="2" applyFont="1" applyFill="1" applyBorder="1" applyAlignment="1">
      <alignment horizontal="center"/>
    </xf>
    <xf numFmtId="0" fontId="0" fillId="2" borderId="14" xfId="2" applyFont="1" applyFill="1" applyBorder="1" applyAlignment="1">
      <alignment horizontal="center"/>
    </xf>
    <xf numFmtId="0" fontId="3" fillId="2" borderId="6" xfId="2" applyFont="1" applyFill="1" applyBorder="1" applyAlignment="1">
      <alignment horizontal="center" wrapText="1"/>
    </xf>
    <xf numFmtId="0" fontId="4" fillId="0" borderId="8" xfId="2" applyFont="1" applyBorder="1" applyAlignment="1">
      <alignment horizontal="center" wrapText="1"/>
    </xf>
    <xf numFmtId="0" fontId="4" fillId="0" borderId="7" xfId="2" applyFont="1" applyBorder="1" applyAlignment="1">
      <alignment horizontal="center" wrapText="1"/>
    </xf>
    <xf numFmtId="0" fontId="4" fillId="0" borderId="15" xfId="2" applyFont="1" applyBorder="1" applyAlignment="1">
      <alignment horizontal="center"/>
    </xf>
    <xf numFmtId="0" fontId="4" fillId="0" borderId="7" xfId="2" applyFont="1" applyBorder="1" applyAlignment="1">
      <alignment horizontal="center"/>
    </xf>
  </cellXfs>
  <cellStyles count="3">
    <cellStyle name="=C:\WINNT35\SYSTEM32\COMMAND.COM" xfId="2"/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1748"/>
  <sheetViews>
    <sheetView tabSelected="1" topLeftCell="A1301" workbookViewId="0">
      <selection activeCell="C1347" sqref="C1347"/>
    </sheetView>
  </sheetViews>
  <sheetFormatPr baseColWidth="10" defaultRowHeight="13" x14ac:dyDescent="0.15"/>
  <cols>
    <col min="1" max="1" width="54.5" style="31" customWidth="1"/>
    <col min="2" max="2" width="18.6640625" style="31" customWidth="1"/>
    <col min="3" max="5" width="16.83203125" style="31" customWidth="1"/>
    <col min="6" max="6" width="13.5" style="31" bestFit="1" customWidth="1"/>
    <col min="7" max="7" width="23.6640625" customWidth="1"/>
    <col min="8" max="8" width="52" bestFit="1" customWidth="1"/>
    <col min="9" max="9" width="14.83203125" bestFit="1" customWidth="1"/>
    <col min="10" max="256" width="8.83203125" customWidth="1"/>
  </cols>
  <sheetData>
    <row r="1" spans="1:7" x14ac:dyDescent="0.15">
      <c r="A1" s="1" t="s">
        <v>113</v>
      </c>
      <c r="B1"/>
      <c r="C1"/>
      <c r="D1"/>
      <c r="E1"/>
      <c r="F1"/>
    </row>
    <row r="2" spans="1:7" x14ac:dyDescent="0.15">
      <c r="A2" s="2" t="s">
        <v>1685</v>
      </c>
      <c r="B2"/>
      <c r="C2"/>
      <c r="D2"/>
      <c r="E2"/>
      <c r="F2"/>
    </row>
    <row r="3" spans="1:7" x14ac:dyDescent="0.15">
      <c r="A3"/>
      <c r="B3"/>
      <c r="C3"/>
      <c r="D3"/>
      <c r="E3"/>
      <c r="F3"/>
    </row>
    <row r="4" spans="1:7" s="4" customFormat="1" x14ac:dyDescent="0.15">
      <c r="A4" s="109" t="s">
        <v>1512</v>
      </c>
      <c r="B4" s="3" t="s">
        <v>146</v>
      </c>
      <c r="C4" s="143" t="s">
        <v>1332</v>
      </c>
      <c r="D4" s="144"/>
      <c r="E4" s="145"/>
      <c r="F4" s="15"/>
    </row>
    <row r="5" spans="1:7" s="10" customFormat="1" ht="12" x14ac:dyDescent="0.15">
      <c r="A5" s="6"/>
      <c r="B5" s="6"/>
      <c r="C5" s="7" t="s">
        <v>1686</v>
      </c>
      <c r="D5" s="8" t="s">
        <v>240</v>
      </c>
      <c r="E5" s="9" t="s">
        <v>114</v>
      </c>
      <c r="F5" s="16" t="s">
        <v>115</v>
      </c>
    </row>
    <row r="6" spans="1:7" x14ac:dyDescent="0.15">
      <c r="A6" s="20" t="s">
        <v>867</v>
      </c>
      <c r="B6" s="20" t="s">
        <v>868</v>
      </c>
      <c r="C6" s="121">
        <v>3.9492080999999999</v>
      </c>
      <c r="D6" s="123">
        <v>0.2494055</v>
      </c>
      <c r="E6" s="23">
        <f t="shared" ref="E6:E69" si="0">IF(ISERROR(C6/D6-1),"",((C6/D6-1)))</f>
        <v>14.834486809633308</v>
      </c>
      <c r="F6" s="24">
        <f t="shared" ref="F6:F69" si="1">C6/$C$1621</f>
        <v>1.5325956185896559E-4</v>
      </c>
      <c r="G6" s="119"/>
    </row>
    <row r="7" spans="1:7" x14ac:dyDescent="0.15">
      <c r="A7" s="25" t="s">
        <v>1682</v>
      </c>
      <c r="B7" s="25" t="s">
        <v>1683</v>
      </c>
      <c r="C7" s="121">
        <v>4.3070070000000002E-2</v>
      </c>
      <c r="D7" s="123"/>
      <c r="E7" s="23" t="str">
        <f t="shared" si="0"/>
        <v/>
      </c>
      <c r="F7" s="24">
        <f t="shared" si="1"/>
        <v>1.6714490323857532E-6</v>
      </c>
      <c r="G7" s="119"/>
    </row>
    <row r="8" spans="1:7" x14ac:dyDescent="0.15">
      <c r="A8" s="25" t="s">
        <v>576</v>
      </c>
      <c r="B8" s="25" t="s">
        <v>577</v>
      </c>
      <c r="C8" s="121">
        <v>34.085148097000001</v>
      </c>
      <c r="D8" s="123">
        <v>51.693851605999996</v>
      </c>
      <c r="E8" s="23">
        <f t="shared" si="0"/>
        <v>-0.34063438807403912</v>
      </c>
      <c r="F8" s="24">
        <f t="shared" si="1"/>
        <v>1.3227651546759906E-3</v>
      </c>
      <c r="G8" s="119"/>
    </row>
    <row r="9" spans="1:7" x14ac:dyDescent="0.15">
      <c r="A9" s="25" t="s">
        <v>578</v>
      </c>
      <c r="B9" s="25" t="s">
        <v>579</v>
      </c>
      <c r="C9" s="121">
        <v>0.2237412</v>
      </c>
      <c r="D9" s="123">
        <v>0.23121</v>
      </c>
      <c r="E9" s="23">
        <f t="shared" si="0"/>
        <v>-3.2303101076943008E-2</v>
      </c>
      <c r="F9" s="24">
        <f t="shared" si="1"/>
        <v>8.682874493698925E-6</v>
      </c>
      <c r="G9" s="119"/>
    </row>
    <row r="10" spans="1:7" x14ac:dyDescent="0.15">
      <c r="A10" s="25" t="s">
        <v>521</v>
      </c>
      <c r="B10" s="25" t="s">
        <v>522</v>
      </c>
      <c r="C10" s="121">
        <v>59.191091862</v>
      </c>
      <c r="D10" s="123">
        <v>55.412778146999997</v>
      </c>
      <c r="E10" s="23">
        <f t="shared" si="0"/>
        <v>6.8184881562458832E-2</v>
      </c>
      <c r="F10" s="24">
        <f t="shared" si="1"/>
        <v>2.2970683172466662E-3</v>
      </c>
      <c r="G10" s="119"/>
    </row>
    <row r="11" spans="1:7" x14ac:dyDescent="0.15">
      <c r="A11" s="25" t="s">
        <v>865</v>
      </c>
      <c r="B11" s="25" t="s">
        <v>866</v>
      </c>
      <c r="C11" s="121">
        <v>1.8641019329999999</v>
      </c>
      <c r="D11" s="123">
        <v>1.2918714650000001</v>
      </c>
      <c r="E11" s="23">
        <f t="shared" si="0"/>
        <v>0.44294690571248108</v>
      </c>
      <c r="F11" s="24">
        <f t="shared" si="1"/>
        <v>7.234145131831134E-5</v>
      </c>
      <c r="G11" s="119"/>
    </row>
    <row r="12" spans="1:7" x14ac:dyDescent="0.15">
      <c r="A12" s="25" t="s">
        <v>863</v>
      </c>
      <c r="B12" s="25" t="s">
        <v>864</v>
      </c>
      <c r="C12" s="121">
        <v>18.114549215</v>
      </c>
      <c r="D12" s="123">
        <v>17.852554513000001</v>
      </c>
      <c r="E12" s="23">
        <f t="shared" si="0"/>
        <v>1.4675474135044331E-2</v>
      </c>
      <c r="F12" s="24">
        <f t="shared" si="1"/>
        <v>7.0298343507488737E-4</v>
      </c>
      <c r="G12" s="119"/>
    </row>
    <row r="13" spans="1:7" x14ac:dyDescent="0.15">
      <c r="A13" s="25" t="s">
        <v>523</v>
      </c>
      <c r="B13" s="25" t="s">
        <v>524</v>
      </c>
      <c r="C13" s="121">
        <v>22.795211225999999</v>
      </c>
      <c r="D13" s="123">
        <v>17.953801063</v>
      </c>
      <c r="E13" s="23">
        <f t="shared" si="0"/>
        <v>0.26965934099478206</v>
      </c>
      <c r="F13" s="24">
        <f t="shared" si="1"/>
        <v>8.8462901840481235E-4</v>
      </c>
      <c r="G13" s="119"/>
    </row>
    <row r="14" spans="1:7" x14ac:dyDescent="0.15">
      <c r="A14" s="25" t="s">
        <v>525</v>
      </c>
      <c r="B14" s="25" t="s">
        <v>526</v>
      </c>
      <c r="C14" s="121">
        <v>0.30809752600000001</v>
      </c>
      <c r="D14" s="123">
        <v>0.131868025</v>
      </c>
      <c r="E14" s="23">
        <f t="shared" si="0"/>
        <v>1.3364081322974242</v>
      </c>
      <c r="F14" s="24">
        <f t="shared" si="1"/>
        <v>1.1956546894703083E-5</v>
      </c>
      <c r="G14" s="119"/>
    </row>
    <row r="15" spans="1:7" x14ac:dyDescent="0.15">
      <c r="A15" s="25" t="s">
        <v>529</v>
      </c>
      <c r="B15" s="25" t="s">
        <v>530</v>
      </c>
      <c r="C15" s="121">
        <v>3.5784416999999999E-2</v>
      </c>
      <c r="D15" s="123">
        <v>0.90347962000000004</v>
      </c>
      <c r="E15" s="23">
        <f t="shared" si="0"/>
        <v>-0.96039266829283876</v>
      </c>
      <c r="F15" s="24">
        <f t="shared" si="1"/>
        <v>1.3887098202797974E-6</v>
      </c>
      <c r="G15" s="119"/>
    </row>
    <row r="16" spans="1:7" x14ac:dyDescent="0.15">
      <c r="A16" s="25" t="s">
        <v>531</v>
      </c>
      <c r="B16" s="25" t="s">
        <v>532</v>
      </c>
      <c r="C16" s="121">
        <v>2.4047116749999997</v>
      </c>
      <c r="D16" s="123">
        <v>3.6373336439999999</v>
      </c>
      <c r="E16" s="23">
        <f t="shared" si="0"/>
        <v>-0.33888064435146992</v>
      </c>
      <c r="F16" s="24">
        <f t="shared" si="1"/>
        <v>9.3321255394882634E-5</v>
      </c>
      <c r="G16" s="119"/>
    </row>
    <row r="17" spans="1:7" x14ac:dyDescent="0.15">
      <c r="A17" s="25" t="s">
        <v>533</v>
      </c>
      <c r="B17" s="25" t="s">
        <v>534</v>
      </c>
      <c r="C17" s="121">
        <v>8.7053955700000003</v>
      </c>
      <c r="D17" s="123">
        <v>0.749225853</v>
      </c>
      <c r="E17" s="23">
        <f t="shared" si="0"/>
        <v>10.619187372062028</v>
      </c>
      <c r="F17" s="24">
        <f t="shared" si="1"/>
        <v>3.3783611222391142E-4</v>
      </c>
      <c r="G17" s="119"/>
    </row>
    <row r="18" spans="1:7" x14ac:dyDescent="0.15">
      <c r="A18" s="25" t="s">
        <v>535</v>
      </c>
      <c r="B18" s="25" t="s">
        <v>536</v>
      </c>
      <c r="C18" s="121">
        <v>0.55651043500000008</v>
      </c>
      <c r="D18" s="123">
        <v>0.25789966000000003</v>
      </c>
      <c r="E18" s="23">
        <f t="shared" si="0"/>
        <v>1.1578564120635133</v>
      </c>
      <c r="F18" s="24">
        <f t="shared" si="1"/>
        <v>2.1596872911823097E-5</v>
      </c>
      <c r="G18" s="119"/>
    </row>
    <row r="19" spans="1:7" x14ac:dyDescent="0.15">
      <c r="A19" s="25" t="s">
        <v>537</v>
      </c>
      <c r="B19" s="25" t="s">
        <v>538</v>
      </c>
      <c r="C19" s="121">
        <v>2.034389295</v>
      </c>
      <c r="D19" s="123">
        <v>1.5198947199999999</v>
      </c>
      <c r="E19" s="23">
        <f t="shared" si="0"/>
        <v>0.33850671907064722</v>
      </c>
      <c r="F19" s="24">
        <f t="shared" si="1"/>
        <v>7.8949906945210074E-5</v>
      </c>
      <c r="G19" s="119"/>
    </row>
    <row r="20" spans="1:7" x14ac:dyDescent="0.15">
      <c r="A20" s="25" t="s">
        <v>539</v>
      </c>
      <c r="B20" s="25" t="s">
        <v>540</v>
      </c>
      <c r="C20" s="121">
        <v>0.251935935</v>
      </c>
      <c r="D20" s="123">
        <v>0.32057959999999996</v>
      </c>
      <c r="E20" s="23">
        <f t="shared" si="0"/>
        <v>-0.2141236217151683</v>
      </c>
      <c r="F20" s="24">
        <f t="shared" si="1"/>
        <v>9.7770464449895251E-6</v>
      </c>
      <c r="G20" s="119"/>
    </row>
    <row r="21" spans="1:7" x14ac:dyDescent="0.15">
      <c r="A21" s="25" t="s">
        <v>541</v>
      </c>
      <c r="B21" s="25" t="s">
        <v>542</v>
      </c>
      <c r="C21" s="121">
        <v>0.57763184000000001</v>
      </c>
      <c r="D21" s="123">
        <v>5.5180680000000003E-2</v>
      </c>
      <c r="E21" s="23">
        <f t="shared" si="0"/>
        <v>9.4680087305919383</v>
      </c>
      <c r="F21" s="24">
        <f t="shared" si="1"/>
        <v>2.2416545411772075E-5</v>
      </c>
      <c r="G21" s="119"/>
    </row>
    <row r="22" spans="1:7" x14ac:dyDescent="0.15">
      <c r="A22" s="25" t="s">
        <v>543</v>
      </c>
      <c r="B22" s="25" t="s">
        <v>544</v>
      </c>
      <c r="C22" s="121">
        <v>0.90743882499999995</v>
      </c>
      <c r="D22" s="123">
        <v>0.90852965399999996</v>
      </c>
      <c r="E22" s="23">
        <f t="shared" si="0"/>
        <v>-1.2006531599683123E-3</v>
      </c>
      <c r="F22" s="24">
        <f t="shared" si="1"/>
        <v>3.521558581157436E-5</v>
      </c>
      <c r="G22" s="119"/>
    </row>
    <row r="23" spans="1:7" x14ac:dyDescent="0.15">
      <c r="A23" s="25" t="s">
        <v>545</v>
      </c>
      <c r="B23" s="25" t="s">
        <v>546</v>
      </c>
      <c r="C23" s="121">
        <v>1.3007579999999999E-2</v>
      </c>
      <c r="D23" s="123">
        <v>2.1309999999999999E-2</v>
      </c>
      <c r="E23" s="23">
        <f t="shared" si="0"/>
        <v>-0.38960206475832937</v>
      </c>
      <c r="F23" s="24">
        <f t="shared" si="1"/>
        <v>5.0479386276085168E-7</v>
      </c>
      <c r="G23" s="119"/>
    </row>
    <row r="24" spans="1:7" x14ac:dyDescent="0.15">
      <c r="A24" s="25" t="s">
        <v>547</v>
      </c>
      <c r="B24" s="25" t="s">
        <v>548</v>
      </c>
      <c r="C24" s="121">
        <v>0.174036</v>
      </c>
      <c r="D24" s="123">
        <v>2.823987E-2</v>
      </c>
      <c r="E24" s="23">
        <f t="shared" si="0"/>
        <v>5.1627762450747827</v>
      </c>
      <c r="F24" s="24">
        <f t="shared" si="1"/>
        <v>6.7539315306496349E-6</v>
      </c>
      <c r="G24" s="119"/>
    </row>
    <row r="25" spans="1:7" x14ac:dyDescent="0.15">
      <c r="A25" s="25" t="s">
        <v>549</v>
      </c>
      <c r="B25" s="25" t="s">
        <v>550</v>
      </c>
      <c r="C25" s="121">
        <v>1.2720622699999999</v>
      </c>
      <c r="D25" s="123">
        <v>0.1217</v>
      </c>
      <c r="E25" s="23">
        <f t="shared" si="0"/>
        <v>9.4524426458504518</v>
      </c>
      <c r="F25" s="24">
        <f t="shared" si="1"/>
        <v>4.9365771876524102E-5</v>
      </c>
      <c r="G25" s="119"/>
    </row>
    <row r="26" spans="1:7" x14ac:dyDescent="0.15">
      <c r="A26" s="25" t="s">
        <v>551</v>
      </c>
      <c r="B26" s="25" t="s">
        <v>552</v>
      </c>
      <c r="C26" s="121">
        <v>3.2018080690000001</v>
      </c>
      <c r="D26" s="123">
        <v>0.67471911600000001</v>
      </c>
      <c r="E26" s="23">
        <f t="shared" si="0"/>
        <v>3.7453940359383564</v>
      </c>
      <c r="F26" s="24">
        <f t="shared" si="1"/>
        <v>1.2425470863676206E-4</v>
      </c>
      <c r="G26" s="119"/>
    </row>
    <row r="27" spans="1:7" x14ac:dyDescent="0.15">
      <c r="A27" s="25" t="s">
        <v>553</v>
      </c>
      <c r="B27" s="25" t="s">
        <v>554</v>
      </c>
      <c r="C27" s="121">
        <v>2.038775E-3</v>
      </c>
      <c r="D27" s="123">
        <v>0</v>
      </c>
      <c r="E27" s="23" t="str">
        <f t="shared" si="0"/>
        <v/>
      </c>
      <c r="F27" s="24">
        <f t="shared" si="1"/>
        <v>7.912010593440558E-8</v>
      </c>
      <c r="G27" s="119"/>
    </row>
    <row r="28" spans="1:7" x14ac:dyDescent="0.15">
      <c r="A28" s="25" t="s">
        <v>442</v>
      </c>
      <c r="B28" s="25" t="s">
        <v>443</v>
      </c>
      <c r="C28" s="121">
        <v>2.2492439999999999E-2</v>
      </c>
      <c r="D28" s="123">
        <v>7.3301999999999994E-3</v>
      </c>
      <c r="E28" s="23">
        <f t="shared" si="0"/>
        <v>2.0684619792092986</v>
      </c>
      <c r="F28" s="24">
        <f t="shared" si="1"/>
        <v>8.7287917279899028E-7</v>
      </c>
      <c r="G28" s="119"/>
    </row>
    <row r="29" spans="1:7" x14ac:dyDescent="0.15">
      <c r="A29" s="25" t="s">
        <v>555</v>
      </c>
      <c r="B29" s="25" t="s">
        <v>556</v>
      </c>
      <c r="C29" s="121">
        <v>1.0194E-3</v>
      </c>
      <c r="D29" s="123">
        <v>1.8779214</v>
      </c>
      <c r="E29" s="23">
        <f t="shared" si="0"/>
        <v>-0.99945716577914279</v>
      </c>
      <c r="F29" s="24">
        <f t="shared" si="1"/>
        <v>3.9560538063068774E-8</v>
      </c>
      <c r="G29" s="119"/>
    </row>
    <row r="30" spans="1:7" x14ac:dyDescent="0.15">
      <c r="A30" s="25" t="s">
        <v>562</v>
      </c>
      <c r="B30" s="25" t="s">
        <v>563</v>
      </c>
      <c r="C30" s="121">
        <v>2.2856802200000002</v>
      </c>
      <c r="D30" s="123">
        <v>1.7840301999999999</v>
      </c>
      <c r="E30" s="23">
        <f t="shared" si="0"/>
        <v>0.28118919735775783</v>
      </c>
      <c r="F30" s="24">
        <f t="shared" si="1"/>
        <v>8.8701922055437932E-5</v>
      </c>
      <c r="G30" s="119"/>
    </row>
    <row r="31" spans="1:7" x14ac:dyDescent="0.15">
      <c r="A31" s="25" t="s">
        <v>564</v>
      </c>
      <c r="B31" s="25" t="s">
        <v>565</v>
      </c>
      <c r="C31" s="121">
        <v>2.7694240750000003</v>
      </c>
      <c r="D31" s="123">
        <v>1.4756277990000002</v>
      </c>
      <c r="E31" s="23">
        <f t="shared" si="0"/>
        <v>0.87677683822219721</v>
      </c>
      <c r="F31" s="24">
        <f t="shared" si="1"/>
        <v>1.0747489359605312E-4</v>
      </c>
      <c r="G31" s="119"/>
    </row>
    <row r="32" spans="1:7" x14ac:dyDescent="0.15">
      <c r="A32" s="25" t="s">
        <v>527</v>
      </c>
      <c r="B32" s="25" t="s">
        <v>528</v>
      </c>
      <c r="C32" s="121">
        <v>0.22454870000000002</v>
      </c>
      <c r="D32" s="123">
        <v>11.579385778999999</v>
      </c>
      <c r="E32" s="23">
        <f t="shared" si="0"/>
        <v>-0.98060789196545861</v>
      </c>
      <c r="F32" s="24">
        <f t="shared" si="1"/>
        <v>8.7142116866417619E-6</v>
      </c>
      <c r="G32" s="119"/>
    </row>
    <row r="33" spans="1:7" x14ac:dyDescent="0.15">
      <c r="A33" s="25" t="s">
        <v>566</v>
      </c>
      <c r="B33" s="25" t="s">
        <v>567</v>
      </c>
      <c r="C33" s="121">
        <v>0</v>
      </c>
      <c r="D33" s="123">
        <v>1.92128E-3</v>
      </c>
      <c r="E33" s="23">
        <f t="shared" si="0"/>
        <v>-1</v>
      </c>
      <c r="F33" s="24">
        <f t="shared" si="1"/>
        <v>0</v>
      </c>
      <c r="G33" s="119"/>
    </row>
    <row r="34" spans="1:7" x14ac:dyDescent="0.15">
      <c r="A34" s="25" t="s">
        <v>568</v>
      </c>
      <c r="B34" s="25" t="s">
        <v>569</v>
      </c>
      <c r="C34" s="121">
        <v>8.0760342999999998E-2</v>
      </c>
      <c r="D34" s="123">
        <v>0.60637772600000006</v>
      </c>
      <c r="E34" s="23">
        <f t="shared" si="0"/>
        <v>-0.86681512275732897</v>
      </c>
      <c r="F34" s="24">
        <f t="shared" si="1"/>
        <v>3.1341206820070533E-6</v>
      </c>
      <c r="G34" s="119"/>
    </row>
    <row r="35" spans="1:7" x14ac:dyDescent="0.15">
      <c r="A35" s="25" t="s">
        <v>570</v>
      </c>
      <c r="B35" s="25" t="s">
        <v>571</v>
      </c>
      <c r="C35" s="121">
        <v>6.8352618060000001</v>
      </c>
      <c r="D35" s="123">
        <v>1.1889325759999998</v>
      </c>
      <c r="E35" s="23">
        <f t="shared" si="0"/>
        <v>4.7490743747608457</v>
      </c>
      <c r="F35" s="24">
        <f t="shared" si="1"/>
        <v>2.6526057960300493E-4</v>
      </c>
      <c r="G35" s="119"/>
    </row>
    <row r="36" spans="1:7" x14ac:dyDescent="0.15">
      <c r="A36" s="25" t="s">
        <v>830</v>
      </c>
      <c r="B36" s="25" t="s">
        <v>831</v>
      </c>
      <c r="C36" s="121">
        <v>1.8991684900000001</v>
      </c>
      <c r="D36" s="123">
        <v>1.5653399999999999E-3</v>
      </c>
      <c r="E36" s="23">
        <f t="shared" si="0"/>
        <v>1212.262607484636</v>
      </c>
      <c r="F36" s="24">
        <f t="shared" si="1"/>
        <v>7.3702302665122477E-5</v>
      </c>
      <c r="G36" s="119"/>
    </row>
    <row r="37" spans="1:7" x14ac:dyDescent="0.15">
      <c r="A37" s="25" t="s">
        <v>822</v>
      </c>
      <c r="B37" s="25" t="s">
        <v>823</v>
      </c>
      <c r="C37" s="121">
        <v>6.8049999999999999E-2</v>
      </c>
      <c r="D37" s="123">
        <v>3.1449999999999998E-3</v>
      </c>
      <c r="E37" s="23">
        <f t="shared" si="0"/>
        <v>20.637519872813993</v>
      </c>
      <c r="F37" s="24">
        <f t="shared" si="1"/>
        <v>2.6408618944396999E-6</v>
      </c>
      <c r="G37" s="119"/>
    </row>
    <row r="38" spans="1:7" x14ac:dyDescent="0.15">
      <c r="A38" s="25" t="s">
        <v>853</v>
      </c>
      <c r="B38" s="25" t="s">
        <v>854</v>
      </c>
      <c r="C38" s="121">
        <v>0</v>
      </c>
      <c r="D38" s="123">
        <v>0</v>
      </c>
      <c r="E38" s="23" t="str">
        <f t="shared" si="0"/>
        <v/>
      </c>
      <c r="F38" s="24">
        <f t="shared" si="1"/>
        <v>0</v>
      </c>
      <c r="G38" s="119"/>
    </row>
    <row r="39" spans="1:7" x14ac:dyDescent="0.15">
      <c r="A39" s="25" t="s">
        <v>855</v>
      </c>
      <c r="B39" s="25" t="s">
        <v>856</v>
      </c>
      <c r="C39" s="121">
        <v>2.9871999999999998E-3</v>
      </c>
      <c r="D39" s="123">
        <v>0</v>
      </c>
      <c r="E39" s="23" t="str">
        <f t="shared" si="0"/>
        <v/>
      </c>
      <c r="F39" s="24">
        <f t="shared" si="1"/>
        <v>1.1592626967039341E-7</v>
      </c>
      <c r="G39" s="119"/>
    </row>
    <row r="40" spans="1:7" x14ac:dyDescent="0.15">
      <c r="A40" s="25" t="s">
        <v>857</v>
      </c>
      <c r="B40" s="25" t="s">
        <v>858</v>
      </c>
      <c r="C40" s="121">
        <v>2.44009988</v>
      </c>
      <c r="D40" s="123">
        <v>0.10937375000000001</v>
      </c>
      <c r="E40" s="23">
        <f t="shared" si="0"/>
        <v>21.309739585595263</v>
      </c>
      <c r="F40" s="24">
        <f t="shared" si="1"/>
        <v>9.4694589150902053E-5</v>
      </c>
      <c r="G40" s="119"/>
    </row>
    <row r="41" spans="1:7" x14ac:dyDescent="0.15">
      <c r="A41" s="25" t="s">
        <v>820</v>
      </c>
      <c r="B41" s="25" t="s">
        <v>821</v>
      </c>
      <c r="C41" s="121">
        <v>1.4202000000000002E-3</v>
      </c>
      <c r="D41" s="123">
        <v>9.3858520000000001E-3</v>
      </c>
      <c r="E41" s="23">
        <f t="shared" si="0"/>
        <v>-0.84868715168319298</v>
      </c>
      <c r="F41" s="24">
        <f t="shared" si="1"/>
        <v>5.511465191011407E-8</v>
      </c>
      <c r="G41" s="119"/>
    </row>
    <row r="42" spans="1:7" x14ac:dyDescent="0.15">
      <c r="A42" s="25" t="s">
        <v>832</v>
      </c>
      <c r="B42" s="25" t="s">
        <v>833</v>
      </c>
      <c r="C42" s="121">
        <v>5.0978145000000001</v>
      </c>
      <c r="D42" s="123">
        <v>2.2929999999999999E-3</v>
      </c>
      <c r="E42" s="23">
        <f t="shared" si="0"/>
        <v>2222.2073702573048</v>
      </c>
      <c r="F42" s="24">
        <f t="shared" si="1"/>
        <v>1.9783429916197167E-4</v>
      </c>
      <c r="G42" s="119"/>
    </row>
    <row r="43" spans="1:7" x14ac:dyDescent="0.15">
      <c r="A43" s="25" t="s">
        <v>824</v>
      </c>
      <c r="B43" s="25" t="s">
        <v>825</v>
      </c>
      <c r="C43" s="121">
        <v>0.35575759999999995</v>
      </c>
      <c r="D43" s="123">
        <v>1.3596576</v>
      </c>
      <c r="E43" s="23">
        <f t="shared" si="0"/>
        <v>-0.73834765458597817</v>
      </c>
      <c r="F43" s="24">
        <f t="shared" si="1"/>
        <v>1.3806123284310374E-5</v>
      </c>
      <c r="G43" s="119"/>
    </row>
    <row r="44" spans="1:7" x14ac:dyDescent="0.15">
      <c r="A44" s="25" t="s">
        <v>828</v>
      </c>
      <c r="B44" s="25" t="s">
        <v>829</v>
      </c>
      <c r="C44" s="121">
        <v>5.9826643749999997</v>
      </c>
      <c r="D44" s="123">
        <v>4.3695200099999996</v>
      </c>
      <c r="E44" s="23">
        <f t="shared" si="0"/>
        <v>0.36918113690020626</v>
      </c>
      <c r="F44" s="24">
        <f t="shared" si="1"/>
        <v>2.3217326047258492E-4</v>
      </c>
      <c r="G44" s="119"/>
    </row>
    <row r="45" spans="1:7" x14ac:dyDescent="0.15">
      <c r="A45" s="25" t="s">
        <v>826</v>
      </c>
      <c r="B45" s="25" t="s">
        <v>827</v>
      </c>
      <c r="C45" s="121">
        <v>1.5288589999999999E-2</v>
      </c>
      <c r="D45" s="123">
        <v>1.743656E-2</v>
      </c>
      <c r="E45" s="23">
        <f t="shared" si="0"/>
        <v>-0.12318771592561839</v>
      </c>
      <c r="F45" s="24">
        <f t="shared" si="1"/>
        <v>5.9331454446306913E-7</v>
      </c>
      <c r="G45" s="119"/>
    </row>
    <row r="46" spans="1:7" x14ac:dyDescent="0.15">
      <c r="A46" s="25" t="s">
        <v>834</v>
      </c>
      <c r="B46" s="25" t="s">
        <v>835</v>
      </c>
      <c r="C46" s="121">
        <v>0.58263796999999995</v>
      </c>
      <c r="D46" s="123">
        <v>5.1780200000000002E-3</v>
      </c>
      <c r="E46" s="23">
        <f t="shared" si="0"/>
        <v>111.52138269068098</v>
      </c>
      <c r="F46" s="24">
        <f t="shared" si="1"/>
        <v>2.2610821649180031E-5</v>
      </c>
      <c r="G46" s="119"/>
    </row>
    <row r="47" spans="1:7" x14ac:dyDescent="0.15">
      <c r="A47" s="25" t="s">
        <v>836</v>
      </c>
      <c r="B47" s="25" t="s">
        <v>837</v>
      </c>
      <c r="C47" s="121">
        <v>2.5757875399999999</v>
      </c>
      <c r="D47" s="123">
        <v>0.64665119999999998</v>
      </c>
      <c r="E47" s="23">
        <f t="shared" si="0"/>
        <v>2.9832718782552323</v>
      </c>
      <c r="F47" s="24">
        <f t="shared" si="1"/>
        <v>9.9960310985430927E-5</v>
      </c>
      <c r="G47" s="119"/>
    </row>
    <row r="48" spans="1:7" x14ac:dyDescent="0.15">
      <c r="A48" s="25" t="s">
        <v>847</v>
      </c>
      <c r="B48" s="25" t="s">
        <v>848</v>
      </c>
      <c r="C48" s="121">
        <v>0.54227999999999998</v>
      </c>
      <c r="D48" s="123">
        <v>1.0536000000000001</v>
      </c>
      <c r="E48" s="23">
        <f t="shared" si="0"/>
        <v>-0.48530751708428255</v>
      </c>
      <c r="F48" s="24">
        <f t="shared" si="1"/>
        <v>2.1044622896646003E-5</v>
      </c>
      <c r="G48" s="119"/>
    </row>
    <row r="49" spans="1:7" x14ac:dyDescent="0.15">
      <c r="A49" s="25" t="s">
        <v>849</v>
      </c>
      <c r="B49" s="25" t="s">
        <v>850</v>
      </c>
      <c r="C49" s="121">
        <v>1.03E-2</v>
      </c>
      <c r="D49" s="123">
        <v>1.0361825000000002E-2</v>
      </c>
      <c r="E49" s="23">
        <f t="shared" si="0"/>
        <v>-5.9666130242501669E-3</v>
      </c>
      <c r="F49" s="24">
        <f t="shared" si="1"/>
        <v>3.9971899357426762E-7</v>
      </c>
      <c r="G49" s="119"/>
    </row>
    <row r="50" spans="1:7" x14ac:dyDescent="0.15">
      <c r="A50" s="25" t="s">
        <v>851</v>
      </c>
      <c r="B50" s="25" t="s">
        <v>852</v>
      </c>
      <c r="C50" s="121">
        <v>0.22111606</v>
      </c>
      <c r="D50" s="123">
        <v>6.7990029999999993E-2</v>
      </c>
      <c r="E50" s="23">
        <f t="shared" si="0"/>
        <v>2.2521835922119759</v>
      </c>
      <c r="F50" s="24">
        <f t="shared" si="1"/>
        <v>8.5809989287677058E-6</v>
      </c>
      <c r="G50" s="119"/>
    </row>
    <row r="51" spans="1:7" x14ac:dyDescent="0.15">
      <c r="A51" s="25" t="s">
        <v>838</v>
      </c>
      <c r="B51" s="25" t="s">
        <v>839</v>
      </c>
      <c r="C51" s="121">
        <v>3.8184521199999999</v>
      </c>
      <c r="D51" s="123">
        <v>8.2298682000000003</v>
      </c>
      <c r="E51" s="23">
        <f t="shared" si="0"/>
        <v>-0.53602511884698223</v>
      </c>
      <c r="F51" s="24">
        <f t="shared" si="1"/>
        <v>1.4818522703086685E-4</v>
      </c>
      <c r="G51" s="119"/>
    </row>
    <row r="52" spans="1:7" x14ac:dyDescent="0.15">
      <c r="A52" s="25" t="s">
        <v>818</v>
      </c>
      <c r="B52" s="25" t="s">
        <v>819</v>
      </c>
      <c r="C52" s="121">
        <v>12.520673</v>
      </c>
      <c r="D52" s="123">
        <v>8.5193566300000008</v>
      </c>
      <c r="E52" s="23">
        <f t="shared" si="0"/>
        <v>0.46967353801222411</v>
      </c>
      <c r="F52" s="24">
        <f t="shared" si="1"/>
        <v>4.8589813693519475E-4</v>
      </c>
      <c r="G52" s="119"/>
    </row>
    <row r="53" spans="1:7" x14ac:dyDescent="0.15">
      <c r="A53" s="25" t="s">
        <v>572</v>
      </c>
      <c r="B53" s="25" t="s">
        <v>573</v>
      </c>
      <c r="C53" s="121">
        <v>1.860881333</v>
      </c>
      <c r="D53" s="123">
        <v>1.1886737169999999</v>
      </c>
      <c r="E53" s="23">
        <f t="shared" si="0"/>
        <v>0.56551062447694389</v>
      </c>
      <c r="F53" s="24">
        <f t="shared" si="1"/>
        <v>7.2216467338631214E-5</v>
      </c>
      <c r="G53" s="119"/>
    </row>
    <row r="54" spans="1:7" x14ac:dyDescent="0.15">
      <c r="A54" s="25" t="s">
        <v>574</v>
      </c>
      <c r="B54" s="25" t="s">
        <v>575</v>
      </c>
      <c r="C54" s="121">
        <v>2.3665333749999999</v>
      </c>
      <c r="D54" s="123">
        <v>2.341083077</v>
      </c>
      <c r="E54" s="23">
        <f t="shared" si="0"/>
        <v>1.0871163971085229E-2</v>
      </c>
      <c r="F54" s="24">
        <f t="shared" si="1"/>
        <v>9.1839644554846101E-5</v>
      </c>
      <c r="G54" s="119"/>
    </row>
    <row r="55" spans="1:7" x14ac:dyDescent="0.15">
      <c r="A55" s="25" t="s">
        <v>859</v>
      </c>
      <c r="B55" s="25" t="s">
        <v>860</v>
      </c>
      <c r="C55" s="121">
        <v>11.745610449999999</v>
      </c>
      <c r="D55" s="123">
        <v>7.5864913300000003</v>
      </c>
      <c r="E55" s="23">
        <f t="shared" si="0"/>
        <v>0.54822696541590843</v>
      </c>
      <c r="F55" s="24">
        <f t="shared" si="1"/>
        <v>4.5581976582421361E-4</v>
      </c>
      <c r="G55" s="119"/>
    </row>
    <row r="56" spans="1:7" x14ac:dyDescent="0.15">
      <c r="A56" s="25" t="s">
        <v>861</v>
      </c>
      <c r="B56" s="25" t="s">
        <v>862</v>
      </c>
      <c r="C56" s="121">
        <v>0</v>
      </c>
      <c r="D56" s="123">
        <v>1.5989999999999999E-3</v>
      </c>
      <c r="E56" s="23">
        <f t="shared" si="0"/>
        <v>-1</v>
      </c>
      <c r="F56" s="24">
        <f t="shared" si="1"/>
        <v>0</v>
      </c>
      <c r="G56" s="119"/>
    </row>
    <row r="57" spans="1:7" x14ac:dyDescent="0.15">
      <c r="A57" s="25" t="s">
        <v>1392</v>
      </c>
      <c r="B57" s="25" t="s">
        <v>1393</v>
      </c>
      <c r="C57" s="121">
        <v>0.99899448000000002</v>
      </c>
      <c r="D57" s="123">
        <v>1.4585522</v>
      </c>
      <c r="E57" s="23">
        <f t="shared" si="0"/>
        <v>-0.31507800680702414</v>
      </c>
      <c r="F57" s="24">
        <f t="shared" si="1"/>
        <v>3.8768647391441635E-5</v>
      </c>
      <c r="G57" s="119"/>
    </row>
    <row r="58" spans="1:7" x14ac:dyDescent="0.15">
      <c r="A58" s="25" t="s">
        <v>840</v>
      </c>
      <c r="B58" s="25" t="s">
        <v>1391</v>
      </c>
      <c r="C58" s="121">
        <v>7.0451252599999998</v>
      </c>
      <c r="D58" s="123">
        <v>17.82675961</v>
      </c>
      <c r="E58" s="23">
        <f t="shared" si="0"/>
        <v>-0.60480056868843368</v>
      </c>
      <c r="F58" s="24">
        <f t="shared" si="1"/>
        <v>2.734048911195971E-4</v>
      </c>
      <c r="G58" s="119"/>
    </row>
    <row r="59" spans="1:7" x14ac:dyDescent="0.15">
      <c r="A59" s="25" t="s">
        <v>147</v>
      </c>
      <c r="B59" s="25" t="s">
        <v>148</v>
      </c>
      <c r="C59" s="121">
        <v>7.9923800000000003E-2</v>
      </c>
      <c r="D59" s="123">
        <v>0.55862615999999998</v>
      </c>
      <c r="E59" s="23">
        <f t="shared" si="0"/>
        <v>-0.85692793191067174</v>
      </c>
      <c r="F59" s="24">
        <f t="shared" si="1"/>
        <v>3.101656397925345E-6</v>
      </c>
      <c r="G59" s="119"/>
    </row>
    <row r="60" spans="1:7" x14ac:dyDescent="0.15">
      <c r="A60" s="25" t="s">
        <v>149</v>
      </c>
      <c r="B60" s="25" t="s">
        <v>150</v>
      </c>
      <c r="C60" s="121">
        <v>0.41365174500000002</v>
      </c>
      <c r="D60" s="123">
        <v>0.20910541899999999</v>
      </c>
      <c r="E60" s="23">
        <f t="shared" si="0"/>
        <v>0.97819715518706873</v>
      </c>
      <c r="F60" s="24">
        <f t="shared" si="1"/>
        <v>1.6052860116664037E-5</v>
      </c>
      <c r="G60" s="119"/>
    </row>
    <row r="61" spans="1:7" x14ac:dyDescent="0.15">
      <c r="A61" s="25" t="s">
        <v>151</v>
      </c>
      <c r="B61" s="25" t="s">
        <v>152</v>
      </c>
      <c r="C61" s="121">
        <v>2.4945967100000002</v>
      </c>
      <c r="D61" s="123">
        <v>0.73174348</v>
      </c>
      <c r="E61" s="23">
        <f t="shared" si="0"/>
        <v>2.4091136828441577</v>
      </c>
      <c r="F61" s="24">
        <f t="shared" si="1"/>
        <v>9.6809484106298954E-5</v>
      </c>
      <c r="G61" s="119"/>
    </row>
    <row r="62" spans="1:7" x14ac:dyDescent="0.15">
      <c r="A62" s="25" t="s">
        <v>153</v>
      </c>
      <c r="B62" s="25" t="s">
        <v>154</v>
      </c>
      <c r="C62" s="121">
        <v>2.4824997519999998</v>
      </c>
      <c r="D62" s="123">
        <v>1.205798742</v>
      </c>
      <c r="E62" s="23">
        <f t="shared" si="0"/>
        <v>1.0588010797576364</v>
      </c>
      <c r="F62" s="24">
        <f t="shared" si="1"/>
        <v>9.6340029360952325E-5</v>
      </c>
      <c r="G62" s="119"/>
    </row>
    <row r="63" spans="1:7" x14ac:dyDescent="0.15">
      <c r="A63" s="25" t="s">
        <v>155</v>
      </c>
      <c r="B63" s="25" t="s">
        <v>156</v>
      </c>
      <c r="C63" s="121">
        <v>407.96864109699999</v>
      </c>
      <c r="D63" s="123">
        <v>301.70907067799999</v>
      </c>
      <c r="E63" s="23">
        <f t="shared" si="0"/>
        <v>0.35219216372982665</v>
      </c>
      <c r="F63" s="24">
        <f t="shared" si="1"/>
        <v>1.5832312099917905E-2</v>
      </c>
      <c r="G63" s="119"/>
    </row>
    <row r="64" spans="1:7" x14ac:dyDescent="0.15">
      <c r="A64" s="25" t="s">
        <v>277</v>
      </c>
      <c r="B64" s="25" t="s">
        <v>278</v>
      </c>
      <c r="C64" s="121">
        <v>2.9057255199999998</v>
      </c>
      <c r="D64" s="123">
        <v>0</v>
      </c>
      <c r="E64" s="23" t="str">
        <f t="shared" si="0"/>
        <v/>
      </c>
      <c r="F64" s="24">
        <f t="shared" si="1"/>
        <v>1.1276443499587043E-4</v>
      </c>
      <c r="G64" s="119"/>
    </row>
    <row r="65" spans="1:7" x14ac:dyDescent="0.15">
      <c r="A65" s="25" t="s">
        <v>1693</v>
      </c>
      <c r="B65" s="25" t="s">
        <v>1713</v>
      </c>
      <c r="C65" s="121">
        <v>11.91442172</v>
      </c>
      <c r="D65" s="123">
        <v>0.79605749999999997</v>
      </c>
      <c r="E65" s="23">
        <f t="shared" si="0"/>
        <v>13.966785338998754</v>
      </c>
      <c r="F65" s="24">
        <f t="shared" si="1"/>
        <v>4.623709377609509E-4</v>
      </c>
      <c r="G65" s="119"/>
    </row>
    <row r="66" spans="1:7" x14ac:dyDescent="0.15">
      <c r="A66" s="25" t="s">
        <v>157</v>
      </c>
      <c r="B66" s="25" t="s">
        <v>158</v>
      </c>
      <c r="C66" s="121">
        <v>41.445781498000002</v>
      </c>
      <c r="D66" s="123">
        <v>12.466020433000001</v>
      </c>
      <c r="E66" s="23">
        <f t="shared" si="0"/>
        <v>2.3247002698860411</v>
      </c>
      <c r="F66" s="24">
        <f t="shared" si="1"/>
        <v>1.6084141813863652E-3</v>
      </c>
      <c r="G66" s="119"/>
    </row>
    <row r="67" spans="1:7" x14ac:dyDescent="0.15">
      <c r="A67" s="25" t="s">
        <v>1487</v>
      </c>
      <c r="B67" s="25" t="s">
        <v>159</v>
      </c>
      <c r="C67" s="121">
        <v>499.85870438900002</v>
      </c>
      <c r="D67" s="123">
        <v>285.34036615700001</v>
      </c>
      <c r="E67" s="23">
        <f t="shared" si="0"/>
        <v>0.75179807582488256</v>
      </c>
      <c r="F67" s="24">
        <f t="shared" si="1"/>
        <v>1.9398351286185285E-2</v>
      </c>
      <c r="G67" s="119"/>
    </row>
    <row r="68" spans="1:7" x14ac:dyDescent="0.15">
      <c r="A68" s="25" t="s">
        <v>1488</v>
      </c>
      <c r="B68" s="25" t="s">
        <v>160</v>
      </c>
      <c r="C68" s="121">
        <v>398.63468811799999</v>
      </c>
      <c r="D68" s="123">
        <v>582.50982986199995</v>
      </c>
      <c r="E68" s="23">
        <f t="shared" si="0"/>
        <v>-0.31566015252920465</v>
      </c>
      <c r="F68" s="24">
        <f t="shared" si="1"/>
        <v>1.5470083139642623E-2</v>
      </c>
      <c r="G68" s="119"/>
    </row>
    <row r="69" spans="1:7" x14ac:dyDescent="0.15">
      <c r="A69" s="25" t="s">
        <v>519</v>
      </c>
      <c r="B69" s="25" t="s">
        <v>520</v>
      </c>
      <c r="C69" s="121">
        <v>82.127346889999998</v>
      </c>
      <c r="D69" s="123">
        <v>33.905490649999997</v>
      </c>
      <c r="E69" s="23">
        <f t="shared" si="0"/>
        <v>1.422243280234023</v>
      </c>
      <c r="F69" s="24">
        <f t="shared" si="1"/>
        <v>3.187170916873355E-3</v>
      </c>
      <c r="G69" s="119"/>
    </row>
    <row r="70" spans="1:7" x14ac:dyDescent="0.15">
      <c r="A70" s="25" t="s">
        <v>1489</v>
      </c>
      <c r="B70" s="25" t="s">
        <v>161</v>
      </c>
      <c r="C70" s="121">
        <v>5.2952801849999993</v>
      </c>
      <c r="D70" s="123">
        <v>3.9920514300000001</v>
      </c>
      <c r="E70" s="23">
        <f t="shared" ref="E70:E133" si="2">IF(ISERROR(C70/D70-1),"",((C70/D70-1)))</f>
        <v>0.32645590314952422</v>
      </c>
      <c r="F70" s="24">
        <f t="shared" ref="F70:F133" si="3">C70/$C$1621</f>
        <v>2.0549748215941373E-4</v>
      </c>
      <c r="G70" s="119"/>
    </row>
    <row r="71" spans="1:7" x14ac:dyDescent="0.15">
      <c r="A71" s="25" t="s">
        <v>995</v>
      </c>
      <c r="B71" s="25" t="s">
        <v>996</v>
      </c>
      <c r="C71" s="121">
        <v>1.1104400000000001E-3</v>
      </c>
      <c r="D71" s="123">
        <v>9.8844400000000013E-3</v>
      </c>
      <c r="E71" s="23">
        <f t="shared" si="2"/>
        <v>-0.88765777322741601</v>
      </c>
      <c r="F71" s="24">
        <f t="shared" si="3"/>
        <v>4.3093588274233961E-8</v>
      </c>
      <c r="G71" s="119"/>
    </row>
    <row r="72" spans="1:7" x14ac:dyDescent="0.15">
      <c r="A72" s="25" t="s">
        <v>162</v>
      </c>
      <c r="B72" s="25" t="s">
        <v>163</v>
      </c>
      <c r="C72" s="121">
        <v>28.355570294</v>
      </c>
      <c r="D72" s="123">
        <v>30.471878076000003</v>
      </c>
      <c r="E72" s="23">
        <f t="shared" si="2"/>
        <v>-6.9451176482188348E-2</v>
      </c>
      <c r="F72" s="24">
        <f t="shared" si="3"/>
        <v>1.1004135941885514E-3</v>
      </c>
      <c r="G72" s="119"/>
    </row>
    <row r="73" spans="1:7" x14ac:dyDescent="0.15">
      <c r="A73" s="25" t="s">
        <v>164</v>
      </c>
      <c r="B73" s="25" t="s">
        <v>165</v>
      </c>
      <c r="C73" s="121">
        <v>57.370018721000001</v>
      </c>
      <c r="D73" s="123">
        <v>44.855538505999995</v>
      </c>
      <c r="E73" s="23">
        <f t="shared" si="2"/>
        <v>0.27899520620683305</v>
      </c>
      <c r="F73" s="24">
        <f t="shared" si="3"/>
        <v>2.2263967130577681E-3</v>
      </c>
      <c r="G73" s="119"/>
    </row>
    <row r="74" spans="1:7" x14ac:dyDescent="0.15">
      <c r="A74" s="25" t="s">
        <v>166</v>
      </c>
      <c r="B74" s="25" t="s">
        <v>167</v>
      </c>
      <c r="C74" s="121">
        <v>14.382987214</v>
      </c>
      <c r="D74" s="123">
        <v>16.906778779</v>
      </c>
      <c r="E74" s="23">
        <f t="shared" si="2"/>
        <v>-0.1492769023591185</v>
      </c>
      <c r="F74" s="24">
        <f t="shared" si="3"/>
        <v>5.581702110457902E-4</v>
      </c>
      <c r="G74" s="119"/>
    </row>
    <row r="75" spans="1:7" x14ac:dyDescent="0.15">
      <c r="A75" s="25" t="s">
        <v>841</v>
      </c>
      <c r="B75" s="25" t="s">
        <v>842</v>
      </c>
      <c r="C75" s="121">
        <v>2.0864932899999999</v>
      </c>
      <c r="D75" s="123">
        <v>4.2154691699999995</v>
      </c>
      <c r="E75" s="23">
        <f t="shared" si="2"/>
        <v>-0.5050388922664093</v>
      </c>
      <c r="F75" s="24">
        <f t="shared" si="3"/>
        <v>8.0971941551287614E-5</v>
      </c>
      <c r="G75" s="119"/>
    </row>
    <row r="76" spans="1:7" x14ac:dyDescent="0.15">
      <c r="A76" s="25" t="s">
        <v>1513</v>
      </c>
      <c r="B76" s="25" t="s">
        <v>168</v>
      </c>
      <c r="C76" s="121">
        <v>1.2489377800000001</v>
      </c>
      <c r="D76" s="123">
        <v>3.2339386400000003</v>
      </c>
      <c r="E76" s="23">
        <f t="shared" si="2"/>
        <v>-0.61380288279062711</v>
      </c>
      <c r="F76" s="24">
        <f t="shared" si="3"/>
        <v>4.8468364316357292E-5</v>
      </c>
      <c r="G76" s="119"/>
    </row>
    <row r="77" spans="1:7" x14ac:dyDescent="0.15">
      <c r="A77" s="25" t="s">
        <v>169</v>
      </c>
      <c r="B77" s="25" t="s">
        <v>170</v>
      </c>
      <c r="C77" s="121">
        <v>6.0031608499999995</v>
      </c>
      <c r="D77" s="123">
        <v>5.2451668759999999</v>
      </c>
      <c r="E77" s="23">
        <f t="shared" si="2"/>
        <v>0.14451284237843942</v>
      </c>
      <c r="F77" s="24">
        <f t="shared" si="3"/>
        <v>2.3296868089577133E-4</v>
      </c>
      <c r="G77" s="119"/>
    </row>
    <row r="78" spans="1:7" x14ac:dyDescent="0.15">
      <c r="A78" s="25" t="s">
        <v>171</v>
      </c>
      <c r="B78" s="25" t="s">
        <v>172</v>
      </c>
      <c r="C78" s="121">
        <v>6.5633488600000005</v>
      </c>
      <c r="D78" s="123">
        <v>7.7186739000000006</v>
      </c>
      <c r="E78" s="23">
        <f t="shared" si="2"/>
        <v>-0.14967921367943782</v>
      </c>
      <c r="F78" s="24">
        <f t="shared" si="3"/>
        <v>2.5470827192194338E-4</v>
      </c>
      <c r="G78" s="119"/>
    </row>
    <row r="79" spans="1:7" x14ac:dyDescent="0.15">
      <c r="A79" s="25" t="s">
        <v>173</v>
      </c>
      <c r="B79" s="25" t="s">
        <v>174</v>
      </c>
      <c r="C79" s="121">
        <v>0.61287252000000003</v>
      </c>
      <c r="D79" s="123">
        <v>0.8904917</v>
      </c>
      <c r="E79" s="23">
        <f t="shared" si="2"/>
        <v>-0.31175942459654593</v>
      </c>
      <c r="F79" s="24">
        <f t="shared" si="3"/>
        <v>2.3784154066381087E-5</v>
      </c>
      <c r="G79" s="119"/>
    </row>
    <row r="80" spans="1:7" x14ac:dyDescent="0.15">
      <c r="A80" s="25" t="s">
        <v>175</v>
      </c>
      <c r="B80" s="25" t="s">
        <v>176</v>
      </c>
      <c r="C80" s="121">
        <v>0.68263047199999993</v>
      </c>
      <c r="D80" s="123">
        <v>2.9869704700000002</v>
      </c>
      <c r="E80" s="23">
        <f t="shared" si="2"/>
        <v>-0.77146393683630898</v>
      </c>
      <c r="F80" s="24">
        <f t="shared" si="3"/>
        <v>2.6491297597181284E-5</v>
      </c>
      <c r="G80" s="119"/>
    </row>
    <row r="81" spans="1:7" x14ac:dyDescent="0.15">
      <c r="A81" s="25" t="s">
        <v>1514</v>
      </c>
      <c r="B81" s="25" t="s">
        <v>179</v>
      </c>
      <c r="C81" s="121">
        <v>9.2206055620000011</v>
      </c>
      <c r="D81" s="123">
        <v>7.4302474069999995</v>
      </c>
      <c r="E81" s="23">
        <f t="shared" si="2"/>
        <v>0.24095538909152792</v>
      </c>
      <c r="F81" s="24">
        <f t="shared" si="3"/>
        <v>3.5783021120271212E-4</v>
      </c>
      <c r="G81" s="119"/>
    </row>
    <row r="82" spans="1:7" x14ac:dyDescent="0.15">
      <c r="A82" s="25" t="s">
        <v>177</v>
      </c>
      <c r="B82" s="25" t="s">
        <v>178</v>
      </c>
      <c r="C82" s="121">
        <v>3.14743811</v>
      </c>
      <c r="D82" s="123">
        <v>11.202839050000001</v>
      </c>
      <c r="E82" s="23">
        <f t="shared" si="2"/>
        <v>-0.71904995725168441</v>
      </c>
      <c r="F82" s="24">
        <f t="shared" si="3"/>
        <v>1.2214473724917428E-4</v>
      </c>
      <c r="G82" s="119"/>
    </row>
    <row r="83" spans="1:7" x14ac:dyDescent="0.15">
      <c r="A83" s="25" t="s">
        <v>180</v>
      </c>
      <c r="B83" s="25" t="s">
        <v>181</v>
      </c>
      <c r="C83" s="121">
        <v>2.1852714399999997</v>
      </c>
      <c r="D83" s="123">
        <v>1.1311830300000001</v>
      </c>
      <c r="E83" s="23">
        <f t="shared" si="2"/>
        <v>0.93184602495318503</v>
      </c>
      <c r="F83" s="24">
        <f t="shared" si="3"/>
        <v>8.4805291328484501E-5</v>
      </c>
      <c r="G83" s="119"/>
    </row>
    <row r="84" spans="1:7" x14ac:dyDescent="0.15">
      <c r="A84" s="25" t="s">
        <v>182</v>
      </c>
      <c r="B84" s="25" t="s">
        <v>183</v>
      </c>
      <c r="C84" s="121">
        <v>3.5626364160000001</v>
      </c>
      <c r="D84" s="123">
        <v>10.996920644999999</v>
      </c>
      <c r="E84" s="23">
        <f t="shared" si="2"/>
        <v>-0.67603327049378736</v>
      </c>
      <c r="F84" s="24">
        <f t="shared" si="3"/>
        <v>1.3825761579364619E-4</v>
      </c>
      <c r="G84" s="119"/>
    </row>
    <row r="85" spans="1:7" x14ac:dyDescent="0.15">
      <c r="A85" s="25" t="s">
        <v>184</v>
      </c>
      <c r="B85" s="25" t="s">
        <v>185</v>
      </c>
      <c r="C85" s="121">
        <v>6.3679284900000006</v>
      </c>
      <c r="D85" s="123">
        <v>7.6020065099999998</v>
      </c>
      <c r="E85" s="23">
        <f t="shared" si="2"/>
        <v>-0.1623358278339595</v>
      </c>
      <c r="F85" s="24">
        <f t="shared" si="3"/>
        <v>2.4712446283259282E-4</v>
      </c>
      <c r="G85" s="119"/>
    </row>
    <row r="86" spans="1:7" x14ac:dyDescent="0.15">
      <c r="A86" s="25" t="s">
        <v>186</v>
      </c>
      <c r="B86" s="25" t="s">
        <v>187</v>
      </c>
      <c r="C86" s="121">
        <v>6.3442165199999998</v>
      </c>
      <c r="D86" s="123">
        <v>6.7111122500000002</v>
      </c>
      <c r="E86" s="23">
        <f t="shared" si="2"/>
        <v>-5.466988426545849E-2</v>
      </c>
      <c r="F86" s="24">
        <f t="shared" si="3"/>
        <v>2.462042565428779E-4</v>
      </c>
      <c r="G86" s="119"/>
    </row>
    <row r="87" spans="1:7" x14ac:dyDescent="0.15">
      <c r="A87" s="25" t="s">
        <v>188</v>
      </c>
      <c r="B87" s="25" t="s">
        <v>189</v>
      </c>
      <c r="C87" s="121">
        <v>1.74649718</v>
      </c>
      <c r="D87" s="123">
        <v>3.18645018</v>
      </c>
      <c r="E87" s="23">
        <f t="shared" si="2"/>
        <v>-0.45189879604519656</v>
      </c>
      <c r="F87" s="24">
        <f t="shared" si="3"/>
        <v>6.7777484958242385E-5</v>
      </c>
      <c r="G87" s="119"/>
    </row>
    <row r="88" spans="1:7" x14ac:dyDescent="0.15">
      <c r="A88" s="25" t="s">
        <v>190</v>
      </c>
      <c r="B88" s="25" t="s">
        <v>191</v>
      </c>
      <c r="C88" s="121">
        <v>4.1637297640000002</v>
      </c>
      <c r="D88" s="123">
        <v>2.7239805580000001</v>
      </c>
      <c r="E88" s="23">
        <f t="shared" si="2"/>
        <v>0.52854606534236503</v>
      </c>
      <c r="F88" s="24">
        <f t="shared" si="3"/>
        <v>1.6158464764867017E-4</v>
      </c>
      <c r="G88" s="119"/>
    </row>
    <row r="89" spans="1:7" x14ac:dyDescent="0.15">
      <c r="A89" s="25" t="s">
        <v>192</v>
      </c>
      <c r="B89" s="25" t="s">
        <v>193</v>
      </c>
      <c r="C89" s="121">
        <v>19.285048918000001</v>
      </c>
      <c r="D89" s="123">
        <v>12.373134009999999</v>
      </c>
      <c r="E89" s="23">
        <f t="shared" si="2"/>
        <v>0.55862281152162208</v>
      </c>
      <c r="F89" s="24">
        <f t="shared" si="3"/>
        <v>7.4840780044014362E-4</v>
      </c>
      <c r="G89" s="119"/>
    </row>
    <row r="90" spans="1:7" x14ac:dyDescent="0.15">
      <c r="A90" s="25" t="s">
        <v>1001</v>
      </c>
      <c r="B90" s="25" t="s">
        <v>1463</v>
      </c>
      <c r="C90" s="121">
        <v>6.1032752010000006</v>
      </c>
      <c r="D90" s="123">
        <v>4.0495512749999998</v>
      </c>
      <c r="E90" s="23">
        <f t="shared" si="2"/>
        <v>0.50714851758482826</v>
      </c>
      <c r="F90" s="24">
        <f t="shared" si="3"/>
        <v>2.3685388551946662E-4</v>
      </c>
      <c r="G90" s="119"/>
    </row>
    <row r="91" spans="1:7" x14ac:dyDescent="0.15">
      <c r="A91" s="25" t="s">
        <v>194</v>
      </c>
      <c r="B91" s="25" t="s">
        <v>195</v>
      </c>
      <c r="C91" s="121">
        <v>0.59368988</v>
      </c>
      <c r="D91" s="123">
        <v>5.3952489999999999E-2</v>
      </c>
      <c r="E91" s="23">
        <f t="shared" si="2"/>
        <v>10.00393846511996</v>
      </c>
      <c r="F91" s="24">
        <f t="shared" si="3"/>
        <v>2.3039720517361914E-5</v>
      </c>
      <c r="G91" s="119"/>
    </row>
    <row r="92" spans="1:7" x14ac:dyDescent="0.15">
      <c r="A92" s="25" t="s">
        <v>196</v>
      </c>
      <c r="B92" s="25" t="s">
        <v>197</v>
      </c>
      <c r="C92" s="121">
        <v>0.22776864000000002</v>
      </c>
      <c r="D92" s="123">
        <v>1.05105E-3</v>
      </c>
      <c r="E92" s="23">
        <f t="shared" si="2"/>
        <v>215.70580847723707</v>
      </c>
      <c r="F92" s="24">
        <f t="shared" si="3"/>
        <v>8.8391700532601642E-6</v>
      </c>
      <c r="G92" s="119"/>
    </row>
    <row r="93" spans="1:7" x14ac:dyDescent="0.15">
      <c r="A93" s="25" t="s">
        <v>198</v>
      </c>
      <c r="B93" s="25" t="s">
        <v>199</v>
      </c>
      <c r="C93" s="121">
        <v>5.8258301770000003</v>
      </c>
      <c r="D93" s="123">
        <v>6.8227958049999993</v>
      </c>
      <c r="E93" s="23">
        <f t="shared" si="2"/>
        <v>-0.14612274154084837</v>
      </c>
      <c r="F93" s="24">
        <f t="shared" si="3"/>
        <v>2.2608689078495509E-4</v>
      </c>
      <c r="G93" s="119"/>
    </row>
    <row r="94" spans="1:7" x14ac:dyDescent="0.15">
      <c r="A94" s="25" t="s">
        <v>200</v>
      </c>
      <c r="B94" s="25" t="s">
        <v>201</v>
      </c>
      <c r="C94" s="121">
        <v>26.270898977000002</v>
      </c>
      <c r="D94" s="123">
        <v>20.283495586000001</v>
      </c>
      <c r="E94" s="23">
        <f t="shared" si="2"/>
        <v>0.29518597352285791</v>
      </c>
      <c r="F94" s="24">
        <f t="shared" si="3"/>
        <v>1.0195123591628832E-3</v>
      </c>
      <c r="G94" s="119"/>
    </row>
    <row r="95" spans="1:7" x14ac:dyDescent="0.15">
      <c r="A95" s="25" t="s">
        <v>1345</v>
      </c>
      <c r="B95" s="25" t="s">
        <v>1346</v>
      </c>
      <c r="C95" s="121">
        <v>3.27718379</v>
      </c>
      <c r="D95" s="123">
        <v>1.40880089</v>
      </c>
      <c r="E95" s="23">
        <f t="shared" si="2"/>
        <v>1.3262221178750107</v>
      </c>
      <c r="F95" s="24">
        <f t="shared" si="3"/>
        <v>1.2717986468900038E-4</v>
      </c>
      <c r="G95" s="119"/>
    </row>
    <row r="96" spans="1:7" x14ac:dyDescent="0.15">
      <c r="A96" s="25" t="s">
        <v>1337</v>
      </c>
      <c r="B96" s="25" t="s">
        <v>202</v>
      </c>
      <c r="C96" s="121">
        <v>536.31554295599994</v>
      </c>
      <c r="D96" s="123">
        <v>544.66572145999999</v>
      </c>
      <c r="E96" s="23">
        <f t="shared" si="2"/>
        <v>-1.5330831691807267E-2</v>
      </c>
      <c r="F96" s="24">
        <f t="shared" si="3"/>
        <v>2.0813156220253318E-2</v>
      </c>
      <c r="G96" s="119"/>
    </row>
    <row r="97" spans="1:7" x14ac:dyDescent="0.15">
      <c r="A97" s="25" t="s">
        <v>1437</v>
      </c>
      <c r="B97" s="25" t="s">
        <v>1338</v>
      </c>
      <c r="C97" s="121">
        <v>33.226546333000002</v>
      </c>
      <c r="D97" s="123">
        <v>17.189400287999998</v>
      </c>
      <c r="E97" s="23">
        <f t="shared" si="2"/>
        <v>0.9329671644330495</v>
      </c>
      <c r="F97" s="24">
        <f t="shared" si="3"/>
        <v>1.2894448213762652E-3</v>
      </c>
      <c r="G97" s="119"/>
    </row>
    <row r="98" spans="1:7" x14ac:dyDescent="0.15">
      <c r="A98" s="25" t="s">
        <v>1171</v>
      </c>
      <c r="B98" s="25" t="s">
        <v>242</v>
      </c>
      <c r="C98" s="121">
        <v>0</v>
      </c>
      <c r="D98" s="123">
        <v>4.8785000000000001E-4</v>
      </c>
      <c r="E98" s="23">
        <f t="shared" si="2"/>
        <v>-1</v>
      </c>
      <c r="F98" s="24">
        <f t="shared" si="3"/>
        <v>0</v>
      </c>
      <c r="G98" s="119"/>
    </row>
    <row r="99" spans="1:7" x14ac:dyDescent="0.15">
      <c r="A99" s="25" t="s">
        <v>1172</v>
      </c>
      <c r="B99" s="25" t="s">
        <v>244</v>
      </c>
      <c r="C99" s="121">
        <v>6.4978835999999998</v>
      </c>
      <c r="D99" s="123">
        <v>1.3501800000000001E-3</v>
      </c>
      <c r="E99" s="23">
        <f t="shared" si="2"/>
        <v>4811.6054303870587</v>
      </c>
      <c r="F99" s="24">
        <f t="shared" si="3"/>
        <v>2.5216771776259602E-4</v>
      </c>
      <c r="G99" s="119"/>
    </row>
    <row r="100" spans="1:7" x14ac:dyDescent="0.15">
      <c r="A100" s="25" t="s">
        <v>203</v>
      </c>
      <c r="B100" s="25" t="s">
        <v>204</v>
      </c>
      <c r="C100" s="121">
        <v>1.1977933500000002</v>
      </c>
      <c r="D100" s="123">
        <v>0.11268316</v>
      </c>
      <c r="E100" s="23">
        <f t="shared" si="2"/>
        <v>9.6297458289242162</v>
      </c>
      <c r="F100" s="24">
        <f t="shared" si="3"/>
        <v>4.6483568191451512E-5</v>
      </c>
      <c r="G100" s="119"/>
    </row>
    <row r="101" spans="1:7" x14ac:dyDescent="0.15">
      <c r="A101" s="25" t="s">
        <v>1068</v>
      </c>
      <c r="B101" s="25" t="s">
        <v>1069</v>
      </c>
      <c r="C101" s="121">
        <v>7.1989100000000002E-3</v>
      </c>
      <c r="D101" s="123">
        <v>3.5236000000000002E-4</v>
      </c>
      <c r="E101" s="23">
        <f t="shared" si="2"/>
        <v>19.430553978885229</v>
      </c>
      <c r="F101" s="24">
        <f t="shared" si="3"/>
        <v>2.7937291844968263E-7</v>
      </c>
      <c r="G101" s="119"/>
    </row>
    <row r="102" spans="1:7" x14ac:dyDescent="0.15">
      <c r="A102" s="25" t="s">
        <v>205</v>
      </c>
      <c r="B102" s="25" t="s">
        <v>206</v>
      </c>
      <c r="C102" s="121">
        <v>14.984220795000001</v>
      </c>
      <c r="D102" s="123">
        <v>1.803762165</v>
      </c>
      <c r="E102" s="23">
        <f t="shared" si="2"/>
        <v>7.3072042898737717</v>
      </c>
      <c r="F102" s="24">
        <f t="shared" si="3"/>
        <v>5.8150268501670028E-4</v>
      </c>
      <c r="G102" s="119"/>
    </row>
    <row r="103" spans="1:7" x14ac:dyDescent="0.15">
      <c r="A103" s="25" t="s">
        <v>1438</v>
      </c>
      <c r="B103" s="25" t="s">
        <v>207</v>
      </c>
      <c r="C103" s="121">
        <v>5.5580847379999998</v>
      </c>
      <c r="D103" s="123">
        <v>4.1631627900000003</v>
      </c>
      <c r="E103" s="23">
        <f t="shared" si="2"/>
        <v>0.33506303220970124</v>
      </c>
      <c r="F103" s="24">
        <f t="shared" si="3"/>
        <v>2.1569631433726764E-4</v>
      </c>
      <c r="G103" s="119"/>
    </row>
    <row r="104" spans="1:7" x14ac:dyDescent="0.15">
      <c r="A104" s="25" t="s">
        <v>1439</v>
      </c>
      <c r="B104" s="25" t="s">
        <v>208</v>
      </c>
      <c r="C104" s="121">
        <v>2.6820010099999996</v>
      </c>
      <c r="D104" s="123">
        <v>0.20159228000000001</v>
      </c>
      <c r="E104" s="23">
        <f t="shared" si="2"/>
        <v>12.304085900511664</v>
      </c>
      <c r="F104" s="24">
        <f t="shared" si="3"/>
        <v>1.0408220820217175E-4</v>
      </c>
      <c r="G104" s="119"/>
    </row>
    <row r="105" spans="1:7" x14ac:dyDescent="0.15">
      <c r="A105" s="25" t="s">
        <v>1440</v>
      </c>
      <c r="B105" s="25" t="s">
        <v>209</v>
      </c>
      <c r="C105" s="121">
        <v>33.140305668000003</v>
      </c>
      <c r="D105" s="123">
        <v>44.982304325000001</v>
      </c>
      <c r="E105" s="23">
        <f t="shared" si="2"/>
        <v>-0.26325904896825214</v>
      </c>
      <c r="F105" s="24">
        <f t="shared" si="3"/>
        <v>1.2860980221705396E-3</v>
      </c>
      <c r="G105" s="119"/>
    </row>
    <row r="106" spans="1:7" x14ac:dyDescent="0.15">
      <c r="A106" s="25" t="s">
        <v>1441</v>
      </c>
      <c r="B106" s="25" t="s">
        <v>210</v>
      </c>
      <c r="C106" s="121">
        <v>0.26380305999999998</v>
      </c>
      <c r="D106" s="123">
        <v>1.6755869999999999E-2</v>
      </c>
      <c r="E106" s="23">
        <f t="shared" si="2"/>
        <v>14.743918996745618</v>
      </c>
      <c r="F106" s="24">
        <f t="shared" si="3"/>
        <v>1.0237581907282731E-5</v>
      </c>
      <c r="G106" s="119"/>
    </row>
    <row r="107" spans="1:7" x14ac:dyDescent="0.15">
      <c r="A107" s="25" t="s">
        <v>1442</v>
      </c>
      <c r="B107" s="25" t="s">
        <v>211</v>
      </c>
      <c r="C107" s="121">
        <v>2.6089727699999998</v>
      </c>
      <c r="D107" s="123">
        <v>4.0502400000000001E-3</v>
      </c>
      <c r="E107" s="23">
        <f t="shared" si="2"/>
        <v>643.15263539938371</v>
      </c>
      <c r="F107" s="24">
        <f t="shared" si="3"/>
        <v>1.012481524162203E-4</v>
      </c>
      <c r="G107" s="119"/>
    </row>
    <row r="108" spans="1:7" x14ac:dyDescent="0.15">
      <c r="A108" s="25" t="s">
        <v>1443</v>
      </c>
      <c r="B108" s="25" t="s">
        <v>212</v>
      </c>
      <c r="C108" s="121">
        <v>45.419276329999995</v>
      </c>
      <c r="D108" s="123">
        <v>24.300078105000001</v>
      </c>
      <c r="E108" s="23">
        <f t="shared" si="2"/>
        <v>0.86910001415404881</v>
      </c>
      <c r="F108" s="24">
        <f t="shared" si="3"/>
        <v>1.7626162547086557E-3</v>
      </c>
      <c r="G108" s="119"/>
    </row>
    <row r="109" spans="1:7" x14ac:dyDescent="0.15">
      <c r="A109" s="25" t="s">
        <v>1444</v>
      </c>
      <c r="B109" s="25" t="s">
        <v>213</v>
      </c>
      <c r="C109" s="121">
        <v>41.286515430000001</v>
      </c>
      <c r="D109" s="123">
        <v>14.10554827</v>
      </c>
      <c r="E109" s="23">
        <f t="shared" si="2"/>
        <v>1.9269699156472422</v>
      </c>
      <c r="F109" s="24">
        <f t="shared" si="3"/>
        <v>1.6022334364920458E-3</v>
      </c>
      <c r="G109" s="119"/>
    </row>
    <row r="110" spans="1:7" x14ac:dyDescent="0.15">
      <c r="A110" s="25" t="s">
        <v>1445</v>
      </c>
      <c r="B110" s="25" t="s">
        <v>214</v>
      </c>
      <c r="C110" s="121">
        <v>14.926821628000001</v>
      </c>
      <c r="D110" s="123">
        <v>18.961108120000002</v>
      </c>
      <c r="E110" s="23">
        <f t="shared" si="2"/>
        <v>-0.21276638825473881</v>
      </c>
      <c r="F110" s="24">
        <f t="shared" si="3"/>
        <v>5.7927515712687095E-4</v>
      </c>
      <c r="G110" s="119"/>
    </row>
    <row r="111" spans="1:7" x14ac:dyDescent="0.15">
      <c r="A111" s="25" t="s">
        <v>1446</v>
      </c>
      <c r="B111" s="25" t="s">
        <v>215</v>
      </c>
      <c r="C111" s="121">
        <v>17.314312271000002</v>
      </c>
      <c r="D111" s="123">
        <v>27.441574261</v>
      </c>
      <c r="E111" s="23">
        <f t="shared" si="2"/>
        <v>-0.36904814183320656</v>
      </c>
      <c r="F111" s="24">
        <f t="shared" si="3"/>
        <v>6.719281044072537E-4</v>
      </c>
      <c r="G111" s="119"/>
    </row>
    <row r="112" spans="1:7" x14ac:dyDescent="0.15">
      <c r="A112" s="25" t="s">
        <v>1447</v>
      </c>
      <c r="B112" s="25" t="s">
        <v>216</v>
      </c>
      <c r="C112" s="121">
        <v>7.62785096</v>
      </c>
      <c r="D112" s="123">
        <v>32.730749162999999</v>
      </c>
      <c r="E112" s="23">
        <f t="shared" si="2"/>
        <v>-0.76695153166176855</v>
      </c>
      <c r="F112" s="24">
        <f t="shared" si="3"/>
        <v>2.9601911736560303E-4</v>
      </c>
      <c r="G112" s="119"/>
    </row>
    <row r="113" spans="1:7" x14ac:dyDescent="0.15">
      <c r="A113" s="25" t="s">
        <v>217</v>
      </c>
      <c r="B113" s="25" t="s">
        <v>218</v>
      </c>
      <c r="C113" s="121">
        <v>2.0871566000000001</v>
      </c>
      <c r="D113" s="123">
        <v>0.13670733999999998</v>
      </c>
      <c r="E113" s="23">
        <f t="shared" si="2"/>
        <v>14.267333853471222</v>
      </c>
      <c r="F113" s="24">
        <f t="shared" si="3"/>
        <v>8.0997683066397116E-5</v>
      </c>
      <c r="G113" s="119"/>
    </row>
    <row r="114" spans="1:7" x14ac:dyDescent="0.15">
      <c r="A114" s="25" t="s">
        <v>1448</v>
      </c>
      <c r="B114" s="25" t="s">
        <v>219</v>
      </c>
      <c r="C114" s="121">
        <v>22.5443654</v>
      </c>
      <c r="D114" s="123">
        <v>27.86631685</v>
      </c>
      <c r="E114" s="23">
        <f t="shared" si="2"/>
        <v>-0.19098151645397654</v>
      </c>
      <c r="F114" s="24">
        <f t="shared" si="3"/>
        <v>8.748942765493729E-4</v>
      </c>
      <c r="G114" s="119"/>
    </row>
    <row r="115" spans="1:7" x14ac:dyDescent="0.15">
      <c r="A115" s="25" t="s">
        <v>220</v>
      </c>
      <c r="B115" s="25" t="s">
        <v>221</v>
      </c>
      <c r="C115" s="121">
        <v>12.0018764</v>
      </c>
      <c r="D115" s="123">
        <v>0</v>
      </c>
      <c r="E115" s="23" t="str">
        <f t="shared" si="2"/>
        <v/>
      </c>
      <c r="F115" s="24">
        <f t="shared" si="3"/>
        <v>4.6576485005929652E-4</v>
      </c>
      <c r="G115" s="119"/>
    </row>
    <row r="116" spans="1:7" x14ac:dyDescent="0.15">
      <c r="A116" s="25" t="s">
        <v>1449</v>
      </c>
      <c r="B116" s="25" t="s">
        <v>222</v>
      </c>
      <c r="C116" s="121">
        <v>9.1536142500000004</v>
      </c>
      <c r="D116" s="123">
        <v>8.9537431099999996</v>
      </c>
      <c r="E116" s="23">
        <f t="shared" si="2"/>
        <v>2.2322635075019637E-2</v>
      </c>
      <c r="F116" s="24">
        <f t="shared" si="3"/>
        <v>3.5523043452204606E-4</v>
      </c>
      <c r="G116" s="119"/>
    </row>
    <row r="117" spans="1:7" x14ac:dyDescent="0.15">
      <c r="A117" s="25" t="s">
        <v>446</v>
      </c>
      <c r="B117" s="25" t="s">
        <v>447</v>
      </c>
      <c r="C117" s="121">
        <v>0.92755259999999995</v>
      </c>
      <c r="D117" s="123">
        <v>0.36912244999999999</v>
      </c>
      <c r="E117" s="23">
        <f t="shared" si="2"/>
        <v>1.5128588087774122</v>
      </c>
      <c r="F117" s="24">
        <f t="shared" si="3"/>
        <v>3.5996154539727687E-5</v>
      </c>
      <c r="G117" s="119"/>
    </row>
    <row r="118" spans="1:7" x14ac:dyDescent="0.15">
      <c r="A118" s="25" t="s">
        <v>444</v>
      </c>
      <c r="B118" s="25" t="s">
        <v>445</v>
      </c>
      <c r="C118" s="121">
        <v>0</v>
      </c>
      <c r="D118" s="123">
        <v>0</v>
      </c>
      <c r="E118" s="23" t="str">
        <f t="shared" si="2"/>
        <v/>
      </c>
      <c r="F118" s="24">
        <f t="shared" si="3"/>
        <v>0</v>
      </c>
      <c r="G118" s="119"/>
    </row>
    <row r="119" spans="1:7" x14ac:dyDescent="0.15">
      <c r="A119" s="25" t="s">
        <v>1503</v>
      </c>
      <c r="B119" s="25" t="s">
        <v>485</v>
      </c>
      <c r="C119" s="121">
        <v>5.4819999999999999E-3</v>
      </c>
      <c r="D119" s="123">
        <v>1.5727600000000001E-3</v>
      </c>
      <c r="E119" s="23">
        <f t="shared" si="2"/>
        <v>2.4855922073297894</v>
      </c>
      <c r="F119" s="24">
        <f t="shared" si="3"/>
        <v>2.1274364298778011E-7</v>
      </c>
      <c r="G119" s="119"/>
    </row>
    <row r="120" spans="1:7" x14ac:dyDescent="0.15">
      <c r="A120" s="25" t="s">
        <v>1504</v>
      </c>
      <c r="B120" s="25" t="s">
        <v>503</v>
      </c>
      <c r="C120" s="121">
        <v>8.5141499999999998E-3</v>
      </c>
      <c r="D120" s="123">
        <v>0.14530898</v>
      </c>
      <c r="E120" s="23">
        <f t="shared" si="2"/>
        <v>-0.94140658065317095</v>
      </c>
      <c r="F120" s="24">
        <f t="shared" si="3"/>
        <v>3.3041431739226704E-7</v>
      </c>
      <c r="G120" s="119"/>
    </row>
    <row r="121" spans="1:7" x14ac:dyDescent="0.15">
      <c r="A121" s="25" t="s">
        <v>223</v>
      </c>
      <c r="B121" s="25" t="s">
        <v>224</v>
      </c>
      <c r="C121" s="121">
        <v>5.561E-2</v>
      </c>
      <c r="D121" s="123">
        <v>1.34696E-2</v>
      </c>
      <c r="E121" s="23">
        <f t="shared" si="2"/>
        <v>3.1285561560848132</v>
      </c>
      <c r="F121" s="24">
        <f t="shared" si="3"/>
        <v>2.1580944886082544E-6</v>
      </c>
      <c r="G121" s="119"/>
    </row>
    <row r="122" spans="1:7" x14ac:dyDescent="0.15">
      <c r="A122" s="25" t="s">
        <v>1450</v>
      </c>
      <c r="B122" s="25" t="s">
        <v>225</v>
      </c>
      <c r="C122" s="121">
        <v>17.775133780000001</v>
      </c>
      <c r="D122" s="123">
        <v>23.54734388</v>
      </c>
      <c r="E122" s="23">
        <f t="shared" si="2"/>
        <v>-0.24513211041618332</v>
      </c>
      <c r="F122" s="24">
        <f t="shared" si="3"/>
        <v>6.8981151312520078E-4</v>
      </c>
      <c r="G122" s="119"/>
    </row>
    <row r="123" spans="1:7" x14ac:dyDescent="0.15">
      <c r="A123" s="25" t="s">
        <v>558</v>
      </c>
      <c r="B123" s="25" t="s">
        <v>1344</v>
      </c>
      <c r="C123" s="121">
        <v>22.629674739999999</v>
      </c>
      <c r="D123" s="123">
        <v>10.876464840000001</v>
      </c>
      <c r="E123" s="23">
        <f t="shared" si="2"/>
        <v>1.0806093774859291</v>
      </c>
      <c r="F123" s="24">
        <f t="shared" si="3"/>
        <v>8.7820493320250729E-4</v>
      </c>
      <c r="G123" s="119"/>
    </row>
    <row r="124" spans="1:7" x14ac:dyDescent="0.15">
      <c r="A124" s="25" t="s">
        <v>226</v>
      </c>
      <c r="B124" s="25" t="s">
        <v>227</v>
      </c>
      <c r="C124" s="121">
        <v>2.6554076800000002</v>
      </c>
      <c r="D124" s="123">
        <v>8.6272040199999989</v>
      </c>
      <c r="E124" s="23">
        <f t="shared" si="2"/>
        <v>-0.69220529920886231</v>
      </c>
      <c r="F124" s="24">
        <f t="shared" si="3"/>
        <v>1.03050183046503E-4</v>
      </c>
      <c r="G124" s="119"/>
    </row>
    <row r="125" spans="1:7" x14ac:dyDescent="0.15">
      <c r="A125" s="25" t="s">
        <v>228</v>
      </c>
      <c r="B125" s="25" t="s">
        <v>229</v>
      </c>
      <c r="C125" s="121">
        <v>3.7376967349999997</v>
      </c>
      <c r="D125" s="123">
        <v>2.384796605</v>
      </c>
      <c r="E125" s="23">
        <f t="shared" si="2"/>
        <v>0.56730210331710862</v>
      </c>
      <c r="F125" s="24">
        <f t="shared" si="3"/>
        <v>1.4505129875728407E-4</v>
      </c>
      <c r="G125" s="119"/>
    </row>
    <row r="126" spans="1:7" x14ac:dyDescent="0.15">
      <c r="A126" s="25" t="s">
        <v>845</v>
      </c>
      <c r="B126" s="25" t="s">
        <v>846</v>
      </c>
      <c r="C126" s="121">
        <v>11.798429539999999</v>
      </c>
      <c r="D126" s="123">
        <v>5.6878693799999995</v>
      </c>
      <c r="E126" s="23">
        <f t="shared" si="2"/>
        <v>1.074314431601803</v>
      </c>
      <c r="F126" s="24">
        <f t="shared" si="3"/>
        <v>4.5786955160055426E-4</v>
      </c>
      <c r="G126" s="119"/>
    </row>
    <row r="127" spans="1:7" x14ac:dyDescent="0.15">
      <c r="A127" s="25" t="s">
        <v>230</v>
      </c>
      <c r="B127" s="25" t="s">
        <v>231</v>
      </c>
      <c r="C127" s="121">
        <v>38.879466477000001</v>
      </c>
      <c r="D127" s="123">
        <v>39.934719874999999</v>
      </c>
      <c r="E127" s="23">
        <f t="shared" si="2"/>
        <v>-2.6424459750889806E-2</v>
      </c>
      <c r="F127" s="24">
        <f t="shared" si="3"/>
        <v>1.5088214767855258E-3</v>
      </c>
      <c r="G127" s="119"/>
    </row>
    <row r="128" spans="1:7" x14ac:dyDescent="0.15">
      <c r="A128" s="25" t="s">
        <v>232</v>
      </c>
      <c r="B128" s="25" t="s">
        <v>233</v>
      </c>
      <c r="C128" s="121">
        <v>20.401952199</v>
      </c>
      <c r="D128" s="123">
        <v>11.627883913</v>
      </c>
      <c r="E128" s="23">
        <f t="shared" si="2"/>
        <v>0.75457136927472868</v>
      </c>
      <c r="F128" s="24">
        <f t="shared" si="3"/>
        <v>7.9175221358588309E-4</v>
      </c>
      <c r="G128" s="119"/>
    </row>
    <row r="129" spans="1:7" x14ac:dyDescent="0.15">
      <c r="A129" s="25" t="s">
        <v>234</v>
      </c>
      <c r="B129" s="25" t="s">
        <v>235</v>
      </c>
      <c r="C129" s="121">
        <v>4.3884629500000001</v>
      </c>
      <c r="D129" s="123">
        <v>2.1663489339999997</v>
      </c>
      <c r="E129" s="23">
        <f t="shared" si="2"/>
        <v>1.025741505038634</v>
      </c>
      <c r="F129" s="24">
        <f t="shared" si="3"/>
        <v>1.7030601880698655E-4</v>
      </c>
      <c r="G129" s="119"/>
    </row>
    <row r="130" spans="1:7" x14ac:dyDescent="0.15">
      <c r="A130" s="25" t="s">
        <v>236</v>
      </c>
      <c r="B130" s="25" t="s">
        <v>237</v>
      </c>
      <c r="C130" s="121">
        <v>12.621732312000001</v>
      </c>
      <c r="D130" s="123">
        <v>13.116784251</v>
      </c>
      <c r="E130" s="23">
        <f t="shared" si="2"/>
        <v>-3.7741867940098039E-2</v>
      </c>
      <c r="F130" s="24">
        <f t="shared" si="3"/>
        <v>4.8982001329285962E-4</v>
      </c>
      <c r="G130" s="119"/>
    </row>
    <row r="131" spans="1:7" x14ac:dyDescent="0.15">
      <c r="A131" s="25" t="s">
        <v>238</v>
      </c>
      <c r="B131" s="25" t="s">
        <v>239</v>
      </c>
      <c r="C131" s="121">
        <v>46.250398437999998</v>
      </c>
      <c r="D131" s="123">
        <v>37.500052016000005</v>
      </c>
      <c r="E131" s="23">
        <f t="shared" si="2"/>
        <v>0.23334224758585709</v>
      </c>
      <c r="F131" s="24">
        <f t="shared" si="3"/>
        <v>1.794870166606431E-3</v>
      </c>
      <c r="G131" s="119"/>
    </row>
    <row r="132" spans="1:7" x14ac:dyDescent="0.15">
      <c r="A132" s="25" t="s">
        <v>294</v>
      </c>
      <c r="B132" s="25" t="s">
        <v>295</v>
      </c>
      <c r="C132" s="121">
        <v>1.7573800000000001E-2</v>
      </c>
      <c r="D132" s="123">
        <v>1.8302200000000001E-2</v>
      </c>
      <c r="E132" s="23">
        <f t="shared" si="2"/>
        <v>-3.9798494170099841E-2</v>
      </c>
      <c r="F132" s="24">
        <f t="shared" si="3"/>
        <v>6.8199821837625869E-7</v>
      </c>
      <c r="G132" s="119"/>
    </row>
    <row r="133" spans="1:7" x14ac:dyDescent="0.15">
      <c r="A133" s="25" t="s">
        <v>296</v>
      </c>
      <c r="B133" s="25" t="s">
        <v>297</v>
      </c>
      <c r="C133" s="121">
        <v>1.586939705</v>
      </c>
      <c r="D133" s="123">
        <v>0.29068450000000001</v>
      </c>
      <c r="E133" s="23">
        <f t="shared" si="2"/>
        <v>4.4593200015824719</v>
      </c>
      <c r="F133" s="24">
        <f t="shared" si="3"/>
        <v>6.1585431237441278E-5</v>
      </c>
      <c r="G133" s="119"/>
    </row>
    <row r="134" spans="1:7" x14ac:dyDescent="0.15">
      <c r="A134" s="25" t="s">
        <v>298</v>
      </c>
      <c r="B134" s="25" t="s">
        <v>299</v>
      </c>
      <c r="C134" s="121">
        <v>41.603379421</v>
      </c>
      <c r="D134" s="123">
        <v>46.904929891999998</v>
      </c>
      <c r="E134" s="23">
        <f t="shared" ref="E134:E197" si="4">IF(ISERROR(C134/D134-1),"",((C134/D134-1)))</f>
        <v>-0.11302757478173353</v>
      </c>
      <c r="F134" s="24">
        <f t="shared" ref="F134:F197" si="5">C134/$C$1621</f>
        <v>1.6145301894612153E-3</v>
      </c>
      <c r="G134" s="119"/>
    </row>
    <row r="135" spans="1:7" x14ac:dyDescent="0.15">
      <c r="A135" s="25" t="s">
        <v>300</v>
      </c>
      <c r="B135" s="25" t="s">
        <v>301</v>
      </c>
      <c r="C135" s="121">
        <v>39.182825405000003</v>
      </c>
      <c r="D135" s="123">
        <v>20.229062489999997</v>
      </c>
      <c r="E135" s="23">
        <f t="shared" si="4"/>
        <v>0.93695705989190459</v>
      </c>
      <c r="F135" s="24">
        <f t="shared" si="5"/>
        <v>1.5205941297361987E-3</v>
      </c>
      <c r="G135" s="119"/>
    </row>
    <row r="136" spans="1:7" x14ac:dyDescent="0.15">
      <c r="A136" s="25" t="s">
        <v>302</v>
      </c>
      <c r="B136" s="25" t="s">
        <v>303</v>
      </c>
      <c r="C136" s="121">
        <v>14.285068979</v>
      </c>
      <c r="D136" s="123">
        <v>7.8308438420000002</v>
      </c>
      <c r="E136" s="23">
        <f t="shared" si="4"/>
        <v>0.82420557314441201</v>
      </c>
      <c r="F136" s="24">
        <f t="shared" si="5"/>
        <v>5.5437023256552141E-4</v>
      </c>
      <c r="G136" s="119"/>
    </row>
    <row r="137" spans="1:7" x14ac:dyDescent="0.15">
      <c r="A137" s="25" t="s">
        <v>843</v>
      </c>
      <c r="B137" s="25" t="s">
        <v>844</v>
      </c>
      <c r="C137" s="121">
        <v>5.8117760399999998</v>
      </c>
      <c r="D137" s="123">
        <v>5.1306867699999996</v>
      </c>
      <c r="E137" s="23">
        <f t="shared" si="4"/>
        <v>0.1327481681365632</v>
      </c>
      <c r="F137" s="24">
        <f t="shared" si="5"/>
        <v>2.2554148248425654E-4</v>
      </c>
      <c r="G137" s="119"/>
    </row>
    <row r="138" spans="1:7" x14ac:dyDescent="0.15">
      <c r="A138" s="25" t="s">
        <v>559</v>
      </c>
      <c r="B138" s="25" t="s">
        <v>276</v>
      </c>
      <c r="C138" s="121">
        <v>8.9791019999999999E-2</v>
      </c>
      <c r="D138" s="123">
        <v>0</v>
      </c>
      <c r="E138" s="23" t="str">
        <f t="shared" si="4"/>
        <v/>
      </c>
      <c r="F138" s="24">
        <f t="shared" si="5"/>
        <v>3.4845802083890226E-6</v>
      </c>
      <c r="G138" s="119"/>
    </row>
    <row r="139" spans="1:7" x14ac:dyDescent="0.15">
      <c r="A139" s="25" t="s">
        <v>304</v>
      </c>
      <c r="B139" s="25" t="s">
        <v>305</v>
      </c>
      <c r="C139" s="121">
        <v>21.231715177999998</v>
      </c>
      <c r="D139" s="123">
        <v>5.9461065049999995</v>
      </c>
      <c r="E139" s="23">
        <f t="shared" si="4"/>
        <v>2.5706920419515762</v>
      </c>
      <c r="F139" s="24">
        <f t="shared" si="5"/>
        <v>8.2395338085491856E-4</v>
      </c>
      <c r="G139" s="119"/>
    </row>
    <row r="140" spans="1:7" x14ac:dyDescent="0.15">
      <c r="A140" s="25" t="s">
        <v>306</v>
      </c>
      <c r="B140" s="25" t="s">
        <v>307</v>
      </c>
      <c r="C140" s="121">
        <v>35.337108656999995</v>
      </c>
      <c r="D140" s="123">
        <v>16.540036880000002</v>
      </c>
      <c r="E140" s="23">
        <f t="shared" si="4"/>
        <v>1.1364588793468271</v>
      </c>
      <c r="F140" s="24">
        <f t="shared" si="5"/>
        <v>1.3713508260388911E-3</v>
      </c>
      <c r="G140" s="119"/>
    </row>
    <row r="141" spans="1:7" x14ac:dyDescent="0.15">
      <c r="A141" s="25" t="s">
        <v>308</v>
      </c>
      <c r="B141" s="25" t="s">
        <v>309</v>
      </c>
      <c r="C141" s="121">
        <v>26.058948010999998</v>
      </c>
      <c r="D141" s="123">
        <v>34.373065913999994</v>
      </c>
      <c r="E141" s="23">
        <f t="shared" si="4"/>
        <v>-0.24187885723669744</v>
      </c>
      <c r="F141" s="24">
        <f t="shared" si="5"/>
        <v>1.0112870361709788E-3</v>
      </c>
      <c r="G141" s="119"/>
    </row>
    <row r="142" spans="1:7" x14ac:dyDescent="0.15">
      <c r="A142" s="25" t="s">
        <v>310</v>
      </c>
      <c r="B142" s="25" t="s">
        <v>311</v>
      </c>
      <c r="C142" s="121">
        <v>25.688534173000001</v>
      </c>
      <c r="D142" s="123">
        <v>21.603175704999998</v>
      </c>
      <c r="E142" s="23">
        <f t="shared" si="4"/>
        <v>0.18910916264290045</v>
      </c>
      <c r="F142" s="24">
        <f t="shared" si="5"/>
        <v>9.9691213844948947E-4</v>
      </c>
      <c r="G142" s="119"/>
    </row>
    <row r="143" spans="1:7" x14ac:dyDescent="0.15">
      <c r="A143" s="25" t="s">
        <v>560</v>
      </c>
      <c r="B143" s="25" t="s">
        <v>811</v>
      </c>
      <c r="C143" s="121">
        <v>9.5395839799999997</v>
      </c>
      <c r="D143" s="123">
        <v>0.70754802999999999</v>
      </c>
      <c r="E143" s="23">
        <f t="shared" si="4"/>
        <v>12.482595633825735</v>
      </c>
      <c r="F143" s="24">
        <f t="shared" si="5"/>
        <v>3.7020902015561224E-4</v>
      </c>
      <c r="G143" s="119"/>
    </row>
    <row r="144" spans="1:7" x14ac:dyDescent="0.15">
      <c r="A144" s="25" t="s">
        <v>1694</v>
      </c>
      <c r="B144" s="25" t="s">
        <v>1714</v>
      </c>
      <c r="C144" s="121">
        <v>15.548027980000001</v>
      </c>
      <c r="D144" s="123">
        <v>19.58454905</v>
      </c>
      <c r="E144" s="23">
        <f t="shared" si="4"/>
        <v>-0.20610742987722763</v>
      </c>
      <c r="F144" s="24">
        <f t="shared" si="5"/>
        <v>6.0338272778933527E-4</v>
      </c>
      <c r="G144" s="119"/>
    </row>
    <row r="145" spans="1:7" x14ac:dyDescent="0.15">
      <c r="A145" s="25" t="s">
        <v>999</v>
      </c>
      <c r="B145" s="25" t="s">
        <v>1000</v>
      </c>
      <c r="C145" s="121">
        <v>1.3612000000000001E-2</v>
      </c>
      <c r="D145" s="123">
        <v>1.8343999999999999E-2</v>
      </c>
      <c r="E145" s="23">
        <f t="shared" si="4"/>
        <v>-0.25795900566942864</v>
      </c>
      <c r="F145" s="24">
        <f t="shared" si="5"/>
        <v>5.2824999422649816E-7</v>
      </c>
      <c r="G145" s="119"/>
    </row>
    <row r="146" spans="1:7" x14ac:dyDescent="0.15">
      <c r="A146" s="25" t="s">
        <v>313</v>
      </c>
      <c r="B146" s="25" t="s">
        <v>314</v>
      </c>
      <c r="C146" s="121">
        <v>16.523964280999998</v>
      </c>
      <c r="D146" s="123">
        <v>21.263097867999999</v>
      </c>
      <c r="E146" s="23">
        <f t="shared" si="4"/>
        <v>-0.22288067413413848</v>
      </c>
      <c r="F146" s="24">
        <f t="shared" si="5"/>
        <v>6.4125654099596752E-4</v>
      </c>
      <c r="G146" s="119"/>
    </row>
    <row r="147" spans="1:7" x14ac:dyDescent="0.15">
      <c r="A147" s="25" t="s">
        <v>324</v>
      </c>
      <c r="B147" s="25" t="s">
        <v>325</v>
      </c>
      <c r="C147" s="121">
        <v>15.275099072000001</v>
      </c>
      <c r="D147" s="123">
        <v>12.00638507</v>
      </c>
      <c r="E147" s="23">
        <f t="shared" si="4"/>
        <v>0.27224797330275874</v>
      </c>
      <c r="F147" s="24">
        <f t="shared" si="5"/>
        <v>5.9279099299097769E-4</v>
      </c>
      <c r="G147" s="119"/>
    </row>
    <row r="148" spans="1:7" x14ac:dyDescent="0.15">
      <c r="A148" s="25" t="s">
        <v>993</v>
      </c>
      <c r="B148" s="25" t="s">
        <v>994</v>
      </c>
      <c r="C148" s="121">
        <v>0</v>
      </c>
      <c r="D148" s="123">
        <v>1.0222E-2</v>
      </c>
      <c r="E148" s="23">
        <f t="shared" si="4"/>
        <v>-1</v>
      </c>
      <c r="F148" s="24">
        <f t="shared" si="5"/>
        <v>0</v>
      </c>
      <c r="G148" s="119"/>
    </row>
    <row r="149" spans="1:7" x14ac:dyDescent="0.15">
      <c r="A149" s="25" t="s">
        <v>326</v>
      </c>
      <c r="B149" s="25" t="s">
        <v>327</v>
      </c>
      <c r="C149" s="121">
        <v>2.0323690399999998</v>
      </c>
      <c r="D149" s="123">
        <v>1.0324738499999999</v>
      </c>
      <c r="E149" s="23">
        <f t="shared" si="4"/>
        <v>0.96844601923816276</v>
      </c>
      <c r="F149" s="24">
        <f t="shared" si="5"/>
        <v>7.8871505557310721E-5</v>
      </c>
      <c r="G149" s="119"/>
    </row>
    <row r="150" spans="1:7" x14ac:dyDescent="0.15">
      <c r="A150" s="25" t="s">
        <v>997</v>
      </c>
      <c r="B150" s="25" t="s">
        <v>998</v>
      </c>
      <c r="C150" s="121">
        <v>0.61850000000000005</v>
      </c>
      <c r="D150" s="123">
        <v>0</v>
      </c>
      <c r="E150" s="23" t="str">
        <f t="shared" si="4"/>
        <v/>
      </c>
      <c r="F150" s="24">
        <f t="shared" si="5"/>
        <v>2.4002543449095585E-5</v>
      </c>
      <c r="G150" s="119"/>
    </row>
    <row r="151" spans="1:7" x14ac:dyDescent="0.15">
      <c r="A151" s="25" t="s">
        <v>328</v>
      </c>
      <c r="B151" s="25" t="s">
        <v>329</v>
      </c>
      <c r="C151" s="121">
        <v>0.12157819500000001</v>
      </c>
      <c r="D151" s="123">
        <v>0.25913936500000001</v>
      </c>
      <c r="E151" s="23">
        <f t="shared" si="4"/>
        <v>-0.53083857020333436</v>
      </c>
      <c r="F151" s="24">
        <f t="shared" si="5"/>
        <v>4.7181663831044719E-6</v>
      </c>
      <c r="G151" s="119"/>
    </row>
    <row r="152" spans="1:7" x14ac:dyDescent="0.15">
      <c r="A152" s="25" t="s">
        <v>330</v>
      </c>
      <c r="B152" s="25" t="s">
        <v>331</v>
      </c>
      <c r="C152" s="121">
        <v>1.90537924</v>
      </c>
      <c r="D152" s="123">
        <v>3.3949546499999999</v>
      </c>
      <c r="E152" s="23">
        <f t="shared" si="4"/>
        <v>-0.43876150451670981</v>
      </c>
      <c r="F152" s="24">
        <f t="shared" si="5"/>
        <v>7.3943327397097368E-5</v>
      </c>
      <c r="G152" s="119"/>
    </row>
    <row r="153" spans="1:7" x14ac:dyDescent="0.15">
      <c r="A153" s="25" t="s">
        <v>332</v>
      </c>
      <c r="B153" s="25" t="s">
        <v>333</v>
      </c>
      <c r="C153" s="121">
        <v>3.4760622900000002</v>
      </c>
      <c r="D153" s="123">
        <v>3.9049788199999997</v>
      </c>
      <c r="E153" s="23">
        <f t="shared" si="4"/>
        <v>-0.10983837551262299</v>
      </c>
      <c r="F153" s="24">
        <f t="shared" si="5"/>
        <v>1.3489787574371496E-4</v>
      </c>
      <c r="G153" s="119"/>
    </row>
    <row r="154" spans="1:7" x14ac:dyDescent="0.15">
      <c r="A154" s="25" t="s">
        <v>334</v>
      </c>
      <c r="B154" s="25" t="s">
        <v>335</v>
      </c>
      <c r="C154" s="121">
        <v>756.89403876199992</v>
      </c>
      <c r="D154" s="123">
        <v>740.51529252600005</v>
      </c>
      <c r="E154" s="23">
        <f t="shared" si="4"/>
        <v>2.2118039156395763E-2</v>
      </c>
      <c r="F154" s="24">
        <f t="shared" si="5"/>
        <v>2.9373293535564012E-2</v>
      </c>
      <c r="G154" s="119"/>
    </row>
    <row r="155" spans="1:7" x14ac:dyDescent="0.15">
      <c r="A155" s="25" t="s">
        <v>336</v>
      </c>
      <c r="B155" s="25" t="s">
        <v>337</v>
      </c>
      <c r="C155" s="121">
        <v>3.2985300000000002E-2</v>
      </c>
      <c r="D155" s="123">
        <v>0.13498639000000001</v>
      </c>
      <c r="E155" s="23">
        <f t="shared" si="4"/>
        <v>-0.75563980931707264</v>
      </c>
      <c r="F155" s="24">
        <f t="shared" si="5"/>
        <v>1.2800826134704164E-6</v>
      </c>
      <c r="G155" s="119"/>
    </row>
    <row r="156" spans="1:7" x14ac:dyDescent="0.15">
      <c r="A156" s="25" t="s">
        <v>338</v>
      </c>
      <c r="B156" s="25" t="s">
        <v>339</v>
      </c>
      <c r="C156" s="121">
        <v>3.5142387099999999</v>
      </c>
      <c r="D156" s="123">
        <v>13.20884734</v>
      </c>
      <c r="E156" s="23">
        <f t="shared" si="4"/>
        <v>-0.73394811677791716</v>
      </c>
      <c r="F156" s="24">
        <f t="shared" si="5"/>
        <v>1.3637941362533326E-4</v>
      </c>
      <c r="G156" s="119"/>
    </row>
    <row r="157" spans="1:7" x14ac:dyDescent="0.15">
      <c r="A157" s="25" t="s">
        <v>263</v>
      </c>
      <c r="B157" s="25" t="s">
        <v>264</v>
      </c>
      <c r="C157" s="121">
        <v>3.0026565199999999</v>
      </c>
      <c r="D157" s="123">
        <v>0.73000133</v>
      </c>
      <c r="E157" s="23">
        <f t="shared" si="4"/>
        <v>3.1132206156391522</v>
      </c>
      <c r="F157" s="24">
        <f t="shared" si="5"/>
        <v>1.1652610118675852E-4</v>
      </c>
      <c r="G157" s="119"/>
    </row>
    <row r="158" spans="1:7" x14ac:dyDescent="0.15">
      <c r="A158" s="25" t="s">
        <v>261</v>
      </c>
      <c r="B158" s="25" t="s">
        <v>262</v>
      </c>
      <c r="C158" s="121">
        <v>4.1271646099999995</v>
      </c>
      <c r="D158" s="123">
        <v>1.2759517</v>
      </c>
      <c r="E158" s="23">
        <f t="shared" si="4"/>
        <v>2.234577460886646</v>
      </c>
      <c r="F158" s="24">
        <f t="shared" si="5"/>
        <v>1.6016563924510044E-4</v>
      </c>
      <c r="G158" s="119"/>
    </row>
    <row r="159" spans="1:7" x14ac:dyDescent="0.15">
      <c r="A159" s="25" t="s">
        <v>269</v>
      </c>
      <c r="B159" s="25" t="s">
        <v>270</v>
      </c>
      <c r="C159" s="121">
        <v>0.59643578000000008</v>
      </c>
      <c r="D159" s="123">
        <v>1.0697561200000001</v>
      </c>
      <c r="E159" s="23">
        <f t="shared" si="4"/>
        <v>-0.44245630490059729</v>
      </c>
      <c r="F159" s="24">
        <f t="shared" si="5"/>
        <v>2.3146282496435273E-5</v>
      </c>
      <c r="G159" s="119"/>
    </row>
    <row r="160" spans="1:7" x14ac:dyDescent="0.15">
      <c r="A160" s="25" t="s">
        <v>247</v>
      </c>
      <c r="B160" s="25" t="s">
        <v>248</v>
      </c>
      <c r="C160" s="121">
        <v>0</v>
      </c>
      <c r="D160" s="123">
        <v>0.67938847999999996</v>
      </c>
      <c r="E160" s="23">
        <f t="shared" si="4"/>
        <v>-1</v>
      </c>
      <c r="F160" s="24">
        <f t="shared" si="5"/>
        <v>0</v>
      </c>
      <c r="G160" s="119"/>
    </row>
    <row r="161" spans="1:7" x14ac:dyDescent="0.15">
      <c r="A161" s="25" t="s">
        <v>255</v>
      </c>
      <c r="B161" s="25" t="s">
        <v>256</v>
      </c>
      <c r="C161" s="121">
        <v>13.98766502</v>
      </c>
      <c r="D161" s="123">
        <v>28.584046910000001</v>
      </c>
      <c r="E161" s="23">
        <f t="shared" si="4"/>
        <v>-0.51064784269205499</v>
      </c>
      <c r="F161" s="24">
        <f t="shared" si="5"/>
        <v>5.4282867808236779E-4</v>
      </c>
      <c r="G161" s="119"/>
    </row>
    <row r="162" spans="1:7" x14ac:dyDescent="0.15">
      <c r="A162" s="25" t="s">
        <v>253</v>
      </c>
      <c r="B162" s="25" t="s">
        <v>254</v>
      </c>
      <c r="C162" s="121">
        <v>0.67678370999999993</v>
      </c>
      <c r="D162" s="123">
        <v>1.07688031</v>
      </c>
      <c r="E162" s="23">
        <f t="shared" si="4"/>
        <v>-0.3715330258011682</v>
      </c>
      <c r="F162" s="24">
        <f t="shared" si="5"/>
        <v>2.6264398391131937E-5</v>
      </c>
      <c r="G162" s="119"/>
    </row>
    <row r="163" spans="1:7" x14ac:dyDescent="0.15">
      <c r="A163" s="25" t="s">
        <v>342</v>
      </c>
      <c r="B163" s="25" t="s">
        <v>343</v>
      </c>
      <c r="C163" s="121">
        <v>1.0473949499999999</v>
      </c>
      <c r="D163" s="123">
        <v>1.1253669499999999</v>
      </c>
      <c r="E163" s="23">
        <f t="shared" si="4"/>
        <v>-6.9285844941509911E-2</v>
      </c>
      <c r="F163" s="24">
        <f t="shared" si="5"/>
        <v>4.0646956824152458E-5</v>
      </c>
      <c r="G163" s="119"/>
    </row>
    <row r="164" spans="1:7" x14ac:dyDescent="0.15">
      <c r="A164" s="25" t="s">
        <v>344</v>
      </c>
      <c r="B164" s="25" t="s">
        <v>345</v>
      </c>
      <c r="C164" s="121">
        <v>1.84196629</v>
      </c>
      <c r="D164" s="123">
        <v>0.14753064999999999</v>
      </c>
      <c r="E164" s="23">
        <f t="shared" si="4"/>
        <v>11.48531264520288</v>
      </c>
      <c r="F164" s="24">
        <f t="shared" si="5"/>
        <v>7.1482418605488114E-5</v>
      </c>
      <c r="G164" s="119"/>
    </row>
    <row r="165" spans="1:7" x14ac:dyDescent="0.15">
      <c r="A165" s="25" t="s">
        <v>346</v>
      </c>
      <c r="B165" s="25" t="s">
        <v>347</v>
      </c>
      <c r="C165" s="121">
        <v>10.94506026</v>
      </c>
      <c r="D165" s="123">
        <v>7.2954807300000004</v>
      </c>
      <c r="E165" s="23">
        <f t="shared" si="4"/>
        <v>0.50025209647836322</v>
      </c>
      <c r="F165" s="24">
        <f t="shared" si="5"/>
        <v>4.2475227880940891E-4</v>
      </c>
      <c r="G165" s="119"/>
    </row>
    <row r="166" spans="1:7" x14ac:dyDescent="0.15">
      <c r="A166" s="25" t="s">
        <v>348</v>
      </c>
      <c r="B166" s="25" t="s">
        <v>349</v>
      </c>
      <c r="C166" s="121">
        <v>17.688198629000002</v>
      </c>
      <c r="D166" s="123">
        <v>9.6124516520000007</v>
      </c>
      <c r="E166" s="23">
        <f t="shared" si="4"/>
        <v>0.84013395014785153</v>
      </c>
      <c r="F166" s="24">
        <f t="shared" si="5"/>
        <v>6.8643776253646802E-4</v>
      </c>
      <c r="G166" s="119"/>
    </row>
    <row r="167" spans="1:7" x14ac:dyDescent="0.15">
      <c r="A167" s="25" t="s">
        <v>350</v>
      </c>
      <c r="B167" s="25" t="s">
        <v>351</v>
      </c>
      <c r="C167" s="121">
        <v>2.4466214599999998</v>
      </c>
      <c r="D167" s="123">
        <v>0.11072694</v>
      </c>
      <c r="E167" s="23">
        <f t="shared" si="4"/>
        <v>21.095990912419325</v>
      </c>
      <c r="F167" s="24">
        <f t="shared" si="5"/>
        <v>9.4947676470718943E-5</v>
      </c>
      <c r="G167" s="119"/>
    </row>
    <row r="168" spans="1:7" x14ac:dyDescent="0.15">
      <c r="A168" s="25" t="s">
        <v>352</v>
      </c>
      <c r="B168" s="25" t="s">
        <v>353</v>
      </c>
      <c r="C168" s="121">
        <v>0.12317949</v>
      </c>
      <c r="D168" s="123">
        <v>0.38992984999999997</v>
      </c>
      <c r="E168" s="23">
        <f t="shared" si="4"/>
        <v>-0.68409833204613602</v>
      </c>
      <c r="F168" s="24">
        <f t="shared" si="5"/>
        <v>4.7803089098826759E-6</v>
      </c>
      <c r="G168" s="119"/>
    </row>
    <row r="169" spans="1:7" x14ac:dyDescent="0.15">
      <c r="A169" s="25" t="s">
        <v>354</v>
      </c>
      <c r="B169" s="25" t="s">
        <v>355</v>
      </c>
      <c r="C169" s="121">
        <v>0.52761400000000003</v>
      </c>
      <c r="D169" s="123">
        <v>0.65431499999999998</v>
      </c>
      <c r="E169" s="23">
        <f t="shared" si="4"/>
        <v>-0.19363914933938542</v>
      </c>
      <c r="F169" s="24">
        <f t="shared" si="5"/>
        <v>2.0475469618999382E-5</v>
      </c>
      <c r="G169" s="119"/>
    </row>
    <row r="170" spans="1:7" x14ac:dyDescent="0.15">
      <c r="A170" s="25" t="s">
        <v>1490</v>
      </c>
      <c r="B170" s="25" t="s">
        <v>340</v>
      </c>
      <c r="C170" s="121">
        <v>8.2498520000000006E-2</v>
      </c>
      <c r="D170" s="123">
        <v>2.8512220000000001E-2</v>
      </c>
      <c r="E170" s="23">
        <f t="shared" si="4"/>
        <v>1.893444284590958</v>
      </c>
      <c r="F170" s="24">
        <f t="shared" si="5"/>
        <v>3.2015752801715137E-6</v>
      </c>
      <c r="G170" s="119"/>
    </row>
    <row r="171" spans="1:7" x14ac:dyDescent="0.15">
      <c r="A171" s="25" t="s">
        <v>1491</v>
      </c>
      <c r="B171" s="25" t="s">
        <v>341</v>
      </c>
      <c r="C171" s="121">
        <v>1.47607237</v>
      </c>
      <c r="D171" s="123">
        <v>0.76510983999999993</v>
      </c>
      <c r="E171" s="23">
        <f t="shared" si="4"/>
        <v>0.9292293639825624</v>
      </c>
      <c r="F171" s="24">
        <f t="shared" si="5"/>
        <v>5.7282928366911068E-5</v>
      </c>
      <c r="G171" s="119"/>
    </row>
    <row r="172" spans="1:7" x14ac:dyDescent="0.15">
      <c r="A172" s="25" t="s">
        <v>356</v>
      </c>
      <c r="B172" s="25" t="s">
        <v>357</v>
      </c>
      <c r="C172" s="121">
        <v>0.21572666000000001</v>
      </c>
      <c r="D172" s="123">
        <v>0.19487448000000002</v>
      </c>
      <c r="E172" s="23">
        <f t="shared" si="4"/>
        <v>0.10700313350419211</v>
      </c>
      <c r="F172" s="24">
        <f t="shared" si="5"/>
        <v>8.3718488759551664E-6</v>
      </c>
      <c r="G172" s="119"/>
    </row>
    <row r="173" spans="1:7" x14ac:dyDescent="0.15">
      <c r="A173" s="25" t="s">
        <v>358</v>
      </c>
      <c r="B173" s="25" t="s">
        <v>359</v>
      </c>
      <c r="C173" s="121">
        <v>32.359917267</v>
      </c>
      <c r="D173" s="123">
        <v>60.078271184000002</v>
      </c>
      <c r="E173" s="23">
        <f t="shared" si="4"/>
        <v>-0.4613706981032758</v>
      </c>
      <c r="F173" s="24">
        <f t="shared" si="5"/>
        <v>1.2558129671953208E-3</v>
      </c>
      <c r="G173" s="119"/>
    </row>
    <row r="174" spans="1:7" x14ac:dyDescent="0.15">
      <c r="A174" s="25" t="s">
        <v>1365</v>
      </c>
      <c r="B174" s="25" t="s">
        <v>1366</v>
      </c>
      <c r="C174" s="121">
        <v>1.8877734499999999</v>
      </c>
      <c r="D174" s="123">
        <v>2.133791263</v>
      </c>
      <c r="E174" s="23">
        <f t="shared" si="4"/>
        <v>-0.11529610101323207</v>
      </c>
      <c r="F174" s="24">
        <f t="shared" si="5"/>
        <v>7.3260087721380873E-5</v>
      </c>
      <c r="G174" s="119"/>
    </row>
    <row r="175" spans="1:7" x14ac:dyDescent="0.15">
      <c r="A175" s="25" t="s">
        <v>245</v>
      </c>
      <c r="B175" s="25" t="s">
        <v>246</v>
      </c>
      <c r="C175" s="121">
        <v>0.63259745000000001</v>
      </c>
      <c r="D175" s="123">
        <v>0.38494279999999997</v>
      </c>
      <c r="E175" s="23">
        <f t="shared" si="4"/>
        <v>0.64335441525338322</v>
      </c>
      <c r="F175" s="24">
        <f t="shared" si="5"/>
        <v>2.4549632626373601E-5</v>
      </c>
      <c r="G175" s="119"/>
    </row>
    <row r="176" spans="1:7" x14ac:dyDescent="0.15">
      <c r="A176" s="25" t="s">
        <v>1701</v>
      </c>
      <c r="B176" s="25" t="s">
        <v>1</v>
      </c>
      <c r="C176" s="121">
        <v>1.34139E-3</v>
      </c>
      <c r="D176" s="123">
        <v>0</v>
      </c>
      <c r="E176" s="23" t="str">
        <f t="shared" si="4"/>
        <v/>
      </c>
      <c r="F176" s="24">
        <f t="shared" si="5"/>
        <v>5.2056219494231734E-8</v>
      </c>
      <c r="G176" s="119"/>
    </row>
    <row r="177" spans="1:7" x14ac:dyDescent="0.15">
      <c r="A177" s="25" t="s">
        <v>1705</v>
      </c>
      <c r="B177" s="25" t="s">
        <v>5</v>
      </c>
      <c r="C177" s="121">
        <v>0</v>
      </c>
      <c r="D177" s="123">
        <v>0</v>
      </c>
      <c r="E177" s="23" t="str">
        <f t="shared" si="4"/>
        <v/>
      </c>
      <c r="F177" s="24">
        <f t="shared" si="5"/>
        <v>0</v>
      </c>
      <c r="G177" s="119"/>
    </row>
    <row r="178" spans="1:7" x14ac:dyDescent="0.15">
      <c r="A178" s="25" t="s">
        <v>1702</v>
      </c>
      <c r="B178" s="25" t="s">
        <v>2</v>
      </c>
      <c r="C178" s="121">
        <v>9.5850000000000005E-2</v>
      </c>
      <c r="D178" s="123">
        <v>5.0094875999999999</v>
      </c>
      <c r="E178" s="23">
        <f t="shared" si="4"/>
        <v>-0.98086630656596496</v>
      </c>
      <c r="F178" s="24">
        <f t="shared" si="5"/>
        <v>3.7197151003974324E-6</v>
      </c>
      <c r="G178" s="119"/>
    </row>
    <row r="179" spans="1:7" x14ac:dyDescent="0.15">
      <c r="A179" s="25" t="s">
        <v>1703</v>
      </c>
      <c r="B179" s="25" t="s">
        <v>3</v>
      </c>
      <c r="C179" s="121">
        <v>0</v>
      </c>
      <c r="D179" s="123">
        <v>0</v>
      </c>
      <c r="E179" s="23" t="str">
        <f t="shared" si="4"/>
        <v/>
      </c>
      <c r="F179" s="24">
        <f t="shared" si="5"/>
        <v>0</v>
      </c>
      <c r="G179" s="119"/>
    </row>
    <row r="180" spans="1:7" x14ac:dyDescent="0.15">
      <c r="A180" s="25" t="s">
        <v>1704</v>
      </c>
      <c r="B180" s="25" t="s">
        <v>4</v>
      </c>
      <c r="C180" s="121">
        <v>0</v>
      </c>
      <c r="D180" s="123">
        <v>8.2685399999999992E-2</v>
      </c>
      <c r="E180" s="23">
        <f t="shared" si="4"/>
        <v>-1</v>
      </c>
      <c r="F180" s="24">
        <f t="shared" si="5"/>
        <v>0</v>
      </c>
      <c r="G180" s="119"/>
    </row>
    <row r="181" spans="1:7" x14ac:dyDescent="0.15">
      <c r="A181" s="25" t="s">
        <v>1706</v>
      </c>
      <c r="B181" s="25" t="s">
        <v>6</v>
      </c>
      <c r="C181" s="121">
        <v>2.8144799999999998E-2</v>
      </c>
      <c r="D181" s="123">
        <v>5.4120000000000004E-4</v>
      </c>
      <c r="E181" s="23">
        <f t="shared" si="4"/>
        <v>51.004434589800432</v>
      </c>
      <c r="F181" s="24">
        <f t="shared" si="5"/>
        <v>1.0922340903251502E-6</v>
      </c>
      <c r="G181" s="119"/>
    </row>
    <row r="182" spans="1:7" x14ac:dyDescent="0.15">
      <c r="A182" s="25" t="s">
        <v>1533</v>
      </c>
      <c r="B182" s="25" t="s">
        <v>360</v>
      </c>
      <c r="C182" s="121">
        <v>46.611314049999997</v>
      </c>
      <c r="D182" s="123">
        <v>56.946058880000002</v>
      </c>
      <c r="E182" s="23">
        <f t="shared" si="4"/>
        <v>-0.18148305665503506</v>
      </c>
      <c r="F182" s="24">
        <f t="shared" si="5"/>
        <v>1.8088764603145747E-3</v>
      </c>
      <c r="G182" s="119"/>
    </row>
    <row r="183" spans="1:7" x14ac:dyDescent="0.15">
      <c r="A183" s="25" t="s">
        <v>1367</v>
      </c>
      <c r="B183" s="25" t="s">
        <v>1368</v>
      </c>
      <c r="C183" s="121">
        <v>3.0335709999999998E-2</v>
      </c>
      <c r="D183" s="123">
        <v>0.12020708000000001</v>
      </c>
      <c r="E183" s="23">
        <f t="shared" si="4"/>
        <v>-0.74763790951414844</v>
      </c>
      <c r="F183" s="24">
        <f t="shared" si="5"/>
        <v>1.1772582010253248E-6</v>
      </c>
      <c r="G183" s="119"/>
    </row>
    <row r="184" spans="1:7" x14ac:dyDescent="0.15">
      <c r="A184" s="25" t="s">
        <v>273</v>
      </c>
      <c r="B184" s="25" t="s">
        <v>274</v>
      </c>
      <c r="C184" s="121">
        <v>3.6789000000000002E-2</v>
      </c>
      <c r="D184" s="123">
        <v>3.9280000000000001E-4</v>
      </c>
      <c r="E184" s="23">
        <f t="shared" si="4"/>
        <v>92.658350305498985</v>
      </c>
      <c r="F184" s="24">
        <f t="shared" si="5"/>
        <v>1.4276953451071584E-6</v>
      </c>
      <c r="G184" s="119"/>
    </row>
    <row r="185" spans="1:7" x14ac:dyDescent="0.15">
      <c r="A185" s="25" t="s">
        <v>361</v>
      </c>
      <c r="B185" s="25" t="s">
        <v>362</v>
      </c>
      <c r="C185" s="121">
        <v>1.16036E-2</v>
      </c>
      <c r="D185" s="123">
        <v>1.21558E-3</v>
      </c>
      <c r="E185" s="23">
        <f t="shared" si="4"/>
        <v>8.5457312558613996</v>
      </c>
      <c r="F185" s="24">
        <f t="shared" si="5"/>
        <v>4.5030867124644388E-7</v>
      </c>
      <c r="G185" s="119"/>
    </row>
    <row r="186" spans="1:7" x14ac:dyDescent="0.15">
      <c r="A186" s="25" t="s">
        <v>363</v>
      </c>
      <c r="B186" s="25" t="s">
        <v>364</v>
      </c>
      <c r="C186" s="121">
        <v>0.120295</v>
      </c>
      <c r="D186" s="123">
        <v>8.662379999999999E-3</v>
      </c>
      <c r="E186" s="23">
        <f t="shared" si="4"/>
        <v>12.887061061740539</v>
      </c>
      <c r="F186" s="24">
        <f t="shared" si="5"/>
        <v>4.6683685759239343E-6</v>
      </c>
      <c r="G186" s="119"/>
    </row>
    <row r="187" spans="1:7" x14ac:dyDescent="0.15">
      <c r="A187" s="25" t="s">
        <v>365</v>
      </c>
      <c r="B187" s="25" t="s">
        <v>366</v>
      </c>
      <c r="C187" s="121">
        <v>0.22464816000000001</v>
      </c>
      <c r="D187" s="123">
        <v>4.0357980000000002E-2</v>
      </c>
      <c r="E187" s="23">
        <f t="shared" si="4"/>
        <v>4.566387614048077</v>
      </c>
      <c r="F187" s="24">
        <f t="shared" si="5"/>
        <v>8.7180714974282563E-6</v>
      </c>
      <c r="G187" s="119"/>
    </row>
    <row r="188" spans="1:7" x14ac:dyDescent="0.15">
      <c r="A188" s="25" t="s">
        <v>1692</v>
      </c>
      <c r="B188" s="25" t="s">
        <v>1712</v>
      </c>
      <c r="C188" s="121">
        <v>6.2096299999999998E-3</v>
      </c>
      <c r="D188" s="123">
        <v>0.93030000000000002</v>
      </c>
      <c r="E188" s="23">
        <f t="shared" si="4"/>
        <v>-0.99332513167795333</v>
      </c>
      <c r="F188" s="24">
        <f t="shared" si="5"/>
        <v>2.4098126738529895E-7</v>
      </c>
      <c r="G188" s="119"/>
    </row>
    <row r="189" spans="1:7" x14ac:dyDescent="0.15">
      <c r="A189" s="25" t="s">
        <v>1691</v>
      </c>
      <c r="B189" s="25" t="s">
        <v>1711</v>
      </c>
      <c r="C189" s="121">
        <v>0</v>
      </c>
      <c r="D189" s="123">
        <v>6.2398000000000002E-3</v>
      </c>
      <c r="E189" s="23">
        <f t="shared" si="4"/>
        <v>-1</v>
      </c>
      <c r="F189" s="24">
        <f t="shared" si="5"/>
        <v>0</v>
      </c>
      <c r="G189" s="119"/>
    </row>
    <row r="190" spans="1:7" x14ac:dyDescent="0.15">
      <c r="A190" s="25" t="s">
        <v>1690</v>
      </c>
      <c r="B190" s="25" t="s">
        <v>1710</v>
      </c>
      <c r="C190" s="121">
        <v>0</v>
      </c>
      <c r="D190" s="123">
        <v>2.9085123199999998</v>
      </c>
      <c r="E190" s="23">
        <f t="shared" si="4"/>
        <v>-1</v>
      </c>
      <c r="F190" s="24">
        <f t="shared" si="5"/>
        <v>0</v>
      </c>
      <c r="G190" s="119"/>
    </row>
    <row r="191" spans="1:7" x14ac:dyDescent="0.15">
      <c r="A191" s="25" t="s">
        <v>1689</v>
      </c>
      <c r="B191" s="25" t="s">
        <v>1709</v>
      </c>
      <c r="C191" s="121">
        <v>2.0514000000000001E-3</v>
      </c>
      <c r="D191" s="123">
        <v>2.4662400000000001E-2</v>
      </c>
      <c r="E191" s="23">
        <f t="shared" si="4"/>
        <v>-0.91682074737251851</v>
      </c>
      <c r="F191" s="24">
        <f t="shared" si="5"/>
        <v>7.9610052759053646E-8</v>
      </c>
      <c r="G191" s="119"/>
    </row>
    <row r="192" spans="1:7" x14ac:dyDescent="0.15">
      <c r="A192" s="25" t="s">
        <v>1688</v>
      </c>
      <c r="B192" s="25" t="s">
        <v>1708</v>
      </c>
      <c r="C192" s="121">
        <v>5.0905000000000004E-3</v>
      </c>
      <c r="D192" s="123">
        <v>0</v>
      </c>
      <c r="E192" s="23" t="str">
        <f t="shared" si="4"/>
        <v/>
      </c>
      <c r="F192" s="24">
        <f t="shared" si="5"/>
        <v>1.9755044046503003E-7</v>
      </c>
      <c r="G192" s="119"/>
    </row>
    <row r="193" spans="1:7" x14ac:dyDescent="0.15">
      <c r="A193" s="25" t="s">
        <v>1687</v>
      </c>
      <c r="B193" s="25" t="s">
        <v>1707</v>
      </c>
      <c r="C193" s="121">
        <v>0</v>
      </c>
      <c r="D193" s="123">
        <v>0</v>
      </c>
      <c r="E193" s="23" t="str">
        <f t="shared" si="4"/>
        <v/>
      </c>
      <c r="F193" s="24">
        <f t="shared" si="5"/>
        <v>0</v>
      </c>
      <c r="G193" s="119"/>
    </row>
    <row r="194" spans="1:7" x14ac:dyDescent="0.15">
      <c r="A194" s="25" t="s">
        <v>1004</v>
      </c>
      <c r="B194" s="25" t="s">
        <v>1005</v>
      </c>
      <c r="C194" s="121">
        <v>0.14453429000000001</v>
      </c>
      <c r="D194" s="123">
        <v>3.4821760799999999</v>
      </c>
      <c r="E194" s="23">
        <f t="shared" si="4"/>
        <v>-0.95849311273196736</v>
      </c>
      <c r="F194" s="24">
        <f t="shared" si="5"/>
        <v>5.6090389258030419E-6</v>
      </c>
      <c r="G194" s="119"/>
    </row>
    <row r="195" spans="1:7" x14ac:dyDescent="0.15">
      <c r="A195" s="25" t="s">
        <v>1002</v>
      </c>
      <c r="B195" s="25" t="s">
        <v>1003</v>
      </c>
      <c r="C195" s="121">
        <v>1.9180212299999999</v>
      </c>
      <c r="D195" s="123">
        <v>1.3803433899999999</v>
      </c>
      <c r="E195" s="23">
        <f t="shared" si="4"/>
        <v>0.38952469645977006</v>
      </c>
      <c r="F195" s="24">
        <f t="shared" si="5"/>
        <v>7.4433933564046486E-5</v>
      </c>
      <c r="G195" s="119"/>
    </row>
    <row r="196" spans="1:7" x14ac:dyDescent="0.15">
      <c r="A196" s="25" t="s">
        <v>1006</v>
      </c>
      <c r="B196" s="25" t="s">
        <v>1007</v>
      </c>
      <c r="C196" s="121">
        <v>0.49567238000000002</v>
      </c>
      <c r="D196" s="123">
        <v>2.5607758500000002</v>
      </c>
      <c r="E196" s="23">
        <f t="shared" si="4"/>
        <v>-0.80643663911466523</v>
      </c>
      <c r="F196" s="24">
        <f t="shared" si="5"/>
        <v>1.9235889793802131E-5</v>
      </c>
      <c r="G196" s="119"/>
    </row>
    <row r="197" spans="1:7" x14ac:dyDescent="0.15">
      <c r="A197" s="25" t="s">
        <v>591</v>
      </c>
      <c r="B197" s="25" t="s">
        <v>815</v>
      </c>
      <c r="C197" s="121">
        <v>0.22184936999999999</v>
      </c>
      <c r="D197" s="123">
        <v>7.437E-3</v>
      </c>
      <c r="E197" s="23">
        <f t="shared" si="4"/>
        <v>28.830492133924967</v>
      </c>
      <c r="F197" s="24">
        <f t="shared" si="5"/>
        <v>8.6094569807267294E-6</v>
      </c>
      <c r="G197" s="119"/>
    </row>
    <row r="198" spans="1:7" x14ac:dyDescent="0.15">
      <c r="A198" s="25" t="s">
        <v>615</v>
      </c>
      <c r="B198" s="25" t="s">
        <v>813</v>
      </c>
      <c r="C198" s="121">
        <v>2.0402200000000002E-2</v>
      </c>
      <c r="D198" s="123">
        <v>3.729735E-2</v>
      </c>
      <c r="E198" s="23">
        <f t="shared" ref="E198:E261" si="6">IF(ISERROR(C198/D198-1),"",((C198/D198-1)))</f>
        <v>-0.45298526570922593</v>
      </c>
      <c r="F198" s="24">
        <f t="shared" ref="F198:F261" si="7">C198/$C$1621</f>
        <v>7.9176183016513819E-7</v>
      </c>
      <c r="G198" s="119"/>
    </row>
    <row r="199" spans="1:7" x14ac:dyDescent="0.15">
      <c r="A199" s="25" t="s">
        <v>599</v>
      </c>
      <c r="B199" s="25" t="s">
        <v>816</v>
      </c>
      <c r="C199" s="121">
        <v>0.47536786999999997</v>
      </c>
      <c r="D199" s="123">
        <v>0.34013356</v>
      </c>
      <c r="E199" s="23">
        <f t="shared" si="6"/>
        <v>0.39759178717913035</v>
      </c>
      <c r="F199" s="24">
        <f t="shared" si="7"/>
        <v>1.8447919084848861E-5</v>
      </c>
      <c r="G199" s="119"/>
    </row>
    <row r="200" spans="1:7" x14ac:dyDescent="0.15">
      <c r="A200" s="25" t="s">
        <v>601</v>
      </c>
      <c r="B200" s="25" t="s">
        <v>817</v>
      </c>
      <c r="C200" s="121">
        <v>0.41866917999999997</v>
      </c>
      <c r="D200" s="123">
        <v>0.19103500000000001</v>
      </c>
      <c r="E200" s="23">
        <f t="shared" si="6"/>
        <v>1.1915836365063992</v>
      </c>
      <c r="F200" s="24">
        <f t="shared" si="7"/>
        <v>1.6247575074773194E-5</v>
      </c>
      <c r="G200" s="119"/>
    </row>
    <row r="201" spans="1:7" x14ac:dyDescent="0.15">
      <c r="A201" s="25" t="s">
        <v>611</v>
      </c>
      <c r="B201" s="25" t="s">
        <v>814</v>
      </c>
      <c r="C201" s="121">
        <v>0.48592618999999998</v>
      </c>
      <c r="D201" s="123">
        <v>0.79343257</v>
      </c>
      <c r="E201" s="23">
        <f t="shared" si="6"/>
        <v>-0.38756460426120398</v>
      </c>
      <c r="F201" s="24">
        <f t="shared" si="7"/>
        <v>1.8857662875551293E-5</v>
      </c>
      <c r="G201" s="119"/>
    </row>
    <row r="202" spans="1:7" x14ac:dyDescent="0.15">
      <c r="A202" s="25" t="s">
        <v>1508</v>
      </c>
      <c r="B202" s="25" t="s">
        <v>812</v>
      </c>
      <c r="C202" s="121">
        <v>0.24902953</v>
      </c>
      <c r="D202" s="123">
        <v>0.79054707999999996</v>
      </c>
      <c r="E202" s="23">
        <f t="shared" si="6"/>
        <v>-0.68499089263602109</v>
      </c>
      <c r="F202" s="24">
        <f t="shared" si="7"/>
        <v>9.6642556409585321E-6</v>
      </c>
      <c r="G202" s="119"/>
    </row>
    <row r="203" spans="1:7" x14ac:dyDescent="0.15">
      <c r="A203" s="25" t="s">
        <v>249</v>
      </c>
      <c r="B203" s="25" t="s">
        <v>250</v>
      </c>
      <c r="C203" s="121">
        <v>0.61017589000000005</v>
      </c>
      <c r="D203" s="123">
        <v>0.56752806999999994</v>
      </c>
      <c r="E203" s="23">
        <f t="shared" si="6"/>
        <v>7.5146626668175509E-2</v>
      </c>
      <c r="F203" s="24">
        <f t="shared" si="7"/>
        <v>2.3679504141173111E-5</v>
      </c>
      <c r="G203" s="119"/>
    </row>
    <row r="204" spans="1:7" x14ac:dyDescent="0.15">
      <c r="A204" s="25" t="s">
        <v>251</v>
      </c>
      <c r="B204" s="25" t="s">
        <v>252</v>
      </c>
      <c r="C204" s="121">
        <v>4.5341217</v>
      </c>
      <c r="D204" s="123">
        <v>1.15845665</v>
      </c>
      <c r="E204" s="23">
        <f t="shared" si="6"/>
        <v>2.9139329900691582</v>
      </c>
      <c r="F204" s="24">
        <f t="shared" si="7"/>
        <v>1.7595869540458712E-4</v>
      </c>
      <c r="G204" s="119"/>
    </row>
    <row r="205" spans="1:7" x14ac:dyDescent="0.15">
      <c r="A205" s="25" t="s">
        <v>369</v>
      </c>
      <c r="B205" s="25" t="s">
        <v>370</v>
      </c>
      <c r="C205" s="121">
        <v>0.46552734000000001</v>
      </c>
      <c r="D205" s="123">
        <v>2.4902897400000001</v>
      </c>
      <c r="E205" s="23">
        <f t="shared" si="6"/>
        <v>-0.81306298117744324</v>
      </c>
      <c r="F205" s="24">
        <f t="shared" si="7"/>
        <v>1.8066031051078243E-5</v>
      </c>
      <c r="G205" s="119"/>
    </row>
    <row r="206" spans="1:7" x14ac:dyDescent="0.15">
      <c r="A206" s="25" t="s">
        <v>371</v>
      </c>
      <c r="B206" s="25" t="s">
        <v>372</v>
      </c>
      <c r="C206" s="121">
        <v>1.7034539</v>
      </c>
      <c r="D206" s="123">
        <v>0.13389614999999999</v>
      </c>
      <c r="E206" s="23">
        <f t="shared" si="6"/>
        <v>11.722202244052575</v>
      </c>
      <c r="F206" s="24">
        <f t="shared" si="7"/>
        <v>6.6107075583316606E-5</v>
      </c>
      <c r="G206" s="119"/>
    </row>
    <row r="207" spans="1:7" x14ac:dyDescent="0.15">
      <c r="A207" s="25" t="s">
        <v>373</v>
      </c>
      <c r="B207" s="25" t="s">
        <v>374</v>
      </c>
      <c r="C207" s="121">
        <v>21.860071699999999</v>
      </c>
      <c r="D207" s="123">
        <v>23.723758789999998</v>
      </c>
      <c r="E207" s="23">
        <f t="shared" si="6"/>
        <v>-7.8557833372744357E-2</v>
      </c>
      <c r="F207" s="24">
        <f t="shared" si="7"/>
        <v>8.4833843295003197E-4</v>
      </c>
      <c r="G207" s="119"/>
    </row>
    <row r="208" spans="1:7" x14ac:dyDescent="0.15">
      <c r="A208" s="25" t="s">
        <v>375</v>
      </c>
      <c r="B208" s="25" t="s">
        <v>376</v>
      </c>
      <c r="C208" s="121">
        <v>0.90733489000000001</v>
      </c>
      <c r="D208" s="123">
        <v>0.52337039500000004</v>
      </c>
      <c r="E208" s="23">
        <f t="shared" si="6"/>
        <v>0.73363816270119742</v>
      </c>
      <c r="F208" s="24">
        <f t="shared" si="7"/>
        <v>3.5211552336467849E-5</v>
      </c>
      <c r="G208" s="119"/>
    </row>
    <row r="209" spans="1:7" x14ac:dyDescent="0.15">
      <c r="A209" s="25" t="s">
        <v>377</v>
      </c>
      <c r="B209" s="25" t="s">
        <v>378</v>
      </c>
      <c r="C209" s="121">
        <v>69.737140683999996</v>
      </c>
      <c r="D209" s="123">
        <v>58.573613358000003</v>
      </c>
      <c r="E209" s="23">
        <f t="shared" si="6"/>
        <v>0.19058969877389798</v>
      </c>
      <c r="F209" s="24">
        <f t="shared" si="7"/>
        <v>2.7063358921316106E-3</v>
      </c>
      <c r="G209" s="119"/>
    </row>
    <row r="210" spans="1:7" x14ac:dyDescent="0.15">
      <c r="A210" s="25" t="s">
        <v>1696</v>
      </c>
      <c r="B210" s="25" t="s">
        <v>1716</v>
      </c>
      <c r="C210" s="121">
        <v>0.38906059999999998</v>
      </c>
      <c r="D210" s="123">
        <v>0.14657235000000002</v>
      </c>
      <c r="E210" s="23">
        <f t="shared" si="6"/>
        <v>1.6543928646842323</v>
      </c>
      <c r="F210" s="24">
        <f t="shared" si="7"/>
        <v>1.5098535094310748E-5</v>
      </c>
      <c r="G210" s="119"/>
    </row>
    <row r="211" spans="1:7" x14ac:dyDescent="0.15">
      <c r="A211" s="25" t="s">
        <v>379</v>
      </c>
      <c r="B211" s="25" t="s">
        <v>380</v>
      </c>
      <c r="C211" s="121">
        <v>5.965759158</v>
      </c>
      <c r="D211" s="123">
        <v>27.943613239999998</v>
      </c>
      <c r="E211" s="23">
        <f t="shared" si="6"/>
        <v>-0.78650723846047621</v>
      </c>
      <c r="F211" s="24">
        <f t="shared" si="7"/>
        <v>2.3151720840215828E-4</v>
      </c>
      <c r="G211" s="119"/>
    </row>
    <row r="212" spans="1:7" x14ac:dyDescent="0.15">
      <c r="A212" s="25" t="s">
        <v>381</v>
      </c>
      <c r="B212" s="25" t="s">
        <v>382</v>
      </c>
      <c r="C212" s="121">
        <v>0.31123238299999995</v>
      </c>
      <c r="D212" s="123">
        <v>1.67915942</v>
      </c>
      <c r="E212" s="23">
        <f t="shared" si="6"/>
        <v>-0.81464989012180866</v>
      </c>
      <c r="F212" s="24">
        <f t="shared" si="7"/>
        <v>1.2078203388396211E-5</v>
      </c>
      <c r="G212" s="119"/>
    </row>
    <row r="213" spans="1:7" x14ac:dyDescent="0.15">
      <c r="A213" s="25" t="s">
        <v>383</v>
      </c>
      <c r="B213" s="25" t="s">
        <v>384</v>
      </c>
      <c r="C213" s="121">
        <v>7.9023497300000001</v>
      </c>
      <c r="D213" s="123">
        <v>35.55009467</v>
      </c>
      <c r="E213" s="23">
        <f t="shared" si="6"/>
        <v>-0.77771227324835701</v>
      </c>
      <c r="F213" s="24">
        <f t="shared" si="7"/>
        <v>3.0667177484927042E-4</v>
      </c>
      <c r="G213" s="119"/>
    </row>
    <row r="214" spans="1:7" x14ac:dyDescent="0.15">
      <c r="A214" s="25" t="s">
        <v>385</v>
      </c>
      <c r="B214" s="25" t="s">
        <v>386</v>
      </c>
      <c r="C214" s="121">
        <v>45.004947520000002</v>
      </c>
      <c r="D214" s="123">
        <v>45.71599045</v>
      </c>
      <c r="E214" s="23">
        <f t="shared" si="6"/>
        <v>-1.5553484087316716E-2</v>
      </c>
      <c r="F214" s="24">
        <f t="shared" si="7"/>
        <v>1.7465371192773914E-3</v>
      </c>
      <c r="G214" s="119"/>
    </row>
    <row r="215" spans="1:7" x14ac:dyDescent="0.15">
      <c r="A215" s="25" t="s">
        <v>387</v>
      </c>
      <c r="B215" s="25" t="s">
        <v>388</v>
      </c>
      <c r="C215" s="121">
        <v>15.643904862999999</v>
      </c>
      <c r="D215" s="123">
        <v>4.2981659819999996</v>
      </c>
      <c r="E215" s="23">
        <f t="shared" si="6"/>
        <v>2.6396697867216057</v>
      </c>
      <c r="F215" s="24">
        <f t="shared" si="7"/>
        <v>6.0710348615630586E-4</v>
      </c>
      <c r="G215" s="119"/>
    </row>
    <row r="216" spans="1:7" x14ac:dyDescent="0.15">
      <c r="A216" s="25" t="s">
        <v>389</v>
      </c>
      <c r="B216" s="25" t="s">
        <v>390</v>
      </c>
      <c r="C216" s="121">
        <v>23.448932598000003</v>
      </c>
      <c r="D216" s="123">
        <v>7.9642006629999997</v>
      </c>
      <c r="E216" s="23">
        <f t="shared" si="6"/>
        <v>1.9442920376101029</v>
      </c>
      <c r="F216" s="24">
        <f t="shared" si="7"/>
        <v>9.0999842121003861E-4</v>
      </c>
      <c r="G216" s="119"/>
    </row>
    <row r="217" spans="1:7" x14ac:dyDescent="0.15">
      <c r="A217" s="25" t="s">
        <v>1672</v>
      </c>
      <c r="B217" s="25" t="s">
        <v>1673</v>
      </c>
      <c r="C217" s="121">
        <v>0.12843380000000001</v>
      </c>
      <c r="D217" s="123"/>
      <c r="E217" s="23" t="str">
        <f t="shared" si="6"/>
        <v/>
      </c>
      <c r="F217" s="24">
        <f t="shared" si="7"/>
        <v>4.9842164346523083E-6</v>
      </c>
      <c r="G217" s="119"/>
    </row>
    <row r="218" spans="1:7" x14ac:dyDescent="0.15">
      <c r="A218" s="25" t="s">
        <v>1676</v>
      </c>
      <c r="B218" s="25" t="s">
        <v>1677</v>
      </c>
      <c r="C218" s="121">
        <v>0.33519261</v>
      </c>
      <c r="D218" s="123"/>
      <c r="E218" s="23" t="str">
        <f t="shared" si="6"/>
        <v/>
      </c>
      <c r="F218" s="24">
        <f t="shared" si="7"/>
        <v>1.30080439536633E-5</v>
      </c>
      <c r="G218" s="119"/>
    </row>
    <row r="219" spans="1:7" x14ac:dyDescent="0.15">
      <c r="A219" s="25" t="s">
        <v>1674</v>
      </c>
      <c r="B219" s="25" t="s">
        <v>1675</v>
      </c>
      <c r="C219" s="121">
        <v>0</v>
      </c>
      <c r="D219" s="123"/>
      <c r="E219" s="23" t="str">
        <f t="shared" si="6"/>
        <v/>
      </c>
      <c r="F219" s="24">
        <f t="shared" si="7"/>
        <v>0</v>
      </c>
      <c r="G219" s="119"/>
    </row>
    <row r="220" spans="1:7" x14ac:dyDescent="0.15">
      <c r="A220" s="25" t="s">
        <v>1678</v>
      </c>
      <c r="B220" s="25" t="s">
        <v>1679</v>
      </c>
      <c r="C220" s="121">
        <v>0</v>
      </c>
      <c r="D220" s="123"/>
      <c r="E220" s="23" t="str">
        <f t="shared" si="6"/>
        <v/>
      </c>
      <c r="F220" s="24">
        <f t="shared" si="7"/>
        <v>0</v>
      </c>
      <c r="G220" s="119"/>
    </row>
    <row r="221" spans="1:7" x14ac:dyDescent="0.15">
      <c r="A221" s="25" t="s">
        <v>391</v>
      </c>
      <c r="B221" s="25" t="s">
        <v>392</v>
      </c>
      <c r="C221" s="121">
        <v>1372.3936324809999</v>
      </c>
      <c r="D221" s="123">
        <v>1471.6255631689999</v>
      </c>
      <c r="E221" s="23">
        <f t="shared" si="6"/>
        <v>-6.7430148790235567E-2</v>
      </c>
      <c r="F221" s="24">
        <f t="shared" si="7"/>
        <v>5.325939821000375E-2</v>
      </c>
      <c r="G221" s="119"/>
    </row>
    <row r="222" spans="1:7" x14ac:dyDescent="0.15">
      <c r="A222" s="25" t="s">
        <v>393</v>
      </c>
      <c r="B222" s="25" t="s">
        <v>394</v>
      </c>
      <c r="C222" s="121">
        <v>19.183847370999999</v>
      </c>
      <c r="D222" s="123">
        <v>12.393620154999999</v>
      </c>
      <c r="E222" s="23">
        <f t="shared" si="6"/>
        <v>0.54788085572080369</v>
      </c>
      <c r="F222" s="24">
        <f t="shared" si="7"/>
        <v>7.4448040427363871E-4</v>
      </c>
      <c r="G222" s="119"/>
    </row>
    <row r="223" spans="1:7" x14ac:dyDescent="0.15">
      <c r="A223" s="25" t="s">
        <v>396</v>
      </c>
      <c r="B223" s="25" t="s">
        <v>397</v>
      </c>
      <c r="C223" s="121">
        <v>1.1055356249999999</v>
      </c>
      <c r="D223" s="123">
        <v>1.0145134200000001</v>
      </c>
      <c r="E223" s="23">
        <f t="shared" si="6"/>
        <v>8.9720060085552999E-2</v>
      </c>
      <c r="F223" s="24">
        <f t="shared" si="7"/>
        <v>4.2903260911213484E-5</v>
      </c>
      <c r="G223" s="119"/>
    </row>
    <row r="224" spans="1:7" x14ac:dyDescent="0.15">
      <c r="A224" s="25" t="s">
        <v>1515</v>
      </c>
      <c r="B224" s="25" t="s">
        <v>395</v>
      </c>
      <c r="C224" s="121">
        <v>1.7606819890000001</v>
      </c>
      <c r="D224" s="123">
        <v>2.4716102540000002</v>
      </c>
      <c r="E224" s="23">
        <f t="shared" si="6"/>
        <v>-0.28763769038805753</v>
      </c>
      <c r="F224" s="24">
        <f t="shared" si="7"/>
        <v>6.8327964334700944E-5</v>
      </c>
      <c r="G224" s="119"/>
    </row>
    <row r="225" spans="1:7" x14ac:dyDescent="0.15">
      <c r="A225" s="25" t="s">
        <v>398</v>
      </c>
      <c r="B225" s="25" t="s">
        <v>399</v>
      </c>
      <c r="C225" s="121">
        <v>13.894779455</v>
      </c>
      <c r="D225" s="123">
        <v>4.6838856</v>
      </c>
      <c r="E225" s="23">
        <f t="shared" si="6"/>
        <v>1.9665070075579987</v>
      </c>
      <c r="F225" s="24">
        <f t="shared" si="7"/>
        <v>5.3922400579504959E-4</v>
      </c>
      <c r="G225" s="119"/>
    </row>
    <row r="226" spans="1:7" x14ac:dyDescent="0.15">
      <c r="A226" s="25" t="s">
        <v>1655</v>
      </c>
      <c r="B226" s="25" t="s">
        <v>400</v>
      </c>
      <c r="C226" s="121">
        <v>16.921799420000003</v>
      </c>
      <c r="D226" s="123">
        <v>23.696942795000002</v>
      </c>
      <c r="E226" s="23">
        <f t="shared" si="6"/>
        <v>-0.28590790945528799</v>
      </c>
      <c r="F226" s="24">
        <f t="shared" si="7"/>
        <v>6.5669559549786662E-4</v>
      </c>
      <c r="G226" s="119"/>
    </row>
    <row r="227" spans="1:7" x14ac:dyDescent="0.15">
      <c r="A227" s="25" t="s">
        <v>40</v>
      </c>
      <c r="B227" s="25" t="s">
        <v>401</v>
      </c>
      <c r="C227" s="121">
        <v>541.674357751</v>
      </c>
      <c r="D227" s="123">
        <v>375.10415304500003</v>
      </c>
      <c r="E227" s="23">
        <f t="shared" si="6"/>
        <v>0.44406387760259514</v>
      </c>
      <c r="F227" s="24">
        <f t="shared" si="7"/>
        <v>2.1021119332545388E-2</v>
      </c>
      <c r="G227" s="119"/>
    </row>
    <row r="228" spans="1:7" x14ac:dyDescent="0.15">
      <c r="A228" s="25" t="s">
        <v>1492</v>
      </c>
      <c r="B228" s="25" t="s">
        <v>402</v>
      </c>
      <c r="C228" s="121">
        <v>999.99046902299995</v>
      </c>
      <c r="D228" s="123">
        <v>722.736598953</v>
      </c>
      <c r="E228" s="23">
        <f t="shared" si="6"/>
        <v>0.38361675674325424</v>
      </c>
      <c r="F228" s="24">
        <f t="shared" si="7"/>
        <v>3.8807299404051782E-2</v>
      </c>
      <c r="G228" s="119"/>
    </row>
    <row r="229" spans="1:7" x14ac:dyDescent="0.15">
      <c r="A229" s="25" t="s">
        <v>1493</v>
      </c>
      <c r="B229" s="25" t="s">
        <v>403</v>
      </c>
      <c r="C229" s="121">
        <v>24.712594368000001</v>
      </c>
      <c r="D229" s="123">
        <v>38.462366865</v>
      </c>
      <c r="E229" s="23">
        <f t="shared" si="6"/>
        <v>-0.35748638520506704</v>
      </c>
      <c r="F229" s="24">
        <f t="shared" si="7"/>
        <v>9.5903818926078397E-4</v>
      </c>
      <c r="G229" s="119"/>
    </row>
    <row r="230" spans="1:7" x14ac:dyDescent="0.15">
      <c r="A230" s="25" t="s">
        <v>1494</v>
      </c>
      <c r="B230" s="25" t="s">
        <v>404</v>
      </c>
      <c r="C230" s="121">
        <v>1.6368764099999999</v>
      </c>
      <c r="D230" s="123">
        <v>1.68366628</v>
      </c>
      <c r="E230" s="23">
        <f t="shared" si="6"/>
        <v>-2.7790465697275835E-2</v>
      </c>
      <c r="F230" s="24">
        <f t="shared" si="7"/>
        <v>6.3523358369967011E-5</v>
      </c>
      <c r="G230" s="119"/>
    </row>
    <row r="231" spans="1:7" x14ac:dyDescent="0.15">
      <c r="A231" s="25" t="s">
        <v>1495</v>
      </c>
      <c r="B231" s="25" t="s">
        <v>405</v>
      </c>
      <c r="C231" s="121">
        <v>0.68968045</v>
      </c>
      <c r="D231" s="123">
        <v>1.6101976100000002</v>
      </c>
      <c r="E231" s="23">
        <f t="shared" si="6"/>
        <v>-0.57167962136026285</v>
      </c>
      <c r="F231" s="24">
        <f t="shared" si="7"/>
        <v>2.6764890811829903E-5</v>
      </c>
      <c r="G231" s="119"/>
    </row>
    <row r="232" spans="1:7" x14ac:dyDescent="0.15">
      <c r="A232" s="25" t="s">
        <v>41</v>
      </c>
      <c r="B232" s="25" t="s">
        <v>406</v>
      </c>
      <c r="C232" s="121">
        <v>3.6724406300000001</v>
      </c>
      <c r="D232" s="123">
        <v>2.1902352200000004</v>
      </c>
      <c r="E232" s="23">
        <f t="shared" si="6"/>
        <v>0.67673343779030248</v>
      </c>
      <c r="F232" s="24">
        <f t="shared" si="7"/>
        <v>1.425188614160048E-4</v>
      </c>
      <c r="G232" s="119"/>
    </row>
    <row r="233" spans="1:7" x14ac:dyDescent="0.15">
      <c r="A233" s="25" t="s">
        <v>1496</v>
      </c>
      <c r="B233" s="25" t="s">
        <v>407</v>
      </c>
      <c r="C233" s="121">
        <v>4.2534151900000001</v>
      </c>
      <c r="D233" s="123">
        <v>3.1279249759999996</v>
      </c>
      <c r="E233" s="23">
        <f t="shared" si="6"/>
        <v>0.35982007964886709</v>
      </c>
      <c r="F233" s="24">
        <f t="shared" si="7"/>
        <v>1.6506513000002934E-4</v>
      </c>
      <c r="G233" s="119"/>
    </row>
    <row r="234" spans="1:7" x14ac:dyDescent="0.15">
      <c r="A234" s="25" t="s">
        <v>1497</v>
      </c>
      <c r="B234" s="25" t="s">
        <v>408</v>
      </c>
      <c r="C234" s="121">
        <v>16.224900328</v>
      </c>
      <c r="D234" s="123">
        <v>11.531130763</v>
      </c>
      <c r="E234" s="23">
        <f t="shared" si="6"/>
        <v>0.4070519762086926</v>
      </c>
      <c r="F234" s="24">
        <f t="shared" si="7"/>
        <v>6.2965056601465674E-4</v>
      </c>
      <c r="G234" s="119"/>
    </row>
    <row r="235" spans="1:7" x14ac:dyDescent="0.15">
      <c r="A235" s="25" t="s">
        <v>1498</v>
      </c>
      <c r="B235" s="25" t="s">
        <v>409</v>
      </c>
      <c r="C235" s="121">
        <v>4.299241351</v>
      </c>
      <c r="D235" s="123">
        <v>4.0607176699999998</v>
      </c>
      <c r="E235" s="23">
        <f t="shared" si="6"/>
        <v>5.8739292012882194E-2</v>
      </c>
      <c r="F235" s="24">
        <f t="shared" si="7"/>
        <v>1.6684353650044608E-4</v>
      </c>
      <c r="G235" s="119"/>
    </row>
    <row r="236" spans="1:7" x14ac:dyDescent="0.15">
      <c r="A236" s="25" t="s">
        <v>1659</v>
      </c>
      <c r="B236" s="25" t="s">
        <v>410</v>
      </c>
      <c r="C236" s="121">
        <v>5.4009211349999999</v>
      </c>
      <c r="D236" s="123">
        <v>2.7695487700000001</v>
      </c>
      <c r="E236" s="23">
        <f t="shared" si="6"/>
        <v>0.95010869405993525</v>
      </c>
      <c r="F236" s="24">
        <f t="shared" si="7"/>
        <v>2.0959716120933893E-4</v>
      </c>
      <c r="G236" s="119"/>
    </row>
    <row r="237" spans="1:7" x14ac:dyDescent="0.15">
      <c r="A237" s="25" t="s">
        <v>1551</v>
      </c>
      <c r="B237" s="25" t="s">
        <v>797</v>
      </c>
      <c r="C237" s="121">
        <v>4.1855469200000002</v>
      </c>
      <c r="D237" s="123">
        <v>3.6350331850000002</v>
      </c>
      <c r="E237" s="23">
        <f t="shared" si="6"/>
        <v>0.15144668754929125</v>
      </c>
      <c r="F237" s="24">
        <f t="shared" si="7"/>
        <v>1.6243132062332774E-4</v>
      </c>
      <c r="G237" s="119"/>
    </row>
    <row r="238" spans="1:7" x14ac:dyDescent="0.15">
      <c r="A238" s="25" t="s">
        <v>1499</v>
      </c>
      <c r="B238" s="25" t="s">
        <v>411</v>
      </c>
      <c r="C238" s="121">
        <v>3.3798888270000003</v>
      </c>
      <c r="D238" s="123">
        <v>1.8807813600000001</v>
      </c>
      <c r="E238" s="23">
        <f t="shared" si="6"/>
        <v>0.79706631450239396</v>
      </c>
      <c r="F238" s="24">
        <f t="shared" si="7"/>
        <v>1.3116560779818953E-4</v>
      </c>
      <c r="G238" s="119"/>
    </row>
    <row r="239" spans="1:7" x14ac:dyDescent="0.15">
      <c r="A239" s="25" t="s">
        <v>1500</v>
      </c>
      <c r="B239" s="25" t="s">
        <v>412</v>
      </c>
      <c r="C239" s="121">
        <v>6.2309764249999997</v>
      </c>
      <c r="D239" s="123">
        <v>5.0236398049999993</v>
      </c>
      <c r="E239" s="23">
        <f t="shared" si="6"/>
        <v>0.24033104817712947</v>
      </c>
      <c r="F239" s="24">
        <f t="shared" si="7"/>
        <v>2.4180967238698911E-4</v>
      </c>
      <c r="G239" s="119"/>
    </row>
    <row r="240" spans="1:7" x14ac:dyDescent="0.15">
      <c r="A240" s="25" t="s">
        <v>413</v>
      </c>
      <c r="B240" s="25" t="s">
        <v>414</v>
      </c>
      <c r="C240" s="121">
        <v>3.0829741230000001</v>
      </c>
      <c r="D240" s="123">
        <v>0.53486577899999999</v>
      </c>
      <c r="E240" s="23">
        <f t="shared" si="6"/>
        <v>4.7640145323262493</v>
      </c>
      <c r="F240" s="24">
        <f t="shared" si="7"/>
        <v>1.1964304016126897E-4</v>
      </c>
      <c r="G240" s="119"/>
    </row>
    <row r="241" spans="1:7" x14ac:dyDescent="0.15">
      <c r="A241" s="25" t="s">
        <v>415</v>
      </c>
      <c r="B241" s="25" t="s">
        <v>416</v>
      </c>
      <c r="C241" s="121">
        <v>13.460037944</v>
      </c>
      <c r="D241" s="123">
        <v>33.342995353999996</v>
      </c>
      <c r="E241" s="23">
        <f t="shared" si="6"/>
        <v>-0.59631587381110118</v>
      </c>
      <c r="F241" s="24">
        <f t="shared" si="7"/>
        <v>5.2235270101428483E-4</v>
      </c>
      <c r="G241" s="119"/>
    </row>
    <row r="242" spans="1:7" x14ac:dyDescent="0.15">
      <c r="A242" s="25" t="s">
        <v>417</v>
      </c>
      <c r="B242" s="25" t="s">
        <v>418</v>
      </c>
      <c r="C242" s="121">
        <v>93.144843973000008</v>
      </c>
      <c r="D242" s="123">
        <v>70.574698510000005</v>
      </c>
      <c r="E242" s="23">
        <f t="shared" si="6"/>
        <v>0.319805056762686</v>
      </c>
      <c r="F242" s="24">
        <f t="shared" si="7"/>
        <v>3.6147342999533739E-3</v>
      </c>
      <c r="G242" s="119"/>
    </row>
    <row r="243" spans="1:7" x14ac:dyDescent="0.15">
      <c r="A243" s="25" t="s">
        <v>419</v>
      </c>
      <c r="B243" s="25" t="s">
        <v>420</v>
      </c>
      <c r="C243" s="121">
        <v>33.062902190000003</v>
      </c>
      <c r="D243" s="123">
        <v>126.524823896</v>
      </c>
      <c r="E243" s="23">
        <f t="shared" si="6"/>
        <v>-0.73868446387108344</v>
      </c>
      <c r="F243" s="24">
        <f t="shared" si="7"/>
        <v>1.2830941735952669E-3</v>
      </c>
      <c r="G243" s="119"/>
    </row>
    <row r="244" spans="1:7" x14ac:dyDescent="0.15">
      <c r="A244" s="25" t="s">
        <v>421</v>
      </c>
      <c r="B244" s="25" t="s">
        <v>422</v>
      </c>
      <c r="C244" s="121">
        <v>37.068323403999997</v>
      </c>
      <c r="D244" s="123">
        <v>57.919814502999998</v>
      </c>
      <c r="E244" s="23">
        <f t="shared" si="6"/>
        <v>-0.36000617885128039</v>
      </c>
      <c r="F244" s="24">
        <f t="shared" si="7"/>
        <v>1.4385352353914903E-3</v>
      </c>
      <c r="G244" s="119"/>
    </row>
    <row r="245" spans="1:7" x14ac:dyDescent="0.15">
      <c r="A245" s="25" t="s">
        <v>423</v>
      </c>
      <c r="B245" s="25" t="s">
        <v>424</v>
      </c>
      <c r="C245" s="121">
        <v>4.1556256759999997</v>
      </c>
      <c r="D245" s="123">
        <v>8.2346804250000005</v>
      </c>
      <c r="E245" s="23">
        <f t="shared" si="6"/>
        <v>-0.49535070439603623</v>
      </c>
      <c r="F245" s="24">
        <f t="shared" si="7"/>
        <v>1.6127014688175779E-4</v>
      </c>
      <c r="G245" s="119"/>
    </row>
    <row r="246" spans="1:7" x14ac:dyDescent="0.15">
      <c r="A246" s="25" t="s">
        <v>425</v>
      </c>
      <c r="B246" s="25" t="s">
        <v>426</v>
      </c>
      <c r="C246" s="121">
        <v>0.64618458999999995</v>
      </c>
      <c r="D246" s="123">
        <v>2.00383756</v>
      </c>
      <c r="E246" s="23">
        <f t="shared" si="6"/>
        <v>-0.67752646077758927</v>
      </c>
      <c r="F246" s="24">
        <f t="shared" si="7"/>
        <v>2.5076917861941818E-5</v>
      </c>
      <c r="G246" s="119"/>
    </row>
    <row r="247" spans="1:7" x14ac:dyDescent="0.15">
      <c r="A247" s="25" t="s">
        <v>427</v>
      </c>
      <c r="B247" s="25" t="s">
        <v>428</v>
      </c>
      <c r="C247" s="121">
        <v>36.861900108999997</v>
      </c>
      <c r="D247" s="123">
        <v>32.252846910000002</v>
      </c>
      <c r="E247" s="23">
        <f t="shared" si="6"/>
        <v>0.14290376325108078</v>
      </c>
      <c r="F247" s="24">
        <f t="shared" si="7"/>
        <v>1.4305244284276374E-3</v>
      </c>
      <c r="G247" s="119"/>
    </row>
    <row r="248" spans="1:7" x14ac:dyDescent="0.15">
      <c r="A248" s="25" t="s">
        <v>429</v>
      </c>
      <c r="B248" s="25" t="s">
        <v>430</v>
      </c>
      <c r="C248" s="121">
        <v>2.2920503590000001</v>
      </c>
      <c r="D248" s="123">
        <v>0.94906290000000004</v>
      </c>
      <c r="E248" s="23">
        <f t="shared" si="6"/>
        <v>1.4150668612164696</v>
      </c>
      <c r="F248" s="24">
        <f t="shared" si="7"/>
        <v>8.8949132303011542E-5</v>
      </c>
      <c r="G248" s="119"/>
    </row>
    <row r="249" spans="1:7" x14ac:dyDescent="0.15">
      <c r="A249" s="25" t="s">
        <v>431</v>
      </c>
      <c r="B249" s="25" t="s">
        <v>432</v>
      </c>
      <c r="C249" s="121">
        <v>72.526977380999995</v>
      </c>
      <c r="D249" s="123">
        <v>74.674088785999999</v>
      </c>
      <c r="E249" s="23">
        <f t="shared" si="6"/>
        <v>-2.8753098161708679E-2</v>
      </c>
      <c r="F249" s="24">
        <f t="shared" si="7"/>
        <v>2.814602952011358E-3</v>
      </c>
      <c r="G249" s="119"/>
    </row>
    <row r="250" spans="1:7" x14ac:dyDescent="0.15">
      <c r="A250" s="25" t="s">
        <v>433</v>
      </c>
      <c r="B250" s="25" t="s">
        <v>434</v>
      </c>
      <c r="C250" s="121">
        <v>14.066558988000001</v>
      </c>
      <c r="D250" s="123">
        <v>13.525231830000001</v>
      </c>
      <c r="E250" s="23">
        <f t="shared" si="6"/>
        <v>4.002350309436431E-2</v>
      </c>
      <c r="F250" s="24">
        <f t="shared" si="7"/>
        <v>5.4589036910062414E-4</v>
      </c>
      <c r="G250" s="119"/>
    </row>
    <row r="251" spans="1:7" x14ac:dyDescent="0.15">
      <c r="A251" s="25" t="s">
        <v>435</v>
      </c>
      <c r="B251" s="25" t="s">
        <v>436</v>
      </c>
      <c r="C251" s="121">
        <v>2.030345096</v>
      </c>
      <c r="D251" s="123">
        <v>2.4448662400000001</v>
      </c>
      <c r="E251" s="23">
        <f t="shared" si="6"/>
        <v>-0.16954757573976731</v>
      </c>
      <c r="F251" s="24">
        <f t="shared" si="7"/>
        <v>7.8792961007919402E-5</v>
      </c>
      <c r="G251" s="119"/>
    </row>
    <row r="252" spans="1:7" x14ac:dyDescent="0.15">
      <c r="A252" s="25" t="s">
        <v>437</v>
      </c>
      <c r="B252" s="25" t="s">
        <v>438</v>
      </c>
      <c r="C252" s="121">
        <v>3.1703642110000003</v>
      </c>
      <c r="D252" s="123">
        <v>0.68916968000000001</v>
      </c>
      <c r="E252" s="23">
        <f t="shared" si="6"/>
        <v>3.6002665279761006</v>
      </c>
      <c r="F252" s="24">
        <f t="shared" si="7"/>
        <v>1.2303444579464049E-4</v>
      </c>
      <c r="G252" s="119"/>
    </row>
    <row r="253" spans="1:7" x14ac:dyDescent="0.15">
      <c r="A253" s="25" t="s">
        <v>515</v>
      </c>
      <c r="B253" s="25" t="s">
        <v>516</v>
      </c>
      <c r="C253" s="121">
        <v>6.1451375559999999</v>
      </c>
      <c r="D253" s="123">
        <v>6.7455109200000001</v>
      </c>
      <c r="E253" s="23">
        <f t="shared" si="6"/>
        <v>-8.9003393682149712E-2</v>
      </c>
      <c r="F253" s="24">
        <f t="shared" si="7"/>
        <v>2.3847846594754899E-4</v>
      </c>
      <c r="G253" s="119"/>
    </row>
    <row r="254" spans="1:7" x14ac:dyDescent="0.15">
      <c r="A254" s="25" t="s">
        <v>517</v>
      </c>
      <c r="B254" s="25" t="s">
        <v>518</v>
      </c>
      <c r="C254" s="121">
        <v>1.52059345</v>
      </c>
      <c r="D254" s="123">
        <v>0.35536070000000003</v>
      </c>
      <c r="E254" s="23">
        <f t="shared" si="6"/>
        <v>3.279014111577335</v>
      </c>
      <c r="F254" s="24">
        <f t="shared" si="7"/>
        <v>5.9010687715497423E-5</v>
      </c>
      <c r="G254" s="119"/>
    </row>
    <row r="255" spans="1:7" x14ac:dyDescent="0.15">
      <c r="A255" s="25" t="s">
        <v>617</v>
      </c>
      <c r="B255" s="25" t="s">
        <v>618</v>
      </c>
      <c r="C255" s="121">
        <v>2.412212722</v>
      </c>
      <c r="D255" s="123">
        <v>3.3167025950000002</v>
      </c>
      <c r="E255" s="23">
        <f t="shared" si="6"/>
        <v>-0.272707560323177</v>
      </c>
      <c r="F255" s="24">
        <f t="shared" si="7"/>
        <v>9.3612353546105299E-5</v>
      </c>
      <c r="G255" s="119"/>
    </row>
    <row r="256" spans="1:7" x14ac:dyDescent="0.15">
      <c r="A256" s="25" t="s">
        <v>619</v>
      </c>
      <c r="B256" s="25" t="s">
        <v>620</v>
      </c>
      <c r="C256" s="121">
        <v>1.43544538</v>
      </c>
      <c r="D256" s="123">
        <v>1.9290405100000001</v>
      </c>
      <c r="E256" s="23">
        <f t="shared" si="6"/>
        <v>-0.25587597950444285</v>
      </c>
      <c r="F256" s="24">
        <f t="shared" si="7"/>
        <v>5.5706289575187584E-5</v>
      </c>
      <c r="G256" s="119"/>
    </row>
    <row r="257" spans="1:7" x14ac:dyDescent="0.15">
      <c r="A257" s="25" t="s">
        <v>621</v>
      </c>
      <c r="B257" s="25" t="s">
        <v>622</v>
      </c>
      <c r="C257" s="121">
        <v>6.5303022039999998</v>
      </c>
      <c r="D257" s="123">
        <v>3.089713207</v>
      </c>
      <c r="E257" s="23">
        <f t="shared" si="6"/>
        <v>1.1135625757125491</v>
      </c>
      <c r="F257" s="24">
        <f t="shared" si="7"/>
        <v>2.5342580822511666E-4</v>
      </c>
      <c r="G257" s="119"/>
    </row>
    <row r="258" spans="1:7" x14ac:dyDescent="0.15">
      <c r="A258" s="25" t="s">
        <v>623</v>
      </c>
      <c r="B258" s="25" t="s">
        <v>624</v>
      </c>
      <c r="C258" s="121">
        <v>3.777514107</v>
      </c>
      <c r="D258" s="123">
        <v>0.76684673999999997</v>
      </c>
      <c r="E258" s="23">
        <f t="shared" si="6"/>
        <v>3.9260352948752191</v>
      </c>
      <c r="F258" s="24">
        <f t="shared" si="7"/>
        <v>1.4659651816142119E-4</v>
      </c>
      <c r="G258" s="119"/>
    </row>
    <row r="259" spans="1:7" x14ac:dyDescent="0.15">
      <c r="A259" s="25" t="s">
        <v>625</v>
      </c>
      <c r="B259" s="25" t="s">
        <v>626</v>
      </c>
      <c r="C259" s="121">
        <v>15.875841938999999</v>
      </c>
      <c r="D259" s="123">
        <v>14.182802818000001</v>
      </c>
      <c r="E259" s="23">
        <f t="shared" si="6"/>
        <v>0.11937267567813103</v>
      </c>
      <c r="F259" s="24">
        <f t="shared" si="7"/>
        <v>6.1610442349526492E-4</v>
      </c>
      <c r="G259" s="119"/>
    </row>
    <row r="260" spans="1:7" x14ac:dyDescent="0.15">
      <c r="A260" s="25" t="s">
        <v>627</v>
      </c>
      <c r="B260" s="25" t="s">
        <v>628</v>
      </c>
      <c r="C260" s="121">
        <v>4.7903536799999999</v>
      </c>
      <c r="D260" s="123">
        <v>0.23267389999999999</v>
      </c>
      <c r="E260" s="23">
        <f t="shared" si="6"/>
        <v>19.588272599548123</v>
      </c>
      <c r="F260" s="24">
        <f t="shared" si="7"/>
        <v>1.8590246134314459E-4</v>
      </c>
      <c r="G260" s="119"/>
    </row>
    <row r="261" spans="1:7" x14ac:dyDescent="0.15">
      <c r="A261" s="25" t="s">
        <v>629</v>
      </c>
      <c r="B261" s="25" t="s">
        <v>630</v>
      </c>
      <c r="C261" s="121">
        <v>4.0946058280000006</v>
      </c>
      <c r="D261" s="123">
        <v>18.048605519999999</v>
      </c>
      <c r="E261" s="23">
        <f t="shared" si="6"/>
        <v>-0.77313450485342528</v>
      </c>
      <c r="F261" s="24">
        <f t="shared" si="7"/>
        <v>1.5890210880111562E-4</v>
      </c>
      <c r="G261" s="119"/>
    </row>
    <row r="262" spans="1:7" x14ac:dyDescent="0.15">
      <c r="A262" s="25" t="s">
        <v>631</v>
      </c>
      <c r="B262" s="25" t="s">
        <v>632</v>
      </c>
      <c r="C262" s="121">
        <v>0.34789003999999996</v>
      </c>
      <c r="D262" s="123">
        <v>1.1462592600000001</v>
      </c>
      <c r="E262" s="23">
        <f t="shared" ref="E262:E325" si="8">IF(ISERROR(C262/D262-1),"",((C262/D262-1)))</f>
        <v>-0.69649969065462569</v>
      </c>
      <c r="F262" s="24">
        <f t="shared" ref="F262:F325" si="9">C262/$C$1621</f>
        <v>1.3500801617797252E-5</v>
      </c>
      <c r="G262" s="119"/>
    </row>
    <row r="263" spans="1:7" x14ac:dyDescent="0.15">
      <c r="A263" s="25" t="s">
        <v>633</v>
      </c>
      <c r="B263" s="25" t="s">
        <v>634</v>
      </c>
      <c r="C263" s="121">
        <v>15.627683982000001</v>
      </c>
      <c r="D263" s="123">
        <v>21.704748579999997</v>
      </c>
      <c r="E263" s="23">
        <f t="shared" si="8"/>
        <v>-0.27998779048745825</v>
      </c>
      <c r="F263" s="24">
        <f t="shared" si="9"/>
        <v>6.06473991571043E-4</v>
      </c>
      <c r="G263" s="119"/>
    </row>
    <row r="264" spans="1:7" x14ac:dyDescent="0.15">
      <c r="A264" s="25" t="s">
        <v>635</v>
      </c>
      <c r="B264" s="25" t="s">
        <v>636</v>
      </c>
      <c r="C264" s="121">
        <v>2.4087970800000003</v>
      </c>
      <c r="D264" s="123">
        <v>8.556430000000001E-2</v>
      </c>
      <c r="E264" s="23">
        <f t="shared" si="8"/>
        <v>27.151893722031268</v>
      </c>
      <c r="F264" s="24">
        <f t="shared" si="9"/>
        <v>9.3479800440993656E-5</v>
      </c>
      <c r="G264" s="119"/>
    </row>
    <row r="265" spans="1:7" x14ac:dyDescent="0.15">
      <c r="A265" s="25" t="s">
        <v>637</v>
      </c>
      <c r="B265" s="25" t="s">
        <v>638</v>
      </c>
      <c r="C265" s="121">
        <v>0.97717419999999999</v>
      </c>
      <c r="D265" s="123">
        <v>0.2566349</v>
      </c>
      <c r="E265" s="23">
        <f t="shared" si="8"/>
        <v>2.8076434654834554</v>
      </c>
      <c r="F265" s="24">
        <f t="shared" si="9"/>
        <v>3.7921853181625255E-5</v>
      </c>
      <c r="G265" s="119"/>
    </row>
    <row r="266" spans="1:7" x14ac:dyDescent="0.15">
      <c r="A266" s="25" t="s">
        <v>639</v>
      </c>
      <c r="B266" s="25" t="s">
        <v>640</v>
      </c>
      <c r="C266" s="121">
        <v>8.5930400000000014E-3</v>
      </c>
      <c r="D266" s="123">
        <v>1.034273E-2</v>
      </c>
      <c r="E266" s="23">
        <f t="shared" si="8"/>
        <v>-0.16917100224022075</v>
      </c>
      <c r="F266" s="24">
        <f t="shared" si="9"/>
        <v>3.3347585442169174E-7</v>
      </c>
      <c r="G266" s="119"/>
    </row>
    <row r="267" spans="1:7" x14ac:dyDescent="0.15">
      <c r="A267" s="25" t="s">
        <v>641</v>
      </c>
      <c r="B267" s="25" t="s">
        <v>642</v>
      </c>
      <c r="C267" s="121">
        <v>41.273213272</v>
      </c>
      <c r="D267" s="123">
        <v>16.771267553999998</v>
      </c>
      <c r="E267" s="23">
        <f t="shared" si="8"/>
        <v>1.4609477571751106</v>
      </c>
      <c r="F267" s="24">
        <f t="shared" si="9"/>
        <v>1.6017172107436839E-3</v>
      </c>
      <c r="G267" s="119"/>
    </row>
    <row r="268" spans="1:7" x14ac:dyDescent="0.15">
      <c r="A268" s="25" t="s">
        <v>643</v>
      </c>
      <c r="B268" s="25" t="s">
        <v>644</v>
      </c>
      <c r="C268" s="121">
        <v>3.8648586099999998</v>
      </c>
      <c r="D268" s="123">
        <v>3.3239772420000002</v>
      </c>
      <c r="E268" s="23">
        <f t="shared" si="8"/>
        <v>0.16272114055587128</v>
      </c>
      <c r="F268" s="24">
        <f t="shared" si="9"/>
        <v>1.4998615474718862E-4</v>
      </c>
      <c r="G268" s="119"/>
    </row>
    <row r="269" spans="1:7" x14ac:dyDescent="0.15">
      <c r="A269" s="25" t="s">
        <v>645</v>
      </c>
      <c r="B269" s="25" t="s">
        <v>646</v>
      </c>
      <c r="C269" s="121">
        <v>0.48506494999999999</v>
      </c>
      <c r="D269" s="123">
        <v>0.63624760000000002</v>
      </c>
      <c r="E269" s="23">
        <f t="shared" si="8"/>
        <v>-0.23761606330617202</v>
      </c>
      <c r="F269" s="24">
        <f t="shared" si="9"/>
        <v>1.88242401584614E-5</v>
      </c>
      <c r="G269" s="119"/>
    </row>
    <row r="270" spans="1:7" x14ac:dyDescent="0.15">
      <c r="A270" s="25" t="s">
        <v>647</v>
      </c>
      <c r="B270" s="25" t="s">
        <v>648</v>
      </c>
      <c r="C270" s="121">
        <v>2.3909999999999999E-3</v>
      </c>
      <c r="D270" s="123">
        <v>3.3479490000000001E-2</v>
      </c>
      <c r="E270" s="23">
        <f t="shared" si="8"/>
        <v>-0.9285831414994673</v>
      </c>
      <c r="F270" s="24">
        <f t="shared" si="9"/>
        <v>9.2789137246220757E-8</v>
      </c>
      <c r="G270" s="119"/>
    </row>
    <row r="271" spans="1:7" x14ac:dyDescent="0.15">
      <c r="A271" s="25" t="s">
        <v>649</v>
      </c>
      <c r="B271" s="25" t="s">
        <v>650</v>
      </c>
      <c r="C271" s="121">
        <v>1.6678960439999999</v>
      </c>
      <c r="D271" s="123">
        <v>0.191759027</v>
      </c>
      <c r="E271" s="23">
        <f t="shared" si="8"/>
        <v>7.6978749845241961</v>
      </c>
      <c r="F271" s="24">
        <f t="shared" si="9"/>
        <v>6.4727158067396349E-5</v>
      </c>
      <c r="G271" s="119"/>
    </row>
    <row r="272" spans="1:7" x14ac:dyDescent="0.15">
      <c r="A272" s="25" t="s">
        <v>651</v>
      </c>
      <c r="B272" s="25" t="s">
        <v>652</v>
      </c>
      <c r="C272" s="121">
        <v>1.80302951</v>
      </c>
      <c r="D272" s="123">
        <v>1.1725841399999999</v>
      </c>
      <c r="E272" s="23">
        <f t="shared" si="8"/>
        <v>0.53765469657469533</v>
      </c>
      <c r="F272" s="24">
        <f t="shared" si="9"/>
        <v>6.9971372924456789E-5</v>
      </c>
      <c r="G272" s="119"/>
    </row>
    <row r="273" spans="1:7" x14ac:dyDescent="0.15">
      <c r="A273" s="25" t="s">
        <v>653</v>
      </c>
      <c r="B273" s="25" t="s">
        <v>654</v>
      </c>
      <c r="C273" s="121">
        <v>0.91257580000000005</v>
      </c>
      <c r="D273" s="123">
        <v>1.9263574399999999</v>
      </c>
      <c r="E273" s="23">
        <f t="shared" si="8"/>
        <v>-0.52626870743157617</v>
      </c>
      <c r="F273" s="24">
        <f t="shared" si="9"/>
        <v>3.5414939838469138E-5</v>
      </c>
      <c r="G273" s="119"/>
    </row>
    <row r="274" spans="1:7" x14ac:dyDescent="0.15">
      <c r="A274" s="25" t="s">
        <v>655</v>
      </c>
      <c r="B274" s="25" t="s">
        <v>656</v>
      </c>
      <c r="C274" s="121">
        <v>16.225005771999999</v>
      </c>
      <c r="D274" s="123">
        <v>3.9815960600000002</v>
      </c>
      <c r="E274" s="23">
        <f t="shared" si="8"/>
        <v>3.075000458986791</v>
      </c>
      <c r="F274" s="24">
        <f t="shared" si="9"/>
        <v>6.2965465805053615E-4</v>
      </c>
      <c r="G274" s="119"/>
    </row>
    <row r="275" spans="1:7" x14ac:dyDescent="0.15">
      <c r="A275" s="25" t="s">
        <v>657</v>
      </c>
      <c r="B275" s="25" t="s">
        <v>658</v>
      </c>
      <c r="C275" s="121">
        <v>1.0259853000000001</v>
      </c>
      <c r="D275" s="123">
        <v>2.7922560000000001</v>
      </c>
      <c r="E275" s="23">
        <f t="shared" si="8"/>
        <v>-0.6325604457470948</v>
      </c>
      <c r="F275" s="24">
        <f t="shared" si="9"/>
        <v>3.981609820757214E-5</v>
      </c>
      <c r="G275" s="119"/>
    </row>
    <row r="276" spans="1:7" x14ac:dyDescent="0.15">
      <c r="A276" s="25" t="s">
        <v>659</v>
      </c>
      <c r="B276" s="25" t="s">
        <v>660</v>
      </c>
      <c r="C276" s="121">
        <v>30.590108949999998</v>
      </c>
      <c r="D276" s="123">
        <v>4.9755706599999998</v>
      </c>
      <c r="E276" s="23">
        <f t="shared" si="8"/>
        <v>5.1480604015781379</v>
      </c>
      <c r="F276" s="24">
        <f t="shared" si="9"/>
        <v>1.1871308313418636E-3</v>
      </c>
      <c r="G276" s="119"/>
    </row>
    <row r="277" spans="1:7" x14ac:dyDescent="0.15">
      <c r="A277" s="25" t="s">
        <v>1452</v>
      </c>
      <c r="B277" s="25" t="s">
        <v>662</v>
      </c>
      <c r="C277" s="121">
        <v>0.3795153</v>
      </c>
      <c r="D277" s="123">
        <v>2.2386382999999999</v>
      </c>
      <c r="E277" s="23">
        <f t="shared" si="8"/>
        <v>-0.8304704694813807</v>
      </c>
      <c r="F277" s="24">
        <f t="shared" si="9"/>
        <v>1.4728104248741382E-5</v>
      </c>
      <c r="G277" s="119"/>
    </row>
    <row r="278" spans="1:7" x14ac:dyDescent="0.15">
      <c r="A278" s="25" t="s">
        <v>663</v>
      </c>
      <c r="B278" s="25" t="s">
        <v>664</v>
      </c>
      <c r="C278" s="121">
        <v>0.31435241999999997</v>
      </c>
      <c r="D278" s="123">
        <v>0.41960203999999995</v>
      </c>
      <c r="E278" s="23">
        <f t="shared" si="8"/>
        <v>-0.25083200262801386</v>
      </c>
      <c r="F278" s="24">
        <f t="shared" si="9"/>
        <v>1.2199284752430627E-5</v>
      </c>
      <c r="G278" s="119"/>
    </row>
    <row r="279" spans="1:7" x14ac:dyDescent="0.15">
      <c r="A279" s="25" t="s">
        <v>665</v>
      </c>
      <c r="B279" s="25" t="s">
        <v>666</v>
      </c>
      <c r="C279" s="121">
        <v>0.15</v>
      </c>
      <c r="D279" s="123">
        <v>0.144011</v>
      </c>
      <c r="E279" s="23">
        <f t="shared" si="8"/>
        <v>4.1587100985341463E-2</v>
      </c>
      <c r="F279" s="24">
        <f t="shared" si="9"/>
        <v>5.8211503918582659E-6</v>
      </c>
      <c r="G279" s="119"/>
    </row>
    <row r="280" spans="1:7" x14ac:dyDescent="0.15">
      <c r="A280" s="25" t="s">
        <v>667</v>
      </c>
      <c r="B280" s="25" t="s">
        <v>668</v>
      </c>
      <c r="C280" s="121">
        <v>9.3741309480000012</v>
      </c>
      <c r="D280" s="123">
        <v>6.4535353400000002</v>
      </c>
      <c r="E280" s="23">
        <f t="shared" si="8"/>
        <v>0.45255746720680401</v>
      </c>
      <c r="F280" s="24">
        <f t="shared" si="9"/>
        <v>3.6378817360853936E-4</v>
      </c>
      <c r="G280" s="119"/>
    </row>
    <row r="281" spans="1:7" x14ac:dyDescent="0.15">
      <c r="A281" s="25" t="s">
        <v>669</v>
      </c>
      <c r="B281" s="25" t="s">
        <v>670</v>
      </c>
      <c r="C281" s="121">
        <v>1.4248221540000001</v>
      </c>
      <c r="D281" s="123">
        <v>2.7920984</v>
      </c>
      <c r="E281" s="23">
        <f t="shared" si="8"/>
        <v>-0.48969486390594252</v>
      </c>
      <c r="F281" s="24">
        <f t="shared" si="9"/>
        <v>5.5294026933902933E-5</v>
      </c>
      <c r="G281" s="119"/>
    </row>
    <row r="282" spans="1:7" x14ac:dyDescent="0.15">
      <c r="A282" s="25" t="s">
        <v>671</v>
      </c>
      <c r="B282" s="25" t="s">
        <v>672</v>
      </c>
      <c r="C282" s="121">
        <v>0.41239623999999997</v>
      </c>
      <c r="D282" s="123">
        <v>0.30068546999999995</v>
      </c>
      <c r="E282" s="23">
        <f t="shared" si="8"/>
        <v>0.37152034649363008</v>
      </c>
      <c r="F282" s="24">
        <f t="shared" si="9"/>
        <v>1.6004136893845836E-5</v>
      </c>
      <c r="G282" s="119"/>
    </row>
    <row r="283" spans="1:7" x14ac:dyDescent="0.15">
      <c r="A283" s="25" t="s">
        <v>673</v>
      </c>
      <c r="B283" s="25" t="s">
        <v>674</v>
      </c>
      <c r="C283" s="121">
        <v>0.40329529999999997</v>
      </c>
      <c r="D283" s="123">
        <v>0.18082832000000001</v>
      </c>
      <c r="E283" s="23">
        <f t="shared" si="8"/>
        <v>1.230266254754786</v>
      </c>
      <c r="F283" s="24">
        <f t="shared" si="9"/>
        <v>1.5650950624197311E-5</v>
      </c>
      <c r="G283" s="119"/>
    </row>
    <row r="284" spans="1:7" x14ac:dyDescent="0.15">
      <c r="A284" s="25" t="s">
        <v>675</v>
      </c>
      <c r="B284" s="25" t="s">
        <v>676</v>
      </c>
      <c r="C284" s="121">
        <v>2.70844445</v>
      </c>
      <c r="D284" s="123">
        <v>0.31253103000000004</v>
      </c>
      <c r="E284" s="23">
        <f t="shared" si="8"/>
        <v>7.6661617248053719</v>
      </c>
      <c r="F284" s="24">
        <f t="shared" si="9"/>
        <v>1.0510841647629231E-4</v>
      </c>
      <c r="G284" s="119"/>
    </row>
    <row r="285" spans="1:7" x14ac:dyDescent="0.15">
      <c r="A285" s="25" t="s">
        <v>1653</v>
      </c>
      <c r="B285" s="25" t="s">
        <v>679</v>
      </c>
      <c r="C285" s="121">
        <v>1.2742308489999998</v>
      </c>
      <c r="D285" s="123">
        <v>0.97711165</v>
      </c>
      <c r="E285" s="23">
        <f t="shared" si="8"/>
        <v>0.30407906711582022</v>
      </c>
      <c r="F285" s="24">
        <f t="shared" si="9"/>
        <v>4.94499293731616E-5</v>
      </c>
      <c r="G285" s="119"/>
    </row>
    <row r="286" spans="1:7" x14ac:dyDescent="0.15">
      <c r="A286" s="25" t="s">
        <v>1654</v>
      </c>
      <c r="B286" s="25" t="s">
        <v>680</v>
      </c>
      <c r="C286" s="121">
        <v>8.1766062319999993</v>
      </c>
      <c r="D286" s="123">
        <v>5.3964369800000007</v>
      </c>
      <c r="E286" s="23">
        <f t="shared" si="8"/>
        <v>0.51518608709852809</v>
      </c>
      <c r="F286" s="24">
        <f t="shared" si="9"/>
        <v>3.1731503047651691E-4</v>
      </c>
      <c r="G286" s="119"/>
    </row>
    <row r="287" spans="1:7" x14ac:dyDescent="0.15">
      <c r="A287" s="25" t="s">
        <v>677</v>
      </c>
      <c r="B287" s="25" t="s">
        <v>678</v>
      </c>
      <c r="C287" s="121">
        <v>1.2146537069999999</v>
      </c>
      <c r="D287" s="123">
        <v>3.7537482099999999</v>
      </c>
      <c r="E287" s="23">
        <f t="shared" si="8"/>
        <v>-0.67641577456789514</v>
      </c>
      <c r="F287" s="24">
        <f t="shared" si="9"/>
        <v>4.7137879349834301E-5</v>
      </c>
      <c r="G287" s="119"/>
    </row>
    <row r="288" spans="1:7" x14ac:dyDescent="0.15">
      <c r="A288" s="25" t="s">
        <v>1657</v>
      </c>
      <c r="B288" s="25" t="s">
        <v>681</v>
      </c>
      <c r="C288" s="121">
        <v>5.6625795530000005</v>
      </c>
      <c r="D288" s="123">
        <v>1.0072378959999999</v>
      </c>
      <c r="E288" s="23">
        <f t="shared" si="8"/>
        <v>4.6218889057764372</v>
      </c>
      <c r="F288" s="24">
        <f t="shared" si="9"/>
        <v>2.1975151455916371E-4</v>
      </c>
      <c r="G288" s="119"/>
    </row>
    <row r="289" spans="1:7" x14ac:dyDescent="0.15">
      <c r="A289" s="25" t="s">
        <v>682</v>
      </c>
      <c r="B289" s="25" t="s">
        <v>683</v>
      </c>
      <c r="C289" s="121">
        <v>1.617054217</v>
      </c>
      <c r="D289" s="123">
        <v>2.3090116219999999</v>
      </c>
      <c r="E289" s="23">
        <f t="shared" si="8"/>
        <v>-0.2996768827004197</v>
      </c>
      <c r="F289" s="24">
        <f t="shared" si="9"/>
        <v>6.2754105259637408E-5</v>
      </c>
      <c r="G289" s="119"/>
    </row>
    <row r="290" spans="1:7" x14ac:dyDescent="0.15">
      <c r="A290" s="25" t="s">
        <v>684</v>
      </c>
      <c r="B290" s="25" t="s">
        <v>685</v>
      </c>
      <c r="C290" s="121">
        <v>25.947383114000001</v>
      </c>
      <c r="D290" s="123">
        <v>25.864344263</v>
      </c>
      <c r="E290" s="23">
        <f t="shared" si="8"/>
        <v>3.2105531134145604E-3</v>
      </c>
      <c r="F290" s="24">
        <f t="shared" si="9"/>
        <v>1.006957462545051E-3</v>
      </c>
      <c r="G290" s="119"/>
    </row>
    <row r="291" spans="1:7" x14ac:dyDescent="0.15">
      <c r="A291" s="25" t="s">
        <v>686</v>
      </c>
      <c r="B291" s="25" t="s">
        <v>687</v>
      </c>
      <c r="C291" s="121">
        <v>56.244085931000001</v>
      </c>
      <c r="D291" s="123">
        <v>56.232861207999996</v>
      </c>
      <c r="E291" s="23">
        <f t="shared" si="8"/>
        <v>1.996114506512825E-4</v>
      </c>
      <c r="F291" s="24">
        <f t="shared" si="9"/>
        <v>2.1827018857130042E-3</v>
      </c>
      <c r="G291" s="119"/>
    </row>
    <row r="292" spans="1:7" x14ac:dyDescent="0.15">
      <c r="A292" s="25" t="s">
        <v>690</v>
      </c>
      <c r="B292" s="25" t="s">
        <v>691</v>
      </c>
      <c r="C292" s="121">
        <v>95.743978347000009</v>
      </c>
      <c r="D292" s="123">
        <v>62.411026248999995</v>
      </c>
      <c r="E292" s="23">
        <f t="shared" si="8"/>
        <v>0.53408754993087637</v>
      </c>
      <c r="F292" s="24">
        <f t="shared" si="9"/>
        <v>3.7156006471513897E-3</v>
      </c>
      <c r="G292" s="119"/>
    </row>
    <row r="293" spans="1:7" x14ac:dyDescent="0.15">
      <c r="A293" s="25" t="s">
        <v>692</v>
      </c>
      <c r="B293" s="25" t="s">
        <v>693</v>
      </c>
      <c r="C293" s="121">
        <v>9.6173502499999994</v>
      </c>
      <c r="D293" s="123">
        <v>6.9609005700000006</v>
      </c>
      <c r="E293" s="23">
        <f t="shared" si="8"/>
        <v>0.38162442535793883</v>
      </c>
      <c r="F293" s="24">
        <f t="shared" si="9"/>
        <v>3.7322694784283796E-4</v>
      </c>
      <c r="G293" s="119"/>
    </row>
    <row r="294" spans="1:7" x14ac:dyDescent="0.15">
      <c r="A294" s="25" t="s">
        <v>694</v>
      </c>
      <c r="B294" s="25" t="s">
        <v>695</v>
      </c>
      <c r="C294" s="121">
        <v>48.536270596000001</v>
      </c>
      <c r="D294" s="123">
        <v>53.613714860000002</v>
      </c>
      <c r="E294" s="23">
        <f t="shared" si="8"/>
        <v>-9.4704205393313812E-2</v>
      </c>
      <c r="F294" s="24">
        <f t="shared" si="9"/>
        <v>1.8835795373282949E-3</v>
      </c>
      <c r="G294" s="119"/>
    </row>
    <row r="295" spans="1:7" x14ac:dyDescent="0.15">
      <c r="A295" s="25" t="s">
        <v>696</v>
      </c>
      <c r="B295" s="25" t="s">
        <v>697</v>
      </c>
      <c r="C295" s="121">
        <v>94.051984665000006</v>
      </c>
      <c r="D295" s="123">
        <v>82.532606215000001</v>
      </c>
      <c r="E295" s="23">
        <f t="shared" si="8"/>
        <v>0.13957366643665248</v>
      </c>
      <c r="F295" s="24">
        <f t="shared" si="9"/>
        <v>3.6499383159180831E-3</v>
      </c>
      <c r="G295" s="119"/>
    </row>
    <row r="296" spans="1:7" x14ac:dyDescent="0.15">
      <c r="A296" s="25" t="s">
        <v>698</v>
      </c>
      <c r="B296" s="25" t="s">
        <v>699</v>
      </c>
      <c r="C296" s="121">
        <v>69.314738194</v>
      </c>
      <c r="D296" s="123">
        <v>30.3389123</v>
      </c>
      <c r="E296" s="23">
        <f t="shared" si="8"/>
        <v>1.2846810560838726</v>
      </c>
      <c r="F296" s="24">
        <f t="shared" si="9"/>
        <v>2.6899434359970416E-3</v>
      </c>
      <c r="G296" s="119"/>
    </row>
    <row r="297" spans="1:7" x14ac:dyDescent="0.15">
      <c r="A297" s="25" t="s">
        <v>991</v>
      </c>
      <c r="B297" s="25" t="s">
        <v>992</v>
      </c>
      <c r="C297" s="121">
        <v>89.628700011000006</v>
      </c>
      <c r="D297" s="123">
        <v>158.33011597699999</v>
      </c>
      <c r="E297" s="23">
        <f t="shared" si="8"/>
        <v>-0.4339124969502326</v>
      </c>
      <c r="F297" s="24">
        <f t="shared" si="9"/>
        <v>3.4782809479385313E-3</v>
      </c>
      <c r="G297" s="119"/>
    </row>
    <row r="298" spans="1:7" x14ac:dyDescent="0.15">
      <c r="A298" s="25" t="s">
        <v>700</v>
      </c>
      <c r="B298" s="25" t="s">
        <v>701</v>
      </c>
      <c r="C298" s="121">
        <v>0.72904232999999996</v>
      </c>
      <c r="D298" s="123">
        <v>2.0585999999999998E-3</v>
      </c>
      <c r="E298" s="23">
        <f t="shared" si="8"/>
        <v>353.14472457009617</v>
      </c>
      <c r="F298" s="24">
        <f t="shared" si="9"/>
        <v>2.8292433633071755E-5</v>
      </c>
      <c r="G298" s="119"/>
    </row>
    <row r="299" spans="1:7" x14ac:dyDescent="0.15">
      <c r="A299" s="25" t="s">
        <v>702</v>
      </c>
      <c r="B299" s="25" t="s">
        <v>703</v>
      </c>
      <c r="C299" s="121">
        <v>9.9508456800000005</v>
      </c>
      <c r="D299" s="123">
        <v>18.555699403000002</v>
      </c>
      <c r="E299" s="23">
        <f t="shared" si="8"/>
        <v>-0.463731036816042</v>
      </c>
      <c r="F299" s="24">
        <f t="shared" si="9"/>
        <v>3.8616912819635426E-4</v>
      </c>
      <c r="G299" s="119"/>
    </row>
    <row r="300" spans="1:7" x14ac:dyDescent="0.15">
      <c r="A300" s="25" t="s">
        <v>704</v>
      </c>
      <c r="B300" s="25" t="s">
        <v>705</v>
      </c>
      <c r="C300" s="121">
        <v>12.588766724999999</v>
      </c>
      <c r="D300" s="123">
        <v>7.3870700420000004</v>
      </c>
      <c r="E300" s="23">
        <f t="shared" si="8"/>
        <v>0.70416236118314557</v>
      </c>
      <c r="F300" s="24">
        <f t="shared" si="9"/>
        <v>4.8854069569497362E-4</v>
      </c>
      <c r="G300" s="119"/>
    </row>
    <row r="301" spans="1:7" x14ac:dyDescent="0.15">
      <c r="A301" s="25" t="s">
        <v>706</v>
      </c>
      <c r="B301" s="25" t="s">
        <v>707</v>
      </c>
      <c r="C301" s="121">
        <v>1.8075881</v>
      </c>
      <c r="D301" s="123">
        <v>3.3930070200000002</v>
      </c>
      <c r="E301" s="23">
        <f t="shared" si="8"/>
        <v>-0.46726072497191595</v>
      </c>
      <c r="F301" s="24">
        <f t="shared" si="9"/>
        <v>7.0148281177555597E-5</v>
      </c>
      <c r="G301" s="119"/>
    </row>
    <row r="302" spans="1:7" x14ac:dyDescent="0.15">
      <c r="A302" s="25" t="s">
        <v>1511</v>
      </c>
      <c r="B302" s="25" t="s">
        <v>709</v>
      </c>
      <c r="C302" s="121">
        <v>3.9575424019999996</v>
      </c>
      <c r="D302" s="123">
        <v>2.6847178709999997</v>
      </c>
      <c r="E302" s="23">
        <f t="shared" si="8"/>
        <v>0.47409992116821575</v>
      </c>
      <c r="F302" s="24">
        <f t="shared" si="9"/>
        <v>1.5358299669465336E-4</v>
      </c>
      <c r="G302" s="119"/>
    </row>
    <row r="303" spans="1:7" x14ac:dyDescent="0.15">
      <c r="A303" s="25" t="s">
        <v>710</v>
      </c>
      <c r="B303" s="25" t="s">
        <v>711</v>
      </c>
      <c r="C303" s="121">
        <v>5.1474815039999999</v>
      </c>
      <c r="D303" s="123">
        <v>6.4964707750000006</v>
      </c>
      <c r="E303" s="23">
        <f t="shared" si="8"/>
        <v>-0.20764955584672828</v>
      </c>
      <c r="F303" s="24">
        <f t="shared" si="9"/>
        <v>1.9976175982728517E-4</v>
      </c>
      <c r="G303" s="119"/>
    </row>
    <row r="304" spans="1:7" x14ac:dyDescent="0.15">
      <c r="A304" s="25" t="s">
        <v>712</v>
      </c>
      <c r="B304" s="25" t="s">
        <v>713</v>
      </c>
      <c r="C304" s="121">
        <v>15.360599097</v>
      </c>
      <c r="D304" s="123">
        <v>10.24829357</v>
      </c>
      <c r="E304" s="23">
        <f t="shared" si="8"/>
        <v>0.49884456295878743</v>
      </c>
      <c r="F304" s="24">
        <f t="shared" si="9"/>
        <v>5.9610904968452857E-4</v>
      </c>
      <c r="G304" s="119"/>
    </row>
    <row r="305" spans="1:7" x14ac:dyDescent="0.15">
      <c r="A305" s="25" t="s">
        <v>714</v>
      </c>
      <c r="B305" s="25" t="s">
        <v>715</v>
      </c>
      <c r="C305" s="121">
        <v>16.459127810000002</v>
      </c>
      <c r="D305" s="123">
        <v>8.2140918949999993</v>
      </c>
      <c r="E305" s="23">
        <f t="shared" si="8"/>
        <v>1.0037671869752076</v>
      </c>
      <c r="F305" s="24">
        <f t="shared" si="9"/>
        <v>6.387403886721787E-4</v>
      </c>
      <c r="G305" s="119"/>
    </row>
    <row r="306" spans="1:7" x14ac:dyDescent="0.15">
      <c r="A306" s="25" t="s">
        <v>716</v>
      </c>
      <c r="B306" s="25" t="s">
        <v>722</v>
      </c>
      <c r="C306" s="121">
        <v>2.3256294190000002</v>
      </c>
      <c r="D306" s="123">
        <v>39.767734295000004</v>
      </c>
      <c r="E306" s="23">
        <f t="shared" si="8"/>
        <v>-0.94151969026577409</v>
      </c>
      <c r="F306" s="24">
        <f t="shared" si="9"/>
        <v>9.0252257358193082E-5</v>
      </c>
      <c r="G306" s="119"/>
    </row>
    <row r="307" spans="1:7" x14ac:dyDescent="0.15">
      <c r="A307" s="25" t="s">
        <v>723</v>
      </c>
      <c r="B307" s="25" t="s">
        <v>724</v>
      </c>
      <c r="C307" s="121">
        <v>24.106701477000001</v>
      </c>
      <c r="D307" s="123">
        <v>19.081526513</v>
      </c>
      <c r="E307" s="23">
        <f t="shared" si="8"/>
        <v>0.2633528801050804</v>
      </c>
      <c r="F307" s="24">
        <f t="shared" si="9"/>
        <v>9.3552489832832532E-4</v>
      </c>
      <c r="G307" s="119"/>
    </row>
    <row r="308" spans="1:7" x14ac:dyDescent="0.15">
      <c r="A308" s="25" t="s">
        <v>725</v>
      </c>
      <c r="B308" s="25" t="s">
        <v>726</v>
      </c>
      <c r="C308" s="121">
        <v>4.9202640199999994</v>
      </c>
      <c r="D308" s="123">
        <v>0.40173747999999998</v>
      </c>
      <c r="E308" s="23">
        <f t="shared" si="8"/>
        <v>11.247460754719723</v>
      </c>
      <c r="F308" s="24">
        <f t="shared" si="9"/>
        <v>1.9094397885379417E-4</v>
      </c>
      <c r="G308" s="119"/>
    </row>
    <row r="309" spans="1:7" x14ac:dyDescent="0.15">
      <c r="A309" s="25" t="s">
        <v>727</v>
      </c>
      <c r="B309" s="25" t="s">
        <v>728</v>
      </c>
      <c r="C309" s="121">
        <v>4.95187416</v>
      </c>
      <c r="D309" s="123">
        <v>1.68717852</v>
      </c>
      <c r="E309" s="23">
        <f t="shared" si="8"/>
        <v>1.9350030843209169</v>
      </c>
      <c r="F309" s="24">
        <f t="shared" si="9"/>
        <v>1.9217069471277881E-4</v>
      </c>
      <c r="G309" s="119"/>
    </row>
    <row r="310" spans="1:7" x14ac:dyDescent="0.15">
      <c r="A310" s="25" t="s">
        <v>1698</v>
      </c>
      <c r="B310" s="25" t="s">
        <v>1719</v>
      </c>
      <c r="C310" s="121">
        <v>6.244487E-2</v>
      </c>
      <c r="D310" s="123">
        <v>1.2605999999999999E-2</v>
      </c>
      <c r="E310" s="23">
        <f t="shared" si="8"/>
        <v>3.9535832143423768</v>
      </c>
      <c r="F310" s="24">
        <f t="shared" si="9"/>
        <v>2.4233398631335898E-6</v>
      </c>
      <c r="G310" s="119"/>
    </row>
    <row r="311" spans="1:7" x14ac:dyDescent="0.15">
      <c r="A311" s="25" t="s">
        <v>1505</v>
      </c>
      <c r="B311" s="25" t="s">
        <v>368</v>
      </c>
      <c r="C311" s="121">
        <v>22.095348780000002</v>
      </c>
      <c r="D311" s="123">
        <v>6.8840344400000006</v>
      </c>
      <c r="E311" s="23">
        <f t="shared" si="8"/>
        <v>2.2096511097640588</v>
      </c>
      <c r="F311" s="24">
        <f t="shared" si="9"/>
        <v>8.5746898805961385E-4</v>
      </c>
      <c r="G311" s="119"/>
    </row>
    <row r="312" spans="1:7" x14ac:dyDescent="0.15">
      <c r="A312" s="25" t="s">
        <v>729</v>
      </c>
      <c r="B312" s="25" t="s">
        <v>730</v>
      </c>
      <c r="C312" s="121">
        <v>17.303911862</v>
      </c>
      <c r="D312" s="123">
        <v>8.3034950199999997</v>
      </c>
      <c r="E312" s="23">
        <f t="shared" si="8"/>
        <v>1.0839311422866369</v>
      </c>
      <c r="F312" s="24">
        <f t="shared" si="9"/>
        <v>6.7152448877441466E-4</v>
      </c>
      <c r="G312" s="119"/>
    </row>
    <row r="313" spans="1:7" x14ac:dyDescent="0.15">
      <c r="A313" s="25" t="s">
        <v>731</v>
      </c>
      <c r="B313" s="25" t="s">
        <v>732</v>
      </c>
      <c r="C313" s="121">
        <v>7.4143205700000001</v>
      </c>
      <c r="D313" s="123">
        <v>0.88780093999999998</v>
      </c>
      <c r="E313" s="23">
        <f t="shared" si="8"/>
        <v>7.3513321916509806</v>
      </c>
      <c r="F313" s="24">
        <f t="shared" si="9"/>
        <v>2.8773250060945538E-4</v>
      </c>
      <c r="G313" s="119"/>
    </row>
    <row r="314" spans="1:7" x14ac:dyDescent="0.15">
      <c r="A314" s="25" t="s">
        <v>733</v>
      </c>
      <c r="B314" s="25" t="s">
        <v>734</v>
      </c>
      <c r="C314" s="121">
        <v>10.0407797</v>
      </c>
      <c r="D314" s="123">
        <v>5.8570224770000001</v>
      </c>
      <c r="E314" s="23">
        <f t="shared" si="8"/>
        <v>0.71431469478378085</v>
      </c>
      <c r="F314" s="24">
        <f t="shared" si="9"/>
        <v>3.8965925790145019E-4</v>
      </c>
      <c r="G314" s="119"/>
    </row>
    <row r="315" spans="1:7" x14ac:dyDescent="0.15">
      <c r="A315" s="25" t="s">
        <v>735</v>
      </c>
      <c r="B315" s="25" t="s">
        <v>736</v>
      </c>
      <c r="C315" s="121">
        <v>30.489742818</v>
      </c>
      <c r="D315" s="123">
        <v>34.369578179999998</v>
      </c>
      <c r="E315" s="23">
        <f t="shared" si="8"/>
        <v>-0.11288574278335817</v>
      </c>
      <c r="F315" s="24">
        <f t="shared" si="9"/>
        <v>1.1832358556843898E-3</v>
      </c>
      <c r="G315" s="119"/>
    </row>
    <row r="316" spans="1:7" x14ac:dyDescent="0.15">
      <c r="A316" s="25" t="s">
        <v>1695</v>
      </c>
      <c r="B316" s="25" t="s">
        <v>1715</v>
      </c>
      <c r="C316" s="121">
        <v>0.48846741999999999</v>
      </c>
      <c r="D316" s="123">
        <v>6.1900660000000003E-2</v>
      </c>
      <c r="E316" s="23">
        <f t="shared" si="8"/>
        <v>6.8911504336141158</v>
      </c>
      <c r="F316" s="24">
        <f t="shared" si="9"/>
        <v>1.8956282088953307E-5</v>
      </c>
      <c r="G316" s="119"/>
    </row>
    <row r="317" spans="1:7" x14ac:dyDescent="0.15">
      <c r="A317" s="25" t="s">
        <v>737</v>
      </c>
      <c r="B317" s="25" t="s">
        <v>738</v>
      </c>
      <c r="C317" s="121">
        <v>46.964379272999999</v>
      </c>
      <c r="D317" s="123">
        <v>32.320727278</v>
      </c>
      <c r="E317" s="23">
        <f t="shared" si="8"/>
        <v>0.45307309668639806</v>
      </c>
      <c r="F317" s="24">
        <f t="shared" si="9"/>
        <v>1.8225780987226946E-3</v>
      </c>
      <c r="G317" s="119"/>
    </row>
    <row r="318" spans="1:7" x14ac:dyDescent="0.15">
      <c r="A318" s="25" t="s">
        <v>1697</v>
      </c>
      <c r="B318" s="25" t="s">
        <v>1717</v>
      </c>
      <c r="C318" s="121">
        <v>1.3296706299999999</v>
      </c>
      <c r="D318" s="123">
        <v>0.10685825</v>
      </c>
      <c r="E318" s="23">
        <f t="shared" si="8"/>
        <v>11.443312799900802</v>
      </c>
      <c r="F318" s="24">
        <f t="shared" si="9"/>
        <v>5.1601418059112843E-5</v>
      </c>
      <c r="G318" s="119"/>
    </row>
    <row r="319" spans="1:7" x14ac:dyDescent="0.15">
      <c r="A319" s="25" t="s">
        <v>739</v>
      </c>
      <c r="B319" s="25" t="s">
        <v>740</v>
      </c>
      <c r="C319" s="121">
        <v>25.260856616999998</v>
      </c>
      <c r="D319" s="123">
        <v>18.069362828000003</v>
      </c>
      <c r="E319" s="23">
        <f t="shared" si="8"/>
        <v>0.39799376754205018</v>
      </c>
      <c r="F319" s="24">
        <f t="shared" si="9"/>
        <v>9.8031496929816683E-4</v>
      </c>
      <c r="G319" s="119"/>
    </row>
    <row r="320" spans="1:7" x14ac:dyDescent="0.15">
      <c r="A320" s="25" t="s">
        <v>741</v>
      </c>
      <c r="B320" s="25" t="s">
        <v>742</v>
      </c>
      <c r="C320" s="121">
        <v>11.309045355</v>
      </c>
      <c r="D320" s="123">
        <v>5.4483986519999998</v>
      </c>
      <c r="E320" s="23">
        <f t="shared" si="8"/>
        <v>1.0756640762416811</v>
      </c>
      <c r="F320" s="24">
        <f t="shared" si="9"/>
        <v>4.3887769199867441E-4</v>
      </c>
      <c r="G320" s="119"/>
    </row>
    <row r="321" spans="1:7" x14ac:dyDescent="0.15">
      <c r="A321" s="25" t="s">
        <v>743</v>
      </c>
      <c r="B321" s="25" t="s">
        <v>744</v>
      </c>
      <c r="C321" s="121">
        <v>25.582648113000001</v>
      </c>
      <c r="D321" s="123">
        <v>49.705254431999997</v>
      </c>
      <c r="E321" s="23">
        <f t="shared" si="8"/>
        <v>-0.48531300351759155</v>
      </c>
      <c r="F321" s="24">
        <f t="shared" si="9"/>
        <v>9.9280294725174719E-4</v>
      </c>
      <c r="G321" s="119"/>
    </row>
    <row r="322" spans="1:7" x14ac:dyDescent="0.15">
      <c r="A322" s="25" t="s">
        <v>745</v>
      </c>
      <c r="B322" s="25" t="s">
        <v>746</v>
      </c>
      <c r="C322" s="121">
        <v>1.990953175</v>
      </c>
      <c r="D322" s="123">
        <v>4.1277177749999998</v>
      </c>
      <c r="E322" s="23">
        <f t="shared" si="8"/>
        <v>-0.51766247511919583</v>
      </c>
      <c r="F322" s="24">
        <f t="shared" si="9"/>
        <v>7.7264252365484736E-5</v>
      </c>
      <c r="G322" s="119"/>
    </row>
    <row r="323" spans="1:7" x14ac:dyDescent="0.15">
      <c r="A323" s="25" t="s">
        <v>747</v>
      </c>
      <c r="B323" s="25" t="s">
        <v>748</v>
      </c>
      <c r="C323" s="121">
        <v>5.8873230899999998</v>
      </c>
      <c r="D323" s="123">
        <v>7.6373241199999997</v>
      </c>
      <c r="E323" s="23">
        <f t="shared" si="8"/>
        <v>-0.22913798111792061</v>
      </c>
      <c r="F323" s="24">
        <f t="shared" si="9"/>
        <v>2.2847328741566479E-4</v>
      </c>
      <c r="G323" s="119"/>
    </row>
    <row r="324" spans="1:7" x14ac:dyDescent="0.15">
      <c r="A324" s="25" t="s">
        <v>761</v>
      </c>
      <c r="B324" s="25" t="s">
        <v>762</v>
      </c>
      <c r="C324" s="121">
        <v>36.916369792000005</v>
      </c>
      <c r="D324" s="123">
        <v>22.521186313999998</v>
      </c>
      <c r="E324" s="23">
        <f t="shared" si="8"/>
        <v>0.63918406771722469</v>
      </c>
      <c r="F324" s="24">
        <f t="shared" si="9"/>
        <v>1.4326382698712367E-3</v>
      </c>
      <c r="G324" s="119"/>
    </row>
    <row r="325" spans="1:7" x14ac:dyDescent="0.15">
      <c r="A325" s="25" t="s">
        <v>1680</v>
      </c>
      <c r="B325" s="25" t="s">
        <v>1681</v>
      </c>
      <c r="C325" s="121">
        <v>1.37044E-2</v>
      </c>
      <c r="D325" s="123"/>
      <c r="E325" s="23" t="str">
        <f t="shared" si="8"/>
        <v/>
      </c>
      <c r="F325" s="24">
        <f t="shared" si="9"/>
        <v>5.3183582286788284E-7</v>
      </c>
      <c r="G325" s="119"/>
    </row>
    <row r="326" spans="1:7" x14ac:dyDescent="0.15">
      <c r="A326" s="25" t="s">
        <v>763</v>
      </c>
      <c r="B326" s="25" t="s">
        <v>764</v>
      </c>
      <c r="C326" s="121">
        <v>11.512490678999999</v>
      </c>
      <c r="D326" s="123">
        <v>9.9870119039999992</v>
      </c>
      <c r="E326" s="23">
        <f t="shared" ref="E326:E389" si="10">IF(ISERROR(C326/D326-1),"",((C326/D326-1)))</f>
        <v>0.15274626581640649</v>
      </c>
      <c r="F326" s="24">
        <f t="shared" ref="F326:F389" si="11">C326/$C$1621</f>
        <v>4.4677293084883655E-4</v>
      </c>
      <c r="G326" s="119"/>
    </row>
    <row r="327" spans="1:7" x14ac:dyDescent="0.15">
      <c r="A327" s="25" t="s">
        <v>1699</v>
      </c>
      <c r="B327" s="25" t="s">
        <v>1720</v>
      </c>
      <c r="C327" s="121">
        <v>0.76084362999999999</v>
      </c>
      <c r="D327" s="123">
        <v>0.16174542</v>
      </c>
      <c r="E327" s="23">
        <f t="shared" si="10"/>
        <v>3.7039577998560951</v>
      </c>
      <c r="F327" s="24">
        <f t="shared" si="11"/>
        <v>2.952656796611577E-5</v>
      </c>
      <c r="G327" s="119"/>
    </row>
    <row r="328" spans="1:7" x14ac:dyDescent="0.15">
      <c r="A328" s="25" t="s">
        <v>765</v>
      </c>
      <c r="B328" s="25" t="s">
        <v>766</v>
      </c>
      <c r="C328" s="121">
        <v>9.742720460000001</v>
      </c>
      <c r="D328" s="123">
        <v>8.956215349999999</v>
      </c>
      <c r="E328" s="23">
        <f t="shared" si="10"/>
        <v>8.7816681406617025E-2</v>
      </c>
      <c r="F328" s="24">
        <f t="shared" si="11"/>
        <v>3.7809227348996371E-4</v>
      </c>
      <c r="G328" s="119"/>
    </row>
    <row r="329" spans="1:7" x14ac:dyDescent="0.15">
      <c r="A329" s="25" t="s">
        <v>767</v>
      </c>
      <c r="B329" s="25" t="s">
        <v>768</v>
      </c>
      <c r="C329" s="121">
        <v>3.2416790849999999</v>
      </c>
      <c r="D329" s="123">
        <v>4.7119472400000006</v>
      </c>
      <c r="E329" s="23">
        <f t="shared" si="10"/>
        <v>-0.31202984246487453</v>
      </c>
      <c r="F329" s="24">
        <f t="shared" si="11"/>
        <v>1.2580200983950996E-4</v>
      </c>
      <c r="G329" s="119"/>
    </row>
    <row r="330" spans="1:7" x14ac:dyDescent="0.15">
      <c r="A330" s="25" t="s">
        <v>769</v>
      </c>
      <c r="B330" s="25" t="s">
        <v>770</v>
      </c>
      <c r="C330" s="121">
        <v>5.6686857659999994</v>
      </c>
      <c r="D330" s="123">
        <v>2.0502504190000002</v>
      </c>
      <c r="E330" s="23">
        <f t="shared" si="10"/>
        <v>1.7648748238104854</v>
      </c>
      <c r="F330" s="24">
        <f t="shared" si="11"/>
        <v>2.1998848245381516E-4</v>
      </c>
      <c r="G330" s="119"/>
    </row>
    <row r="331" spans="1:7" x14ac:dyDescent="0.15">
      <c r="A331" s="25" t="s">
        <v>771</v>
      </c>
      <c r="B331" s="25" t="s">
        <v>772</v>
      </c>
      <c r="C331" s="121">
        <v>20.50824201</v>
      </c>
      <c r="D331" s="123">
        <v>8.421226429999999</v>
      </c>
      <c r="E331" s="23">
        <f t="shared" si="10"/>
        <v>1.4353034775244731</v>
      </c>
      <c r="F331" s="24">
        <f t="shared" si="11"/>
        <v>7.9587707341890438E-4</v>
      </c>
      <c r="G331" s="119"/>
    </row>
    <row r="332" spans="1:7" x14ac:dyDescent="0.15">
      <c r="A332" s="25" t="s">
        <v>773</v>
      </c>
      <c r="B332" s="25" t="s">
        <v>774</v>
      </c>
      <c r="C332" s="121">
        <v>2.0829584250000002</v>
      </c>
      <c r="D332" s="123">
        <v>1.3466237599999999</v>
      </c>
      <c r="E332" s="23">
        <f t="shared" si="10"/>
        <v>0.54680058890391203</v>
      </c>
      <c r="F332" s="24">
        <f t="shared" si="11"/>
        <v>8.0834761679421526E-5</v>
      </c>
      <c r="G332" s="119"/>
    </row>
    <row r="333" spans="1:7" x14ac:dyDescent="0.15">
      <c r="A333" s="25" t="s">
        <v>775</v>
      </c>
      <c r="B333" s="25" t="s">
        <v>776</v>
      </c>
      <c r="C333" s="121">
        <v>0.25839092000000002</v>
      </c>
      <c r="D333" s="123">
        <v>0.12986891</v>
      </c>
      <c r="E333" s="23">
        <f t="shared" si="10"/>
        <v>0.98962877258306103</v>
      </c>
      <c r="F333" s="24">
        <f t="shared" si="11"/>
        <v>1.0027549368070787E-5</v>
      </c>
      <c r="G333" s="119"/>
    </row>
    <row r="334" spans="1:7" x14ac:dyDescent="0.15">
      <c r="A334" s="25" t="s">
        <v>777</v>
      </c>
      <c r="B334" s="25" t="s">
        <v>778</v>
      </c>
      <c r="C334" s="121">
        <v>54.721000558</v>
      </c>
      <c r="D334" s="123">
        <v>16.988034638999999</v>
      </c>
      <c r="E334" s="23">
        <f t="shared" si="10"/>
        <v>2.221149575029425</v>
      </c>
      <c r="F334" s="24">
        <f t="shared" si="11"/>
        <v>2.123594492273854E-3</v>
      </c>
      <c r="G334" s="119"/>
    </row>
    <row r="335" spans="1:7" x14ac:dyDescent="0.15">
      <c r="A335" s="25" t="s">
        <v>1592</v>
      </c>
      <c r="B335" s="25" t="s">
        <v>780</v>
      </c>
      <c r="C335" s="121">
        <v>2.2040740000000003E-2</v>
      </c>
      <c r="D335" s="123">
        <v>0</v>
      </c>
      <c r="E335" s="23" t="str">
        <f t="shared" si="10"/>
        <v/>
      </c>
      <c r="F335" s="24">
        <f t="shared" si="11"/>
        <v>8.5534974858564115E-7</v>
      </c>
      <c r="G335" s="119"/>
    </row>
    <row r="336" spans="1:7" x14ac:dyDescent="0.15">
      <c r="A336" s="25" t="s">
        <v>1539</v>
      </c>
      <c r="B336" s="25" t="s">
        <v>781</v>
      </c>
      <c r="C336" s="121">
        <v>16.004015930000001</v>
      </c>
      <c r="D336" s="123">
        <v>40.566499112000002</v>
      </c>
      <c r="E336" s="23">
        <f t="shared" si="10"/>
        <v>-0.60548688498323378</v>
      </c>
      <c r="F336" s="24">
        <f t="shared" si="11"/>
        <v>6.2107855734816963E-4</v>
      </c>
      <c r="G336" s="119"/>
    </row>
    <row r="337" spans="1:7" x14ac:dyDescent="0.15">
      <c r="A337" s="25" t="s">
        <v>782</v>
      </c>
      <c r="B337" s="25" t="s">
        <v>783</v>
      </c>
      <c r="C337" s="121">
        <v>20.381995943</v>
      </c>
      <c r="D337" s="123">
        <v>18.539501574000003</v>
      </c>
      <c r="E337" s="23">
        <f t="shared" si="10"/>
        <v>9.9382087573698819E-2</v>
      </c>
      <c r="F337" s="24">
        <f t="shared" si="11"/>
        <v>7.9097775780298692E-4</v>
      </c>
      <c r="G337" s="119"/>
    </row>
    <row r="338" spans="1:7" x14ac:dyDescent="0.15">
      <c r="A338" s="25" t="s">
        <v>784</v>
      </c>
      <c r="B338" s="25" t="s">
        <v>785</v>
      </c>
      <c r="C338" s="121">
        <v>195.815555246</v>
      </c>
      <c r="D338" s="123">
        <v>371.03790913300003</v>
      </c>
      <c r="E338" s="23">
        <f t="shared" si="10"/>
        <v>-0.47224919495811102</v>
      </c>
      <c r="F338" s="24">
        <f t="shared" si="11"/>
        <v>7.5991453076813126E-3</v>
      </c>
      <c r="G338" s="119"/>
    </row>
    <row r="339" spans="1:7" x14ac:dyDescent="0.15">
      <c r="A339" s="25" t="s">
        <v>119</v>
      </c>
      <c r="B339" s="25" t="s">
        <v>1718</v>
      </c>
      <c r="C339" s="121">
        <v>0.34754631000000002</v>
      </c>
      <c r="D339" s="123">
        <v>1.5779350000000001E-2</v>
      </c>
      <c r="E339" s="23">
        <f t="shared" si="10"/>
        <v>21.025388244762933</v>
      </c>
      <c r="F339" s="24">
        <f t="shared" si="11"/>
        <v>1.3487462257635964E-5</v>
      </c>
      <c r="G339" s="119"/>
    </row>
    <row r="340" spans="1:7" x14ac:dyDescent="0.15">
      <c r="A340" s="25" t="s">
        <v>786</v>
      </c>
      <c r="B340" s="25" t="s">
        <v>787</v>
      </c>
      <c r="C340" s="121">
        <v>6.4458411250000003</v>
      </c>
      <c r="D340" s="123">
        <v>7.0658610560000001</v>
      </c>
      <c r="E340" s="23">
        <f t="shared" si="10"/>
        <v>-8.77486729623006E-2</v>
      </c>
      <c r="F340" s="24">
        <f t="shared" si="11"/>
        <v>2.5014807060433255E-4</v>
      </c>
      <c r="G340" s="119"/>
    </row>
    <row r="341" spans="1:7" x14ac:dyDescent="0.15">
      <c r="A341" s="25" t="s">
        <v>1501</v>
      </c>
      <c r="B341" s="25" t="s">
        <v>788</v>
      </c>
      <c r="C341" s="121">
        <v>0.47763934000000002</v>
      </c>
      <c r="D341" s="123">
        <v>1.1136591299999998</v>
      </c>
      <c r="E341" s="23">
        <f t="shared" si="10"/>
        <v>-0.57110813611342626</v>
      </c>
      <c r="F341" s="24">
        <f t="shared" si="11"/>
        <v>1.8536069541386159E-5</v>
      </c>
      <c r="G341" s="119"/>
    </row>
    <row r="342" spans="1:7" x14ac:dyDescent="0.15">
      <c r="A342" s="25" t="s">
        <v>789</v>
      </c>
      <c r="B342" s="25" t="s">
        <v>790</v>
      </c>
      <c r="C342" s="121">
        <v>0.86858534600000004</v>
      </c>
      <c r="D342" s="123">
        <v>0.48196334999999996</v>
      </c>
      <c r="E342" s="23">
        <f t="shared" si="10"/>
        <v>0.80218131938870485</v>
      </c>
      <c r="F342" s="24">
        <f t="shared" si="11"/>
        <v>3.3707772848201656E-5</v>
      </c>
      <c r="G342" s="119"/>
    </row>
    <row r="343" spans="1:7" x14ac:dyDescent="0.15">
      <c r="A343" s="25" t="s">
        <v>791</v>
      </c>
      <c r="B343" s="25" t="s">
        <v>792</v>
      </c>
      <c r="C343" s="121">
        <v>3.5448116409999999</v>
      </c>
      <c r="D343" s="123">
        <v>0.66904352700000003</v>
      </c>
      <c r="E343" s="23">
        <f t="shared" si="10"/>
        <v>4.2983273852076289</v>
      </c>
      <c r="F343" s="24">
        <f t="shared" si="11"/>
        <v>1.3756587782047262E-4</v>
      </c>
      <c r="G343" s="119"/>
    </row>
    <row r="344" spans="1:7" x14ac:dyDescent="0.15">
      <c r="A344" s="25" t="s">
        <v>1700</v>
      </c>
      <c r="B344" s="25" t="s">
        <v>0</v>
      </c>
      <c r="C344" s="121">
        <v>0.28185435999999997</v>
      </c>
      <c r="D344" s="123">
        <v>0.44201737000000002</v>
      </c>
      <c r="E344" s="23">
        <f t="shared" si="10"/>
        <v>-0.36234551144449378</v>
      </c>
      <c r="F344" s="24">
        <f t="shared" si="11"/>
        <v>1.0938110787739738E-5</v>
      </c>
      <c r="G344" s="119"/>
    </row>
    <row r="345" spans="1:7" x14ac:dyDescent="0.15">
      <c r="A345" s="25" t="s">
        <v>793</v>
      </c>
      <c r="B345" s="25" t="s">
        <v>794</v>
      </c>
      <c r="C345" s="121">
        <v>40.965736499999998</v>
      </c>
      <c r="D345" s="123">
        <v>51.034529795000005</v>
      </c>
      <c r="E345" s="23">
        <f t="shared" si="10"/>
        <v>-0.19729374083478812</v>
      </c>
      <c r="F345" s="24">
        <f t="shared" si="11"/>
        <v>1.5897847538649166E-3</v>
      </c>
      <c r="G345" s="119"/>
    </row>
    <row r="346" spans="1:7" x14ac:dyDescent="0.15">
      <c r="A346" s="25" t="s">
        <v>795</v>
      </c>
      <c r="B346" s="25" t="s">
        <v>796</v>
      </c>
      <c r="C346" s="121">
        <v>19.415225272999997</v>
      </c>
      <c r="D346" s="123">
        <v>20.470115921999998</v>
      </c>
      <c r="E346" s="23">
        <f t="shared" si="10"/>
        <v>-5.1533203476696987E-2</v>
      </c>
      <c r="F346" s="24">
        <f t="shared" si="11"/>
        <v>7.5345964137293637E-4</v>
      </c>
      <c r="G346" s="119"/>
    </row>
    <row r="347" spans="1:7" x14ac:dyDescent="0.15">
      <c r="A347" s="25" t="s">
        <v>798</v>
      </c>
      <c r="B347" s="25" t="s">
        <v>799</v>
      </c>
      <c r="C347" s="121">
        <v>28.626661401</v>
      </c>
      <c r="D347" s="123">
        <v>26.066765692000001</v>
      </c>
      <c r="E347" s="23">
        <f t="shared" si="10"/>
        <v>9.8205344661752347E-2</v>
      </c>
      <c r="F347" s="24">
        <f t="shared" si="11"/>
        <v>1.1109340082135002E-3</v>
      </c>
      <c r="G347" s="119"/>
    </row>
    <row r="348" spans="1:7" x14ac:dyDescent="0.15">
      <c r="A348" s="25" t="s">
        <v>800</v>
      </c>
      <c r="B348" s="25" t="s">
        <v>801</v>
      </c>
      <c r="C348" s="121">
        <v>40.385224264999998</v>
      </c>
      <c r="D348" s="123">
        <v>40.961282439999998</v>
      </c>
      <c r="E348" s="23">
        <f t="shared" si="10"/>
        <v>-1.4063479966571091E-2</v>
      </c>
      <c r="F348" s="24">
        <f t="shared" si="11"/>
        <v>1.5672564270365914E-3</v>
      </c>
      <c r="G348" s="119"/>
    </row>
    <row r="349" spans="1:7" x14ac:dyDescent="0.15">
      <c r="A349" s="25" t="s">
        <v>802</v>
      </c>
      <c r="B349" s="25" t="s">
        <v>803</v>
      </c>
      <c r="C349" s="121">
        <v>12.749102526</v>
      </c>
      <c r="D349" s="123">
        <v>13.612476171000001</v>
      </c>
      <c r="E349" s="23">
        <f t="shared" si="10"/>
        <v>-6.3425172184273904E-2</v>
      </c>
      <c r="F349" s="24">
        <f t="shared" si="11"/>
        <v>4.9476295443377403E-4</v>
      </c>
      <c r="G349" s="119"/>
    </row>
    <row r="350" spans="1:7" x14ac:dyDescent="0.15">
      <c r="A350" s="25" t="s">
        <v>804</v>
      </c>
      <c r="B350" s="25" t="s">
        <v>805</v>
      </c>
      <c r="C350" s="121">
        <v>2.4082876</v>
      </c>
      <c r="D350" s="123">
        <v>4.6186411100000004</v>
      </c>
      <c r="E350" s="23">
        <f t="shared" si="10"/>
        <v>-0.47857225910328427</v>
      </c>
      <c r="F350" s="24">
        <f t="shared" si="11"/>
        <v>9.3460028709649353E-5</v>
      </c>
      <c r="G350" s="119"/>
    </row>
    <row r="351" spans="1:7" x14ac:dyDescent="0.15">
      <c r="A351" s="25" t="s">
        <v>806</v>
      </c>
      <c r="B351" s="25" t="s">
        <v>807</v>
      </c>
      <c r="C351" s="121">
        <v>233.097943579</v>
      </c>
      <c r="D351" s="123">
        <v>256.58977815399999</v>
      </c>
      <c r="E351" s="23">
        <f t="shared" si="10"/>
        <v>-9.1554054662694506E-2</v>
      </c>
      <c r="F351" s="24">
        <f t="shared" si="11"/>
        <v>9.0459879040416784E-3</v>
      </c>
      <c r="G351" s="119"/>
    </row>
    <row r="352" spans="1:7" x14ac:dyDescent="0.15">
      <c r="A352" s="25" t="s">
        <v>808</v>
      </c>
      <c r="B352" s="25" t="s">
        <v>809</v>
      </c>
      <c r="C352" s="121">
        <v>1.228104638</v>
      </c>
      <c r="D352" s="123">
        <v>1.6711338549999999</v>
      </c>
      <c r="E352" s="23">
        <f t="shared" si="10"/>
        <v>-0.26510696056720118</v>
      </c>
      <c r="F352" s="24">
        <f t="shared" si="11"/>
        <v>4.7659878631577697E-5</v>
      </c>
      <c r="G352" s="119"/>
    </row>
    <row r="353" spans="1:7" x14ac:dyDescent="0.15">
      <c r="A353" s="25" t="s">
        <v>884</v>
      </c>
      <c r="B353" s="25" t="s">
        <v>885</v>
      </c>
      <c r="C353" s="121">
        <v>1.1215659180000002</v>
      </c>
      <c r="D353" s="123">
        <v>1.268546725</v>
      </c>
      <c r="E353" s="23">
        <f t="shared" si="10"/>
        <v>-0.1158655050723495</v>
      </c>
      <c r="F353" s="24">
        <f t="shared" si="11"/>
        <v>4.3525359220403844E-5</v>
      </c>
      <c r="G353" s="119"/>
    </row>
    <row r="354" spans="1:7" x14ac:dyDescent="0.15">
      <c r="A354" s="25" t="s">
        <v>1502</v>
      </c>
      <c r="B354" s="25" t="s">
        <v>886</v>
      </c>
      <c r="C354" s="121">
        <v>173.916920895</v>
      </c>
      <c r="D354" s="123">
        <v>114.42156738600001</v>
      </c>
      <c r="E354" s="23">
        <f t="shared" si="10"/>
        <v>0.51996625171453048</v>
      </c>
      <c r="F354" s="24">
        <f t="shared" si="11"/>
        <v>6.7493103481247492E-3</v>
      </c>
      <c r="G354" s="119"/>
    </row>
    <row r="355" spans="1:7" x14ac:dyDescent="0.15">
      <c r="A355" s="25" t="s">
        <v>887</v>
      </c>
      <c r="B355" s="25" t="s">
        <v>888</v>
      </c>
      <c r="C355" s="121">
        <v>1.0706830000000001</v>
      </c>
      <c r="D355" s="123">
        <v>0.72842582</v>
      </c>
      <c r="E355" s="23">
        <f t="shared" si="10"/>
        <v>0.46985866041925872</v>
      </c>
      <c r="F355" s="24">
        <f t="shared" si="11"/>
        <v>4.1550711766706562E-5</v>
      </c>
      <c r="G355" s="119"/>
    </row>
    <row r="356" spans="1:7" x14ac:dyDescent="0.15">
      <c r="A356" s="25" t="s">
        <v>889</v>
      </c>
      <c r="B356" s="25" t="s">
        <v>890</v>
      </c>
      <c r="C356" s="121">
        <v>1.44411723</v>
      </c>
      <c r="D356" s="123">
        <v>1.8683949799999999</v>
      </c>
      <c r="E356" s="23">
        <f t="shared" si="10"/>
        <v>-0.22708140117139464</v>
      </c>
      <c r="F356" s="24">
        <f t="shared" si="11"/>
        <v>5.604282386202516E-5</v>
      </c>
      <c r="G356" s="119"/>
    </row>
    <row r="357" spans="1:7" x14ac:dyDescent="0.15">
      <c r="A357" s="25" t="s">
        <v>891</v>
      </c>
      <c r="B357" s="25" t="s">
        <v>892</v>
      </c>
      <c r="C357" s="121">
        <v>30.061348655</v>
      </c>
      <c r="D357" s="123">
        <v>68.098328359999996</v>
      </c>
      <c r="E357" s="23">
        <f t="shared" si="10"/>
        <v>-0.55855966836540416</v>
      </c>
      <c r="F357" s="24">
        <f t="shared" si="11"/>
        <v>1.166610876685608E-3</v>
      </c>
      <c r="G357" s="119"/>
    </row>
    <row r="358" spans="1:7" x14ac:dyDescent="0.15">
      <c r="A358" s="25" t="s">
        <v>893</v>
      </c>
      <c r="B358" s="25" t="s">
        <v>894</v>
      </c>
      <c r="C358" s="121">
        <v>10.96165257</v>
      </c>
      <c r="D358" s="123">
        <v>4.513332041</v>
      </c>
      <c r="E358" s="23">
        <f t="shared" si="10"/>
        <v>1.4287272619036626</v>
      </c>
      <c r="F358" s="24">
        <f t="shared" si="11"/>
        <v>4.2539618768846447E-4</v>
      </c>
      <c r="G358" s="119"/>
    </row>
    <row r="359" spans="1:7" x14ac:dyDescent="0.15">
      <c r="A359" s="25" t="s">
        <v>895</v>
      </c>
      <c r="B359" s="25" t="s">
        <v>896</v>
      </c>
      <c r="C359" s="121">
        <v>0.49205390999999998</v>
      </c>
      <c r="D359" s="123">
        <v>5.8969800000000003E-2</v>
      </c>
      <c r="E359" s="23">
        <f t="shared" si="10"/>
        <v>7.3441678621938689</v>
      </c>
      <c r="F359" s="24">
        <f t="shared" si="11"/>
        <v>1.9095465406745948E-5</v>
      </c>
      <c r="G359" s="119"/>
    </row>
    <row r="360" spans="1:7" x14ac:dyDescent="0.15">
      <c r="A360" s="25" t="s">
        <v>897</v>
      </c>
      <c r="B360" s="25" t="s">
        <v>898</v>
      </c>
      <c r="C360" s="121">
        <v>0.10089592999999999</v>
      </c>
      <c r="D360" s="123">
        <v>5.3464419999999999E-2</v>
      </c>
      <c r="E360" s="23">
        <f t="shared" si="10"/>
        <v>0.88716028341839293</v>
      </c>
      <c r="F360" s="24">
        <f t="shared" si="11"/>
        <v>3.9155358830426946E-6</v>
      </c>
      <c r="G360" s="119"/>
    </row>
    <row r="361" spans="1:7" x14ac:dyDescent="0.15">
      <c r="A361" s="25" t="s">
        <v>1453</v>
      </c>
      <c r="B361" s="25" t="s">
        <v>899</v>
      </c>
      <c r="C361" s="121">
        <v>0.13893707999999999</v>
      </c>
      <c r="D361" s="123">
        <v>6.00037E-2</v>
      </c>
      <c r="E361" s="23">
        <f t="shared" si="10"/>
        <v>1.3154752123619042</v>
      </c>
      <c r="F361" s="24">
        <f t="shared" si="11"/>
        <v>5.3918242512376213E-6</v>
      </c>
      <c r="G361" s="119"/>
    </row>
    <row r="362" spans="1:7" x14ac:dyDescent="0.15">
      <c r="A362" s="25" t="s">
        <v>900</v>
      </c>
      <c r="B362" s="25" t="s">
        <v>901</v>
      </c>
      <c r="C362" s="121">
        <v>5.9920864000000007</v>
      </c>
      <c r="D362" s="123">
        <v>0.71244467</v>
      </c>
      <c r="E362" s="23">
        <f t="shared" si="10"/>
        <v>7.4105989592146155</v>
      </c>
      <c r="F362" s="24">
        <f t="shared" si="11"/>
        <v>2.3253890730272393E-4</v>
      </c>
      <c r="G362" s="119"/>
    </row>
    <row r="363" spans="1:7" x14ac:dyDescent="0.15">
      <c r="A363" s="25" t="s">
        <v>902</v>
      </c>
      <c r="B363" s="25" t="s">
        <v>903</v>
      </c>
      <c r="C363" s="121">
        <v>2.6450412400000003</v>
      </c>
      <c r="D363" s="123">
        <v>0.43525491199999999</v>
      </c>
      <c r="E363" s="23">
        <f t="shared" si="10"/>
        <v>5.0769934286232719</v>
      </c>
      <c r="F363" s="24">
        <f t="shared" si="11"/>
        <v>1.0264788567138184E-4</v>
      </c>
      <c r="G363" s="119"/>
    </row>
    <row r="364" spans="1:7" x14ac:dyDescent="0.15">
      <c r="A364" s="25" t="s">
        <v>904</v>
      </c>
      <c r="B364" s="25" t="s">
        <v>905</v>
      </c>
      <c r="C364" s="121">
        <v>4.969925E-2</v>
      </c>
      <c r="D364" s="123">
        <v>0.12963127999999999</v>
      </c>
      <c r="E364" s="23">
        <f t="shared" si="10"/>
        <v>-0.61661066680819632</v>
      </c>
      <c r="F364" s="24">
        <f t="shared" si="11"/>
        <v>1.9287120574170797E-6</v>
      </c>
      <c r="G364" s="119"/>
    </row>
    <row r="365" spans="1:7" x14ac:dyDescent="0.15">
      <c r="A365" s="25" t="s">
        <v>906</v>
      </c>
      <c r="B365" s="25" t="s">
        <v>907</v>
      </c>
      <c r="C365" s="121">
        <v>0.60275064</v>
      </c>
      <c r="D365" s="123">
        <v>3.3314583300000002</v>
      </c>
      <c r="E365" s="23">
        <f t="shared" si="10"/>
        <v>-0.8190730364020492</v>
      </c>
      <c r="F365" s="24">
        <f t="shared" si="11"/>
        <v>2.3391347494858806E-5</v>
      </c>
      <c r="G365" s="119"/>
    </row>
    <row r="366" spans="1:7" x14ac:dyDescent="0.15">
      <c r="A366" s="25" t="s">
        <v>908</v>
      </c>
      <c r="B366" s="25" t="s">
        <v>909</v>
      </c>
      <c r="C366" s="121">
        <v>0</v>
      </c>
      <c r="D366" s="123">
        <v>8.1039679999999989E-2</v>
      </c>
      <c r="E366" s="23">
        <f t="shared" si="10"/>
        <v>-1</v>
      </c>
      <c r="F366" s="24">
        <f t="shared" si="11"/>
        <v>0</v>
      </c>
      <c r="G366" s="119"/>
    </row>
    <row r="367" spans="1:7" x14ac:dyDescent="0.15">
      <c r="A367" s="25" t="s">
        <v>910</v>
      </c>
      <c r="B367" s="25" t="s">
        <v>911</v>
      </c>
      <c r="C367" s="121">
        <v>22.880068895000001</v>
      </c>
      <c r="D367" s="123">
        <v>6.2653003389999995</v>
      </c>
      <c r="E367" s="23">
        <f t="shared" si="10"/>
        <v>2.6518710448048326</v>
      </c>
      <c r="F367" s="24">
        <f t="shared" si="11"/>
        <v>8.8792214675915591E-4</v>
      </c>
      <c r="G367" s="119"/>
    </row>
    <row r="368" spans="1:7" x14ac:dyDescent="0.15">
      <c r="A368" s="25" t="s">
        <v>912</v>
      </c>
      <c r="B368" s="25" t="s">
        <v>913</v>
      </c>
      <c r="C368" s="121">
        <v>0.70452000000000004</v>
      </c>
      <c r="D368" s="123">
        <v>0</v>
      </c>
      <c r="E368" s="23" t="str">
        <f t="shared" si="10"/>
        <v/>
      </c>
      <c r="F368" s="24">
        <f t="shared" si="11"/>
        <v>2.7340779160479906E-5</v>
      </c>
      <c r="G368" s="119"/>
    </row>
    <row r="369" spans="1:7" x14ac:dyDescent="0.15">
      <c r="A369" s="25" t="s">
        <v>914</v>
      </c>
      <c r="B369" s="25" t="s">
        <v>915</v>
      </c>
      <c r="C369" s="121">
        <v>0.75896534999999998</v>
      </c>
      <c r="D369" s="123">
        <v>0.33208314</v>
      </c>
      <c r="E369" s="23">
        <f t="shared" si="10"/>
        <v>1.2854678801218271</v>
      </c>
      <c r="F369" s="24">
        <f t="shared" si="11"/>
        <v>2.9453676297062308E-5</v>
      </c>
      <c r="G369" s="119"/>
    </row>
    <row r="370" spans="1:7" x14ac:dyDescent="0.15">
      <c r="A370" s="25" t="s">
        <v>916</v>
      </c>
      <c r="B370" s="25" t="s">
        <v>917</v>
      </c>
      <c r="C370" s="121">
        <v>2.5104870899999998</v>
      </c>
      <c r="D370" s="123">
        <v>1.9237208799999999</v>
      </c>
      <c r="E370" s="23">
        <f t="shared" si="10"/>
        <v>0.305016292176441</v>
      </c>
      <c r="F370" s="24">
        <f t="shared" si="11"/>
        <v>9.7426152718057451E-5</v>
      </c>
      <c r="G370" s="119"/>
    </row>
    <row r="371" spans="1:7" x14ac:dyDescent="0.15">
      <c r="A371" s="25" t="s">
        <v>918</v>
      </c>
      <c r="B371" s="25" t="s">
        <v>919</v>
      </c>
      <c r="C371" s="121">
        <v>2.4993916</v>
      </c>
      <c r="D371" s="123">
        <v>1.6571990400000001</v>
      </c>
      <c r="E371" s="23">
        <f t="shared" si="10"/>
        <v>0.50820241846145398</v>
      </c>
      <c r="F371" s="24">
        <f t="shared" si="11"/>
        <v>9.6995562611648393E-5</v>
      </c>
      <c r="G371" s="119"/>
    </row>
    <row r="372" spans="1:7" x14ac:dyDescent="0.15">
      <c r="A372" s="25" t="s">
        <v>920</v>
      </c>
      <c r="B372" s="25" t="s">
        <v>921</v>
      </c>
      <c r="C372" s="121">
        <v>1.6162274999999999</v>
      </c>
      <c r="D372" s="123">
        <v>1.7969028</v>
      </c>
      <c r="E372" s="23">
        <f t="shared" si="10"/>
        <v>-0.10054817656247184</v>
      </c>
      <c r="F372" s="24">
        <f t="shared" si="11"/>
        <v>6.2722022299714037E-5</v>
      </c>
      <c r="G372" s="119"/>
    </row>
    <row r="373" spans="1:7" x14ac:dyDescent="0.15">
      <c r="A373" s="25" t="s">
        <v>922</v>
      </c>
      <c r="B373" s="25" t="s">
        <v>923</v>
      </c>
      <c r="C373" s="121">
        <v>0.59986550000000005</v>
      </c>
      <c r="D373" s="123">
        <v>1.1802160500000001</v>
      </c>
      <c r="E373" s="23">
        <f t="shared" si="10"/>
        <v>-0.49173246711904994</v>
      </c>
      <c r="F373" s="24">
        <f t="shared" si="11"/>
        <v>2.3279381935915032E-5</v>
      </c>
      <c r="G373" s="119"/>
    </row>
    <row r="374" spans="1:7" x14ac:dyDescent="0.15">
      <c r="A374" s="25" t="s">
        <v>924</v>
      </c>
      <c r="B374" s="25" t="s">
        <v>925</v>
      </c>
      <c r="C374" s="121">
        <v>0.67531951000000001</v>
      </c>
      <c r="D374" s="123">
        <v>0.73702859999999992</v>
      </c>
      <c r="E374" s="23">
        <f t="shared" si="10"/>
        <v>-8.3726859446159763E-2</v>
      </c>
      <c r="F374" s="24">
        <f t="shared" si="11"/>
        <v>2.6207576201773549E-5</v>
      </c>
      <c r="G374" s="119"/>
    </row>
    <row r="375" spans="1:7" x14ac:dyDescent="0.15">
      <c r="A375" s="25" t="s">
        <v>1454</v>
      </c>
      <c r="B375" s="25" t="s">
        <v>926</v>
      </c>
      <c r="C375" s="121">
        <v>6.1550168699999999</v>
      </c>
      <c r="D375" s="123">
        <v>3.0705607659999998</v>
      </c>
      <c r="E375" s="23">
        <f t="shared" si="10"/>
        <v>1.0045253421309428</v>
      </c>
      <c r="F375" s="24">
        <f t="shared" si="11"/>
        <v>2.3886185909796493E-4</v>
      </c>
      <c r="G375" s="119"/>
    </row>
    <row r="376" spans="1:7" x14ac:dyDescent="0.15">
      <c r="A376" s="25" t="s">
        <v>927</v>
      </c>
      <c r="B376" s="25" t="s">
        <v>928</v>
      </c>
      <c r="C376" s="121">
        <v>12.829416189</v>
      </c>
      <c r="D376" s="123">
        <v>11.901366380000001</v>
      </c>
      <c r="E376" s="23">
        <f t="shared" si="10"/>
        <v>7.7978425280610386E-2</v>
      </c>
      <c r="F376" s="24">
        <f t="shared" si="11"/>
        <v>4.9787974050606761E-4</v>
      </c>
      <c r="G376" s="119"/>
    </row>
    <row r="377" spans="1:7" x14ac:dyDescent="0.15">
      <c r="A377" s="25" t="s">
        <v>929</v>
      </c>
      <c r="B377" s="25" t="s">
        <v>930</v>
      </c>
      <c r="C377" s="121">
        <v>62.559937290000001</v>
      </c>
      <c r="D377" s="123">
        <v>136.166821752</v>
      </c>
      <c r="E377" s="23">
        <f t="shared" si="10"/>
        <v>-0.54056401930317421</v>
      </c>
      <c r="F377" s="24">
        <f t="shared" si="11"/>
        <v>2.4278053564687472E-3</v>
      </c>
      <c r="G377" s="119"/>
    </row>
    <row r="378" spans="1:7" x14ac:dyDescent="0.15">
      <c r="A378" s="25" t="s">
        <v>931</v>
      </c>
      <c r="B378" s="25" t="s">
        <v>932</v>
      </c>
      <c r="C378" s="121">
        <v>1.9916681999999999</v>
      </c>
      <c r="D378" s="123">
        <v>1.3992836499999999</v>
      </c>
      <c r="E378" s="23">
        <f t="shared" si="10"/>
        <v>0.42334843975344105</v>
      </c>
      <c r="F378" s="24">
        <f t="shared" si="11"/>
        <v>7.7292000819210982E-5</v>
      </c>
      <c r="G378" s="119"/>
    </row>
    <row r="379" spans="1:7" x14ac:dyDescent="0.15">
      <c r="A379" s="25" t="s">
        <v>933</v>
      </c>
      <c r="B379" s="25" t="s">
        <v>934</v>
      </c>
      <c r="C379" s="121">
        <v>9.5091467160000001</v>
      </c>
      <c r="D379" s="123">
        <v>19.502561211</v>
      </c>
      <c r="E379" s="23">
        <f t="shared" si="10"/>
        <v>-0.51241549183619173</v>
      </c>
      <c r="F379" s="24">
        <f t="shared" si="11"/>
        <v>3.6902782088054097E-4</v>
      </c>
      <c r="G379" s="119"/>
    </row>
    <row r="380" spans="1:7" x14ac:dyDescent="0.15">
      <c r="A380" s="25" t="s">
        <v>935</v>
      </c>
      <c r="B380" s="25" t="s">
        <v>936</v>
      </c>
      <c r="C380" s="121">
        <v>1.6368000000000001E-2</v>
      </c>
      <c r="D380" s="123">
        <v>0.33042830000000001</v>
      </c>
      <c r="E380" s="23">
        <f t="shared" si="10"/>
        <v>-0.95046429134550525</v>
      </c>
      <c r="F380" s="24">
        <f t="shared" si="11"/>
        <v>6.3520393075957408E-7</v>
      </c>
      <c r="G380" s="119"/>
    </row>
    <row r="381" spans="1:7" x14ac:dyDescent="0.15">
      <c r="A381" s="25" t="s">
        <v>937</v>
      </c>
      <c r="B381" s="25" t="s">
        <v>938</v>
      </c>
      <c r="C381" s="121">
        <v>17.477582573999999</v>
      </c>
      <c r="D381" s="123">
        <v>4.4513126749999996</v>
      </c>
      <c r="E381" s="23">
        <f t="shared" si="10"/>
        <v>2.9263884274316903</v>
      </c>
      <c r="F381" s="24">
        <f t="shared" si="11"/>
        <v>6.782642443291687E-4</v>
      </c>
      <c r="G381" s="119"/>
    </row>
    <row r="382" spans="1:7" x14ac:dyDescent="0.15">
      <c r="A382" s="25" t="s">
        <v>939</v>
      </c>
      <c r="B382" s="25" t="s">
        <v>940</v>
      </c>
      <c r="C382" s="121">
        <v>12.06511244</v>
      </c>
      <c r="D382" s="123">
        <v>17.704507145000001</v>
      </c>
      <c r="E382" s="23">
        <f t="shared" si="10"/>
        <v>-0.31852875986963824</v>
      </c>
      <c r="F382" s="24">
        <f t="shared" si="11"/>
        <v>4.6821889338613363E-4</v>
      </c>
      <c r="G382" s="119"/>
    </row>
    <row r="383" spans="1:7" x14ac:dyDescent="0.15">
      <c r="A383" s="25" t="s">
        <v>941</v>
      </c>
      <c r="B383" s="25" t="s">
        <v>942</v>
      </c>
      <c r="C383" s="121">
        <v>13.981511509999999</v>
      </c>
      <c r="D383" s="123">
        <v>4.874822022</v>
      </c>
      <c r="E383" s="23">
        <f t="shared" si="10"/>
        <v>1.8681070707610745</v>
      </c>
      <c r="F383" s="24">
        <f t="shared" si="11"/>
        <v>5.425898747013824E-4</v>
      </c>
      <c r="G383" s="119"/>
    </row>
    <row r="384" spans="1:7" x14ac:dyDescent="0.15">
      <c r="A384" s="25" t="s">
        <v>943</v>
      </c>
      <c r="B384" s="25" t="s">
        <v>944</v>
      </c>
      <c r="C384" s="121">
        <v>0.26975269000000002</v>
      </c>
      <c r="D384" s="123">
        <v>1.20640901</v>
      </c>
      <c r="E384" s="23">
        <f t="shared" si="10"/>
        <v>-0.77640030224906886</v>
      </c>
      <c r="F384" s="24">
        <f t="shared" si="11"/>
        <v>1.0468473180655476E-5</v>
      </c>
      <c r="G384" s="119"/>
    </row>
    <row r="385" spans="1:7" x14ac:dyDescent="0.15">
      <c r="A385" s="25" t="s">
        <v>945</v>
      </c>
      <c r="B385" s="25" t="s">
        <v>946</v>
      </c>
      <c r="C385" s="121">
        <v>0.16421894200000001</v>
      </c>
      <c r="D385" s="123">
        <v>0.15734007999999999</v>
      </c>
      <c r="E385" s="23">
        <f t="shared" si="10"/>
        <v>4.3719705748211268E-2</v>
      </c>
      <c r="F385" s="24">
        <f t="shared" si="11"/>
        <v>6.3729543904923326E-6</v>
      </c>
      <c r="G385" s="119"/>
    </row>
    <row r="386" spans="1:7" x14ac:dyDescent="0.15">
      <c r="A386" s="25" t="s">
        <v>947</v>
      </c>
      <c r="B386" s="25" t="s">
        <v>948</v>
      </c>
      <c r="C386" s="121">
        <v>6.9224703660000007</v>
      </c>
      <c r="D386" s="123">
        <v>3.1270630079999999</v>
      </c>
      <c r="E386" s="23">
        <f t="shared" si="10"/>
        <v>1.2137290960528038</v>
      </c>
      <c r="F386" s="24">
        <f t="shared" si="11"/>
        <v>2.6864494055778759E-4</v>
      </c>
      <c r="G386" s="119"/>
    </row>
    <row r="387" spans="1:7" x14ac:dyDescent="0.15">
      <c r="A387" s="25" t="s">
        <v>949</v>
      </c>
      <c r="B387" s="25" t="s">
        <v>950</v>
      </c>
      <c r="C387" s="121">
        <v>1.6421641499999999</v>
      </c>
      <c r="D387" s="123">
        <v>1.0419000000000001E-3</v>
      </c>
      <c r="E387" s="23">
        <f t="shared" si="10"/>
        <v>1575.1245321048082</v>
      </c>
      <c r="F387" s="24">
        <f t="shared" si="11"/>
        <v>6.3728563235120636E-5</v>
      </c>
      <c r="G387" s="119"/>
    </row>
    <row r="388" spans="1:7" x14ac:dyDescent="0.15">
      <c r="A388" s="25" t="s">
        <v>951</v>
      </c>
      <c r="B388" s="25" t="s">
        <v>952</v>
      </c>
      <c r="C388" s="121">
        <v>0.15459792</v>
      </c>
      <c r="D388" s="123">
        <v>1.0308E-4</v>
      </c>
      <c r="E388" s="23">
        <f t="shared" si="10"/>
        <v>1498.7857974388826</v>
      </c>
      <c r="F388" s="24">
        <f t="shared" si="11"/>
        <v>5.9995849505898195E-6</v>
      </c>
      <c r="G388" s="119"/>
    </row>
    <row r="389" spans="1:7" x14ac:dyDescent="0.15">
      <c r="A389" s="25" t="s">
        <v>953</v>
      </c>
      <c r="B389" s="25" t="s">
        <v>954</v>
      </c>
      <c r="C389" s="121">
        <v>0.14626645300000002</v>
      </c>
      <c r="D389" s="123">
        <v>0.42690185999999997</v>
      </c>
      <c r="E389" s="23">
        <f t="shared" si="10"/>
        <v>-0.65737686643014381</v>
      </c>
      <c r="F389" s="24">
        <f t="shared" si="11"/>
        <v>5.6762601346444589E-6</v>
      </c>
      <c r="G389" s="119"/>
    </row>
    <row r="390" spans="1:7" x14ac:dyDescent="0.15">
      <c r="A390" s="25" t="s">
        <v>955</v>
      </c>
      <c r="B390" s="25" t="s">
        <v>956</v>
      </c>
      <c r="C390" s="121">
        <v>6.6636600000000004E-2</v>
      </c>
      <c r="D390" s="123">
        <v>0.18817328</v>
      </c>
      <c r="E390" s="23">
        <f t="shared" ref="E390:E453" si="12">IF(ISERROR(C390/D390-1),"",((C390/D390-1)))</f>
        <v>-0.64587639647881989</v>
      </c>
      <c r="F390" s="24">
        <f t="shared" ref="F390:F457" si="13">C390/$C$1621</f>
        <v>2.586011134680684E-6</v>
      </c>
      <c r="G390" s="119"/>
    </row>
    <row r="391" spans="1:7" x14ac:dyDescent="0.15">
      <c r="A391" s="25" t="s">
        <v>957</v>
      </c>
      <c r="B391" s="25" t="s">
        <v>958</v>
      </c>
      <c r="C391" s="121">
        <v>14.961689281</v>
      </c>
      <c r="D391" s="123">
        <v>9.813874675000001</v>
      </c>
      <c r="E391" s="23">
        <f t="shared" si="12"/>
        <v>0.52454456333272859</v>
      </c>
      <c r="F391" s="24">
        <f t="shared" si="13"/>
        <v>5.8062828947303183E-4</v>
      </c>
      <c r="G391" s="119"/>
    </row>
    <row r="392" spans="1:7" x14ac:dyDescent="0.15">
      <c r="A392" s="25" t="s">
        <v>959</v>
      </c>
      <c r="B392" s="25" t="s">
        <v>960</v>
      </c>
      <c r="C392" s="121">
        <v>8.4731455150000006</v>
      </c>
      <c r="D392" s="123">
        <v>9.0543504450000007</v>
      </c>
      <c r="E392" s="23">
        <f t="shared" si="12"/>
        <v>-6.4190681985470732E-2</v>
      </c>
      <c r="F392" s="24">
        <f t="shared" si="13"/>
        <v>3.2882302889942908E-4</v>
      </c>
      <c r="G392" s="119"/>
    </row>
    <row r="393" spans="1:7" x14ac:dyDescent="0.15">
      <c r="A393" s="25" t="s">
        <v>961</v>
      </c>
      <c r="B393" s="25" t="s">
        <v>962</v>
      </c>
      <c r="C393" s="121">
        <v>189.81536550799999</v>
      </c>
      <c r="D393" s="123">
        <v>209.52972748400001</v>
      </c>
      <c r="E393" s="23">
        <f t="shared" si="12"/>
        <v>-9.4088615552203381E-2</v>
      </c>
      <c r="F393" s="24">
        <f t="shared" si="13"/>
        <v>7.3662919287174273E-3</v>
      </c>
      <c r="G393" s="119"/>
    </row>
    <row r="394" spans="1:7" x14ac:dyDescent="0.15">
      <c r="A394" s="25" t="s">
        <v>1534</v>
      </c>
      <c r="B394" s="25" t="s">
        <v>963</v>
      </c>
      <c r="C394" s="121">
        <v>67.881605682</v>
      </c>
      <c r="D394" s="123">
        <v>121.406295083</v>
      </c>
      <c r="E394" s="23">
        <f t="shared" si="12"/>
        <v>-0.44087243881717653</v>
      </c>
      <c r="F394" s="24">
        <f t="shared" si="13"/>
        <v>2.634326903438284E-3</v>
      </c>
      <c r="G394" s="119"/>
    </row>
    <row r="395" spans="1:7" x14ac:dyDescent="0.15">
      <c r="A395" s="25" t="s">
        <v>964</v>
      </c>
      <c r="B395" s="25" t="s">
        <v>965</v>
      </c>
      <c r="C395" s="121">
        <v>21.424738907999998</v>
      </c>
      <c r="D395" s="123">
        <v>18.667854260000002</v>
      </c>
      <c r="E395" s="23">
        <f t="shared" si="12"/>
        <v>0.14768085338587777</v>
      </c>
      <c r="F395" s="24">
        <f t="shared" si="13"/>
        <v>8.3144418193176824E-4</v>
      </c>
      <c r="G395" s="119"/>
    </row>
    <row r="396" spans="1:7" x14ac:dyDescent="0.15">
      <c r="A396" s="25" t="s">
        <v>717</v>
      </c>
      <c r="B396" s="25" t="s">
        <v>718</v>
      </c>
      <c r="C396" s="121">
        <v>6.5148456399999999</v>
      </c>
      <c r="D396" s="123">
        <v>2.8185761499999997</v>
      </c>
      <c r="E396" s="23">
        <f t="shared" si="12"/>
        <v>1.3113960004238314</v>
      </c>
      <c r="F396" s="24">
        <f t="shared" si="13"/>
        <v>2.5282597500121413E-4</v>
      </c>
      <c r="G396" s="119"/>
    </row>
    <row r="397" spans="1:7" x14ac:dyDescent="0.15">
      <c r="A397" s="25" t="s">
        <v>966</v>
      </c>
      <c r="B397" s="25" t="s">
        <v>967</v>
      </c>
      <c r="C397" s="121">
        <v>5.9056014550000002</v>
      </c>
      <c r="D397" s="123">
        <v>5.2054362300000001</v>
      </c>
      <c r="E397" s="23">
        <f t="shared" si="12"/>
        <v>0.13450654163522424</v>
      </c>
      <c r="F397" s="24">
        <f t="shared" si="13"/>
        <v>2.2918262815954665E-4</v>
      </c>
      <c r="G397" s="119"/>
    </row>
    <row r="398" spans="1:7" x14ac:dyDescent="0.15">
      <c r="A398" s="25" t="s">
        <v>968</v>
      </c>
      <c r="B398" s="25" t="s">
        <v>969</v>
      </c>
      <c r="C398" s="121">
        <v>26.609339129000002</v>
      </c>
      <c r="D398" s="123">
        <v>21.002919924</v>
      </c>
      <c r="E398" s="23">
        <f t="shared" si="12"/>
        <v>0.26693522735348596</v>
      </c>
      <c r="F398" s="24">
        <f t="shared" si="13"/>
        <v>1.0326464326524524E-3</v>
      </c>
      <c r="G398" s="119"/>
    </row>
    <row r="399" spans="1:7" x14ac:dyDescent="0.15">
      <c r="A399" s="25" t="s">
        <v>441</v>
      </c>
      <c r="B399" s="25" t="s">
        <v>1307</v>
      </c>
      <c r="C399" s="121">
        <v>0.78578625000000002</v>
      </c>
      <c r="D399" s="123">
        <v>3.0763287999999998</v>
      </c>
      <c r="E399" s="23">
        <f t="shared" si="12"/>
        <v>-0.74457013502587888</v>
      </c>
      <c r="F399" s="24">
        <f t="shared" si="13"/>
        <v>3.0494532914028918E-5</v>
      </c>
      <c r="G399" s="119"/>
    </row>
    <row r="400" spans="1:7" x14ac:dyDescent="0.15">
      <c r="A400" s="25" t="s">
        <v>970</v>
      </c>
      <c r="B400" s="25" t="s">
        <v>971</v>
      </c>
      <c r="C400" s="121">
        <v>2.26405688</v>
      </c>
      <c r="D400" s="123">
        <v>6.0252196200000006</v>
      </c>
      <c r="E400" s="23">
        <f t="shared" si="12"/>
        <v>-0.62423662160218485</v>
      </c>
      <c r="F400" s="24">
        <f t="shared" si="13"/>
        <v>8.7862770628009356E-5</v>
      </c>
      <c r="G400" s="119"/>
    </row>
    <row r="401" spans="1:7" x14ac:dyDescent="0.15">
      <c r="A401" s="25" t="s">
        <v>972</v>
      </c>
      <c r="B401" s="25" t="s">
        <v>973</v>
      </c>
      <c r="C401" s="121">
        <v>1.2952574350000001</v>
      </c>
      <c r="D401" s="123">
        <v>0.35053909700000002</v>
      </c>
      <c r="E401" s="23">
        <f t="shared" si="12"/>
        <v>2.6950441365460587</v>
      </c>
      <c r="F401" s="24">
        <f t="shared" si="13"/>
        <v>5.0265922168717223E-5</v>
      </c>
      <c r="G401" s="119"/>
    </row>
    <row r="402" spans="1:7" x14ac:dyDescent="0.15">
      <c r="A402" s="25" t="s">
        <v>974</v>
      </c>
      <c r="B402" s="25" t="s">
        <v>975</v>
      </c>
      <c r="C402" s="121">
        <v>0.42006323800000001</v>
      </c>
      <c r="D402" s="123">
        <v>1.141559384</v>
      </c>
      <c r="E402" s="23">
        <f t="shared" si="12"/>
        <v>-0.63202681885185219</v>
      </c>
      <c r="F402" s="24">
        <f t="shared" si="13"/>
        <v>1.6301675216593015E-5</v>
      </c>
      <c r="G402" s="119"/>
    </row>
    <row r="403" spans="1:7" x14ac:dyDescent="0.15">
      <c r="A403" s="25" t="s">
        <v>976</v>
      </c>
      <c r="B403" s="25" t="s">
        <v>977</v>
      </c>
      <c r="C403" s="121">
        <v>22.269268335</v>
      </c>
      <c r="D403" s="123">
        <v>8.6537102650000008</v>
      </c>
      <c r="E403" s="23">
        <f t="shared" si="12"/>
        <v>1.5733780832792879</v>
      </c>
      <c r="F403" s="24">
        <f t="shared" si="13"/>
        <v>8.6421840063121422E-4</v>
      </c>
      <c r="G403" s="119"/>
    </row>
    <row r="404" spans="1:7" x14ac:dyDescent="0.15">
      <c r="A404" s="25" t="s">
        <v>978</v>
      </c>
      <c r="B404" s="25" t="s">
        <v>979</v>
      </c>
      <c r="C404" s="121">
        <v>1.7663025800000001</v>
      </c>
      <c r="D404" s="123">
        <v>1.0873999999999999</v>
      </c>
      <c r="E404" s="23">
        <f t="shared" si="12"/>
        <v>0.6243356446569801</v>
      </c>
      <c r="F404" s="24">
        <f t="shared" si="13"/>
        <v>6.8546086371381785E-5</v>
      </c>
      <c r="G404" s="119"/>
    </row>
    <row r="405" spans="1:7" x14ac:dyDescent="0.15">
      <c r="A405" s="25" t="s">
        <v>980</v>
      </c>
      <c r="B405" s="25" t="s">
        <v>981</v>
      </c>
      <c r="C405" s="121">
        <v>38.356949393000001</v>
      </c>
      <c r="D405" s="123">
        <v>24.576719568000001</v>
      </c>
      <c r="E405" s="23">
        <f t="shared" si="12"/>
        <v>0.56070257004284985</v>
      </c>
      <c r="F405" s="24">
        <f t="shared" si="13"/>
        <v>1.4885438065969977E-3</v>
      </c>
      <c r="G405" s="119"/>
    </row>
    <row r="406" spans="1:7" x14ac:dyDescent="0.15">
      <c r="A406" s="25" t="s">
        <v>982</v>
      </c>
      <c r="B406" s="25" t="s">
        <v>983</v>
      </c>
      <c r="C406" s="121">
        <v>8.8113676400000003</v>
      </c>
      <c r="D406" s="123">
        <v>5.2775250199999997</v>
      </c>
      <c r="E406" s="23">
        <f t="shared" si="12"/>
        <v>0.66960224851762074</v>
      </c>
      <c r="F406" s="24">
        <f t="shared" si="13"/>
        <v>3.4194864126928833E-4</v>
      </c>
      <c r="G406" s="119"/>
    </row>
    <row r="407" spans="1:7" x14ac:dyDescent="0.15">
      <c r="A407" s="25" t="s">
        <v>1521</v>
      </c>
      <c r="B407" s="25" t="s">
        <v>1314</v>
      </c>
      <c r="C407" s="121">
        <v>0.51769443000000004</v>
      </c>
      <c r="D407" s="123">
        <v>7.2306999999999996E-3</v>
      </c>
      <c r="E407" s="23">
        <f t="shared" si="12"/>
        <v>70.596723692035354</v>
      </c>
      <c r="F407" s="24">
        <f t="shared" si="13"/>
        <v>2.0090514227048945E-5</v>
      </c>
      <c r="G407" s="119"/>
    </row>
    <row r="408" spans="1:7" x14ac:dyDescent="0.15">
      <c r="A408" s="25" t="s">
        <v>440</v>
      </c>
      <c r="B408" s="25" t="s">
        <v>1317</v>
      </c>
      <c r="C408" s="121">
        <v>7.9925128799999996</v>
      </c>
      <c r="D408" s="123">
        <v>1.6895902199999999</v>
      </c>
      <c r="E408" s="23">
        <f t="shared" si="12"/>
        <v>3.7304445689795722</v>
      </c>
      <c r="F408" s="24">
        <f t="shared" si="13"/>
        <v>3.1017079655562823E-4</v>
      </c>
      <c r="G408" s="119"/>
    </row>
    <row r="409" spans="1:7" x14ac:dyDescent="0.15">
      <c r="A409" s="25" t="s">
        <v>1520</v>
      </c>
      <c r="B409" s="25" t="s">
        <v>1285</v>
      </c>
      <c r="C409" s="121">
        <v>1.17511816</v>
      </c>
      <c r="D409" s="123">
        <v>0.28758297999999999</v>
      </c>
      <c r="E409" s="23">
        <f t="shared" si="12"/>
        <v>3.0861881325522118</v>
      </c>
      <c r="F409" s="24">
        <f t="shared" si="13"/>
        <v>4.5603596917091768E-5</v>
      </c>
      <c r="G409" s="119"/>
    </row>
    <row r="410" spans="1:7" x14ac:dyDescent="0.15">
      <c r="A410" s="25" t="s">
        <v>985</v>
      </c>
      <c r="B410" s="25" t="s">
        <v>986</v>
      </c>
      <c r="C410" s="121">
        <v>13.995019564</v>
      </c>
      <c r="D410" s="123">
        <v>16.246173928000001</v>
      </c>
      <c r="E410" s="23">
        <f t="shared" si="12"/>
        <v>-0.13856520150385532</v>
      </c>
      <c r="F410" s="24">
        <f t="shared" si="13"/>
        <v>5.4311409079361799E-4</v>
      </c>
      <c r="G410" s="119"/>
    </row>
    <row r="411" spans="1:7" x14ac:dyDescent="0.15">
      <c r="A411" s="25" t="s">
        <v>987</v>
      </c>
      <c r="B411" s="25" t="s">
        <v>988</v>
      </c>
      <c r="C411" s="121">
        <v>14.277265315999999</v>
      </c>
      <c r="D411" s="123">
        <v>9.5365704690000008</v>
      </c>
      <c r="E411" s="23">
        <f t="shared" si="12"/>
        <v>0.49710688579404017</v>
      </c>
      <c r="F411" s="24">
        <f t="shared" si="13"/>
        <v>5.5406739059265218E-4</v>
      </c>
      <c r="G411" s="119"/>
    </row>
    <row r="412" spans="1:7" x14ac:dyDescent="0.15">
      <c r="A412" s="25" t="s">
        <v>1538</v>
      </c>
      <c r="B412" s="25" t="s">
        <v>984</v>
      </c>
      <c r="C412" s="121">
        <v>10.97335124</v>
      </c>
      <c r="D412" s="123">
        <v>22.101736435999999</v>
      </c>
      <c r="E412" s="23">
        <f t="shared" si="12"/>
        <v>-0.5035072799924325</v>
      </c>
      <c r="F412" s="24">
        <f t="shared" si="13"/>
        <v>4.2585018580482928E-4</v>
      </c>
      <c r="G412" s="119"/>
    </row>
    <row r="413" spans="1:7" x14ac:dyDescent="0.15">
      <c r="A413" s="25" t="s">
        <v>989</v>
      </c>
      <c r="B413" s="25" t="s">
        <v>990</v>
      </c>
      <c r="C413" s="121">
        <v>4.1349546630000003</v>
      </c>
      <c r="D413" s="123">
        <v>3.5765088029999998</v>
      </c>
      <c r="E413" s="23">
        <f t="shared" si="12"/>
        <v>0.15614273325192785</v>
      </c>
      <c r="F413" s="24">
        <f t="shared" si="13"/>
        <v>1.6046795304559079E-4</v>
      </c>
      <c r="G413" s="119"/>
    </row>
    <row r="414" spans="1:7" x14ac:dyDescent="0.15">
      <c r="A414" s="25" t="s">
        <v>439</v>
      </c>
      <c r="B414" s="25" t="s">
        <v>583</v>
      </c>
      <c r="C414" s="121">
        <v>0.56767171999999999</v>
      </c>
      <c r="D414" s="123">
        <v>0.19147488000000001</v>
      </c>
      <c r="E414" s="23">
        <f t="shared" si="12"/>
        <v>1.9647320839161773</v>
      </c>
      <c r="F414" s="24">
        <f t="shared" si="13"/>
        <v>2.2030016368832373E-5</v>
      </c>
      <c r="G414" s="119"/>
    </row>
    <row r="415" spans="1:7" x14ac:dyDescent="0.15">
      <c r="A415" s="25" t="s">
        <v>1021</v>
      </c>
      <c r="B415" s="25" t="s">
        <v>1022</v>
      </c>
      <c r="C415" s="121">
        <v>1.3970455579999999</v>
      </c>
      <c r="D415" s="123">
        <v>0.904069075</v>
      </c>
      <c r="E415" s="23">
        <f t="shared" si="12"/>
        <v>0.54528630237683973</v>
      </c>
      <c r="F415" s="24">
        <f t="shared" si="13"/>
        <v>5.4216081982636999E-5</v>
      </c>
      <c r="G415" s="119"/>
    </row>
    <row r="416" spans="1:7" x14ac:dyDescent="0.15">
      <c r="A416" s="25" t="s">
        <v>49</v>
      </c>
      <c r="B416" s="25" t="s">
        <v>50</v>
      </c>
      <c r="C416" s="121">
        <v>41.834439211000003</v>
      </c>
      <c r="D416" s="123">
        <v>24.808956807999998</v>
      </c>
      <c r="E416" s="23">
        <f t="shared" si="12"/>
        <v>0.6862635351725026</v>
      </c>
      <c r="F416" s="24">
        <f t="shared" si="13"/>
        <v>1.6234970813752232E-3</v>
      </c>
      <c r="G416" s="119"/>
    </row>
    <row r="417" spans="1:7" x14ac:dyDescent="0.15">
      <c r="A417" s="25" t="s">
        <v>1435</v>
      </c>
      <c r="B417" s="25" t="s">
        <v>1436</v>
      </c>
      <c r="C417" s="121">
        <v>2.3329770499999998</v>
      </c>
      <c r="D417" s="123">
        <v>2.1168568100000003</v>
      </c>
      <c r="E417" s="23">
        <f t="shared" si="12"/>
        <v>0.10209487905797432</v>
      </c>
      <c r="F417" s="24">
        <f t="shared" si="13"/>
        <v>9.0537401792025599E-5</v>
      </c>
      <c r="G417" s="119"/>
    </row>
    <row r="418" spans="1:7" x14ac:dyDescent="0.15">
      <c r="A418" s="25" t="s">
        <v>51</v>
      </c>
      <c r="B418" s="25" t="s">
        <v>52</v>
      </c>
      <c r="C418" s="121">
        <v>1.8605702579999999</v>
      </c>
      <c r="D418" s="123">
        <v>3.0641327999999999</v>
      </c>
      <c r="E418" s="23">
        <f t="shared" si="12"/>
        <v>-0.3927905938019397</v>
      </c>
      <c r="F418" s="24">
        <f t="shared" si="13"/>
        <v>7.2204395242910234E-5</v>
      </c>
      <c r="G418" s="119"/>
    </row>
    <row r="419" spans="1:7" x14ac:dyDescent="0.15">
      <c r="A419" s="25" t="s">
        <v>53</v>
      </c>
      <c r="B419" s="25" t="s">
        <v>54</v>
      </c>
      <c r="C419" s="121">
        <v>11.171661149</v>
      </c>
      <c r="D419" s="123">
        <v>6.9867366300000002</v>
      </c>
      <c r="E419" s="23">
        <f t="shared" si="12"/>
        <v>0.59898128992447797</v>
      </c>
      <c r="F419" s="24">
        <f t="shared" si="13"/>
        <v>4.3354613116806077E-4</v>
      </c>
      <c r="G419" s="119"/>
    </row>
    <row r="420" spans="1:7" x14ac:dyDescent="0.15">
      <c r="A420" s="25" t="s">
        <v>55</v>
      </c>
      <c r="B420" s="25" t="s">
        <v>56</v>
      </c>
      <c r="C420" s="121">
        <v>0.52344108</v>
      </c>
      <c r="D420" s="123">
        <v>0.63150572999999999</v>
      </c>
      <c r="E420" s="23">
        <f t="shared" si="12"/>
        <v>-0.17112220026887159</v>
      </c>
      <c r="F420" s="24">
        <f t="shared" si="13"/>
        <v>2.0313528319711428E-5</v>
      </c>
      <c r="G420" s="119"/>
    </row>
    <row r="421" spans="1:7" x14ac:dyDescent="0.15">
      <c r="A421" s="25" t="s">
        <v>1650</v>
      </c>
      <c r="B421" s="25" t="s">
        <v>57</v>
      </c>
      <c r="C421" s="121">
        <v>21.729127460000001</v>
      </c>
      <c r="D421" s="123">
        <v>19.33276296</v>
      </c>
      <c r="E421" s="23">
        <f t="shared" si="12"/>
        <v>0.12395354481706233</v>
      </c>
      <c r="F421" s="24">
        <f t="shared" si="13"/>
        <v>8.4325679219011474E-4</v>
      </c>
      <c r="G421" s="119"/>
    </row>
    <row r="422" spans="1:7" x14ac:dyDescent="0.15">
      <c r="A422" s="25" t="s">
        <v>58</v>
      </c>
      <c r="B422" s="25" t="s">
        <v>59</v>
      </c>
      <c r="C422" s="121">
        <v>0.567522835</v>
      </c>
      <c r="D422" s="123">
        <v>0.60394648699999998</v>
      </c>
      <c r="E422" s="23">
        <f t="shared" si="12"/>
        <v>-6.0309402875953766E-2</v>
      </c>
      <c r="F422" s="24">
        <f t="shared" si="13"/>
        <v>2.202423848899176E-5</v>
      </c>
      <c r="G422" s="119"/>
    </row>
    <row r="423" spans="1:7" x14ac:dyDescent="0.15">
      <c r="A423" s="25" t="s">
        <v>60</v>
      </c>
      <c r="B423" s="25" t="s">
        <v>61</v>
      </c>
      <c r="C423" s="121">
        <v>7.835098157</v>
      </c>
      <c r="D423" s="123">
        <v>3.747964166</v>
      </c>
      <c r="E423" s="23">
        <f t="shared" si="12"/>
        <v>1.0904944150952161</v>
      </c>
      <c r="F423" s="24">
        <f t="shared" si="13"/>
        <v>3.0406189804579019E-4</v>
      </c>
      <c r="G423" s="119"/>
    </row>
    <row r="424" spans="1:7" x14ac:dyDescent="0.15">
      <c r="A424" s="25" t="s">
        <v>62</v>
      </c>
      <c r="B424" s="25" t="s">
        <v>63</v>
      </c>
      <c r="C424" s="121">
        <v>2.4484438859999997</v>
      </c>
      <c r="D424" s="123">
        <v>1.7087797379999998</v>
      </c>
      <c r="E424" s="23">
        <f t="shared" si="12"/>
        <v>0.43286102447921238</v>
      </c>
      <c r="F424" s="24">
        <f t="shared" si="13"/>
        <v>9.5018400576212504E-5</v>
      </c>
      <c r="G424" s="119"/>
    </row>
    <row r="425" spans="1:7" x14ac:dyDescent="0.15">
      <c r="A425" s="25" t="s">
        <v>64</v>
      </c>
      <c r="B425" s="25" t="s">
        <v>65</v>
      </c>
      <c r="C425" s="121">
        <v>0.20587391899999999</v>
      </c>
      <c r="D425" s="123">
        <v>0.40909259999999997</v>
      </c>
      <c r="E425" s="23">
        <f t="shared" si="12"/>
        <v>-0.4967547225249247</v>
      </c>
      <c r="F425" s="24">
        <f t="shared" si="13"/>
        <v>7.9894869617349797E-6</v>
      </c>
      <c r="G425" s="119"/>
    </row>
    <row r="426" spans="1:7" x14ac:dyDescent="0.15">
      <c r="A426" s="25" t="s">
        <v>66</v>
      </c>
      <c r="B426" s="25" t="s">
        <v>67</v>
      </c>
      <c r="C426" s="121">
        <v>0.12071966000000001</v>
      </c>
      <c r="D426" s="123">
        <v>0.70615219400000007</v>
      </c>
      <c r="E426" s="23">
        <f t="shared" si="12"/>
        <v>-0.82904583314230984</v>
      </c>
      <c r="F426" s="24">
        <f t="shared" si="13"/>
        <v>4.6848486407599781E-6</v>
      </c>
      <c r="G426" s="119"/>
    </row>
    <row r="427" spans="1:7" x14ac:dyDescent="0.15">
      <c r="A427" s="25" t="s">
        <v>68</v>
      </c>
      <c r="B427" s="25" t="s">
        <v>69</v>
      </c>
      <c r="C427" s="121">
        <v>7.9186548820000002</v>
      </c>
      <c r="D427" s="123">
        <v>11.946701698</v>
      </c>
      <c r="E427" s="23">
        <f t="shared" si="12"/>
        <v>-0.33716810863992164</v>
      </c>
      <c r="F427" s="24">
        <f t="shared" si="13"/>
        <v>3.0730453979563115E-4</v>
      </c>
      <c r="G427" s="119"/>
    </row>
    <row r="428" spans="1:7" x14ac:dyDescent="0.15">
      <c r="A428" s="25" t="s">
        <v>1540</v>
      </c>
      <c r="B428" s="25" t="s">
        <v>70</v>
      </c>
      <c r="C428" s="121">
        <v>6.6711549800000007</v>
      </c>
      <c r="D428" s="123">
        <v>4.4523669899999998</v>
      </c>
      <c r="E428" s="23">
        <f t="shared" si="12"/>
        <v>0.49833897227775492</v>
      </c>
      <c r="F428" s="24">
        <f t="shared" si="13"/>
        <v>2.5889197617316154E-4</v>
      </c>
      <c r="G428" s="119"/>
    </row>
    <row r="429" spans="1:7" x14ac:dyDescent="0.15">
      <c r="A429" s="25" t="s">
        <v>1541</v>
      </c>
      <c r="B429" s="25" t="s">
        <v>71</v>
      </c>
      <c r="C429" s="121">
        <v>2.0020176599999999</v>
      </c>
      <c r="D429" s="123">
        <v>3.0228706600000002</v>
      </c>
      <c r="E429" s="23">
        <f t="shared" si="12"/>
        <v>-0.3377097847778906</v>
      </c>
      <c r="F429" s="24">
        <f t="shared" si="13"/>
        <v>7.769363924010779E-5</v>
      </c>
      <c r="G429" s="119"/>
    </row>
    <row r="430" spans="1:7" x14ac:dyDescent="0.15">
      <c r="A430" s="25" t="s">
        <v>72</v>
      </c>
      <c r="B430" s="25" t="s">
        <v>73</v>
      </c>
      <c r="C430" s="121">
        <v>3.486732E-2</v>
      </c>
      <c r="D430" s="123">
        <v>0.32848439000000001</v>
      </c>
      <c r="E430" s="23">
        <f t="shared" si="12"/>
        <v>-0.89385395147696367</v>
      </c>
      <c r="F430" s="24">
        <f t="shared" si="13"/>
        <v>1.3531194232069838E-6</v>
      </c>
      <c r="G430" s="119"/>
    </row>
    <row r="431" spans="1:7" x14ac:dyDescent="0.15">
      <c r="A431" s="25" t="s">
        <v>257</v>
      </c>
      <c r="B431" s="25" t="s">
        <v>258</v>
      </c>
      <c r="C431" s="121">
        <v>1.4063049399999998</v>
      </c>
      <c r="D431" s="123">
        <v>2.1352586800000002</v>
      </c>
      <c r="E431" s="23">
        <f t="shared" si="12"/>
        <v>-0.34138895995495977</v>
      </c>
      <c r="F431" s="24">
        <f t="shared" si="13"/>
        <v>5.4575417017021431E-5</v>
      </c>
      <c r="G431" s="119"/>
    </row>
    <row r="432" spans="1:7" x14ac:dyDescent="0.15">
      <c r="A432" s="25" t="s">
        <v>267</v>
      </c>
      <c r="B432" s="25" t="s">
        <v>268</v>
      </c>
      <c r="C432" s="121">
        <v>1.6926154499999999</v>
      </c>
      <c r="D432" s="123">
        <v>0.35701408000000001</v>
      </c>
      <c r="E432" s="23">
        <f t="shared" si="12"/>
        <v>3.7410327626294171</v>
      </c>
      <c r="F432" s="24">
        <f t="shared" si="13"/>
        <v>6.5686460600219038E-5</v>
      </c>
      <c r="G432" s="119"/>
    </row>
    <row r="433" spans="1:7" x14ac:dyDescent="0.15">
      <c r="A433" s="25" t="s">
        <v>271</v>
      </c>
      <c r="B433" s="25" t="s">
        <v>272</v>
      </c>
      <c r="C433" s="121">
        <v>0.66959731</v>
      </c>
      <c r="D433" s="123">
        <v>1.4473100000000001E-2</v>
      </c>
      <c r="E433" s="23">
        <f t="shared" si="12"/>
        <v>45.264954294518795</v>
      </c>
      <c r="F433" s="24">
        <f t="shared" si="13"/>
        <v>2.5985510956624941E-5</v>
      </c>
      <c r="G433" s="119"/>
    </row>
    <row r="434" spans="1:7" x14ac:dyDescent="0.15">
      <c r="A434" s="25" t="s">
        <v>265</v>
      </c>
      <c r="B434" s="25" t="s">
        <v>266</v>
      </c>
      <c r="C434" s="121">
        <v>1.6806871299999999</v>
      </c>
      <c r="D434" s="123">
        <v>1.1042419999999999</v>
      </c>
      <c r="E434" s="23">
        <f t="shared" si="12"/>
        <v>0.52202789787021331</v>
      </c>
      <c r="F434" s="24">
        <f t="shared" si="13"/>
        <v>6.5223550302604289E-5</v>
      </c>
      <c r="G434" s="119"/>
    </row>
    <row r="435" spans="1:7" x14ac:dyDescent="0.15">
      <c r="A435" s="25" t="s">
        <v>74</v>
      </c>
      <c r="B435" s="25" t="s">
        <v>75</v>
      </c>
      <c r="C435" s="121">
        <v>2.6350000000000002E-3</v>
      </c>
      <c r="D435" s="123">
        <v>0</v>
      </c>
      <c r="E435" s="23" t="str">
        <f t="shared" si="12"/>
        <v/>
      </c>
      <c r="F435" s="24">
        <f t="shared" si="13"/>
        <v>1.0225820855031021E-7</v>
      </c>
      <c r="G435" s="119"/>
    </row>
    <row r="436" spans="1:7" x14ac:dyDescent="0.15">
      <c r="A436" s="25" t="s">
        <v>76</v>
      </c>
      <c r="B436" s="25" t="s">
        <v>77</v>
      </c>
      <c r="C436" s="121">
        <v>1.8400000000000001E-3</v>
      </c>
      <c r="D436" s="123">
        <v>0</v>
      </c>
      <c r="E436" s="23" t="str">
        <f t="shared" si="12"/>
        <v/>
      </c>
      <c r="F436" s="24">
        <f t="shared" si="13"/>
        <v>7.1406111473461404E-8</v>
      </c>
      <c r="G436" s="119"/>
    </row>
    <row r="437" spans="1:7" x14ac:dyDescent="0.15">
      <c r="A437" s="25" t="s">
        <v>78</v>
      </c>
      <c r="B437" s="25" t="s">
        <v>79</v>
      </c>
      <c r="C437" s="121">
        <v>2.2200000000000002E-3</v>
      </c>
      <c r="D437" s="123">
        <v>0</v>
      </c>
      <c r="E437" s="23" t="str">
        <f t="shared" si="12"/>
        <v/>
      </c>
      <c r="F437" s="24">
        <f t="shared" si="13"/>
        <v>8.6153025799502344E-8</v>
      </c>
      <c r="G437" s="119"/>
    </row>
    <row r="438" spans="1:7" x14ac:dyDescent="0.15">
      <c r="A438" s="25" t="s">
        <v>80</v>
      </c>
      <c r="B438" s="25" t="s">
        <v>81</v>
      </c>
      <c r="C438" s="121">
        <v>16.181762883000001</v>
      </c>
      <c r="D438" s="123">
        <v>9.4820500299999999</v>
      </c>
      <c r="E438" s="23">
        <f t="shared" si="12"/>
        <v>0.70656797125125492</v>
      </c>
      <c r="F438" s="24">
        <f t="shared" si="13"/>
        <v>6.2797650231555333E-4</v>
      </c>
      <c r="G438" s="119"/>
    </row>
    <row r="439" spans="1:7" x14ac:dyDescent="0.15">
      <c r="A439" s="25" t="s">
        <v>511</v>
      </c>
      <c r="B439" s="25" t="s">
        <v>509</v>
      </c>
      <c r="C439" s="121">
        <v>3.2993976000000003</v>
      </c>
      <c r="D439" s="123">
        <v>2.8159657200000003</v>
      </c>
      <c r="E439" s="23">
        <f t="shared" si="12"/>
        <v>0.17167534269557794</v>
      </c>
      <c r="F439" s="24">
        <f t="shared" si="13"/>
        <v>1.2804193088090815E-4</v>
      </c>
      <c r="G439" s="119"/>
    </row>
    <row r="440" spans="1:7" x14ac:dyDescent="0.15">
      <c r="A440" s="25" t="s">
        <v>82</v>
      </c>
      <c r="B440" s="25" t="s">
        <v>83</v>
      </c>
      <c r="C440" s="121">
        <v>3.2250600000000001E-3</v>
      </c>
      <c r="D440" s="123">
        <v>0.94005375000000002</v>
      </c>
      <c r="E440" s="23">
        <f t="shared" si="12"/>
        <v>-0.99656928127779931</v>
      </c>
      <c r="F440" s="24">
        <f t="shared" si="13"/>
        <v>1.2515706188510946E-7</v>
      </c>
      <c r="G440" s="119"/>
    </row>
    <row r="441" spans="1:7" x14ac:dyDescent="0.15">
      <c r="A441" s="25" t="s">
        <v>84</v>
      </c>
      <c r="B441" s="25" t="s">
        <v>85</v>
      </c>
      <c r="C441" s="121">
        <v>2.5557450000000002E-2</v>
      </c>
      <c r="D441" s="123">
        <v>2.2599000000000001E-2</v>
      </c>
      <c r="E441" s="23">
        <f t="shared" si="12"/>
        <v>0.13091065976370642</v>
      </c>
      <c r="F441" s="24">
        <f t="shared" si="13"/>
        <v>9.91825067215987E-7</v>
      </c>
      <c r="G441" s="119"/>
    </row>
    <row r="442" spans="1:7" x14ac:dyDescent="0.15">
      <c r="A442" s="25" t="s">
        <v>86</v>
      </c>
      <c r="B442" s="25" t="s">
        <v>87</v>
      </c>
      <c r="C442" s="121">
        <v>2.7179999999999999E-4</v>
      </c>
      <c r="D442" s="123">
        <v>5.1599999999999997E-3</v>
      </c>
      <c r="E442" s="23">
        <f t="shared" si="12"/>
        <v>-0.94732558139534884</v>
      </c>
      <c r="F442" s="24">
        <f t="shared" si="13"/>
        <v>1.0547924510047178E-8</v>
      </c>
      <c r="G442" s="119"/>
    </row>
    <row r="443" spans="1:7" x14ac:dyDescent="0.15">
      <c r="A443" s="25" t="s">
        <v>88</v>
      </c>
      <c r="B443" s="25" t="s">
        <v>89</v>
      </c>
      <c r="C443" s="121">
        <v>7.1199999999999999E-2</v>
      </c>
      <c r="D443" s="123">
        <v>1.2839999999999999E-5</v>
      </c>
      <c r="E443" s="23">
        <f t="shared" si="12"/>
        <v>5544.1713395638635</v>
      </c>
      <c r="F443" s="24">
        <f t="shared" si="13"/>
        <v>2.7631060526687238E-6</v>
      </c>
      <c r="G443" s="119"/>
    </row>
    <row r="444" spans="1:7" x14ac:dyDescent="0.15">
      <c r="A444" s="25" t="s">
        <v>90</v>
      </c>
      <c r="B444" s="25" t="s">
        <v>91</v>
      </c>
      <c r="C444" s="121">
        <v>0.14759</v>
      </c>
      <c r="D444" s="123">
        <v>6.1691500000000003E-2</v>
      </c>
      <c r="E444" s="23">
        <f t="shared" si="12"/>
        <v>1.3923879302659197</v>
      </c>
      <c r="F444" s="24">
        <f t="shared" si="13"/>
        <v>5.7276239088957432E-6</v>
      </c>
      <c r="G444" s="119"/>
    </row>
    <row r="445" spans="1:7" x14ac:dyDescent="0.15">
      <c r="A445" s="25" t="s">
        <v>92</v>
      </c>
      <c r="B445" s="25" t="s">
        <v>93</v>
      </c>
      <c r="C445" s="121">
        <v>0.102022</v>
      </c>
      <c r="D445" s="123">
        <v>0</v>
      </c>
      <c r="E445" s="23" t="str">
        <f t="shared" si="12"/>
        <v/>
      </c>
      <c r="F445" s="24">
        <f t="shared" si="13"/>
        <v>3.9592360351877606E-6</v>
      </c>
      <c r="G445" s="119"/>
    </row>
    <row r="446" spans="1:7" x14ac:dyDescent="0.15">
      <c r="A446" s="25" t="s">
        <v>94</v>
      </c>
      <c r="B446" s="25" t="s">
        <v>95</v>
      </c>
      <c r="C446" s="121">
        <v>2.2840700000000002E-2</v>
      </c>
      <c r="D446" s="123">
        <v>6.0856999999999994E-3</v>
      </c>
      <c r="E446" s="23">
        <f t="shared" si="12"/>
        <v>2.7531754769377401</v>
      </c>
      <c r="F446" s="24">
        <f t="shared" si="13"/>
        <v>8.8639433170211405E-7</v>
      </c>
      <c r="G446" s="119"/>
    </row>
    <row r="447" spans="1:7" x14ac:dyDescent="0.15">
      <c r="A447" s="25" t="s">
        <v>259</v>
      </c>
      <c r="B447" s="25" t="s">
        <v>260</v>
      </c>
      <c r="C447" s="121">
        <v>1.3566301200000002</v>
      </c>
      <c r="D447" s="123">
        <v>0.48488453999999998</v>
      </c>
      <c r="E447" s="23">
        <f t="shared" si="12"/>
        <v>1.7978415645093575</v>
      </c>
      <c r="F447" s="24">
        <f t="shared" si="13"/>
        <v>5.2647653030964854E-5</v>
      </c>
      <c r="G447" s="119"/>
    </row>
    <row r="448" spans="1:7" x14ac:dyDescent="0.15">
      <c r="A448" s="25" t="s">
        <v>1380</v>
      </c>
      <c r="B448" s="25" t="s">
        <v>1381</v>
      </c>
      <c r="C448" s="121">
        <v>0.11386631</v>
      </c>
      <c r="D448" s="123">
        <v>0.12215094999999999</v>
      </c>
      <c r="E448" s="23">
        <f t="shared" si="12"/>
        <v>-6.7822968220877522E-2</v>
      </c>
      <c r="F448" s="24">
        <f t="shared" si="13"/>
        <v>4.4188861005063658E-6</v>
      </c>
      <c r="G448" s="119"/>
    </row>
    <row r="449" spans="1:7" x14ac:dyDescent="0.15">
      <c r="A449" s="25" t="s">
        <v>1510</v>
      </c>
      <c r="B449" s="25" t="s">
        <v>96</v>
      </c>
      <c r="C449" s="121">
        <v>18.157914309999999</v>
      </c>
      <c r="D449" s="123">
        <v>7.8044874999999996</v>
      </c>
      <c r="E449" s="23">
        <f t="shared" si="12"/>
        <v>1.3265991918111215</v>
      </c>
      <c r="F449" s="24">
        <f t="shared" si="13"/>
        <v>7.0466633333990207E-4</v>
      </c>
      <c r="G449" s="119"/>
    </row>
    <row r="450" spans="1:7" x14ac:dyDescent="0.15">
      <c r="A450" s="25" t="s">
        <v>1651</v>
      </c>
      <c r="B450" s="25" t="s">
        <v>98</v>
      </c>
      <c r="C450" s="121">
        <v>0.74006000000000005</v>
      </c>
      <c r="D450" s="123">
        <v>0.2465154</v>
      </c>
      <c r="E450" s="23">
        <f t="shared" si="12"/>
        <v>2.0020842511258934</v>
      </c>
      <c r="F450" s="24">
        <f t="shared" si="13"/>
        <v>2.8720003726657525E-5</v>
      </c>
      <c r="G450" s="119"/>
    </row>
    <row r="451" spans="1:7" x14ac:dyDescent="0.15">
      <c r="A451" s="25" t="s">
        <v>102</v>
      </c>
      <c r="B451" s="25" t="s">
        <v>103</v>
      </c>
      <c r="C451" s="121">
        <v>0.1222983</v>
      </c>
      <c r="D451" s="123">
        <v>8.4064300000000008E-2</v>
      </c>
      <c r="E451" s="23">
        <f t="shared" si="12"/>
        <v>0.45481851392327055</v>
      </c>
      <c r="F451" s="24">
        <f t="shared" si="13"/>
        <v>4.7461119797906651E-6</v>
      </c>
      <c r="G451" s="119"/>
    </row>
    <row r="452" spans="1:7" x14ac:dyDescent="0.15">
      <c r="A452" s="25" t="s">
        <v>1359</v>
      </c>
      <c r="B452" s="25" t="s">
        <v>99</v>
      </c>
      <c r="C452" s="121">
        <v>4.5030118760000004</v>
      </c>
      <c r="D452" s="123">
        <v>0.49320234000000002</v>
      </c>
      <c r="E452" s="23">
        <f t="shared" si="12"/>
        <v>8.1301510775476054</v>
      </c>
      <c r="F452" s="24">
        <f t="shared" si="13"/>
        <v>1.7475139564346553E-4</v>
      </c>
      <c r="G452" s="119"/>
    </row>
    <row r="453" spans="1:7" x14ac:dyDescent="0.15">
      <c r="A453" s="25" t="s">
        <v>1360</v>
      </c>
      <c r="B453" s="25" t="s">
        <v>101</v>
      </c>
      <c r="C453" s="121">
        <v>0.52363488999999996</v>
      </c>
      <c r="D453" s="123">
        <v>0.35135105999999999</v>
      </c>
      <c r="E453" s="23">
        <f t="shared" si="12"/>
        <v>0.49034669199518</v>
      </c>
      <c r="F453" s="24">
        <f t="shared" si="13"/>
        <v>2.0321049634094399E-5</v>
      </c>
      <c r="G453" s="119"/>
    </row>
    <row r="454" spans="1:7" x14ac:dyDescent="0.15">
      <c r="A454" s="25" t="s">
        <v>1361</v>
      </c>
      <c r="B454" s="25" t="s">
        <v>100</v>
      </c>
      <c r="C454" s="121">
        <v>1.57701943</v>
      </c>
      <c r="D454" s="123">
        <v>0.43285074000000001</v>
      </c>
      <c r="E454" s="23">
        <f>IF(ISERROR(C454/D454-1),"",((C454/D454-1)))</f>
        <v>2.6433331036929726</v>
      </c>
      <c r="F454" s="24">
        <f t="shared" si="13"/>
        <v>6.1200448486084001E-5</v>
      </c>
      <c r="G454" s="119"/>
    </row>
    <row r="455" spans="1:7" x14ac:dyDescent="0.15">
      <c r="A455" s="25" t="s">
        <v>1428</v>
      </c>
      <c r="B455" s="25" t="s">
        <v>1429</v>
      </c>
      <c r="C455" s="121">
        <v>1.42587726</v>
      </c>
      <c r="D455" s="123">
        <v>0.81245164999999997</v>
      </c>
      <c r="E455" s="23">
        <f>IF(ISERROR(C455/D455-1),"",((C455/D455-1)))</f>
        <v>0.75503029626439933</v>
      </c>
      <c r="F455" s="24">
        <f t="shared" si="13"/>
        <v>5.5334973138605277E-5</v>
      </c>
      <c r="G455" s="119"/>
    </row>
    <row r="456" spans="1:7" x14ac:dyDescent="0.15">
      <c r="A456" s="25" t="s">
        <v>104</v>
      </c>
      <c r="B456" s="25" t="s">
        <v>105</v>
      </c>
      <c r="C456" s="121">
        <v>46.217755279999999</v>
      </c>
      <c r="D456" s="123">
        <v>20.569335010000003</v>
      </c>
      <c r="E456" s="23">
        <f>IF(ISERROR(C456/D456-1),"",((C456/D456-1)))</f>
        <v>1.2469251075706014</v>
      </c>
      <c r="F456" s="24">
        <f t="shared" si="13"/>
        <v>1.793603361726543E-3</v>
      </c>
      <c r="G456" s="119"/>
    </row>
    <row r="457" spans="1:7" s="4" customFormat="1" x14ac:dyDescent="0.15">
      <c r="A457" s="111" t="s">
        <v>1617</v>
      </c>
      <c r="B457" s="26"/>
      <c r="C457" s="27">
        <f>SUM(C6:C456)</f>
        <v>10482.80009548401</v>
      </c>
      <c r="D457" s="28">
        <f>SUM(D6:D456)</f>
        <v>9958.4605157789974</v>
      </c>
      <c r="E457" s="29">
        <f>IF(ISERROR(C457/D457-1),"",((C457/D457-1)))</f>
        <v>5.2652674464512383E-2</v>
      </c>
      <c r="F457" s="30">
        <f t="shared" si="13"/>
        <v>0.40681303922399076</v>
      </c>
      <c r="G457" s="119"/>
    </row>
    <row r="458" spans="1:7" x14ac:dyDescent="0.15">
      <c r="E458" s="32" t="str">
        <f>IF(ISERROR(C458/D458-1),"",((C458/D458-1)))</f>
        <v/>
      </c>
      <c r="F458" s="32"/>
      <c r="G458" s="119"/>
    </row>
    <row r="459" spans="1:7" s="4" customFormat="1" x14ac:dyDescent="0.15">
      <c r="A459" s="110" t="s">
        <v>1542</v>
      </c>
      <c r="B459" s="34" t="s">
        <v>146</v>
      </c>
      <c r="C459" s="140" t="s">
        <v>1333</v>
      </c>
      <c r="D459" s="141"/>
      <c r="E459" s="142"/>
      <c r="F459" s="35"/>
      <c r="G459" s="119"/>
    </row>
    <row r="460" spans="1:7" s="10" customFormat="1" x14ac:dyDescent="0.15">
      <c r="A460" s="37"/>
      <c r="B460" s="37"/>
      <c r="C460" s="7" t="s">
        <v>1686</v>
      </c>
      <c r="D460" s="38" t="s">
        <v>240</v>
      </c>
      <c r="E460" s="39" t="s">
        <v>114</v>
      </c>
      <c r="F460" s="40" t="s">
        <v>115</v>
      </c>
      <c r="G460" s="119"/>
    </row>
    <row r="461" spans="1:7" x14ac:dyDescent="0.15">
      <c r="A461" s="25" t="s">
        <v>871</v>
      </c>
      <c r="B461" s="25" t="s">
        <v>872</v>
      </c>
      <c r="C461" s="120">
        <v>1.4693540600000001</v>
      </c>
      <c r="D461" s="122">
        <v>2.7216929300000001</v>
      </c>
      <c r="E461" s="41">
        <f t="shared" ref="E461:E513" si="14">IF(ISERROR(C461/D461-1),"",((C461/D461-1)))</f>
        <v>-0.46013231551437361</v>
      </c>
      <c r="F461" s="42">
        <f t="shared" ref="F461:F513" si="15">C461/$C$1621</f>
        <v>5.7022206414316904E-5</v>
      </c>
      <c r="G461" s="119"/>
    </row>
    <row r="462" spans="1:7" x14ac:dyDescent="0.15">
      <c r="A462" s="25" t="s">
        <v>291</v>
      </c>
      <c r="B462" s="25" t="s">
        <v>106</v>
      </c>
      <c r="C462" s="121">
        <v>37.321458</v>
      </c>
      <c r="D462" s="123">
        <v>36.942911039999998</v>
      </c>
      <c r="E462" s="23">
        <f t="shared" si="14"/>
        <v>1.0246809180525229E-2</v>
      </c>
      <c r="F462" s="24">
        <f t="shared" si="15"/>
        <v>1.4483587990761456E-3</v>
      </c>
      <c r="G462" s="119"/>
    </row>
    <row r="463" spans="1:7" x14ac:dyDescent="0.15">
      <c r="A463" s="25" t="s">
        <v>1173</v>
      </c>
      <c r="B463" s="25" t="s">
        <v>584</v>
      </c>
      <c r="C463" s="121">
        <v>5.9737907999999997</v>
      </c>
      <c r="D463" s="123">
        <v>3.1658947000000004</v>
      </c>
      <c r="E463" s="23">
        <f t="shared" si="14"/>
        <v>0.88692024406244441</v>
      </c>
      <c r="F463" s="24">
        <f t="shared" si="15"/>
        <v>2.3182889770866202E-4</v>
      </c>
      <c r="G463" s="119"/>
    </row>
    <row r="464" spans="1:7" x14ac:dyDescent="0.15">
      <c r="A464" s="25" t="s">
        <v>13</v>
      </c>
      <c r="B464" s="25" t="s">
        <v>14</v>
      </c>
      <c r="C464" s="121">
        <v>7.2389503099999999</v>
      </c>
      <c r="D464" s="123">
        <v>3.1664992500000002</v>
      </c>
      <c r="E464" s="23">
        <f t="shared" si="14"/>
        <v>1.2861051711918137</v>
      </c>
      <c r="F464" s="24">
        <f t="shared" si="15"/>
        <v>2.8092678955799345E-4</v>
      </c>
      <c r="G464" s="119"/>
    </row>
    <row r="465" spans="1:7" x14ac:dyDescent="0.15">
      <c r="A465" s="25" t="s">
        <v>1192</v>
      </c>
      <c r="B465" s="25" t="s">
        <v>1369</v>
      </c>
      <c r="C465" s="121">
        <v>2.1813600000000002E-3</v>
      </c>
      <c r="D465" s="123">
        <v>1.13687523</v>
      </c>
      <c r="E465" s="23">
        <f t="shared" si="14"/>
        <v>-0.99808126701819333</v>
      </c>
      <c r="F465" s="24">
        <f t="shared" si="15"/>
        <v>8.4653497458559656E-8</v>
      </c>
      <c r="G465" s="119"/>
    </row>
    <row r="466" spans="1:7" x14ac:dyDescent="0.15">
      <c r="A466" s="25" t="s">
        <v>1183</v>
      </c>
      <c r="B466" s="25" t="s">
        <v>283</v>
      </c>
      <c r="C466" s="121">
        <v>0.97767793000000003</v>
      </c>
      <c r="D466" s="123">
        <v>3.8791673499999999</v>
      </c>
      <c r="E466" s="23">
        <f t="shared" si="14"/>
        <v>-0.74796706566423332</v>
      </c>
      <c r="F466" s="24">
        <f t="shared" si="15"/>
        <v>3.7941401768871191E-5</v>
      </c>
      <c r="G466" s="119"/>
    </row>
    <row r="467" spans="1:7" x14ac:dyDescent="0.15">
      <c r="A467" s="25" t="s">
        <v>1175</v>
      </c>
      <c r="B467" s="25" t="s">
        <v>282</v>
      </c>
      <c r="C467" s="121">
        <v>1.473061E-2</v>
      </c>
      <c r="D467" s="123">
        <v>7.1861759999999997E-2</v>
      </c>
      <c r="E467" s="23">
        <f t="shared" si="14"/>
        <v>-0.79501462251968225</v>
      </c>
      <c r="F467" s="24">
        <f t="shared" si="15"/>
        <v>5.7166064115874194E-7</v>
      </c>
      <c r="G467" s="119"/>
    </row>
    <row r="468" spans="1:7" x14ac:dyDescent="0.15">
      <c r="A468" s="25" t="s">
        <v>580</v>
      </c>
      <c r="B468" s="25" t="s">
        <v>316</v>
      </c>
      <c r="C468" s="121">
        <v>2.2504663199999997</v>
      </c>
      <c r="D468" s="123">
        <v>0.15139137999999999</v>
      </c>
      <c r="E468" s="23">
        <f t="shared" si="14"/>
        <v>13.865220992106682</v>
      </c>
      <c r="F468" s="24">
        <f t="shared" si="15"/>
        <v>8.7335352670212196E-5</v>
      </c>
      <c r="G468" s="119"/>
    </row>
    <row r="469" spans="1:7" x14ac:dyDescent="0.15">
      <c r="A469" s="25" t="s">
        <v>1174</v>
      </c>
      <c r="B469" s="25" t="s">
        <v>284</v>
      </c>
      <c r="C469" s="121">
        <v>0.23656707000000002</v>
      </c>
      <c r="D469" s="123">
        <v>8.6611999999999995E-4</v>
      </c>
      <c r="E469" s="23">
        <f t="shared" si="14"/>
        <v>272.13428855124005</v>
      </c>
      <c r="F469" s="24">
        <f t="shared" si="15"/>
        <v>9.1806166148750792E-6</v>
      </c>
      <c r="G469" s="119"/>
    </row>
    <row r="470" spans="1:7" x14ac:dyDescent="0.15">
      <c r="A470" s="25" t="s">
        <v>581</v>
      </c>
      <c r="B470" s="25" t="s">
        <v>315</v>
      </c>
      <c r="C470" s="121">
        <v>3.4316802900000001</v>
      </c>
      <c r="D470" s="123">
        <v>6.8828211599999998</v>
      </c>
      <c r="E470" s="23">
        <f t="shared" si="14"/>
        <v>-0.50141370664351248</v>
      </c>
      <c r="F470" s="24">
        <f t="shared" si="15"/>
        <v>1.3317551376577192E-4</v>
      </c>
      <c r="G470" s="119"/>
    </row>
    <row r="471" spans="1:7" x14ac:dyDescent="0.15">
      <c r="A471" s="25" t="s">
        <v>1194</v>
      </c>
      <c r="B471" s="25" t="s">
        <v>874</v>
      </c>
      <c r="C471" s="121">
        <v>0.30962499999999998</v>
      </c>
      <c r="D471" s="123">
        <v>0.54949864999999998</v>
      </c>
      <c r="E471" s="23">
        <f t="shared" si="14"/>
        <v>-0.43653182769420817</v>
      </c>
      <c r="F471" s="24">
        <f t="shared" si="15"/>
        <v>1.2015824600527437E-5</v>
      </c>
      <c r="G471" s="119"/>
    </row>
    <row r="472" spans="1:7" x14ac:dyDescent="0.15">
      <c r="A472" s="25" t="s">
        <v>1197</v>
      </c>
      <c r="B472" s="25" t="s">
        <v>873</v>
      </c>
      <c r="C472" s="121">
        <v>0.21533304</v>
      </c>
      <c r="D472" s="123">
        <v>0.5827968</v>
      </c>
      <c r="E472" s="23">
        <f t="shared" si="14"/>
        <v>-0.63051780654938394</v>
      </c>
      <c r="F472" s="24">
        <f t="shared" si="15"/>
        <v>8.3565734011735453E-6</v>
      </c>
      <c r="G472" s="119"/>
    </row>
    <row r="473" spans="1:7" x14ac:dyDescent="0.15">
      <c r="A473" s="25" t="s">
        <v>1198</v>
      </c>
      <c r="B473" s="25" t="s">
        <v>879</v>
      </c>
      <c r="C473" s="121">
        <v>1.2937999999999999E-3</v>
      </c>
      <c r="D473" s="123">
        <v>1.16763E-3</v>
      </c>
      <c r="E473" s="23">
        <f t="shared" si="14"/>
        <v>0.10805649049784605</v>
      </c>
      <c r="F473" s="24">
        <f t="shared" si="15"/>
        <v>5.0209362513241495E-8</v>
      </c>
      <c r="G473" s="119"/>
    </row>
    <row r="474" spans="1:7" x14ac:dyDescent="0.15">
      <c r="A474" s="25" t="s">
        <v>1177</v>
      </c>
      <c r="B474" s="25" t="s">
        <v>287</v>
      </c>
      <c r="C474" s="121">
        <v>1.0339639999999999E-2</v>
      </c>
      <c r="D474" s="123">
        <v>1.34622E-3</v>
      </c>
      <c r="E474" s="23">
        <f t="shared" si="14"/>
        <v>6.6804979869560688</v>
      </c>
      <c r="F474" s="24">
        <f t="shared" si="15"/>
        <v>4.012573295844893E-7</v>
      </c>
      <c r="G474" s="119"/>
    </row>
    <row r="475" spans="1:7" x14ac:dyDescent="0.15">
      <c r="A475" s="25" t="s">
        <v>1196</v>
      </c>
      <c r="B475" s="25" t="s">
        <v>875</v>
      </c>
      <c r="C475" s="121">
        <v>1.5429300000000001E-3</v>
      </c>
      <c r="D475" s="123">
        <v>2.3830700000000002E-3</v>
      </c>
      <c r="E475" s="23">
        <f t="shared" si="14"/>
        <v>-0.35254524625797812</v>
      </c>
      <c r="F475" s="24">
        <f t="shared" si="15"/>
        <v>5.9877517160732506E-8</v>
      </c>
      <c r="G475" s="119"/>
    </row>
    <row r="476" spans="1:7" x14ac:dyDescent="0.15">
      <c r="A476" s="25" t="s">
        <v>1176</v>
      </c>
      <c r="B476" s="25" t="s">
        <v>286</v>
      </c>
      <c r="C476" s="121">
        <v>0.5248269499999999</v>
      </c>
      <c r="D476" s="123">
        <v>3.2188899999999999E-3</v>
      </c>
      <c r="E476" s="23">
        <f t="shared" si="14"/>
        <v>162.0459413027472</v>
      </c>
      <c r="F476" s="24">
        <f t="shared" si="15"/>
        <v>2.0367310704335188E-5</v>
      </c>
      <c r="G476" s="119"/>
    </row>
    <row r="477" spans="1:7" x14ac:dyDescent="0.15">
      <c r="A477" s="25" t="s">
        <v>1199</v>
      </c>
      <c r="B477" s="25" t="s">
        <v>876</v>
      </c>
      <c r="C477" s="121">
        <v>2.1814299999999998E-3</v>
      </c>
      <c r="D477" s="123">
        <v>0.38045064000000001</v>
      </c>
      <c r="E477" s="23">
        <f t="shared" si="14"/>
        <v>-0.99426619442669362</v>
      </c>
      <c r="F477" s="24">
        <f t="shared" si="15"/>
        <v>8.4656213995409183E-8</v>
      </c>
      <c r="G477" s="119"/>
    </row>
    <row r="478" spans="1:7" x14ac:dyDescent="0.15">
      <c r="A478" s="25" t="s">
        <v>1195</v>
      </c>
      <c r="B478" s="25" t="s">
        <v>877</v>
      </c>
      <c r="C478" s="121">
        <v>6.7502600000000001E-3</v>
      </c>
      <c r="D478" s="123">
        <v>6.3075999999999996E-4</v>
      </c>
      <c r="E478" s="23">
        <f t="shared" si="14"/>
        <v>9.7017883188534473</v>
      </c>
      <c r="F478" s="24">
        <f t="shared" si="15"/>
        <v>2.6196185762763454E-7</v>
      </c>
      <c r="G478" s="119"/>
    </row>
    <row r="479" spans="1:7" x14ac:dyDescent="0.15">
      <c r="A479" s="25" t="s">
        <v>1179</v>
      </c>
      <c r="B479" s="25" t="s">
        <v>288</v>
      </c>
      <c r="C479" s="121">
        <v>7.9347E-4</v>
      </c>
      <c r="D479" s="123">
        <v>1.94538E-3</v>
      </c>
      <c r="E479" s="23">
        <f t="shared" si="14"/>
        <v>-0.59212595996669037</v>
      </c>
      <c r="F479" s="24">
        <f t="shared" si="15"/>
        <v>3.0792721342851855E-8</v>
      </c>
      <c r="G479" s="119"/>
    </row>
    <row r="480" spans="1:7" x14ac:dyDescent="0.15">
      <c r="A480" s="25" t="s">
        <v>1181</v>
      </c>
      <c r="B480" s="25" t="s">
        <v>289</v>
      </c>
      <c r="C480" s="121">
        <v>1.1526400000000001E-3</v>
      </c>
      <c r="D480" s="123">
        <v>1.0896199999999999E-3</v>
      </c>
      <c r="E480" s="23">
        <f t="shared" si="14"/>
        <v>5.7836677006663173E-2</v>
      </c>
      <c r="F480" s="24">
        <f t="shared" si="15"/>
        <v>4.4731271917810083E-8</v>
      </c>
      <c r="G480" s="119"/>
    </row>
    <row r="481" spans="1:7" x14ac:dyDescent="0.15">
      <c r="A481" s="25" t="s">
        <v>1193</v>
      </c>
      <c r="B481" s="25" t="s">
        <v>878</v>
      </c>
      <c r="C481" s="121">
        <v>0.22733975000000001</v>
      </c>
      <c r="D481" s="123">
        <v>2.9044529999999999E-2</v>
      </c>
      <c r="E481" s="23">
        <f t="shared" si="14"/>
        <v>6.82728279645083</v>
      </c>
      <c r="F481" s="24">
        <f t="shared" si="15"/>
        <v>8.8225258319830682E-6</v>
      </c>
      <c r="G481" s="119"/>
    </row>
    <row r="482" spans="1:7" x14ac:dyDescent="0.15">
      <c r="A482" s="25" t="s">
        <v>1182</v>
      </c>
      <c r="B482" s="25" t="s">
        <v>290</v>
      </c>
      <c r="C482" s="121">
        <v>1.7177319999999999E-2</v>
      </c>
      <c r="D482" s="123">
        <v>1.428135E-2</v>
      </c>
      <c r="E482" s="23">
        <f t="shared" si="14"/>
        <v>0.20277984924394388</v>
      </c>
      <c r="F482" s="24">
        <f t="shared" si="15"/>
        <v>6.6661175366049889E-7</v>
      </c>
      <c r="G482" s="119"/>
    </row>
    <row r="483" spans="1:7" x14ac:dyDescent="0.15">
      <c r="A483" s="25" t="s">
        <v>1184</v>
      </c>
      <c r="B483" s="25" t="s">
        <v>317</v>
      </c>
      <c r="C483" s="121">
        <v>4.1240399999999998E-3</v>
      </c>
      <c r="D483" s="123">
        <v>3.4714089999999996E-2</v>
      </c>
      <c r="E483" s="23">
        <f t="shared" si="14"/>
        <v>-0.8811998240483907</v>
      </c>
      <c r="F483" s="24">
        <f t="shared" si="15"/>
        <v>1.6004438041359441E-7</v>
      </c>
      <c r="G483" s="119"/>
    </row>
    <row r="484" spans="1:7" x14ac:dyDescent="0.15">
      <c r="A484" s="25" t="s">
        <v>1185</v>
      </c>
      <c r="B484" s="25" t="s">
        <v>318</v>
      </c>
      <c r="C484" s="121">
        <v>0.15611596999999999</v>
      </c>
      <c r="D484" s="123">
        <v>0.23304795</v>
      </c>
      <c r="E484" s="23">
        <f t="shared" si="14"/>
        <v>-0.33011223655904298</v>
      </c>
      <c r="F484" s="24">
        <f t="shared" si="15"/>
        <v>6.0584969329388886E-6</v>
      </c>
      <c r="G484" s="119"/>
    </row>
    <row r="485" spans="1:7" x14ac:dyDescent="0.15">
      <c r="A485" s="25" t="s">
        <v>1178</v>
      </c>
      <c r="B485" s="25" t="s">
        <v>292</v>
      </c>
      <c r="C485" s="121">
        <v>4.1461214999999996</v>
      </c>
      <c r="D485" s="123">
        <v>3.9180974700000002</v>
      </c>
      <c r="E485" s="23">
        <f t="shared" si="14"/>
        <v>5.8197641009680945E-2</v>
      </c>
      <c r="F485" s="24">
        <f t="shared" si="15"/>
        <v>1.6090131196277988E-4</v>
      </c>
      <c r="G485" s="119"/>
    </row>
    <row r="486" spans="1:7" x14ac:dyDescent="0.15">
      <c r="A486" s="25" t="s">
        <v>1186</v>
      </c>
      <c r="B486" s="25" t="s">
        <v>319</v>
      </c>
      <c r="C486" s="121">
        <v>1.5442799999999999E-3</v>
      </c>
      <c r="D486" s="123">
        <v>2.3204099999999998E-2</v>
      </c>
      <c r="E486" s="23">
        <f t="shared" si="14"/>
        <v>-0.93344796824699083</v>
      </c>
      <c r="F486" s="24">
        <f t="shared" si="15"/>
        <v>5.9929907514259221E-8</v>
      </c>
      <c r="G486" s="119"/>
    </row>
    <row r="487" spans="1:7" x14ac:dyDescent="0.15">
      <c r="A487" s="25" t="s">
        <v>1187</v>
      </c>
      <c r="B487" s="25" t="s">
        <v>869</v>
      </c>
      <c r="C487" s="121">
        <v>5.8949680500000001</v>
      </c>
      <c r="D487" s="123">
        <v>1.95241815</v>
      </c>
      <c r="E487" s="23">
        <f t="shared" si="14"/>
        <v>2.019316353927564</v>
      </c>
      <c r="F487" s="24">
        <f t="shared" si="15"/>
        <v>2.2876997049499641E-4</v>
      </c>
      <c r="G487" s="119"/>
    </row>
    <row r="488" spans="1:7" x14ac:dyDescent="0.15">
      <c r="A488" s="25" t="s">
        <v>1188</v>
      </c>
      <c r="B488" s="25" t="s">
        <v>870</v>
      </c>
      <c r="C488" s="121">
        <v>2.05185E-3</v>
      </c>
      <c r="D488" s="123">
        <v>1.2884000000000001E-3</v>
      </c>
      <c r="E488" s="23">
        <f t="shared" si="14"/>
        <v>0.59255665942253954</v>
      </c>
      <c r="F488" s="24">
        <f t="shared" si="15"/>
        <v>7.9627516210229231E-8</v>
      </c>
      <c r="G488" s="119"/>
    </row>
    <row r="489" spans="1:7" x14ac:dyDescent="0.15">
      <c r="A489" s="25" t="s">
        <v>1189</v>
      </c>
      <c r="B489" s="25" t="s">
        <v>322</v>
      </c>
      <c r="C489" s="121">
        <v>5.1774099999999995E-3</v>
      </c>
      <c r="D489" s="123">
        <v>2.9003200000000001E-3</v>
      </c>
      <c r="E489" s="23">
        <f t="shared" si="14"/>
        <v>0.78511681469630923</v>
      </c>
      <c r="F489" s="24">
        <f t="shared" si="15"/>
        <v>2.0092321500207268E-7</v>
      </c>
      <c r="G489" s="119"/>
    </row>
    <row r="490" spans="1:7" x14ac:dyDescent="0.15">
      <c r="A490" s="25" t="s">
        <v>1180</v>
      </c>
      <c r="B490" s="25" t="s">
        <v>281</v>
      </c>
      <c r="C490" s="121">
        <v>0.47553855</v>
      </c>
      <c r="D490" s="123">
        <v>4.8048971199999997</v>
      </c>
      <c r="E490" s="23">
        <f t="shared" si="14"/>
        <v>-0.90103044079328798</v>
      </c>
      <c r="F490" s="24">
        <f t="shared" si="15"/>
        <v>1.845454277784141E-5</v>
      </c>
      <c r="G490" s="119"/>
    </row>
    <row r="491" spans="1:7" x14ac:dyDescent="0.15">
      <c r="A491" s="25" t="s">
        <v>1190</v>
      </c>
      <c r="B491" s="25" t="s">
        <v>320</v>
      </c>
      <c r="C491" s="121">
        <v>2.7008900000000001E-3</v>
      </c>
      <c r="D491" s="123">
        <v>2.3797900000000001E-3</v>
      </c>
      <c r="E491" s="23">
        <f t="shared" si="14"/>
        <v>0.13492787178700638</v>
      </c>
      <c r="F491" s="24">
        <f t="shared" si="15"/>
        <v>1.0481524587910715E-7</v>
      </c>
      <c r="G491" s="119"/>
    </row>
    <row r="492" spans="1:7" x14ac:dyDescent="0.15">
      <c r="A492" s="25" t="s">
        <v>1191</v>
      </c>
      <c r="B492" s="25" t="s">
        <v>321</v>
      </c>
      <c r="C492" s="121">
        <v>2.4025599999999998E-3</v>
      </c>
      <c r="D492" s="123">
        <v>5.9376709999999999E-2</v>
      </c>
      <c r="E492" s="23">
        <f t="shared" si="14"/>
        <v>-0.9595369969134363</v>
      </c>
      <c r="F492" s="24">
        <f t="shared" si="15"/>
        <v>9.3237753903086631E-8</v>
      </c>
      <c r="G492" s="119"/>
    </row>
    <row r="493" spans="1:7" x14ac:dyDescent="0.15">
      <c r="A493" s="25" t="s">
        <v>582</v>
      </c>
      <c r="B493" s="25" t="s">
        <v>323</v>
      </c>
      <c r="C493" s="121">
        <v>4.0814799400000004</v>
      </c>
      <c r="D493" s="123">
        <v>2.75151506</v>
      </c>
      <c r="E493" s="23">
        <f t="shared" si="14"/>
        <v>0.48335729625263268</v>
      </c>
      <c r="F493" s="24">
        <f t="shared" si="15"/>
        <v>1.5839272368061769E-4</v>
      </c>
      <c r="G493" s="119"/>
    </row>
    <row r="494" spans="1:7" x14ac:dyDescent="0.15">
      <c r="A494" s="25" t="s">
        <v>1258</v>
      </c>
      <c r="B494" s="25" t="s">
        <v>1477</v>
      </c>
      <c r="C494" s="121">
        <v>2.1826231000000003</v>
      </c>
      <c r="D494" s="123">
        <v>2.1499401300000001</v>
      </c>
      <c r="E494" s="23">
        <f t="shared" si="14"/>
        <v>1.5201804712580591E-2</v>
      </c>
      <c r="F494" s="24">
        <f t="shared" si="15"/>
        <v>8.4702515425626038E-5</v>
      </c>
      <c r="G494" s="119"/>
    </row>
    <row r="495" spans="1:7" x14ac:dyDescent="0.15">
      <c r="A495" s="25" t="s">
        <v>1257</v>
      </c>
      <c r="B495" s="25" t="s">
        <v>1478</v>
      </c>
      <c r="C495" s="121">
        <v>4.2445442</v>
      </c>
      <c r="D495" s="123">
        <v>6.4433836399999995</v>
      </c>
      <c r="E495" s="23">
        <f t="shared" si="14"/>
        <v>-0.34125539667540261</v>
      </c>
      <c r="F495" s="24">
        <f t="shared" si="15"/>
        <v>1.6472086755393153E-4</v>
      </c>
      <c r="G495" s="119"/>
    </row>
    <row r="496" spans="1:7" x14ac:dyDescent="0.15">
      <c r="A496" s="25" t="s">
        <v>561</v>
      </c>
      <c r="B496" s="25" t="s">
        <v>285</v>
      </c>
      <c r="C496" s="121">
        <v>0.87856599000000002</v>
      </c>
      <c r="D496" s="123">
        <v>5.7700288899999999</v>
      </c>
      <c r="E496" s="23">
        <f t="shared" si="14"/>
        <v>-0.84773629270338025</v>
      </c>
      <c r="F496" s="24">
        <f t="shared" si="15"/>
        <v>3.4095098379745639E-5</v>
      </c>
      <c r="G496" s="119"/>
    </row>
    <row r="497" spans="1:7" x14ac:dyDescent="0.15">
      <c r="A497" s="25" t="s">
        <v>1392</v>
      </c>
      <c r="B497" s="25" t="s">
        <v>1393</v>
      </c>
      <c r="C497" s="121">
        <v>9.7465957499999991</v>
      </c>
      <c r="D497" s="123">
        <v>11.38772623</v>
      </c>
      <c r="E497" s="23">
        <f t="shared" si="14"/>
        <v>-0.14411397383935887</v>
      </c>
      <c r="F497" s="24">
        <f t="shared" si="15"/>
        <v>3.7824266446264402E-4</v>
      </c>
      <c r="G497" s="119"/>
    </row>
    <row r="498" spans="1:7" x14ac:dyDescent="0.15">
      <c r="A498" s="25" t="s">
        <v>1390</v>
      </c>
      <c r="B498" s="25" t="s">
        <v>1391</v>
      </c>
      <c r="C498" s="121">
        <v>11.866406749999999</v>
      </c>
      <c r="D498" s="123">
        <v>17.373204739999998</v>
      </c>
      <c r="E498" s="23">
        <f t="shared" si="14"/>
        <v>-0.31697076460056728</v>
      </c>
      <c r="F498" s="24">
        <f t="shared" si="15"/>
        <v>4.6050758868474714E-4</v>
      </c>
      <c r="G498" s="119"/>
    </row>
    <row r="499" spans="1:7" x14ac:dyDescent="0.15">
      <c r="A499" s="25" t="s">
        <v>1163</v>
      </c>
      <c r="B499" s="25" t="s">
        <v>520</v>
      </c>
      <c r="C499" s="121">
        <v>0.35639549999999998</v>
      </c>
      <c r="D499" s="123"/>
      <c r="E499" s="23" t="str">
        <f t="shared" si="14"/>
        <v/>
      </c>
      <c r="F499" s="24">
        <f t="shared" si="15"/>
        <v>1.3830878696543483E-5</v>
      </c>
      <c r="G499" s="119"/>
    </row>
    <row r="500" spans="1:7" x14ac:dyDescent="0.15">
      <c r="A500" s="25" t="s">
        <v>1487</v>
      </c>
      <c r="B500" s="25" t="s">
        <v>159</v>
      </c>
      <c r="C500" s="121">
        <v>15.82398927</v>
      </c>
      <c r="D500" s="123">
        <v>9.1336310199999993</v>
      </c>
      <c r="E500" s="23">
        <f t="shared" si="14"/>
        <v>0.73249710168388238</v>
      </c>
      <c r="F500" s="24">
        <f t="shared" si="15"/>
        <v>6.1409214226547664E-4</v>
      </c>
      <c r="G500" s="119"/>
    </row>
    <row r="501" spans="1:7" x14ac:dyDescent="0.15">
      <c r="A501" s="25" t="s">
        <v>107</v>
      </c>
      <c r="B501" s="25" t="s">
        <v>160</v>
      </c>
      <c r="C501" s="121">
        <v>2.2656599900000001</v>
      </c>
      <c r="D501" s="123">
        <v>10.74639372</v>
      </c>
      <c r="E501" s="23">
        <f t="shared" si="14"/>
        <v>-0.78917020453257691</v>
      </c>
      <c r="F501" s="24">
        <f t="shared" si="15"/>
        <v>8.7924983590707302E-5</v>
      </c>
      <c r="G501" s="119"/>
    </row>
    <row r="502" spans="1:7" x14ac:dyDescent="0.15">
      <c r="A502" s="25" t="s">
        <v>1019</v>
      </c>
      <c r="B502" s="25" t="s">
        <v>161</v>
      </c>
      <c r="C502" s="121">
        <v>0.58679999999999999</v>
      </c>
      <c r="D502" s="123">
        <v>0.56730475000000002</v>
      </c>
      <c r="E502" s="23">
        <f t="shared" si="14"/>
        <v>3.4364686704985159E-2</v>
      </c>
      <c r="F502" s="24">
        <f t="shared" si="15"/>
        <v>2.2772340332949537E-5</v>
      </c>
      <c r="G502" s="119"/>
    </row>
    <row r="503" spans="1:7" x14ac:dyDescent="0.15">
      <c r="A503" s="25" t="s">
        <v>162</v>
      </c>
      <c r="B503" s="25" t="s">
        <v>163</v>
      </c>
      <c r="C503" s="121">
        <v>0</v>
      </c>
      <c r="D503" s="123"/>
      <c r="E503" s="23" t="str">
        <f t="shared" si="14"/>
        <v/>
      </c>
      <c r="F503" s="24">
        <f t="shared" si="15"/>
        <v>0</v>
      </c>
      <c r="G503" s="119"/>
    </row>
    <row r="504" spans="1:7" x14ac:dyDescent="0.15">
      <c r="A504" s="25" t="s">
        <v>164</v>
      </c>
      <c r="B504" s="25" t="s">
        <v>165</v>
      </c>
      <c r="C504" s="121">
        <v>0</v>
      </c>
      <c r="D504" s="123"/>
      <c r="E504" s="23" t="str">
        <f t="shared" si="14"/>
        <v/>
      </c>
      <c r="F504" s="24">
        <f t="shared" si="15"/>
        <v>0</v>
      </c>
      <c r="G504" s="119"/>
    </row>
    <row r="505" spans="1:7" x14ac:dyDescent="0.15">
      <c r="A505" s="25" t="s">
        <v>841</v>
      </c>
      <c r="B505" s="25" t="s">
        <v>842</v>
      </c>
      <c r="C505" s="121">
        <v>0</v>
      </c>
      <c r="D505" s="123"/>
      <c r="E505" s="23" t="str">
        <f t="shared" si="14"/>
        <v/>
      </c>
      <c r="F505" s="24">
        <f t="shared" si="15"/>
        <v>0</v>
      </c>
      <c r="G505" s="119"/>
    </row>
    <row r="506" spans="1:7" x14ac:dyDescent="0.15">
      <c r="A506" s="25" t="s">
        <v>171</v>
      </c>
      <c r="B506" s="25" t="s">
        <v>172</v>
      </c>
      <c r="C506" s="121">
        <v>0</v>
      </c>
      <c r="D506" s="123"/>
      <c r="E506" s="23" t="str">
        <f t="shared" si="14"/>
        <v/>
      </c>
      <c r="F506" s="24">
        <f t="shared" si="15"/>
        <v>0</v>
      </c>
      <c r="G506" s="119"/>
    </row>
    <row r="507" spans="1:7" x14ac:dyDescent="0.15">
      <c r="A507" s="25" t="s">
        <v>1514</v>
      </c>
      <c r="B507" s="25" t="s">
        <v>179</v>
      </c>
      <c r="C507" s="121">
        <v>0</v>
      </c>
      <c r="D507" s="123"/>
      <c r="E507" s="23" t="str">
        <f t="shared" si="14"/>
        <v/>
      </c>
      <c r="F507" s="24">
        <f t="shared" si="15"/>
        <v>0</v>
      </c>
      <c r="G507" s="119"/>
    </row>
    <row r="508" spans="1:7" x14ac:dyDescent="0.15">
      <c r="A508" s="25" t="s">
        <v>177</v>
      </c>
      <c r="B508" s="25" t="s">
        <v>178</v>
      </c>
      <c r="C508" s="121">
        <v>0</v>
      </c>
      <c r="D508" s="123"/>
      <c r="E508" s="23" t="str">
        <f t="shared" si="14"/>
        <v/>
      </c>
      <c r="F508" s="24">
        <f t="shared" si="15"/>
        <v>0</v>
      </c>
      <c r="G508" s="119"/>
    </row>
    <row r="509" spans="1:7" x14ac:dyDescent="0.15">
      <c r="A509" s="25" t="s">
        <v>182</v>
      </c>
      <c r="B509" s="25" t="s">
        <v>183</v>
      </c>
      <c r="C509" s="121">
        <v>0</v>
      </c>
      <c r="D509" s="123"/>
      <c r="E509" s="23" t="str">
        <f t="shared" si="14"/>
        <v/>
      </c>
      <c r="F509" s="24">
        <f t="shared" si="15"/>
        <v>0</v>
      </c>
      <c r="G509" s="119"/>
    </row>
    <row r="510" spans="1:7" x14ac:dyDescent="0.15">
      <c r="A510" s="25" t="s">
        <v>1165</v>
      </c>
      <c r="B510" s="25" t="s">
        <v>187</v>
      </c>
      <c r="C510" s="121">
        <v>0</v>
      </c>
      <c r="D510" s="123"/>
      <c r="E510" s="23" t="str">
        <f t="shared" si="14"/>
        <v/>
      </c>
      <c r="F510" s="24">
        <f t="shared" si="15"/>
        <v>0</v>
      </c>
      <c r="G510" s="119"/>
    </row>
    <row r="511" spans="1:7" x14ac:dyDescent="0.15">
      <c r="A511" s="25" t="s">
        <v>1020</v>
      </c>
      <c r="B511" s="25" t="s">
        <v>191</v>
      </c>
      <c r="C511" s="121">
        <v>0.56170100000000001</v>
      </c>
      <c r="D511" s="123">
        <v>0.63124430000000009</v>
      </c>
      <c r="E511" s="23">
        <f t="shared" si="14"/>
        <v>-0.11016859875011953</v>
      </c>
      <c r="F511" s="24">
        <f t="shared" si="15"/>
        <v>2.1798306641714533E-5</v>
      </c>
      <c r="G511" s="119"/>
    </row>
    <row r="512" spans="1:7" x14ac:dyDescent="0.15">
      <c r="A512" s="25" t="s">
        <v>1001</v>
      </c>
      <c r="B512" s="25" t="s">
        <v>1463</v>
      </c>
      <c r="C512" s="121">
        <v>0</v>
      </c>
      <c r="D512" s="123"/>
      <c r="E512" s="23" t="str">
        <f t="shared" si="14"/>
        <v/>
      </c>
      <c r="F512" s="24">
        <f t="shared" si="15"/>
        <v>0</v>
      </c>
      <c r="G512" s="119"/>
    </row>
    <row r="513" spans="1:7" x14ac:dyDescent="0.15">
      <c r="A513" s="25" t="s">
        <v>198</v>
      </c>
      <c r="B513" s="25" t="s">
        <v>199</v>
      </c>
      <c r="C513" s="121">
        <v>2.1249199999999999E-2</v>
      </c>
      <c r="D513" s="123"/>
      <c r="E513" s="23" t="str">
        <f t="shared" si="14"/>
        <v/>
      </c>
      <c r="F513" s="24">
        <f t="shared" si="15"/>
        <v>8.2463192604449781E-7</v>
      </c>
      <c r="G513" s="119"/>
    </row>
    <row r="514" spans="1:7" x14ac:dyDescent="0.15">
      <c r="A514" s="25" t="s">
        <v>200</v>
      </c>
      <c r="B514" s="25" t="s">
        <v>201</v>
      </c>
      <c r="C514" s="121">
        <v>7.8237580700000002</v>
      </c>
      <c r="D514" s="123">
        <v>2.8172098800000001</v>
      </c>
      <c r="E514" s="23">
        <f t="shared" ref="E514:E534" si="16">IF(ISERROR(C514/D514-1),"",((C514/D514-1)))</f>
        <v>1.7771299985643951</v>
      </c>
      <c r="F514" s="24">
        <f t="shared" ref="F514:F535" si="17">C514/$C$1621</f>
        <v>3.0362181569989848E-4</v>
      </c>
      <c r="G514" s="119"/>
    </row>
    <row r="515" spans="1:7" x14ac:dyDescent="0.15">
      <c r="A515" s="25" t="s">
        <v>1260</v>
      </c>
      <c r="B515" s="25" t="s">
        <v>202</v>
      </c>
      <c r="C515" s="121">
        <v>2.7596000000000001E-3</v>
      </c>
      <c r="D515" s="123">
        <v>3.1197082999999997</v>
      </c>
      <c r="E515" s="23">
        <f t="shared" si="16"/>
        <v>-0.99911543011889925</v>
      </c>
      <c r="F515" s="24">
        <f t="shared" si="17"/>
        <v>1.0709364414248048E-7</v>
      </c>
      <c r="G515" s="119"/>
    </row>
    <row r="516" spans="1:7" x14ac:dyDescent="0.15">
      <c r="A516" s="25" t="s">
        <v>203</v>
      </c>
      <c r="B516" s="25" t="s">
        <v>204</v>
      </c>
      <c r="C516" s="121">
        <v>3.3808697999999997</v>
      </c>
      <c r="D516" s="123">
        <v>0.10748246</v>
      </c>
      <c r="E516" s="23">
        <f t="shared" si="16"/>
        <v>30.455083927182162</v>
      </c>
      <c r="F516" s="24">
        <f t="shared" si="17"/>
        <v>1.3120367707394518E-4</v>
      </c>
      <c r="G516" s="119"/>
    </row>
    <row r="517" spans="1:7" x14ac:dyDescent="0.15">
      <c r="A517" s="25" t="s">
        <v>226</v>
      </c>
      <c r="B517" s="25" t="s">
        <v>227</v>
      </c>
      <c r="C517" s="121">
        <v>1.1080159299999999</v>
      </c>
      <c r="D517" s="123">
        <v>11.3794269</v>
      </c>
      <c r="E517" s="23">
        <f t="shared" si="16"/>
        <v>-0.90262990045658631</v>
      </c>
      <c r="F517" s="24">
        <f t="shared" si="17"/>
        <v>4.2999515767364669E-5</v>
      </c>
      <c r="G517" s="119"/>
    </row>
    <row r="518" spans="1:7" x14ac:dyDescent="0.15">
      <c r="A518" s="25" t="s">
        <v>230</v>
      </c>
      <c r="B518" s="25" t="s">
        <v>231</v>
      </c>
      <c r="C518" s="121">
        <v>13.668446640000001</v>
      </c>
      <c r="D518" s="123">
        <v>6.0815849900000005</v>
      </c>
      <c r="E518" s="23">
        <f t="shared" si="16"/>
        <v>1.2475138738462324</v>
      </c>
      <c r="F518" s="24">
        <f t="shared" si="17"/>
        <v>5.3044055676353206E-4</v>
      </c>
      <c r="G518" s="119"/>
    </row>
    <row r="519" spans="1:7" x14ac:dyDescent="0.15">
      <c r="A519" s="25" t="s">
        <v>108</v>
      </c>
      <c r="B519" s="25" t="s">
        <v>233</v>
      </c>
      <c r="C519" s="121">
        <v>4.61193338</v>
      </c>
      <c r="D519" s="123">
        <v>4.89873403</v>
      </c>
      <c r="E519" s="23">
        <f t="shared" si="16"/>
        <v>-5.8545870880848727E-2</v>
      </c>
      <c r="F519" s="24">
        <f t="shared" si="17"/>
        <v>1.7897838534807479E-4</v>
      </c>
      <c r="G519" s="119"/>
    </row>
    <row r="520" spans="1:7" x14ac:dyDescent="0.15">
      <c r="A520" s="25" t="s">
        <v>109</v>
      </c>
      <c r="B520" s="25" t="s">
        <v>235</v>
      </c>
      <c r="C520" s="121">
        <v>0.29560659</v>
      </c>
      <c r="D520" s="123">
        <v>1.59717</v>
      </c>
      <c r="E520" s="23">
        <f t="shared" si="16"/>
        <v>-0.81491851837938356</v>
      </c>
      <c r="F520" s="24">
        <f t="shared" si="17"/>
        <v>1.1471802781429239E-5</v>
      </c>
      <c r="G520" s="119"/>
    </row>
    <row r="521" spans="1:7" x14ac:dyDescent="0.15">
      <c r="A521" s="25" t="s">
        <v>110</v>
      </c>
      <c r="B521" s="25" t="s">
        <v>237</v>
      </c>
      <c r="C521" s="121">
        <v>6.2568645499999995</v>
      </c>
      <c r="D521" s="123">
        <v>3.96960727</v>
      </c>
      <c r="E521" s="23">
        <f t="shared" si="16"/>
        <v>0.57619233451272867</v>
      </c>
      <c r="F521" s="24">
        <f t="shared" si="17"/>
        <v>2.4281433018024396E-4</v>
      </c>
      <c r="G521" s="119"/>
    </row>
    <row r="522" spans="1:7" x14ac:dyDescent="0.15">
      <c r="A522" s="25" t="s">
        <v>238</v>
      </c>
      <c r="B522" s="25" t="s">
        <v>239</v>
      </c>
      <c r="C522" s="121">
        <v>4.7720156900000008</v>
      </c>
      <c r="D522" s="123">
        <v>6.3784243600000003</v>
      </c>
      <c r="E522" s="23">
        <f t="shared" si="16"/>
        <v>-0.25185039115208685</v>
      </c>
      <c r="F522" s="24">
        <f t="shared" si="17"/>
        <v>1.8519080669198199E-4</v>
      </c>
      <c r="G522" s="119"/>
    </row>
    <row r="523" spans="1:7" x14ac:dyDescent="0.15">
      <c r="A523" s="25" t="s">
        <v>111</v>
      </c>
      <c r="B523" s="25" t="s">
        <v>299</v>
      </c>
      <c r="C523" s="121">
        <v>3.3848832799999999</v>
      </c>
      <c r="D523" s="123">
        <v>1.2656343000000001</v>
      </c>
      <c r="E523" s="23">
        <f t="shared" si="16"/>
        <v>1.6744560257255983</v>
      </c>
      <c r="F523" s="24">
        <f t="shared" si="17"/>
        <v>1.3135943087844328E-4</v>
      </c>
      <c r="G523" s="119"/>
    </row>
    <row r="524" spans="1:7" x14ac:dyDescent="0.15">
      <c r="A524" s="25" t="s">
        <v>112</v>
      </c>
      <c r="B524" s="25" t="s">
        <v>301</v>
      </c>
      <c r="C524" s="121">
        <v>9.7118319900000003</v>
      </c>
      <c r="D524" s="123">
        <v>13.092121349999999</v>
      </c>
      <c r="E524" s="23">
        <f t="shared" si="16"/>
        <v>-0.25819263888812027</v>
      </c>
      <c r="F524" s="24">
        <f t="shared" si="17"/>
        <v>3.7689356396166767E-4</v>
      </c>
      <c r="G524" s="119"/>
    </row>
    <row r="525" spans="1:7" x14ac:dyDescent="0.15">
      <c r="A525" s="25" t="s">
        <v>1097</v>
      </c>
      <c r="B525" s="25" t="s">
        <v>303</v>
      </c>
      <c r="C525" s="121">
        <v>5.4399747300000003</v>
      </c>
      <c r="D525" s="123">
        <v>3.95470005</v>
      </c>
      <c r="E525" s="23">
        <f t="shared" si="16"/>
        <v>0.3755720184138871</v>
      </c>
      <c r="F525" s="24">
        <f t="shared" si="17"/>
        <v>2.1111274020825711E-4</v>
      </c>
      <c r="G525" s="119"/>
    </row>
    <row r="526" spans="1:7" x14ac:dyDescent="0.15">
      <c r="A526" s="25" t="s">
        <v>1098</v>
      </c>
      <c r="B526" s="25" t="s">
        <v>307</v>
      </c>
      <c r="C526" s="121">
        <v>7.7339580799999998</v>
      </c>
      <c r="D526" s="123">
        <v>3.6139718300000001</v>
      </c>
      <c r="E526" s="23">
        <f t="shared" si="16"/>
        <v>1.1400161494894663</v>
      </c>
      <c r="F526" s="24">
        <f t="shared" si="17"/>
        <v>3.0013688738671603E-4</v>
      </c>
      <c r="G526" s="119"/>
    </row>
    <row r="527" spans="1:7" x14ac:dyDescent="0.15">
      <c r="A527" s="25" t="s">
        <v>1099</v>
      </c>
      <c r="B527" s="25" t="s">
        <v>309</v>
      </c>
      <c r="C527" s="121">
        <v>7.4324305199999996</v>
      </c>
      <c r="D527" s="123">
        <v>1.6491383100000001</v>
      </c>
      <c r="E527" s="23">
        <f t="shared" si="16"/>
        <v>3.5068569900604629</v>
      </c>
      <c r="F527" s="24">
        <f t="shared" si="17"/>
        <v>2.8843530555971558E-4</v>
      </c>
      <c r="G527" s="119"/>
    </row>
    <row r="528" spans="1:7" x14ac:dyDescent="0.15">
      <c r="A528" s="25" t="s">
        <v>310</v>
      </c>
      <c r="B528" s="25" t="s">
        <v>311</v>
      </c>
      <c r="C528" s="121">
        <v>0.85642337000000002</v>
      </c>
      <c r="D528" s="123">
        <v>0.55010558999999992</v>
      </c>
      <c r="E528" s="23">
        <f t="shared" si="16"/>
        <v>0.55683451607899515</v>
      </c>
      <c r="F528" s="24">
        <f t="shared" si="17"/>
        <v>3.3235794905813844E-5</v>
      </c>
      <c r="G528" s="119"/>
    </row>
    <row r="529" spans="1:7" x14ac:dyDescent="0.15">
      <c r="A529" s="25" t="s">
        <v>1694</v>
      </c>
      <c r="B529" s="25" t="s">
        <v>1714</v>
      </c>
      <c r="C529" s="121">
        <v>0</v>
      </c>
      <c r="D529" s="123"/>
      <c r="E529" s="23" t="str">
        <f t="shared" si="16"/>
        <v/>
      </c>
      <c r="F529" s="24">
        <f t="shared" si="17"/>
        <v>0</v>
      </c>
      <c r="G529" s="119"/>
    </row>
    <row r="530" spans="1:7" x14ac:dyDescent="0.15">
      <c r="A530" s="25" t="s">
        <v>313</v>
      </c>
      <c r="B530" s="25" t="s">
        <v>314</v>
      </c>
      <c r="C530" s="121">
        <v>0</v>
      </c>
      <c r="D530" s="123"/>
      <c r="E530" s="23" t="str">
        <f t="shared" si="16"/>
        <v/>
      </c>
      <c r="F530" s="24">
        <f t="shared" si="17"/>
        <v>0</v>
      </c>
      <c r="G530" s="119"/>
    </row>
    <row r="531" spans="1:7" x14ac:dyDescent="0.15">
      <c r="A531" s="25" t="s">
        <v>1100</v>
      </c>
      <c r="B531" s="25" t="s">
        <v>325</v>
      </c>
      <c r="C531" s="121">
        <v>5.7445744400000001</v>
      </c>
      <c r="D531" s="123">
        <v>4.6975784699999998</v>
      </c>
      <c r="E531" s="23">
        <f t="shared" si="16"/>
        <v>0.22287993200888456</v>
      </c>
      <c r="F531" s="24">
        <f t="shared" si="17"/>
        <v>2.2293354501643319E-4</v>
      </c>
      <c r="G531" s="119"/>
    </row>
    <row r="532" spans="1:7" x14ac:dyDescent="0.15">
      <c r="A532" s="25" t="s">
        <v>1101</v>
      </c>
      <c r="B532" s="25" t="s">
        <v>335</v>
      </c>
      <c r="C532" s="121">
        <v>2.8494314100000002</v>
      </c>
      <c r="D532" s="123">
        <v>54.66451824</v>
      </c>
      <c r="E532" s="23">
        <f t="shared" si="16"/>
        <v>-0.94787420612599549</v>
      </c>
      <c r="F532" s="24">
        <f t="shared" si="17"/>
        <v>1.1057979179263169E-4</v>
      </c>
      <c r="G532" s="119"/>
    </row>
    <row r="533" spans="1:7" x14ac:dyDescent="0.15">
      <c r="A533" s="25" t="s">
        <v>1164</v>
      </c>
      <c r="B533" s="25" t="s">
        <v>331</v>
      </c>
      <c r="C533" s="121">
        <v>0</v>
      </c>
      <c r="D533" s="123"/>
      <c r="E533" s="23" t="str">
        <f t="shared" si="16"/>
        <v/>
      </c>
      <c r="F533" s="24">
        <f t="shared" si="17"/>
        <v>0</v>
      </c>
      <c r="G533" s="119"/>
    </row>
    <row r="534" spans="1:7" x14ac:dyDescent="0.15">
      <c r="A534" s="25" t="s">
        <v>1102</v>
      </c>
      <c r="B534" s="25" t="s">
        <v>1103</v>
      </c>
      <c r="C534" s="121">
        <v>1.6773405100000001</v>
      </c>
      <c r="D534" s="123">
        <v>4.5028493099999993</v>
      </c>
      <c r="E534" s="23">
        <f t="shared" si="16"/>
        <v>-0.62749352809232684</v>
      </c>
      <c r="F534" s="24">
        <f t="shared" si="17"/>
        <v>6.5093675780441624E-5</v>
      </c>
      <c r="G534" s="119"/>
    </row>
    <row r="535" spans="1:7" x14ac:dyDescent="0.15">
      <c r="A535" s="25" t="s">
        <v>1104</v>
      </c>
      <c r="B535" s="25" t="s">
        <v>1105</v>
      </c>
      <c r="C535" s="121">
        <v>1.812969E-2</v>
      </c>
      <c r="D535" s="123">
        <v>1.3933409699999999</v>
      </c>
      <c r="E535" s="23">
        <f t="shared" ref="E535:E597" si="18">IF(ISERROR(C535/D535-1),"",((C535/D535-1)))</f>
        <v>-0.9869883320806967</v>
      </c>
      <c r="F535" s="24">
        <f t="shared" si="17"/>
        <v>7.0357101365179261E-7</v>
      </c>
      <c r="G535" s="119"/>
    </row>
    <row r="536" spans="1:7" x14ac:dyDescent="0.15">
      <c r="A536" s="25" t="s">
        <v>1106</v>
      </c>
      <c r="B536" s="25" t="s">
        <v>1107</v>
      </c>
      <c r="C536" s="121">
        <v>61.773579810000001</v>
      </c>
      <c r="D536" s="123">
        <v>28.016066420000001</v>
      </c>
      <c r="E536" s="23">
        <f t="shared" si="18"/>
        <v>1.2049340861749713</v>
      </c>
      <c r="F536" s="24">
        <f t="shared" ref="F536:F597" si="19">C536/$C$1621</f>
        <v>2.397288655449796E-3</v>
      </c>
      <c r="G536" s="119"/>
    </row>
    <row r="537" spans="1:7" x14ac:dyDescent="0.15">
      <c r="A537" s="25" t="s">
        <v>460</v>
      </c>
      <c r="B537" s="25" t="s">
        <v>461</v>
      </c>
      <c r="C537" s="121">
        <v>0.36931097999999996</v>
      </c>
      <c r="D537" s="123">
        <v>0.58593190000000006</v>
      </c>
      <c r="E537" s="23">
        <f t="shared" si="18"/>
        <v>-0.36970323684373574</v>
      </c>
      <c r="F537" s="24">
        <f t="shared" si="19"/>
        <v>1.4332098372963734E-5</v>
      </c>
      <c r="G537" s="119"/>
    </row>
    <row r="538" spans="1:7" x14ac:dyDescent="0.15">
      <c r="A538" s="25" t="s">
        <v>1412</v>
      </c>
      <c r="B538" s="25" t="s">
        <v>1413</v>
      </c>
      <c r="C538" s="121">
        <v>9.118155E-2</v>
      </c>
      <c r="D538" s="123">
        <v>2.1272549999999998E-2</v>
      </c>
      <c r="E538" s="23">
        <f t="shared" si="18"/>
        <v>3.2863478990530055</v>
      </c>
      <c r="F538" s="24">
        <f t="shared" si="19"/>
        <v>3.5385434367516275E-6</v>
      </c>
      <c r="G538" s="119"/>
    </row>
    <row r="539" spans="1:7" x14ac:dyDescent="0.15">
      <c r="A539" s="25" t="s">
        <v>450</v>
      </c>
      <c r="B539" s="25" t="s">
        <v>451</v>
      </c>
      <c r="C539" s="121">
        <v>4.6476410000000003E-2</v>
      </c>
      <c r="D539" s="123">
        <v>8.8303999999999998E-4</v>
      </c>
      <c r="E539" s="23">
        <f t="shared" si="18"/>
        <v>51.632281663344813</v>
      </c>
      <c r="F539" s="24">
        <f t="shared" si="19"/>
        <v>1.8036411485577697E-6</v>
      </c>
      <c r="G539" s="119"/>
    </row>
    <row r="540" spans="1:7" x14ac:dyDescent="0.15">
      <c r="A540" s="25" t="s">
        <v>1635</v>
      </c>
      <c r="B540" s="25" t="s">
        <v>1636</v>
      </c>
      <c r="C540" s="121">
        <v>0.56267579000000001</v>
      </c>
      <c r="D540" s="123">
        <v>0.25884392000000001</v>
      </c>
      <c r="E540" s="23">
        <f t="shared" si="18"/>
        <v>1.1738033869986206</v>
      </c>
      <c r="F540" s="24">
        <f t="shared" si="19"/>
        <v>2.1836135969651065E-5</v>
      </c>
      <c r="G540" s="119"/>
    </row>
    <row r="541" spans="1:7" x14ac:dyDescent="0.15">
      <c r="A541" s="25" t="s">
        <v>1371</v>
      </c>
      <c r="B541" s="25" t="s">
        <v>1372</v>
      </c>
      <c r="C541" s="121">
        <v>8.7806700000000008E-3</v>
      </c>
      <c r="D541" s="123">
        <v>9.6238299999999999E-3</v>
      </c>
      <c r="E541" s="23">
        <f t="shared" si="18"/>
        <v>-8.7611688901404028E-2</v>
      </c>
      <c r="F541" s="24">
        <f t="shared" si="19"/>
        <v>3.4075733740852083E-7</v>
      </c>
      <c r="G541" s="119"/>
    </row>
    <row r="542" spans="1:7" x14ac:dyDescent="0.15">
      <c r="A542" s="25" t="s">
        <v>468</v>
      </c>
      <c r="B542" s="25" t="s">
        <v>469</v>
      </c>
      <c r="C542" s="121">
        <v>1.173164E-2</v>
      </c>
      <c r="D542" s="123">
        <v>8.0600299999999993E-3</v>
      </c>
      <c r="E542" s="23">
        <f t="shared" si="18"/>
        <v>0.45553304392167293</v>
      </c>
      <c r="F542" s="24">
        <f t="shared" si="19"/>
        <v>4.5527760522093407E-7</v>
      </c>
      <c r="G542" s="119"/>
    </row>
    <row r="543" spans="1:7" x14ac:dyDescent="0.15">
      <c r="A543" s="25" t="s">
        <v>1406</v>
      </c>
      <c r="B543" s="25" t="s">
        <v>1407</v>
      </c>
      <c r="C543" s="121">
        <v>0.15970535</v>
      </c>
      <c r="D543" s="123">
        <v>0.30544728999999998</v>
      </c>
      <c r="E543" s="23">
        <f t="shared" si="18"/>
        <v>-0.47714268474930643</v>
      </c>
      <c r="F543" s="24">
        <f t="shared" si="19"/>
        <v>6.1977924048957434E-6</v>
      </c>
      <c r="G543" s="119"/>
    </row>
    <row r="544" spans="1:7" x14ac:dyDescent="0.15">
      <c r="A544" s="25" t="s">
        <v>452</v>
      </c>
      <c r="B544" s="25" t="s">
        <v>453</v>
      </c>
      <c r="C544" s="121">
        <v>4.6224600000000001E-3</v>
      </c>
      <c r="D544" s="123">
        <v>3.0504099999999999E-3</v>
      </c>
      <c r="E544" s="23">
        <f t="shared" si="18"/>
        <v>0.5153569520162864</v>
      </c>
      <c r="F544" s="24">
        <f t="shared" si="19"/>
        <v>1.7938689893566109E-7</v>
      </c>
      <c r="G544" s="119"/>
    </row>
    <row r="545" spans="1:7" x14ac:dyDescent="0.15">
      <c r="A545" s="25" t="s">
        <v>1011</v>
      </c>
      <c r="B545" s="25" t="s">
        <v>1370</v>
      </c>
      <c r="C545" s="121">
        <v>0.47820860999999998</v>
      </c>
      <c r="D545" s="123">
        <v>0.32539088999999999</v>
      </c>
      <c r="E545" s="23">
        <f t="shared" si="18"/>
        <v>0.46964351091697742</v>
      </c>
      <c r="F545" s="24">
        <f t="shared" si="19"/>
        <v>1.8558161583276643E-5</v>
      </c>
      <c r="G545" s="119"/>
    </row>
    <row r="546" spans="1:7" x14ac:dyDescent="0.15">
      <c r="A546" s="25" t="s">
        <v>1012</v>
      </c>
      <c r="B546" s="25" t="s">
        <v>1414</v>
      </c>
      <c r="C546" s="121">
        <v>0.12298928999999999</v>
      </c>
      <c r="D546" s="123">
        <v>2.7386419999999998E-2</v>
      </c>
      <c r="E546" s="23">
        <f t="shared" si="18"/>
        <v>3.4908859938611911</v>
      </c>
      <c r="F546" s="24">
        <f t="shared" si="19"/>
        <v>4.7729276911857995E-6</v>
      </c>
      <c r="G546" s="119"/>
    </row>
    <row r="547" spans="1:7" x14ac:dyDescent="0.15">
      <c r="A547" s="25" t="s">
        <v>1013</v>
      </c>
      <c r="B547" s="25" t="s">
        <v>1415</v>
      </c>
      <c r="C547" s="121">
        <v>0.32397770000000004</v>
      </c>
      <c r="D547" s="123">
        <v>0.2201717</v>
      </c>
      <c r="E547" s="23">
        <f t="shared" si="18"/>
        <v>0.47147748779702403</v>
      </c>
      <c r="F547" s="24">
        <f t="shared" si="19"/>
        <v>1.2572819435388934E-5</v>
      </c>
      <c r="G547" s="119"/>
    </row>
    <row r="548" spans="1:7" x14ac:dyDescent="0.15">
      <c r="A548" s="25" t="s">
        <v>1416</v>
      </c>
      <c r="B548" s="25" t="s">
        <v>1417</v>
      </c>
      <c r="C548" s="121">
        <v>0.30243902</v>
      </c>
      <c r="D548" s="123">
        <v>3.3533E-4</v>
      </c>
      <c r="E548" s="23">
        <f t="shared" si="18"/>
        <v>900.91459159633791</v>
      </c>
      <c r="F548" s="24">
        <f t="shared" si="19"/>
        <v>1.1736953465241533E-5</v>
      </c>
      <c r="G548" s="119"/>
    </row>
    <row r="549" spans="1:7" x14ac:dyDescent="0.15">
      <c r="A549" s="25" t="s">
        <v>454</v>
      </c>
      <c r="B549" s="25" t="s">
        <v>455</v>
      </c>
      <c r="C549" s="121">
        <v>0.11585652</v>
      </c>
      <c r="D549" s="123">
        <v>1.396097E-2</v>
      </c>
      <c r="E549" s="23">
        <f t="shared" si="18"/>
        <v>7.2986010284385685</v>
      </c>
      <c r="F549" s="24">
        <f t="shared" si="19"/>
        <v>4.4961215119822336E-6</v>
      </c>
      <c r="G549" s="119"/>
    </row>
    <row r="550" spans="1:7" x14ac:dyDescent="0.15">
      <c r="A550" s="25" t="s">
        <v>342</v>
      </c>
      <c r="B550" s="25" t="s">
        <v>1108</v>
      </c>
      <c r="C550" s="121">
        <v>0.71591354000000007</v>
      </c>
      <c r="D550" s="123">
        <v>2.9456025800000001</v>
      </c>
      <c r="E550" s="23">
        <f t="shared" si="18"/>
        <v>-0.7569551490547648</v>
      </c>
      <c r="F550" s="24">
        <f t="shared" si="19"/>
        <v>2.7782935892717592E-5</v>
      </c>
      <c r="G550" s="119"/>
    </row>
    <row r="551" spans="1:7" x14ac:dyDescent="0.15">
      <c r="A551" s="25" t="s">
        <v>1109</v>
      </c>
      <c r="B551" s="25" t="s">
        <v>1110</v>
      </c>
      <c r="C551" s="121">
        <v>3.8515849999999997E-2</v>
      </c>
      <c r="D551" s="123">
        <v>8.8677449999999991E-2</v>
      </c>
      <c r="E551" s="23">
        <f t="shared" si="18"/>
        <v>-0.56566353678415426</v>
      </c>
      <c r="F551" s="24">
        <f t="shared" si="19"/>
        <v>1.4947103688016946E-6</v>
      </c>
      <c r="G551" s="119"/>
    </row>
    <row r="552" spans="1:7" x14ac:dyDescent="0.15">
      <c r="A552" s="25" t="s">
        <v>1111</v>
      </c>
      <c r="B552" s="25" t="s">
        <v>1112</v>
      </c>
      <c r="C552" s="121">
        <v>20.274782100000003</v>
      </c>
      <c r="D552" s="123">
        <v>6.5054671399999995</v>
      </c>
      <c r="E552" s="23">
        <f t="shared" si="18"/>
        <v>2.1165758989599639</v>
      </c>
      <c r="F552" s="24">
        <f t="shared" si="19"/>
        <v>7.8681703844170651E-4</v>
      </c>
      <c r="G552" s="119"/>
    </row>
    <row r="553" spans="1:7" x14ac:dyDescent="0.15">
      <c r="A553" s="25" t="s">
        <v>1113</v>
      </c>
      <c r="B553" s="25" t="s">
        <v>1114</v>
      </c>
      <c r="C553" s="121">
        <v>0.80990516000000001</v>
      </c>
      <c r="D553" s="123">
        <v>0.53169913000000002</v>
      </c>
      <c r="E553" s="23">
        <f t="shared" si="18"/>
        <v>0.52323958100138324</v>
      </c>
      <c r="F553" s="24">
        <f t="shared" si="19"/>
        <v>3.1430531596680211E-5</v>
      </c>
      <c r="G553" s="119"/>
    </row>
    <row r="554" spans="1:7" x14ac:dyDescent="0.15">
      <c r="A554" s="25" t="s">
        <v>1115</v>
      </c>
      <c r="B554" s="25" t="s">
        <v>1116</v>
      </c>
      <c r="C554" s="121">
        <v>1.4129096999999999</v>
      </c>
      <c r="D554" s="123">
        <v>1.8829818300000001</v>
      </c>
      <c r="E554" s="23">
        <f t="shared" si="18"/>
        <v>-0.24964241423402378</v>
      </c>
      <c r="F554" s="24">
        <f t="shared" si="19"/>
        <v>5.483173235876897E-5</v>
      </c>
      <c r="G554" s="119"/>
    </row>
    <row r="555" spans="1:7" x14ac:dyDescent="0.15">
      <c r="A555" s="25" t="s">
        <v>1117</v>
      </c>
      <c r="B555" s="25" t="s">
        <v>1118</v>
      </c>
      <c r="C555" s="121">
        <v>1.22510852</v>
      </c>
      <c r="D555" s="123">
        <v>0.88498091000000001</v>
      </c>
      <c r="E555" s="23">
        <f t="shared" si="18"/>
        <v>0.38433327335840506</v>
      </c>
      <c r="F555" s="24">
        <f t="shared" si="19"/>
        <v>4.7543606275112669E-5</v>
      </c>
      <c r="G555" s="119"/>
    </row>
    <row r="556" spans="1:7" x14ac:dyDescent="0.15">
      <c r="A556" s="25" t="s">
        <v>1119</v>
      </c>
      <c r="B556" s="25" t="s">
        <v>1120</v>
      </c>
      <c r="C556" s="121">
        <v>1.1322853799999999</v>
      </c>
      <c r="D556" s="123">
        <v>1.81061158</v>
      </c>
      <c r="E556" s="23">
        <f t="shared" si="18"/>
        <v>-0.37463926967704475</v>
      </c>
      <c r="F556" s="24">
        <f t="shared" si="19"/>
        <v>4.3941356556549238E-5</v>
      </c>
      <c r="G556" s="119"/>
    </row>
    <row r="557" spans="1:7" x14ac:dyDescent="0.15">
      <c r="A557" s="25" t="s">
        <v>1121</v>
      </c>
      <c r="B557" s="25" t="s">
        <v>1122</v>
      </c>
      <c r="C557" s="121">
        <v>2.7563380000000002E-2</v>
      </c>
      <c r="D557" s="123">
        <v>0.53259594999999993</v>
      </c>
      <c r="E557" s="23">
        <f t="shared" si="18"/>
        <v>-0.94824710927674161</v>
      </c>
      <c r="F557" s="24">
        <f t="shared" si="19"/>
        <v>1.069670535252922E-6</v>
      </c>
      <c r="G557" s="119"/>
    </row>
    <row r="558" spans="1:7" x14ac:dyDescent="0.15">
      <c r="A558" s="25" t="s">
        <v>1516</v>
      </c>
      <c r="B558" s="25" t="s">
        <v>1123</v>
      </c>
      <c r="C558" s="121">
        <v>3.8310680800000001</v>
      </c>
      <c r="D558" s="123">
        <v>1.4581534599999999</v>
      </c>
      <c r="E558" s="23">
        <f t="shared" si="18"/>
        <v>1.6273421728876194</v>
      </c>
      <c r="F558" s="24">
        <f t="shared" si="19"/>
        <v>1.4867482303418465E-4</v>
      </c>
      <c r="G558" s="119"/>
    </row>
    <row r="559" spans="1:7" x14ac:dyDescent="0.15">
      <c r="A559" s="25" t="s">
        <v>1517</v>
      </c>
      <c r="B559" s="25" t="s">
        <v>1124</v>
      </c>
      <c r="C559" s="121">
        <v>3.1581529999999997E-2</v>
      </c>
      <c r="D559" s="123">
        <v>0.62452940000000001</v>
      </c>
      <c r="E559" s="23">
        <f t="shared" si="18"/>
        <v>-0.94943147592411181</v>
      </c>
      <c r="F559" s="24">
        <f t="shared" si="19"/>
        <v>1.2256055715665572E-6</v>
      </c>
      <c r="G559" s="119"/>
    </row>
    <row r="560" spans="1:7" x14ac:dyDescent="0.15">
      <c r="A560" s="25" t="s">
        <v>476</v>
      </c>
      <c r="B560" s="25" t="s">
        <v>477</v>
      </c>
      <c r="C560" s="121">
        <v>0.64351263999999997</v>
      </c>
      <c r="D560" s="123">
        <v>0.82722256999999999</v>
      </c>
      <c r="E560" s="23">
        <f t="shared" si="18"/>
        <v>-0.22208041301387604</v>
      </c>
      <c r="F560" s="24">
        <f t="shared" si="19"/>
        <v>2.4973225710011648E-5</v>
      </c>
      <c r="G560" s="119"/>
    </row>
    <row r="561" spans="1:7" x14ac:dyDescent="0.15">
      <c r="A561" s="25" t="s">
        <v>1518</v>
      </c>
      <c r="B561" s="25" t="s">
        <v>1125</v>
      </c>
      <c r="C561" s="121">
        <v>26.803002079999999</v>
      </c>
      <c r="D561" s="123">
        <v>40.728460920000003</v>
      </c>
      <c r="E561" s="23">
        <f t="shared" si="18"/>
        <v>-0.34190977329962913</v>
      </c>
      <c r="F561" s="24">
        <f t="shared" si="19"/>
        <v>1.0401620404064662E-3</v>
      </c>
      <c r="G561" s="119"/>
    </row>
    <row r="562" spans="1:7" x14ac:dyDescent="0.15">
      <c r="A562" s="25" t="s">
        <v>472</v>
      </c>
      <c r="B562" s="25" t="s">
        <v>473</v>
      </c>
      <c r="C562" s="121">
        <v>1.25399244</v>
      </c>
      <c r="D562" s="123">
        <v>1.5698972</v>
      </c>
      <c r="E562" s="23">
        <f t="shared" si="18"/>
        <v>-0.2012263987731171</v>
      </c>
      <c r="F562" s="24">
        <f t="shared" si="19"/>
        <v>4.8664523889955357E-5</v>
      </c>
      <c r="G562" s="119"/>
    </row>
    <row r="563" spans="1:7" x14ac:dyDescent="0.15">
      <c r="A563" s="25" t="s">
        <v>1126</v>
      </c>
      <c r="B563" s="25" t="s">
        <v>1127</v>
      </c>
      <c r="C563" s="121">
        <v>0.45657579999999998</v>
      </c>
      <c r="D563" s="123">
        <v>0.52355848999999999</v>
      </c>
      <c r="E563" s="23">
        <f t="shared" si="18"/>
        <v>-0.12793735805907758</v>
      </c>
      <c r="F563" s="24">
        <f t="shared" si="19"/>
        <v>1.7718642647220008E-5</v>
      </c>
      <c r="G563" s="119"/>
    </row>
    <row r="564" spans="1:7" x14ac:dyDescent="0.15">
      <c r="A564" s="25" t="s">
        <v>1128</v>
      </c>
      <c r="B564" s="25" t="s">
        <v>1129</v>
      </c>
      <c r="C564" s="121">
        <v>13.31944423</v>
      </c>
      <c r="D564" s="123">
        <v>0.77185919999999997</v>
      </c>
      <c r="E564" s="23">
        <f t="shared" si="18"/>
        <v>16.256313366479276</v>
      </c>
      <c r="F564" s="24">
        <f t="shared" si="19"/>
        <v>5.1689658665865881E-4</v>
      </c>
      <c r="G564" s="119"/>
    </row>
    <row r="565" spans="1:7" x14ac:dyDescent="0.15">
      <c r="A565" s="25" t="s">
        <v>1140</v>
      </c>
      <c r="B565" s="25" t="s">
        <v>1141</v>
      </c>
      <c r="C565" s="121">
        <v>0.42234961999999998</v>
      </c>
      <c r="D565" s="123">
        <v>6.9612144999999996</v>
      </c>
      <c r="E565" s="23">
        <f t="shared" si="18"/>
        <v>-0.93932817039325534</v>
      </c>
      <c r="F565" s="24">
        <f t="shared" si="19"/>
        <v>1.6390404373094597E-5</v>
      </c>
      <c r="G565" s="119"/>
    </row>
    <row r="566" spans="1:7" x14ac:dyDescent="0.15">
      <c r="A566" s="25" t="s">
        <v>1256</v>
      </c>
      <c r="B566" s="25" t="s">
        <v>1246</v>
      </c>
      <c r="C566" s="121">
        <v>5.8042804800000001</v>
      </c>
      <c r="D566" s="123">
        <v>8.2837709900000007</v>
      </c>
      <c r="E566" s="23">
        <f t="shared" si="18"/>
        <v>-0.29931905565631778</v>
      </c>
      <c r="F566" s="24">
        <f t="shared" si="19"/>
        <v>2.2525059727071525E-4</v>
      </c>
      <c r="G566" s="119"/>
    </row>
    <row r="567" spans="1:7" x14ac:dyDescent="0.15">
      <c r="A567" s="25" t="s">
        <v>1017</v>
      </c>
      <c r="B567" s="25" t="s">
        <v>1018</v>
      </c>
      <c r="C567" s="121">
        <v>1.6567942</v>
      </c>
      <c r="D567" s="123">
        <v>1.4533800000000002E-3</v>
      </c>
      <c r="E567" s="23">
        <f t="shared" si="18"/>
        <v>1138.9594049732345</v>
      </c>
      <c r="F567" s="24">
        <f t="shared" si="19"/>
        <v>6.429632137705669E-5</v>
      </c>
      <c r="G567" s="119"/>
    </row>
    <row r="568" spans="1:7" x14ac:dyDescent="0.15">
      <c r="A568" s="25" t="s">
        <v>1373</v>
      </c>
      <c r="B568" s="25" t="s">
        <v>1374</v>
      </c>
      <c r="C568" s="121">
        <v>0.8404199</v>
      </c>
      <c r="D568" s="123">
        <v>1.968338E-2</v>
      </c>
      <c r="E568" s="23">
        <f t="shared" si="18"/>
        <v>41.696930100419742</v>
      </c>
      <c r="F568" s="24">
        <f t="shared" si="19"/>
        <v>3.2614737534736568E-5</v>
      </c>
      <c r="G568" s="119"/>
    </row>
    <row r="569" spans="1:7" x14ac:dyDescent="0.15">
      <c r="A569" s="25" t="s">
        <v>466</v>
      </c>
      <c r="B569" s="25" t="s">
        <v>467</v>
      </c>
      <c r="C569" s="121">
        <v>0.79978062999999999</v>
      </c>
      <c r="D569" s="123">
        <v>4.0807739999999995E-2</v>
      </c>
      <c r="E569" s="23">
        <f t="shared" si="18"/>
        <v>18.598748423705896</v>
      </c>
      <c r="F569" s="24">
        <f t="shared" si="19"/>
        <v>3.1037622184834342E-5</v>
      </c>
      <c r="G569" s="119"/>
    </row>
    <row r="570" spans="1:7" x14ac:dyDescent="0.15">
      <c r="A570" s="25" t="s">
        <v>1402</v>
      </c>
      <c r="B570" s="25" t="s">
        <v>1403</v>
      </c>
      <c r="C570" s="121">
        <v>6.7010449999999999E-2</v>
      </c>
      <c r="D570" s="123">
        <v>2.6967900000000001E-3</v>
      </c>
      <c r="E570" s="23">
        <f t="shared" si="18"/>
        <v>23.848226966133808</v>
      </c>
      <c r="F570" s="24">
        <f t="shared" si="19"/>
        <v>2.6005193818406584E-6</v>
      </c>
      <c r="G570" s="119"/>
    </row>
    <row r="571" spans="1:7" x14ac:dyDescent="0.15">
      <c r="A571" s="25" t="s">
        <v>456</v>
      </c>
      <c r="B571" s="25" t="s">
        <v>457</v>
      </c>
      <c r="C571" s="121">
        <v>7.2549899999999994E-3</v>
      </c>
      <c r="D571" s="123">
        <v>2.4197999999999998E-4</v>
      </c>
      <c r="E571" s="23">
        <f t="shared" si="18"/>
        <v>28.981775353334985</v>
      </c>
      <c r="F571" s="24">
        <f t="shared" si="19"/>
        <v>2.81549252542852E-7</v>
      </c>
      <c r="G571" s="119"/>
    </row>
    <row r="572" spans="1:7" x14ac:dyDescent="0.15">
      <c r="A572" s="25" t="s">
        <v>1408</v>
      </c>
      <c r="B572" s="25" t="s">
        <v>1409</v>
      </c>
      <c r="C572" s="121">
        <v>0.81444223999999998</v>
      </c>
      <c r="D572" s="123">
        <v>0.82428393999999994</v>
      </c>
      <c r="E572" s="23">
        <f t="shared" si="18"/>
        <v>-1.1939696410923628E-2</v>
      </c>
      <c r="F572" s="24">
        <f t="shared" si="19"/>
        <v>3.1606605096812827E-5</v>
      </c>
      <c r="G572" s="119"/>
    </row>
    <row r="573" spans="1:7" x14ac:dyDescent="0.15">
      <c r="A573" s="25" t="s">
        <v>1410</v>
      </c>
      <c r="B573" s="25" t="s">
        <v>1411</v>
      </c>
      <c r="C573" s="121">
        <v>0.30449001000000003</v>
      </c>
      <c r="D573" s="123">
        <v>0.37909812999999998</v>
      </c>
      <c r="E573" s="23">
        <f t="shared" si="18"/>
        <v>-0.19680424168802935</v>
      </c>
      <c r="F573" s="24">
        <f t="shared" si="19"/>
        <v>1.1816547606856184E-5</v>
      </c>
      <c r="G573" s="119"/>
    </row>
    <row r="574" spans="1:7" x14ac:dyDescent="0.15">
      <c r="A574" s="25" t="s">
        <v>1543</v>
      </c>
      <c r="B574" s="25" t="s">
        <v>343</v>
      </c>
      <c r="C574" s="121">
        <v>4.8032543299999997</v>
      </c>
      <c r="D574" s="123">
        <v>9.5037463899999999</v>
      </c>
      <c r="E574" s="23">
        <f t="shared" si="18"/>
        <v>-0.49459359152785642</v>
      </c>
      <c r="F574" s="24">
        <f t="shared" si="19"/>
        <v>1.8640310550182941E-4</v>
      </c>
      <c r="G574" s="119"/>
    </row>
    <row r="575" spans="1:7" x14ac:dyDescent="0.15">
      <c r="A575" s="25" t="s">
        <v>1544</v>
      </c>
      <c r="B575" s="25" t="s">
        <v>1142</v>
      </c>
      <c r="C575" s="121">
        <v>0</v>
      </c>
      <c r="D575" s="123">
        <v>8.5749999999999993E-3</v>
      </c>
      <c r="E575" s="23">
        <f t="shared" si="18"/>
        <v>-1</v>
      </c>
      <c r="F575" s="24">
        <f t="shared" si="19"/>
        <v>0</v>
      </c>
      <c r="G575" s="119"/>
    </row>
    <row r="576" spans="1:7" x14ac:dyDescent="0.15">
      <c r="A576" s="25" t="s">
        <v>1143</v>
      </c>
      <c r="B576" s="25" t="s">
        <v>1144</v>
      </c>
      <c r="C576" s="121">
        <v>9.6963690000000005E-2</v>
      </c>
      <c r="D576" s="123">
        <v>2.8631220000000002E-2</v>
      </c>
      <c r="E576" s="23">
        <f t="shared" si="18"/>
        <v>2.3866419244447146</v>
      </c>
      <c r="F576" s="24">
        <f t="shared" si="19"/>
        <v>3.7629348135968232E-6</v>
      </c>
      <c r="G576" s="119"/>
    </row>
    <row r="577" spans="1:7" x14ac:dyDescent="0.15">
      <c r="A577" s="25" t="s">
        <v>344</v>
      </c>
      <c r="B577" s="25" t="s">
        <v>345</v>
      </c>
      <c r="C577" s="121">
        <v>0.44759207000000001</v>
      </c>
      <c r="D577" s="123">
        <v>5.98459E-2</v>
      </c>
      <c r="E577" s="23">
        <f t="shared" si="18"/>
        <v>6.4790765950549662</v>
      </c>
      <c r="F577" s="24">
        <f t="shared" si="19"/>
        <v>1.7370005024487684E-5</v>
      </c>
      <c r="G577" s="119"/>
    </row>
    <row r="578" spans="1:7" x14ac:dyDescent="0.15">
      <c r="A578" s="25" t="s">
        <v>350</v>
      </c>
      <c r="B578" s="25" t="s">
        <v>351</v>
      </c>
      <c r="C578" s="121">
        <v>0.21009116</v>
      </c>
      <c r="D578" s="123">
        <v>1.7178150000000003E-2</v>
      </c>
      <c r="E578" s="23">
        <f t="shared" si="18"/>
        <v>11.230138868271609</v>
      </c>
      <c r="F578" s="24">
        <f t="shared" si="19"/>
        <v>8.1531482557330513E-6</v>
      </c>
      <c r="G578" s="119"/>
    </row>
    <row r="579" spans="1:7" x14ac:dyDescent="0.15">
      <c r="A579" s="25" t="s">
        <v>1145</v>
      </c>
      <c r="B579" s="25" t="s">
        <v>1146</v>
      </c>
      <c r="C579" s="121">
        <v>0.74664218000000004</v>
      </c>
      <c r="D579" s="123">
        <v>0.91545118999999997</v>
      </c>
      <c r="E579" s="23">
        <f t="shared" si="18"/>
        <v>-0.18439979306815901</v>
      </c>
      <c r="F579" s="24">
        <f t="shared" si="19"/>
        <v>2.8975442791232736E-5</v>
      </c>
      <c r="G579" s="119"/>
    </row>
    <row r="580" spans="1:7" x14ac:dyDescent="0.15">
      <c r="A580" s="25" t="s">
        <v>1147</v>
      </c>
      <c r="B580" s="25" t="s">
        <v>1148</v>
      </c>
      <c r="C580" s="121">
        <v>1.4357180700000001</v>
      </c>
      <c r="D580" s="123">
        <v>0.41323107000000003</v>
      </c>
      <c r="E580" s="23">
        <f t="shared" si="18"/>
        <v>2.4743710583040137</v>
      </c>
      <c r="F580" s="24">
        <f t="shared" si="19"/>
        <v>5.5716872038523294E-5</v>
      </c>
      <c r="G580" s="119"/>
    </row>
    <row r="581" spans="1:7" x14ac:dyDescent="0.15">
      <c r="A581" s="25" t="s">
        <v>1149</v>
      </c>
      <c r="B581" s="25" t="s">
        <v>1150</v>
      </c>
      <c r="C581" s="121">
        <v>2.0328906399999997</v>
      </c>
      <c r="D581" s="123">
        <v>5.8818111599999998</v>
      </c>
      <c r="E581" s="23">
        <f t="shared" si="18"/>
        <v>-0.65437675833169728</v>
      </c>
      <c r="F581" s="24">
        <f t="shared" si="19"/>
        <v>7.8891747637606664E-5</v>
      </c>
      <c r="G581" s="119"/>
    </row>
    <row r="582" spans="1:7" x14ac:dyDescent="0.15">
      <c r="A582" s="25" t="s">
        <v>352</v>
      </c>
      <c r="B582" s="25" t="s">
        <v>353</v>
      </c>
      <c r="C582" s="121">
        <v>1.146086E-2</v>
      </c>
      <c r="D582" s="123">
        <v>4.3514580000000004E-2</v>
      </c>
      <c r="E582" s="23">
        <f t="shared" si="18"/>
        <v>-0.73662023165568868</v>
      </c>
      <c r="F582" s="24">
        <f t="shared" si="19"/>
        <v>4.4476926453355151E-7</v>
      </c>
      <c r="G582" s="119"/>
    </row>
    <row r="583" spans="1:7" x14ac:dyDescent="0.15">
      <c r="A583" s="25" t="s">
        <v>354</v>
      </c>
      <c r="B583" s="25" t="s">
        <v>355</v>
      </c>
      <c r="C583" s="121">
        <v>0</v>
      </c>
      <c r="D583" s="123">
        <v>0.21501060999999999</v>
      </c>
      <c r="E583" s="23">
        <f t="shared" si="18"/>
        <v>-1</v>
      </c>
      <c r="F583" s="24">
        <f t="shared" si="19"/>
        <v>0</v>
      </c>
      <c r="G583" s="119"/>
    </row>
    <row r="584" spans="1:7" x14ac:dyDescent="0.15">
      <c r="A584" s="25" t="s">
        <v>1490</v>
      </c>
      <c r="B584" s="25" t="s">
        <v>340</v>
      </c>
      <c r="C584" s="121">
        <v>4.5519690000000002E-2</v>
      </c>
      <c r="D584" s="123">
        <v>8.5532400000000001E-3</v>
      </c>
      <c r="E584" s="23">
        <f t="shared" si="18"/>
        <v>4.3219236219257269</v>
      </c>
      <c r="F584" s="24">
        <f t="shared" si="19"/>
        <v>1.766513075205112E-6</v>
      </c>
      <c r="G584" s="119"/>
    </row>
    <row r="585" spans="1:7" x14ac:dyDescent="0.15">
      <c r="A585" s="25" t="s">
        <v>1491</v>
      </c>
      <c r="B585" s="25" t="s">
        <v>341</v>
      </c>
      <c r="C585" s="121">
        <v>0.25223778000000002</v>
      </c>
      <c r="D585" s="123">
        <v>1.4641410000000001E-2</v>
      </c>
      <c r="E585" s="23">
        <f t="shared" si="18"/>
        <v>16.227697332429049</v>
      </c>
      <c r="F585" s="24">
        <f t="shared" si="19"/>
        <v>9.7887603459230624E-6</v>
      </c>
      <c r="G585" s="119"/>
    </row>
    <row r="586" spans="1:7" x14ac:dyDescent="0.15">
      <c r="A586" s="25" t="s">
        <v>1382</v>
      </c>
      <c r="B586" s="25" t="s">
        <v>1383</v>
      </c>
      <c r="C586" s="121">
        <v>0.19221953999999999</v>
      </c>
      <c r="D586" s="123">
        <v>7.0096899999999998E-3</v>
      </c>
      <c r="E586" s="23">
        <f t="shared" si="18"/>
        <v>26.421974438241918</v>
      </c>
      <c r="F586" s="24">
        <f t="shared" si="19"/>
        <v>7.4595923372921046E-6</v>
      </c>
      <c r="G586" s="119"/>
    </row>
    <row r="587" spans="1:7" x14ac:dyDescent="0.15">
      <c r="A587" s="25" t="s">
        <v>1384</v>
      </c>
      <c r="B587" s="25" t="s">
        <v>1385</v>
      </c>
      <c r="C587" s="121">
        <v>1.269166E-2</v>
      </c>
      <c r="D587" s="123">
        <v>7.1135000000000002E-4</v>
      </c>
      <c r="E587" s="23">
        <f t="shared" si="18"/>
        <v>16.841653194629927</v>
      </c>
      <c r="F587" s="24">
        <f t="shared" si="19"/>
        <v>4.9253374388221261E-7</v>
      </c>
      <c r="G587" s="119"/>
    </row>
    <row r="588" spans="1:7" x14ac:dyDescent="0.15">
      <c r="A588" s="25" t="s">
        <v>1386</v>
      </c>
      <c r="B588" s="25" t="s">
        <v>1387</v>
      </c>
      <c r="C588" s="121">
        <v>5.3896079999999999E-2</v>
      </c>
      <c r="D588" s="123">
        <v>0.28046225000000002</v>
      </c>
      <c r="E588" s="23">
        <f t="shared" si="18"/>
        <v>-0.80783125001671352</v>
      </c>
      <c r="F588" s="24">
        <f t="shared" si="19"/>
        <v>2.0915812480774965E-6</v>
      </c>
      <c r="G588" s="119"/>
    </row>
    <row r="589" spans="1:7" x14ac:dyDescent="0.15">
      <c r="A589" s="25" t="s">
        <v>1388</v>
      </c>
      <c r="B589" s="25" t="s">
        <v>1389</v>
      </c>
      <c r="C589" s="121">
        <v>3.2213189999999996E-2</v>
      </c>
      <c r="D589" s="123">
        <v>2.0408279999999997E-2</v>
      </c>
      <c r="E589" s="23">
        <f t="shared" si="18"/>
        <v>0.57843728133875083</v>
      </c>
      <c r="F589" s="24">
        <f t="shared" si="19"/>
        <v>1.250118823943365E-6</v>
      </c>
      <c r="G589" s="119"/>
    </row>
    <row r="590" spans="1:7" x14ac:dyDescent="0.15">
      <c r="A590" s="25" t="s">
        <v>1375</v>
      </c>
      <c r="B590" s="25" t="s">
        <v>1376</v>
      </c>
      <c r="C590" s="121">
        <v>0.87709736999999999</v>
      </c>
      <c r="D590" s="123">
        <v>1.3221243999999999</v>
      </c>
      <c r="E590" s="23">
        <f t="shared" si="18"/>
        <v>-0.33659996744633103</v>
      </c>
      <c r="F590" s="24">
        <f t="shared" si="19"/>
        <v>3.4038104660489031E-5</v>
      </c>
      <c r="G590" s="119"/>
    </row>
    <row r="591" spans="1:7" x14ac:dyDescent="0.15">
      <c r="A591" s="25" t="s">
        <v>448</v>
      </c>
      <c r="B591" s="25" t="s">
        <v>449</v>
      </c>
      <c r="C591" s="121">
        <v>1.1771240000000001E-2</v>
      </c>
      <c r="D591" s="123">
        <v>7.5404260000000001E-2</v>
      </c>
      <c r="E591" s="23">
        <f t="shared" si="18"/>
        <v>-0.84389157853946184</v>
      </c>
      <c r="F591" s="24">
        <f t="shared" si="19"/>
        <v>4.5681438892438469E-7</v>
      </c>
      <c r="G591" s="119"/>
    </row>
    <row r="592" spans="1:7" x14ac:dyDescent="0.15">
      <c r="A592" s="25" t="s">
        <v>1394</v>
      </c>
      <c r="B592" s="25" t="s">
        <v>1395</v>
      </c>
      <c r="C592" s="121">
        <v>6.2641240000000001E-2</v>
      </c>
      <c r="D592" s="123">
        <v>0.76720458999999996</v>
      </c>
      <c r="E592" s="23">
        <f t="shared" si="18"/>
        <v>-0.91835132268955788</v>
      </c>
      <c r="F592" s="24">
        <f t="shared" si="19"/>
        <v>2.430960525149918E-6</v>
      </c>
      <c r="G592" s="119"/>
    </row>
    <row r="593" spans="1:7" x14ac:dyDescent="0.15">
      <c r="A593" s="25" t="s">
        <v>1396</v>
      </c>
      <c r="B593" s="25" t="s">
        <v>1397</v>
      </c>
      <c r="C593" s="121">
        <v>3.4135000000000003E-4</v>
      </c>
      <c r="D593" s="123">
        <v>2.6850000000000002E-4</v>
      </c>
      <c r="E593" s="23">
        <f t="shared" si="18"/>
        <v>0.2713221601489757</v>
      </c>
      <c r="F593" s="24">
        <f t="shared" si="19"/>
        <v>1.3246997908405462E-8</v>
      </c>
      <c r="G593" s="119"/>
    </row>
    <row r="594" spans="1:7" x14ac:dyDescent="0.15">
      <c r="A594" s="25" t="s">
        <v>1398</v>
      </c>
      <c r="B594" s="25" t="s">
        <v>1399</v>
      </c>
      <c r="C594" s="121">
        <v>3.2312340000000002E-2</v>
      </c>
      <c r="D594" s="123">
        <v>3.0354669999999997E-2</v>
      </c>
      <c r="E594" s="23">
        <f t="shared" si="18"/>
        <v>6.4493206481902376E-2</v>
      </c>
      <c r="F594" s="24">
        <f t="shared" si="19"/>
        <v>1.2539666043523837E-6</v>
      </c>
      <c r="G594" s="119"/>
    </row>
    <row r="595" spans="1:7" x14ac:dyDescent="0.15">
      <c r="A595" s="25" t="s">
        <v>1400</v>
      </c>
      <c r="B595" s="25" t="s">
        <v>1401</v>
      </c>
      <c r="C595" s="121">
        <v>4.4390970000000002E-2</v>
      </c>
      <c r="D595" s="123">
        <v>2.1957919999999999E-2</v>
      </c>
      <c r="E595" s="23">
        <f t="shared" si="18"/>
        <v>1.0216382061688907</v>
      </c>
      <c r="F595" s="24">
        <f t="shared" si="19"/>
        <v>1.722710082736457E-6</v>
      </c>
      <c r="G595" s="119"/>
    </row>
    <row r="596" spans="1:7" x14ac:dyDescent="0.15">
      <c r="A596" s="25" t="s">
        <v>1377</v>
      </c>
      <c r="B596" s="25" t="s">
        <v>1378</v>
      </c>
      <c r="C596" s="121">
        <v>4.5773519999999998E-2</v>
      </c>
      <c r="D596" s="123">
        <v>9.1630800000000005E-3</v>
      </c>
      <c r="E596" s="23">
        <f t="shared" si="18"/>
        <v>3.995429484409172</v>
      </c>
      <c r="F596" s="24">
        <f t="shared" si="19"/>
        <v>1.7763636258982144E-6</v>
      </c>
      <c r="G596" s="119"/>
    </row>
    <row r="597" spans="1:7" x14ac:dyDescent="0.15">
      <c r="A597" s="25" t="s">
        <v>470</v>
      </c>
      <c r="B597" s="25" t="s">
        <v>471</v>
      </c>
      <c r="C597" s="121">
        <v>2.6378200000000001E-2</v>
      </c>
      <c r="D597" s="123">
        <v>7.3740999999999998E-4</v>
      </c>
      <c r="E597" s="23">
        <f t="shared" si="18"/>
        <v>34.771416172821091</v>
      </c>
      <c r="F597" s="24">
        <f t="shared" si="19"/>
        <v>1.0236764617767715E-6</v>
      </c>
      <c r="G597" s="119"/>
    </row>
    <row r="598" spans="1:7" x14ac:dyDescent="0.15">
      <c r="A598" s="25" t="s">
        <v>1151</v>
      </c>
      <c r="B598" s="25" t="s">
        <v>1152</v>
      </c>
      <c r="C598" s="121">
        <v>1.48070747</v>
      </c>
      <c r="D598" s="123">
        <v>2.3262714099999999</v>
      </c>
      <c r="E598" s="23">
        <f t="shared" ref="E598:E661" si="20">IF(ISERROR(C598/D598-1),"",((C598/D598-1)))</f>
        <v>-0.36348464601557384</v>
      </c>
      <c r="F598" s="24">
        <f t="shared" ref="F598:F661" si="21">C598/$C$1621</f>
        <v>5.7462805794786412E-5</v>
      </c>
      <c r="G598" s="119"/>
    </row>
    <row r="599" spans="1:7" x14ac:dyDescent="0.15">
      <c r="A599" s="25" t="s">
        <v>478</v>
      </c>
      <c r="B599" s="25" t="s">
        <v>479</v>
      </c>
      <c r="C599" s="121">
        <v>1.3966600000000001E-3</v>
      </c>
      <c r="D599" s="123">
        <v>2.9333999999999995E-4</v>
      </c>
      <c r="E599" s="23">
        <f t="shared" si="20"/>
        <v>3.7612326992568361</v>
      </c>
      <c r="F599" s="24">
        <f t="shared" si="21"/>
        <v>5.4201119375285112E-8</v>
      </c>
      <c r="G599" s="119"/>
    </row>
    <row r="600" spans="1:7" x14ac:dyDescent="0.15">
      <c r="A600" s="25" t="s">
        <v>1153</v>
      </c>
      <c r="B600" s="25" t="s">
        <v>1154</v>
      </c>
      <c r="C600" s="121">
        <v>0.46817640999999999</v>
      </c>
      <c r="D600" s="123">
        <v>12.573301839999999</v>
      </c>
      <c r="E600" s="23">
        <f t="shared" si="20"/>
        <v>-0.96276424315921771</v>
      </c>
      <c r="F600" s="24">
        <f t="shared" si="21"/>
        <v>1.8168835283535308E-5</v>
      </c>
      <c r="G600" s="119"/>
    </row>
    <row r="601" spans="1:7" x14ac:dyDescent="0.15">
      <c r="A601" s="25" t="s">
        <v>474</v>
      </c>
      <c r="B601" s="25" t="s">
        <v>475</v>
      </c>
      <c r="C601" s="121">
        <v>0.26285614000000002</v>
      </c>
      <c r="D601" s="123">
        <v>0.34079817000000001</v>
      </c>
      <c r="E601" s="23">
        <f t="shared" si="20"/>
        <v>-0.22870436774939251</v>
      </c>
      <c r="F601" s="24">
        <f t="shared" si="21"/>
        <v>1.0200834149089009E-5</v>
      </c>
      <c r="G601" s="119"/>
    </row>
    <row r="602" spans="1:7" x14ac:dyDescent="0.15">
      <c r="A602" s="25" t="s">
        <v>462</v>
      </c>
      <c r="B602" s="25" t="s">
        <v>463</v>
      </c>
      <c r="C602" s="121">
        <v>0.50513891</v>
      </c>
      <c r="D602" s="123">
        <v>0.45723260999999998</v>
      </c>
      <c r="E602" s="23">
        <f t="shared" si="20"/>
        <v>0.10477446042179706</v>
      </c>
      <c r="F602" s="24">
        <f t="shared" si="21"/>
        <v>1.9603263759262382E-5</v>
      </c>
      <c r="G602" s="119"/>
    </row>
    <row r="603" spans="1:7" x14ac:dyDescent="0.15">
      <c r="A603" s="25" t="s">
        <v>464</v>
      </c>
      <c r="B603" s="25" t="s">
        <v>465</v>
      </c>
      <c r="C603" s="121">
        <v>2.3219189999999997E-2</v>
      </c>
      <c r="D603" s="123">
        <v>6.6207000000000006E-4</v>
      </c>
      <c r="E603" s="23">
        <f t="shared" si="20"/>
        <v>34.070596764692546</v>
      </c>
      <c r="F603" s="24">
        <f t="shared" si="21"/>
        <v>9.010826464475435E-7</v>
      </c>
      <c r="G603" s="119"/>
    </row>
    <row r="604" spans="1:7" x14ac:dyDescent="0.15">
      <c r="A604" s="25" t="s">
        <v>1404</v>
      </c>
      <c r="B604" s="25" t="s">
        <v>1405</v>
      </c>
      <c r="C604" s="121">
        <v>0.40920252000000001</v>
      </c>
      <c r="D604" s="123">
        <v>6.8928889999999993E-2</v>
      </c>
      <c r="E604" s="23">
        <f t="shared" si="20"/>
        <v>4.9365894329649009</v>
      </c>
      <c r="F604" s="24">
        <f t="shared" si="21"/>
        <v>1.5880196064315933E-5</v>
      </c>
      <c r="G604" s="119"/>
    </row>
    <row r="605" spans="1:7" x14ac:dyDescent="0.15">
      <c r="A605" s="25" t="s">
        <v>458</v>
      </c>
      <c r="B605" s="25" t="s">
        <v>459</v>
      </c>
      <c r="C605" s="121">
        <v>1.1659340000000001E-2</v>
      </c>
      <c r="D605" s="123">
        <v>4.504E-4</v>
      </c>
      <c r="E605" s="23">
        <f t="shared" si="20"/>
        <v>24.886634103019539</v>
      </c>
      <c r="F605" s="24">
        <f t="shared" si="21"/>
        <v>4.5247181073205842E-7</v>
      </c>
      <c r="G605" s="119"/>
    </row>
    <row r="606" spans="1:7" x14ac:dyDescent="0.15">
      <c r="A606" s="25" t="s">
        <v>498</v>
      </c>
      <c r="B606" s="25" t="s">
        <v>499</v>
      </c>
      <c r="C606" s="121">
        <v>1.04703E-3</v>
      </c>
      <c r="D606" s="123">
        <v>1.9843999999999999E-3</v>
      </c>
      <c r="E606" s="23">
        <f t="shared" si="20"/>
        <v>-0.47236948195928241</v>
      </c>
      <c r="F606" s="24">
        <f t="shared" si="21"/>
        <v>4.0632793965249068E-8</v>
      </c>
      <c r="G606" s="119"/>
    </row>
    <row r="607" spans="1:7" x14ac:dyDescent="0.15">
      <c r="A607" s="25" t="s">
        <v>490</v>
      </c>
      <c r="B607" s="25" t="s">
        <v>491</v>
      </c>
      <c r="C607" s="121">
        <v>8.2322699999999999E-3</v>
      </c>
      <c r="D607" s="123">
        <v>3.6906999999999999E-4</v>
      </c>
      <c r="E607" s="23">
        <f t="shared" si="20"/>
        <v>21.305443411818896</v>
      </c>
      <c r="F607" s="24">
        <f t="shared" si="21"/>
        <v>3.19475211575887E-7</v>
      </c>
      <c r="G607" s="119"/>
    </row>
    <row r="608" spans="1:7" x14ac:dyDescent="0.15">
      <c r="A608" s="25" t="s">
        <v>492</v>
      </c>
      <c r="B608" s="25" t="s">
        <v>493</v>
      </c>
      <c r="C608" s="121">
        <v>2.2048300000000001E-3</v>
      </c>
      <c r="D608" s="123">
        <v>2.2987999999999999E-4</v>
      </c>
      <c r="E608" s="23">
        <f t="shared" si="20"/>
        <v>8.5912215068731523</v>
      </c>
      <c r="F608" s="24">
        <f t="shared" si="21"/>
        <v>8.556431345653908E-8</v>
      </c>
      <c r="G608" s="119"/>
    </row>
    <row r="609" spans="1:7" x14ac:dyDescent="0.15">
      <c r="A609" s="25" t="s">
        <v>488</v>
      </c>
      <c r="B609" s="25" t="s">
        <v>489</v>
      </c>
      <c r="C609" s="121">
        <v>9.0943399999999994E-3</v>
      </c>
      <c r="D609" s="123">
        <v>1.7649200000000001E-3</v>
      </c>
      <c r="E609" s="23">
        <f t="shared" si="20"/>
        <v>4.1528341227931005</v>
      </c>
      <c r="F609" s="24">
        <f t="shared" si="21"/>
        <v>3.5293013903128198E-7</v>
      </c>
      <c r="G609" s="119"/>
    </row>
    <row r="610" spans="1:7" x14ac:dyDescent="0.15">
      <c r="A610" s="25" t="s">
        <v>486</v>
      </c>
      <c r="B610" s="25" t="s">
        <v>487</v>
      </c>
      <c r="C610" s="121">
        <v>2.9835300000000003E-3</v>
      </c>
      <c r="D610" s="123">
        <v>2.4441999999999997E-4</v>
      </c>
      <c r="E610" s="23">
        <f t="shared" si="20"/>
        <v>11.20657065706571</v>
      </c>
      <c r="F610" s="24">
        <f t="shared" si="21"/>
        <v>1.157838455241393E-7</v>
      </c>
      <c r="G610" s="119"/>
    </row>
    <row r="611" spans="1:7" x14ac:dyDescent="0.15">
      <c r="A611" s="25" t="s">
        <v>494</v>
      </c>
      <c r="B611" s="25" t="s">
        <v>495</v>
      </c>
      <c r="C611" s="121">
        <v>4.1719489999999998E-2</v>
      </c>
      <c r="D611" s="123">
        <v>1.2972639999999999E-2</v>
      </c>
      <c r="E611" s="23">
        <f t="shared" si="20"/>
        <v>2.2159598971373602</v>
      </c>
      <c r="F611" s="24">
        <f t="shared" si="21"/>
        <v>1.6190361704108468E-6</v>
      </c>
      <c r="G611" s="119"/>
    </row>
    <row r="612" spans="1:7" x14ac:dyDescent="0.15">
      <c r="A612" s="25" t="s">
        <v>496</v>
      </c>
      <c r="B612" s="25" t="s">
        <v>497</v>
      </c>
      <c r="C612" s="121">
        <v>8.8107000000000007E-4</v>
      </c>
      <c r="D612" s="123">
        <v>3.6986410000000004E-2</v>
      </c>
      <c r="E612" s="23">
        <f t="shared" si="20"/>
        <v>-0.97617854774226531</v>
      </c>
      <c r="F612" s="24">
        <f t="shared" si="21"/>
        <v>3.4192273171697089E-8</v>
      </c>
      <c r="G612" s="119"/>
    </row>
    <row r="613" spans="1:7" x14ac:dyDescent="0.15">
      <c r="A613" s="25" t="s">
        <v>591</v>
      </c>
      <c r="B613" s="25" t="s">
        <v>592</v>
      </c>
      <c r="C613" s="121">
        <v>4.8145100000000001E-3</v>
      </c>
      <c r="D613" s="123">
        <v>7.4164000000000001E-4</v>
      </c>
      <c r="E613" s="23">
        <f t="shared" si="20"/>
        <v>5.4917075670136457</v>
      </c>
      <c r="F613" s="24">
        <f t="shared" si="21"/>
        <v>1.8683991182070361E-7</v>
      </c>
      <c r="G613" s="119"/>
    </row>
    <row r="614" spans="1:7" x14ac:dyDescent="0.15">
      <c r="A614" s="25" t="s">
        <v>593</v>
      </c>
      <c r="B614" s="25" t="s">
        <v>594</v>
      </c>
      <c r="C614" s="121">
        <v>1.25989796</v>
      </c>
      <c r="D614" s="123">
        <v>1.09078998</v>
      </c>
      <c r="E614" s="23">
        <f t="shared" si="20"/>
        <v>0.15503257556509631</v>
      </c>
      <c r="F614" s="24">
        <f t="shared" si="21"/>
        <v>4.8893703357036202E-5</v>
      </c>
      <c r="G614" s="119"/>
    </row>
    <row r="615" spans="1:7" x14ac:dyDescent="0.15">
      <c r="A615" s="25" t="s">
        <v>595</v>
      </c>
      <c r="B615" s="25" t="s">
        <v>596</v>
      </c>
      <c r="C615" s="121">
        <v>0.76468601000000003</v>
      </c>
      <c r="D615" s="123">
        <v>5.059495E-2</v>
      </c>
      <c r="E615" s="23">
        <f t="shared" si="20"/>
        <v>14.113880140211622</v>
      </c>
      <c r="F615" s="24">
        <f t="shared" si="21"/>
        <v>2.9675681778400228E-5</v>
      </c>
      <c r="G615" s="119"/>
    </row>
    <row r="616" spans="1:7" x14ac:dyDescent="0.15">
      <c r="A616" s="25" t="s">
        <v>597</v>
      </c>
      <c r="B616" s="25" t="s">
        <v>598</v>
      </c>
      <c r="C616" s="121">
        <v>0.65327100999999999</v>
      </c>
      <c r="D616" s="123">
        <v>0.16523207999999998</v>
      </c>
      <c r="E616" s="23">
        <f t="shared" si="20"/>
        <v>2.9536572437991464</v>
      </c>
      <c r="F616" s="24">
        <f t="shared" si="21"/>
        <v>2.5351925305674301E-5</v>
      </c>
      <c r="G616" s="119"/>
    </row>
    <row r="617" spans="1:7" x14ac:dyDescent="0.15">
      <c r="A617" s="25" t="s">
        <v>615</v>
      </c>
      <c r="B617" s="25" t="s">
        <v>616</v>
      </c>
      <c r="C617" s="121">
        <v>1.3677E-2</v>
      </c>
      <c r="D617" s="123">
        <v>0.1743084</v>
      </c>
      <c r="E617" s="23">
        <f t="shared" si="20"/>
        <v>-0.92153562306807935</v>
      </c>
      <c r="F617" s="24">
        <f t="shared" si="21"/>
        <v>5.3077249272963674E-7</v>
      </c>
      <c r="G617" s="119"/>
    </row>
    <row r="618" spans="1:7" x14ac:dyDescent="0.15">
      <c r="A618" s="25" t="s">
        <v>599</v>
      </c>
      <c r="B618" s="25" t="s">
        <v>600</v>
      </c>
      <c r="C618" s="121">
        <v>0.15122088</v>
      </c>
      <c r="D618" s="123">
        <v>0.81360149999999998</v>
      </c>
      <c r="E618" s="23">
        <f t="shared" si="20"/>
        <v>-0.8141339709919414</v>
      </c>
      <c r="F618" s="24">
        <f t="shared" si="21"/>
        <v>5.8685298991276792E-6</v>
      </c>
      <c r="G618" s="119"/>
    </row>
    <row r="619" spans="1:7" x14ac:dyDescent="0.15">
      <c r="A619" s="25" t="s">
        <v>601</v>
      </c>
      <c r="B619" s="25" t="s">
        <v>602</v>
      </c>
      <c r="C619" s="121">
        <v>0.47861893</v>
      </c>
      <c r="D619" s="123">
        <v>0.13720969</v>
      </c>
      <c r="E619" s="23">
        <f t="shared" si="20"/>
        <v>2.4882298035947752</v>
      </c>
      <c r="F619" s="24">
        <f t="shared" si="21"/>
        <v>1.8574085146135228E-5</v>
      </c>
      <c r="G619" s="119"/>
    </row>
    <row r="620" spans="1:7" x14ac:dyDescent="0.15">
      <c r="A620" s="25" t="s">
        <v>603</v>
      </c>
      <c r="B620" s="25" t="s">
        <v>604</v>
      </c>
      <c r="C620" s="121">
        <v>2.7899E-2</v>
      </c>
      <c r="D620" s="123">
        <v>0.13802913</v>
      </c>
      <c r="E620" s="23">
        <f t="shared" si="20"/>
        <v>-0.79787599907352891</v>
      </c>
      <c r="F620" s="24">
        <f t="shared" si="21"/>
        <v>1.0826951652163584E-6</v>
      </c>
      <c r="G620" s="119"/>
    </row>
    <row r="621" spans="1:7" x14ac:dyDescent="0.15">
      <c r="A621" s="25" t="s">
        <v>605</v>
      </c>
      <c r="B621" s="25" t="s">
        <v>606</v>
      </c>
      <c r="C621" s="121">
        <v>0.13318513000000001</v>
      </c>
      <c r="D621" s="123">
        <v>0.17588789000000002</v>
      </c>
      <c r="E621" s="23">
        <f t="shared" si="20"/>
        <v>-0.24278396881104214</v>
      </c>
      <c r="F621" s="24">
        <f t="shared" si="21"/>
        <v>5.168604477927961E-6</v>
      </c>
      <c r="G621" s="119"/>
    </row>
    <row r="622" spans="1:7" x14ac:dyDescent="0.15">
      <c r="A622" s="25" t="s">
        <v>607</v>
      </c>
      <c r="B622" s="25" t="s">
        <v>608</v>
      </c>
      <c r="C622" s="121">
        <v>0.34324640000000001</v>
      </c>
      <c r="D622" s="123">
        <v>0.25193379999999999</v>
      </c>
      <c r="E622" s="23">
        <f t="shared" si="20"/>
        <v>0.36244680150102937</v>
      </c>
      <c r="F622" s="24">
        <f t="shared" si="21"/>
        <v>1.3320592772426262E-5</v>
      </c>
      <c r="G622" s="119"/>
    </row>
    <row r="623" spans="1:7" x14ac:dyDescent="0.15">
      <c r="A623" s="25" t="s">
        <v>609</v>
      </c>
      <c r="B623" s="25" t="s">
        <v>610</v>
      </c>
      <c r="C623" s="121">
        <v>9.8360000000000003E-2</v>
      </c>
      <c r="D623" s="123">
        <v>0</v>
      </c>
      <c r="E623" s="23" t="str">
        <f t="shared" si="20"/>
        <v/>
      </c>
      <c r="F623" s="24">
        <f t="shared" si="21"/>
        <v>3.8171223502878601E-6</v>
      </c>
      <c r="G623" s="119"/>
    </row>
    <row r="624" spans="1:7" x14ac:dyDescent="0.15">
      <c r="A624" s="25" t="s">
        <v>611</v>
      </c>
      <c r="B624" s="25" t="s">
        <v>612</v>
      </c>
      <c r="C624" s="121">
        <v>8.8013999999999992E-3</v>
      </c>
      <c r="D624" s="123">
        <v>5.11E-2</v>
      </c>
      <c r="E624" s="23">
        <f t="shared" si="20"/>
        <v>-0.82776125244618393</v>
      </c>
      <c r="F624" s="24">
        <f t="shared" si="21"/>
        <v>3.4156182039267561E-7</v>
      </c>
      <c r="G624" s="119"/>
    </row>
    <row r="625" spans="1:7" x14ac:dyDescent="0.15">
      <c r="A625" s="25" t="s">
        <v>613</v>
      </c>
      <c r="B625" s="25" t="s">
        <v>614</v>
      </c>
      <c r="C625" s="121">
        <v>1.89795E-2</v>
      </c>
      <c r="D625" s="123">
        <v>1.6625000000000001E-2</v>
      </c>
      <c r="E625" s="23">
        <f t="shared" si="20"/>
        <v>0.14162406015037576</v>
      </c>
      <c r="F625" s="24">
        <f t="shared" si="21"/>
        <v>7.3655015908182646E-7</v>
      </c>
      <c r="G625" s="119"/>
    </row>
    <row r="626" spans="1:7" x14ac:dyDescent="0.15">
      <c r="A626" s="25" t="s">
        <v>369</v>
      </c>
      <c r="B626" s="25" t="s">
        <v>1155</v>
      </c>
      <c r="C626" s="121">
        <v>1.6401445800000001</v>
      </c>
      <c r="D626" s="123">
        <v>0.51176771999999993</v>
      </c>
      <c r="E626" s="23">
        <f t="shared" si="20"/>
        <v>2.2048613382649465</v>
      </c>
      <c r="F626" s="24">
        <f t="shared" si="21"/>
        <v>6.3650188430474744E-5</v>
      </c>
      <c r="G626" s="119"/>
    </row>
    <row r="627" spans="1:7" x14ac:dyDescent="0.15">
      <c r="A627" s="25" t="s">
        <v>371</v>
      </c>
      <c r="B627" s="25" t="s">
        <v>1156</v>
      </c>
      <c r="C627" s="121">
        <v>0.32952414000000002</v>
      </c>
      <c r="D627" s="123">
        <v>5.5638300000000002E-2</v>
      </c>
      <c r="E627" s="23">
        <f t="shared" si="20"/>
        <v>4.9226133796323754</v>
      </c>
      <c r="F627" s="24">
        <f t="shared" si="21"/>
        <v>1.2788063844585055E-5</v>
      </c>
      <c r="G627" s="119"/>
    </row>
    <row r="628" spans="1:7" x14ac:dyDescent="0.15">
      <c r="A628" s="25" t="s">
        <v>373</v>
      </c>
      <c r="B628" s="25" t="s">
        <v>1157</v>
      </c>
      <c r="C628" s="121">
        <v>0.58529807999999994</v>
      </c>
      <c r="D628" s="123">
        <v>0.64959540000000005</v>
      </c>
      <c r="E628" s="23">
        <f t="shared" si="20"/>
        <v>-9.8980565441196267E-2</v>
      </c>
      <c r="F628" s="24">
        <f t="shared" si="21"/>
        <v>2.2714054318305936E-5</v>
      </c>
      <c r="G628" s="119"/>
    </row>
    <row r="629" spans="1:7" x14ac:dyDescent="0.15">
      <c r="A629" s="25" t="s">
        <v>375</v>
      </c>
      <c r="B629" s="25" t="s">
        <v>1158</v>
      </c>
      <c r="C629" s="121">
        <v>0</v>
      </c>
      <c r="D629" s="123">
        <v>6.5864999999999999E-4</v>
      </c>
      <c r="E629" s="23">
        <f t="shared" si="20"/>
        <v>-1</v>
      </c>
      <c r="F629" s="24">
        <f t="shared" si="21"/>
        <v>0</v>
      </c>
      <c r="G629" s="119"/>
    </row>
    <row r="630" spans="1:7" x14ac:dyDescent="0.15">
      <c r="A630" s="25" t="s">
        <v>377</v>
      </c>
      <c r="B630" s="25" t="s">
        <v>1159</v>
      </c>
      <c r="C630" s="121">
        <v>51.060169189999996</v>
      </c>
      <c r="D630" s="123">
        <v>54.12690181</v>
      </c>
      <c r="E630" s="23">
        <f t="shared" si="20"/>
        <v>-5.6658196154752427E-2</v>
      </c>
      <c r="F630" s="24">
        <f t="shared" si="21"/>
        <v>1.9815261592581188E-3</v>
      </c>
      <c r="G630" s="119"/>
    </row>
    <row r="631" spans="1:7" x14ac:dyDescent="0.15">
      <c r="A631" s="25" t="s">
        <v>379</v>
      </c>
      <c r="B631" s="25" t="s">
        <v>1160</v>
      </c>
      <c r="C631" s="121">
        <v>12.592813140000001</v>
      </c>
      <c r="D631" s="123">
        <v>2.1497930099999998</v>
      </c>
      <c r="E631" s="23">
        <f t="shared" si="20"/>
        <v>4.8576863360440461</v>
      </c>
      <c r="F631" s="24">
        <f t="shared" si="21"/>
        <v>4.8869772763005946E-4</v>
      </c>
      <c r="G631" s="119"/>
    </row>
    <row r="632" spans="1:7" x14ac:dyDescent="0.15">
      <c r="A632" s="25" t="s">
        <v>381</v>
      </c>
      <c r="B632" s="25" t="s">
        <v>1161</v>
      </c>
      <c r="C632" s="121">
        <v>7.4112603699999999</v>
      </c>
      <c r="D632" s="123">
        <v>0.33444032000000001</v>
      </c>
      <c r="E632" s="23">
        <f t="shared" si="20"/>
        <v>21.160188012019603</v>
      </c>
      <c r="F632" s="24">
        <f t="shared" si="21"/>
        <v>2.876137413799276E-4</v>
      </c>
      <c r="G632" s="119"/>
    </row>
    <row r="633" spans="1:7" x14ac:dyDescent="0.15">
      <c r="A633" s="25" t="s">
        <v>383</v>
      </c>
      <c r="B633" s="25" t="s">
        <v>1162</v>
      </c>
      <c r="C633" s="121">
        <v>11.91106139</v>
      </c>
      <c r="D633" s="123">
        <v>10.209004279999998</v>
      </c>
      <c r="E633" s="23">
        <f t="shared" si="20"/>
        <v>0.16672116724786035</v>
      </c>
      <c r="F633" s="24">
        <f t="shared" si="21"/>
        <v>4.6224053118564245E-4</v>
      </c>
      <c r="G633" s="119"/>
    </row>
    <row r="634" spans="1:7" x14ac:dyDescent="0.15">
      <c r="A634" s="25" t="s">
        <v>385</v>
      </c>
      <c r="B634" s="25" t="s">
        <v>1209</v>
      </c>
      <c r="C634" s="121">
        <v>7.2217001900000009</v>
      </c>
      <c r="D634" s="123">
        <v>13.039348260000001</v>
      </c>
      <c r="E634" s="23">
        <f t="shared" si="20"/>
        <v>-0.44616095482674067</v>
      </c>
      <c r="F634" s="24">
        <f t="shared" si="21"/>
        <v>2.8025735260600945E-4</v>
      </c>
      <c r="G634" s="119"/>
    </row>
    <row r="635" spans="1:7" x14ac:dyDescent="0.15">
      <c r="A635" s="25" t="s">
        <v>1210</v>
      </c>
      <c r="B635" s="25" t="s">
        <v>1211</v>
      </c>
      <c r="C635" s="121">
        <v>11.706621699999999</v>
      </c>
      <c r="D635" s="123">
        <v>10.56546745</v>
      </c>
      <c r="E635" s="23">
        <f t="shared" si="20"/>
        <v>0.10800792822469951</v>
      </c>
      <c r="F635" s="24">
        <f t="shared" si="21"/>
        <v>4.5430670330860989E-4</v>
      </c>
      <c r="G635" s="119"/>
    </row>
    <row r="636" spans="1:7" x14ac:dyDescent="0.15">
      <c r="A636" s="25" t="s">
        <v>1212</v>
      </c>
      <c r="B636" s="25" t="s">
        <v>1213</v>
      </c>
      <c r="C636" s="121">
        <v>62.76062494</v>
      </c>
      <c r="D636" s="123">
        <v>55.376869560000003</v>
      </c>
      <c r="E636" s="23">
        <f t="shared" si="20"/>
        <v>0.13333645326411614</v>
      </c>
      <c r="F636" s="24">
        <f t="shared" si="21"/>
        <v>2.4355935764183378E-3</v>
      </c>
      <c r="G636" s="119"/>
    </row>
    <row r="637" spans="1:7" x14ac:dyDescent="0.15">
      <c r="A637" s="25" t="s">
        <v>1167</v>
      </c>
      <c r="B637" s="25" t="s">
        <v>9</v>
      </c>
      <c r="C637" s="121">
        <v>1.0933881200000002</v>
      </c>
      <c r="D637" s="123"/>
      <c r="E637" s="23" t="str">
        <f t="shared" si="20"/>
        <v/>
      </c>
      <c r="F637" s="24">
        <f t="shared" si="21"/>
        <v>4.2431844554607829E-5</v>
      </c>
      <c r="G637" s="119"/>
    </row>
    <row r="638" spans="1:7" x14ac:dyDescent="0.15">
      <c r="A638" s="25" t="s">
        <v>1168</v>
      </c>
      <c r="B638" s="25" t="s">
        <v>10</v>
      </c>
      <c r="C638" s="121">
        <v>2.6717646200000003</v>
      </c>
      <c r="D638" s="123"/>
      <c r="E638" s="23" t="str">
        <f t="shared" si="20"/>
        <v/>
      </c>
      <c r="F638" s="24">
        <f t="shared" si="21"/>
        <v>1.0368495776444035E-4</v>
      </c>
      <c r="G638" s="119"/>
    </row>
    <row r="639" spans="1:7" x14ac:dyDescent="0.15">
      <c r="A639" s="25" t="s">
        <v>1169</v>
      </c>
      <c r="B639" s="25" t="s">
        <v>7</v>
      </c>
      <c r="C639" s="121">
        <v>0.40002364000000001</v>
      </c>
      <c r="D639" s="123"/>
      <c r="E639" s="23" t="str">
        <f t="shared" si="20"/>
        <v/>
      </c>
      <c r="F639" s="24">
        <f t="shared" si="21"/>
        <v>1.5523985124923802E-5</v>
      </c>
      <c r="G639" s="119"/>
    </row>
    <row r="640" spans="1:7" x14ac:dyDescent="0.15">
      <c r="A640" s="25" t="s">
        <v>391</v>
      </c>
      <c r="B640" s="25" t="s">
        <v>392</v>
      </c>
      <c r="C640" s="121">
        <v>32.454858829999999</v>
      </c>
      <c r="D640" s="123">
        <v>27.998541489999997</v>
      </c>
      <c r="E640" s="23">
        <f t="shared" si="20"/>
        <v>0.1591624814310999</v>
      </c>
      <c r="F640" s="24">
        <f t="shared" si="21"/>
        <v>1.2594974279730613E-3</v>
      </c>
      <c r="G640" s="119"/>
    </row>
    <row r="641" spans="1:7" x14ac:dyDescent="0.15">
      <c r="A641" s="25" t="s">
        <v>396</v>
      </c>
      <c r="B641" s="25" t="s">
        <v>1214</v>
      </c>
      <c r="C641" s="121">
        <v>1.5515451499999999</v>
      </c>
      <c r="D641" s="123">
        <v>0.63874573000000001</v>
      </c>
      <c r="E641" s="23">
        <f t="shared" si="20"/>
        <v>1.4290497409665659</v>
      </c>
      <c r="F641" s="24">
        <f t="shared" si="21"/>
        <v>6.0211851052721944E-5</v>
      </c>
      <c r="G641" s="119"/>
    </row>
    <row r="642" spans="1:7" x14ac:dyDescent="0.15">
      <c r="A642" s="25" t="s">
        <v>1655</v>
      </c>
      <c r="B642" s="25" t="s">
        <v>400</v>
      </c>
      <c r="C642" s="121">
        <v>0.68278585999999997</v>
      </c>
      <c r="D642" s="123">
        <v>0.49547508000000001</v>
      </c>
      <c r="E642" s="23">
        <f t="shared" si="20"/>
        <v>0.37804278673308844</v>
      </c>
      <c r="F642" s="24">
        <f t="shared" si="21"/>
        <v>2.649732784329522E-5</v>
      </c>
      <c r="G642" s="119"/>
    </row>
    <row r="643" spans="1:7" x14ac:dyDescent="0.15">
      <c r="A643" s="25" t="s">
        <v>1519</v>
      </c>
      <c r="B643" s="25" t="s">
        <v>401</v>
      </c>
      <c r="C643" s="121">
        <v>305.147243</v>
      </c>
      <c r="D643" s="123">
        <v>236.0838765</v>
      </c>
      <c r="E643" s="23">
        <f t="shared" si="20"/>
        <v>0.29253741307488235</v>
      </c>
      <c r="F643" s="24">
        <f t="shared" si="21"/>
        <v>1.1842053287759464E-2</v>
      </c>
      <c r="G643" s="119"/>
    </row>
    <row r="644" spans="1:7" x14ac:dyDescent="0.15">
      <c r="A644" s="25" t="s">
        <v>1492</v>
      </c>
      <c r="B644" s="25" t="s">
        <v>402</v>
      </c>
      <c r="C644" s="121">
        <v>96.094377080000001</v>
      </c>
      <c r="D644" s="123">
        <v>81.774667159999993</v>
      </c>
      <c r="E644" s="23">
        <f t="shared" si="20"/>
        <v>0.17511180928418968</v>
      </c>
      <c r="F644" s="24">
        <f t="shared" si="21"/>
        <v>3.7291988052974533E-3</v>
      </c>
      <c r="G644" s="119"/>
    </row>
    <row r="645" spans="1:7" x14ac:dyDescent="0.15">
      <c r="A645" s="25" t="s">
        <v>1494</v>
      </c>
      <c r="B645" s="25" t="s">
        <v>1215</v>
      </c>
      <c r="C645" s="121">
        <v>1.3762218899999998</v>
      </c>
      <c r="D645" s="123">
        <v>2.3144369900000004</v>
      </c>
      <c r="E645" s="23">
        <f t="shared" si="20"/>
        <v>-0.40537508865168992</v>
      </c>
      <c r="F645" s="24">
        <f t="shared" si="21"/>
        <v>5.3407963961716153E-5</v>
      </c>
      <c r="G645" s="119"/>
    </row>
    <row r="646" spans="1:7" x14ac:dyDescent="0.15">
      <c r="A646" s="25" t="s">
        <v>41</v>
      </c>
      <c r="B646" s="25" t="s">
        <v>1216</v>
      </c>
      <c r="C646" s="121">
        <v>17.304423589999999</v>
      </c>
      <c r="D646" s="123">
        <v>16.416091699999999</v>
      </c>
      <c r="E646" s="23">
        <f t="shared" si="20"/>
        <v>5.4113482443570948E-2</v>
      </c>
      <c r="F646" s="24">
        <f t="shared" si="21"/>
        <v>6.7154434774539947E-4</v>
      </c>
      <c r="G646" s="119"/>
    </row>
    <row r="647" spans="1:7" x14ac:dyDescent="0.15">
      <c r="A647" s="25" t="s">
        <v>1496</v>
      </c>
      <c r="B647" s="25" t="s">
        <v>1217</v>
      </c>
      <c r="C647" s="121">
        <v>7.5202019099999999</v>
      </c>
      <c r="D647" s="123">
        <v>8.0233989500000007</v>
      </c>
      <c r="E647" s="23">
        <f t="shared" si="20"/>
        <v>-6.2716193365905171E-2</v>
      </c>
      <c r="F647" s="24">
        <f t="shared" si="21"/>
        <v>2.9184150863499853E-4</v>
      </c>
      <c r="G647" s="119"/>
    </row>
    <row r="648" spans="1:7" x14ac:dyDescent="0.15">
      <c r="A648" s="25" t="s">
        <v>42</v>
      </c>
      <c r="B648" s="25" t="s">
        <v>1218</v>
      </c>
      <c r="C648" s="121">
        <v>7.4231650599999996</v>
      </c>
      <c r="D648" s="123">
        <v>4.8816102599999995</v>
      </c>
      <c r="E648" s="23">
        <f t="shared" si="20"/>
        <v>0.52063861402978939</v>
      </c>
      <c r="F648" s="24">
        <f t="shared" si="21"/>
        <v>2.8807573465231727E-4</v>
      </c>
      <c r="G648" s="119"/>
    </row>
    <row r="649" spans="1:7" x14ac:dyDescent="0.15">
      <c r="A649" s="25" t="s">
        <v>1659</v>
      </c>
      <c r="B649" s="25" t="s">
        <v>410</v>
      </c>
      <c r="C649" s="121">
        <v>6.003E-5</v>
      </c>
      <c r="D649" s="123">
        <v>0.48877238000000001</v>
      </c>
      <c r="E649" s="23">
        <f t="shared" si="20"/>
        <v>-0.99987718209445464</v>
      </c>
      <c r="F649" s="24">
        <f t="shared" si="21"/>
        <v>2.329624386821678E-9</v>
      </c>
      <c r="G649" s="119"/>
    </row>
    <row r="650" spans="1:7" x14ac:dyDescent="0.15">
      <c r="A650" s="25" t="s">
        <v>1500</v>
      </c>
      <c r="B650" s="25" t="s">
        <v>1219</v>
      </c>
      <c r="C650" s="121">
        <v>4.1118969700000001</v>
      </c>
      <c r="D650" s="123">
        <v>3.21142744</v>
      </c>
      <c r="E650" s="23">
        <f t="shared" si="20"/>
        <v>0.28039541506813559</v>
      </c>
      <c r="F650" s="24">
        <f t="shared" si="21"/>
        <v>1.5957313772130879E-4</v>
      </c>
      <c r="G650" s="119"/>
    </row>
    <row r="651" spans="1:7" x14ac:dyDescent="0.15">
      <c r="A651" s="25" t="s">
        <v>417</v>
      </c>
      <c r="B651" s="25" t="s">
        <v>418</v>
      </c>
      <c r="C651" s="121">
        <v>96.295950560000009</v>
      </c>
      <c r="D651" s="123">
        <v>48.076701630000002</v>
      </c>
      <c r="E651" s="23">
        <f t="shared" si="20"/>
        <v>1.0029649974970631</v>
      </c>
      <c r="F651" s="24">
        <f t="shared" si="21"/>
        <v>3.737021402244722E-3</v>
      </c>
      <c r="G651" s="119"/>
    </row>
    <row r="652" spans="1:7" x14ac:dyDescent="0.15">
      <c r="A652" s="25" t="s">
        <v>419</v>
      </c>
      <c r="B652" s="25" t="s">
        <v>420</v>
      </c>
      <c r="C652" s="121">
        <v>27.1052529</v>
      </c>
      <c r="D652" s="123">
        <v>33.115760940000001</v>
      </c>
      <c r="E652" s="23">
        <f t="shared" si="20"/>
        <v>-0.18149992237502854</v>
      </c>
      <c r="F652" s="24">
        <f t="shared" si="21"/>
        <v>1.0518916902683493E-3</v>
      </c>
      <c r="G652" s="119"/>
    </row>
    <row r="653" spans="1:7" x14ac:dyDescent="0.15">
      <c r="A653" s="25" t="s">
        <v>421</v>
      </c>
      <c r="B653" s="25" t="s">
        <v>422</v>
      </c>
      <c r="C653" s="121">
        <v>1.9082364999999999</v>
      </c>
      <c r="D653" s="123">
        <v>0.93674259999999998</v>
      </c>
      <c r="E653" s="23">
        <f t="shared" si="20"/>
        <v>1.0370980245800712</v>
      </c>
      <c r="F653" s="24">
        <f t="shared" si="21"/>
        <v>7.4054210998221641E-5</v>
      </c>
      <c r="G653" s="119"/>
    </row>
    <row r="654" spans="1:7" x14ac:dyDescent="0.15">
      <c r="A654" s="25" t="s">
        <v>425</v>
      </c>
      <c r="B654" s="25" t="s">
        <v>426</v>
      </c>
      <c r="C654" s="121">
        <v>0.61076160000000002</v>
      </c>
      <c r="D654" s="123">
        <v>3.2068069599999998</v>
      </c>
      <c r="E654" s="23">
        <f t="shared" si="20"/>
        <v>-0.80954213720429247</v>
      </c>
      <c r="F654" s="24">
        <f t="shared" si="21"/>
        <v>2.3702234181146545E-5</v>
      </c>
      <c r="G654" s="119"/>
    </row>
    <row r="655" spans="1:7" x14ac:dyDescent="0.15">
      <c r="A655" s="25" t="s">
        <v>429</v>
      </c>
      <c r="B655" s="25" t="s">
        <v>430</v>
      </c>
      <c r="C655" s="121">
        <v>0.21212257000000001</v>
      </c>
      <c r="D655" s="123">
        <v>6.6122559999999997E-2</v>
      </c>
      <c r="E655" s="23">
        <f t="shared" si="20"/>
        <v>2.2080211352978472</v>
      </c>
      <c r="F655" s="24">
        <f t="shared" si="21"/>
        <v>8.2319825431832175E-6</v>
      </c>
      <c r="G655" s="119"/>
    </row>
    <row r="656" spans="1:7" x14ac:dyDescent="0.15">
      <c r="A656" s="25" t="s">
        <v>433</v>
      </c>
      <c r="B656" s="25" t="s">
        <v>434</v>
      </c>
      <c r="C656" s="121">
        <v>3.2757177400000002</v>
      </c>
      <c r="D656" s="123">
        <v>4.3750004000000002</v>
      </c>
      <c r="E656" s="23">
        <f t="shared" si="20"/>
        <v>-0.25126458502723792</v>
      </c>
      <c r="F656" s="24">
        <f t="shared" si="21"/>
        <v>1.2712297070545384E-4</v>
      </c>
      <c r="G656" s="119"/>
    </row>
    <row r="657" spans="1:7" x14ac:dyDescent="0.15">
      <c r="A657" s="25" t="s">
        <v>437</v>
      </c>
      <c r="B657" s="25" t="s">
        <v>438</v>
      </c>
      <c r="C657" s="121">
        <v>0.4995</v>
      </c>
      <c r="D657" s="123">
        <v>0</v>
      </c>
      <c r="E657" s="23" t="str">
        <f t="shared" si="20"/>
        <v/>
      </c>
      <c r="F657" s="24">
        <f t="shared" si="21"/>
        <v>1.9384430804888026E-5</v>
      </c>
      <c r="G657" s="119"/>
    </row>
    <row r="658" spans="1:7" x14ac:dyDescent="0.15">
      <c r="A658" s="25" t="s">
        <v>517</v>
      </c>
      <c r="B658" s="25" t="s">
        <v>518</v>
      </c>
      <c r="C658" s="121">
        <v>0</v>
      </c>
      <c r="D658" s="123">
        <v>9.9233700000000008E-3</v>
      </c>
      <c r="E658" s="23">
        <f t="shared" si="20"/>
        <v>-1</v>
      </c>
      <c r="F658" s="24">
        <f t="shared" si="21"/>
        <v>0</v>
      </c>
      <c r="G658" s="119"/>
    </row>
    <row r="659" spans="1:7" x14ac:dyDescent="0.15">
      <c r="A659" s="25" t="s">
        <v>619</v>
      </c>
      <c r="B659" s="25" t="s">
        <v>620</v>
      </c>
      <c r="C659" s="121">
        <v>0.20272499999999999</v>
      </c>
      <c r="D659" s="123">
        <v>5.2173000000000002E-3</v>
      </c>
      <c r="E659" s="23">
        <f t="shared" si="20"/>
        <v>37.856304985337239</v>
      </c>
      <c r="F659" s="24">
        <f t="shared" si="21"/>
        <v>7.8672847545964463E-6</v>
      </c>
      <c r="G659" s="119"/>
    </row>
    <row r="660" spans="1:7" x14ac:dyDescent="0.15">
      <c r="A660" s="25" t="s">
        <v>623</v>
      </c>
      <c r="B660" s="25" t="s">
        <v>624</v>
      </c>
      <c r="C660" s="121">
        <v>1.4608000000000001</v>
      </c>
      <c r="D660" s="123">
        <v>0</v>
      </c>
      <c r="E660" s="23" t="str">
        <f t="shared" si="20"/>
        <v/>
      </c>
      <c r="F660" s="24">
        <f t="shared" si="21"/>
        <v>5.6690243282843707E-5</v>
      </c>
      <c r="G660" s="119"/>
    </row>
    <row r="661" spans="1:7" x14ac:dyDescent="0.15">
      <c r="A661" s="25" t="s">
        <v>1658</v>
      </c>
      <c r="B661" s="25" t="s">
        <v>628</v>
      </c>
      <c r="C661" s="121">
        <v>4.1246850000000004</v>
      </c>
      <c r="D661" s="123">
        <v>0</v>
      </c>
      <c r="E661" s="23" t="str">
        <f t="shared" si="20"/>
        <v/>
      </c>
      <c r="F661" s="24">
        <f t="shared" si="21"/>
        <v>1.6006941136027943E-4</v>
      </c>
      <c r="G661" s="119"/>
    </row>
    <row r="662" spans="1:7" x14ac:dyDescent="0.15">
      <c r="A662" s="25" t="s">
        <v>631</v>
      </c>
      <c r="B662" s="25" t="s">
        <v>632</v>
      </c>
      <c r="C662" s="121">
        <v>2.0524000000000001E-4</v>
      </c>
      <c r="D662" s="123">
        <v>0.79256625000000003</v>
      </c>
      <c r="E662" s="23">
        <f t="shared" ref="E662:E725" si="22">IF(ISERROR(C662/D662-1),"",((C662/D662-1)))</f>
        <v>-0.9997410437297829</v>
      </c>
      <c r="F662" s="24">
        <f t="shared" ref="F662:F725" si="23">C662/$C$1621</f>
        <v>7.9648860428332705E-9</v>
      </c>
      <c r="G662" s="119"/>
    </row>
    <row r="663" spans="1:7" x14ac:dyDescent="0.15">
      <c r="A663" s="25" t="s">
        <v>635</v>
      </c>
      <c r="B663" s="25" t="s">
        <v>636</v>
      </c>
      <c r="C663" s="121">
        <v>7.6570000000000002E-4</v>
      </c>
      <c r="D663" s="123">
        <v>7.0439999999999999E-4</v>
      </c>
      <c r="E663" s="23">
        <f t="shared" si="22"/>
        <v>8.7024417944349786E-2</v>
      </c>
      <c r="F663" s="24">
        <f t="shared" si="23"/>
        <v>2.9715032366972497E-8</v>
      </c>
      <c r="G663" s="119"/>
    </row>
    <row r="664" spans="1:7" x14ac:dyDescent="0.15">
      <c r="A664" s="25" t="s">
        <v>639</v>
      </c>
      <c r="B664" s="25" t="s">
        <v>640</v>
      </c>
      <c r="C664" s="121">
        <v>0</v>
      </c>
      <c r="D664" s="123">
        <v>0</v>
      </c>
      <c r="E664" s="23" t="str">
        <f t="shared" si="22"/>
        <v/>
      </c>
      <c r="F664" s="24">
        <f t="shared" si="23"/>
        <v>0</v>
      </c>
      <c r="G664" s="119"/>
    </row>
    <row r="665" spans="1:7" x14ac:dyDescent="0.15">
      <c r="A665" s="25" t="s">
        <v>643</v>
      </c>
      <c r="B665" s="25" t="s">
        <v>644</v>
      </c>
      <c r="C665" s="121">
        <v>1.9536000000000001E-2</v>
      </c>
      <c r="D665" s="123">
        <v>0.92138093999999993</v>
      </c>
      <c r="E665" s="23">
        <f t="shared" si="22"/>
        <v>-0.97879704348995977</v>
      </c>
      <c r="F665" s="24">
        <f t="shared" si="23"/>
        <v>7.5814662703562064E-7</v>
      </c>
      <c r="G665" s="119"/>
    </row>
    <row r="666" spans="1:7" x14ac:dyDescent="0.15">
      <c r="A666" s="25" t="s">
        <v>647</v>
      </c>
      <c r="B666" s="25" t="s">
        <v>648</v>
      </c>
      <c r="C666" s="121">
        <v>0</v>
      </c>
      <c r="D666" s="123">
        <v>0</v>
      </c>
      <c r="E666" s="23" t="str">
        <f t="shared" si="22"/>
        <v/>
      </c>
      <c r="F666" s="24">
        <f t="shared" si="23"/>
        <v>0</v>
      </c>
      <c r="G666" s="119"/>
    </row>
    <row r="667" spans="1:7" x14ac:dyDescent="0.15">
      <c r="A667" s="25" t="s">
        <v>653</v>
      </c>
      <c r="B667" s="25" t="s">
        <v>654</v>
      </c>
      <c r="C667" s="121">
        <v>0.16254998000000001</v>
      </c>
      <c r="D667" s="123">
        <v>2.4632E-3</v>
      </c>
      <c r="E667" s="23">
        <f t="shared" si="22"/>
        <v>64.991385189996763</v>
      </c>
      <c r="F667" s="24">
        <f t="shared" si="23"/>
        <v>6.3081858651570228E-6</v>
      </c>
      <c r="G667" s="119"/>
    </row>
    <row r="668" spans="1:7" x14ac:dyDescent="0.15">
      <c r="A668" s="25" t="s">
        <v>657</v>
      </c>
      <c r="B668" s="25" t="s">
        <v>658</v>
      </c>
      <c r="C668" s="121">
        <v>0.67611399999999999</v>
      </c>
      <c r="D668" s="123">
        <v>1.5617238</v>
      </c>
      <c r="E668" s="23">
        <f t="shared" si="22"/>
        <v>-0.56707197521098163</v>
      </c>
      <c r="F668" s="24">
        <f t="shared" si="23"/>
        <v>2.6238408506939066E-5</v>
      </c>
      <c r="G668" s="119"/>
    </row>
    <row r="669" spans="1:7" x14ac:dyDescent="0.15">
      <c r="A669" s="25" t="s">
        <v>661</v>
      </c>
      <c r="B669" s="25" t="s">
        <v>662</v>
      </c>
      <c r="C669" s="121">
        <v>0.35410000000000003</v>
      </c>
      <c r="D669" s="123">
        <v>0</v>
      </c>
      <c r="E669" s="23" t="str">
        <f t="shared" si="22"/>
        <v/>
      </c>
      <c r="F669" s="24">
        <f t="shared" si="23"/>
        <v>1.3741795691713414E-5</v>
      </c>
      <c r="G669" s="119"/>
    </row>
    <row r="670" spans="1:7" x14ac:dyDescent="0.15">
      <c r="A670" s="25" t="s">
        <v>665</v>
      </c>
      <c r="B670" s="25" t="s">
        <v>666</v>
      </c>
      <c r="C670" s="121">
        <v>0</v>
      </c>
      <c r="D670" s="123">
        <v>0</v>
      </c>
      <c r="E670" s="23" t="str">
        <f t="shared" si="22"/>
        <v/>
      </c>
      <c r="F670" s="24">
        <f t="shared" si="23"/>
        <v>0</v>
      </c>
      <c r="G670" s="119"/>
    </row>
    <row r="671" spans="1:7" x14ac:dyDescent="0.15">
      <c r="A671" s="25" t="s">
        <v>669</v>
      </c>
      <c r="B671" s="25" t="s">
        <v>670</v>
      </c>
      <c r="C671" s="121">
        <v>0</v>
      </c>
      <c r="D671" s="123">
        <v>5.4140000000000004E-3</v>
      </c>
      <c r="E671" s="23">
        <f t="shared" si="22"/>
        <v>-1</v>
      </c>
      <c r="F671" s="24">
        <f t="shared" si="23"/>
        <v>0</v>
      </c>
      <c r="G671" s="119"/>
    </row>
    <row r="672" spans="1:7" x14ac:dyDescent="0.15">
      <c r="A672" s="25" t="s">
        <v>675</v>
      </c>
      <c r="B672" s="25" t="s">
        <v>676</v>
      </c>
      <c r="C672" s="121">
        <v>0.34582465999999995</v>
      </c>
      <c r="D672" s="123">
        <v>0.40320959000000001</v>
      </c>
      <c r="E672" s="23">
        <f t="shared" si="22"/>
        <v>-0.14232035006905475</v>
      </c>
      <c r="F672" s="24">
        <f t="shared" si="23"/>
        <v>1.3420649033821676E-5</v>
      </c>
      <c r="G672" s="119"/>
    </row>
    <row r="673" spans="1:7" x14ac:dyDescent="0.15">
      <c r="A673" s="25" t="s">
        <v>1653</v>
      </c>
      <c r="B673" s="25" t="s">
        <v>679</v>
      </c>
      <c r="C673" s="121">
        <v>4.4920000000000004E-5</v>
      </c>
      <c r="D673" s="123">
        <v>0</v>
      </c>
      <c r="E673" s="23" t="str">
        <f t="shared" si="22"/>
        <v/>
      </c>
      <c r="F673" s="24">
        <f t="shared" si="23"/>
        <v>1.7432405040151556E-9</v>
      </c>
      <c r="G673" s="119"/>
    </row>
    <row r="674" spans="1:7" x14ac:dyDescent="0.15">
      <c r="A674" s="25" t="s">
        <v>1654</v>
      </c>
      <c r="B674" s="25" t="s">
        <v>680</v>
      </c>
      <c r="C674" s="121">
        <v>5.7383E-3</v>
      </c>
      <c r="D674" s="123">
        <v>1.5200170000000001E-2</v>
      </c>
      <c r="E674" s="23">
        <f t="shared" si="22"/>
        <v>-0.6224844853708873</v>
      </c>
      <c r="F674" s="24">
        <f t="shared" si="23"/>
        <v>2.2269004862400193E-7</v>
      </c>
      <c r="G674" s="119"/>
    </row>
    <row r="675" spans="1:7" x14ac:dyDescent="0.15">
      <c r="A675" s="25" t="s">
        <v>677</v>
      </c>
      <c r="B675" s="25" t="s">
        <v>678</v>
      </c>
      <c r="C675" s="121">
        <v>0.40322904999999998</v>
      </c>
      <c r="D675" s="123">
        <v>1.3488999999999999E-2</v>
      </c>
      <c r="E675" s="23">
        <f t="shared" si="22"/>
        <v>28.893175921120914</v>
      </c>
      <c r="F675" s="24">
        <f t="shared" si="23"/>
        <v>1.5648379616107575E-5</v>
      </c>
      <c r="G675" s="119"/>
    </row>
    <row r="676" spans="1:7" x14ac:dyDescent="0.15">
      <c r="A676" s="25" t="s">
        <v>1657</v>
      </c>
      <c r="B676" s="25" t="s">
        <v>681</v>
      </c>
      <c r="C676" s="121">
        <v>1.2999999999999999E-4</v>
      </c>
      <c r="D676" s="123">
        <v>0</v>
      </c>
      <c r="E676" s="23" t="str">
        <f t="shared" si="22"/>
        <v/>
      </c>
      <c r="F676" s="24">
        <f t="shared" si="23"/>
        <v>5.044997006277164E-9</v>
      </c>
      <c r="G676" s="119"/>
    </row>
    <row r="677" spans="1:7" x14ac:dyDescent="0.15">
      <c r="A677" s="25" t="s">
        <v>1656</v>
      </c>
      <c r="B677" s="25" t="s">
        <v>683</v>
      </c>
      <c r="C677" s="121">
        <v>0.76150795999999998</v>
      </c>
      <c r="D677" s="123">
        <v>1.5521410500000001</v>
      </c>
      <c r="E677" s="23">
        <f t="shared" si="22"/>
        <v>-0.50938224332124982</v>
      </c>
      <c r="F677" s="24">
        <f t="shared" si="23"/>
        <v>2.9552349065047925E-5</v>
      </c>
      <c r="G677" s="119"/>
    </row>
    <row r="678" spans="1:7" x14ac:dyDescent="0.15">
      <c r="A678" s="25" t="s">
        <v>684</v>
      </c>
      <c r="B678" s="25" t="s">
        <v>685</v>
      </c>
      <c r="C678" s="121">
        <v>0.86800616000000008</v>
      </c>
      <c r="D678" s="123">
        <v>1.5015035700000001</v>
      </c>
      <c r="E678" s="23">
        <f t="shared" si="22"/>
        <v>-0.42190869383014518</v>
      </c>
      <c r="F678" s="24">
        <f t="shared" si="23"/>
        <v>3.3685295989462595E-5</v>
      </c>
      <c r="G678" s="119"/>
    </row>
    <row r="679" spans="1:7" x14ac:dyDescent="0.15">
      <c r="A679" s="25" t="s">
        <v>698</v>
      </c>
      <c r="B679" s="25" t="s">
        <v>699</v>
      </c>
      <c r="C679" s="121">
        <v>0</v>
      </c>
      <c r="D679" s="123">
        <v>5.2729999999999997E-4</v>
      </c>
      <c r="E679" s="23">
        <f t="shared" si="22"/>
        <v>-1</v>
      </c>
      <c r="F679" s="24">
        <f t="shared" si="23"/>
        <v>0</v>
      </c>
      <c r="G679" s="119"/>
    </row>
    <row r="680" spans="1:7" x14ac:dyDescent="0.15">
      <c r="A680" s="25" t="s">
        <v>1166</v>
      </c>
      <c r="B680" s="25" t="s">
        <v>1008</v>
      </c>
      <c r="C680" s="121">
        <v>0.67270357999999997</v>
      </c>
      <c r="D680" s="123">
        <v>0.20017910999999999</v>
      </c>
      <c r="E680" s="23">
        <f t="shared" si="22"/>
        <v>2.3605083967053306</v>
      </c>
      <c r="F680" s="24">
        <f t="shared" si="23"/>
        <v>2.6106058055476388E-5</v>
      </c>
      <c r="G680" s="119"/>
    </row>
    <row r="681" spans="1:7" x14ac:dyDescent="0.15">
      <c r="A681" s="25" t="s">
        <v>1220</v>
      </c>
      <c r="B681" s="25" t="s">
        <v>1221</v>
      </c>
      <c r="C681" s="121">
        <v>11.41554756</v>
      </c>
      <c r="D681" s="123">
        <v>8.4639718200000011</v>
      </c>
      <c r="E681" s="23">
        <f t="shared" si="22"/>
        <v>0.34872230233866719</v>
      </c>
      <c r="F681" s="24">
        <f t="shared" si="23"/>
        <v>4.4301079434780452E-4</v>
      </c>
      <c r="G681" s="119"/>
    </row>
    <row r="682" spans="1:7" x14ac:dyDescent="0.15">
      <c r="A682" s="25" t="s">
        <v>1222</v>
      </c>
      <c r="B682" s="25" t="s">
        <v>1223</v>
      </c>
      <c r="C682" s="121">
        <v>13.501236789999998</v>
      </c>
      <c r="D682" s="123">
        <v>7.5840383400000002</v>
      </c>
      <c r="E682" s="23">
        <f t="shared" si="22"/>
        <v>0.78021737031461225</v>
      </c>
      <c r="F682" s="24">
        <f t="shared" si="23"/>
        <v>5.2395153220453157E-4</v>
      </c>
      <c r="G682" s="119"/>
    </row>
    <row r="683" spans="1:7" x14ac:dyDescent="0.15">
      <c r="A683" s="25" t="s">
        <v>1224</v>
      </c>
      <c r="B683" s="25" t="s">
        <v>1225</v>
      </c>
      <c r="C683" s="121">
        <v>0.41090428000000001</v>
      </c>
      <c r="D683" s="123">
        <v>0.98955875999999998</v>
      </c>
      <c r="E683" s="23">
        <f t="shared" si="22"/>
        <v>-0.58476010055229066</v>
      </c>
      <c r="F683" s="24">
        <f t="shared" si="23"/>
        <v>1.5946237403588259E-5</v>
      </c>
      <c r="G683" s="119"/>
    </row>
    <row r="684" spans="1:7" x14ac:dyDescent="0.15">
      <c r="A684" s="25" t="s">
        <v>1226</v>
      </c>
      <c r="B684" s="25" t="s">
        <v>1227</v>
      </c>
      <c r="C684" s="121">
        <v>1.73078702</v>
      </c>
      <c r="D684" s="123">
        <v>0.54401811</v>
      </c>
      <c r="E684" s="23">
        <f t="shared" si="22"/>
        <v>2.1814878736297949</v>
      </c>
      <c r="F684" s="24">
        <f t="shared" si="23"/>
        <v>6.7167810264641341E-5</v>
      </c>
      <c r="G684" s="119"/>
    </row>
    <row r="685" spans="1:7" x14ac:dyDescent="0.15">
      <c r="A685" s="25" t="s">
        <v>1228</v>
      </c>
      <c r="B685" s="25" t="s">
        <v>1229</v>
      </c>
      <c r="C685" s="121">
        <v>0.36941629999999998</v>
      </c>
      <c r="D685" s="123">
        <v>1.9331473600000002</v>
      </c>
      <c r="E685" s="23">
        <f t="shared" si="22"/>
        <v>-0.80890422135227191</v>
      </c>
      <c r="F685" s="24">
        <f t="shared" si="23"/>
        <v>1.4336185596692205E-5</v>
      </c>
      <c r="G685" s="119"/>
    </row>
    <row r="686" spans="1:7" x14ac:dyDescent="0.15">
      <c r="A686" s="25" t="s">
        <v>1230</v>
      </c>
      <c r="B686" s="25" t="s">
        <v>1231</v>
      </c>
      <c r="C686" s="121">
        <v>16.330691160000001</v>
      </c>
      <c r="D686" s="123">
        <v>6.7761155300000002</v>
      </c>
      <c r="E686" s="23">
        <f t="shared" si="22"/>
        <v>1.4100372975783664</v>
      </c>
      <c r="F686" s="24">
        <f t="shared" si="23"/>
        <v>6.3375606163566887E-4</v>
      </c>
      <c r="G686" s="119"/>
    </row>
    <row r="687" spans="1:7" x14ac:dyDescent="0.15">
      <c r="A687" s="25" t="s">
        <v>1232</v>
      </c>
      <c r="B687" s="25" t="s">
        <v>1233</v>
      </c>
      <c r="C687" s="121">
        <v>0.61085275999999999</v>
      </c>
      <c r="D687" s="123">
        <v>3.87306989</v>
      </c>
      <c r="E687" s="23">
        <f t="shared" si="22"/>
        <v>-0.84228201985789619</v>
      </c>
      <c r="F687" s="24">
        <f t="shared" si="23"/>
        <v>2.3705771888278024E-5</v>
      </c>
      <c r="G687" s="119"/>
    </row>
    <row r="688" spans="1:7" x14ac:dyDescent="0.15">
      <c r="A688" s="25" t="s">
        <v>723</v>
      </c>
      <c r="B688" s="25" t="s">
        <v>1234</v>
      </c>
      <c r="C688" s="121">
        <v>24.456586309999999</v>
      </c>
      <c r="D688" s="123">
        <v>15.713463769999999</v>
      </c>
      <c r="E688" s="23">
        <f t="shared" si="22"/>
        <v>0.5564096285818465</v>
      </c>
      <c r="F688" s="24">
        <f t="shared" si="23"/>
        <v>9.4910311321314673E-4</v>
      </c>
      <c r="G688" s="119"/>
    </row>
    <row r="689" spans="1:7" x14ac:dyDescent="0.15">
      <c r="A689" s="25" t="s">
        <v>725</v>
      </c>
      <c r="B689" s="25" t="s">
        <v>1235</v>
      </c>
      <c r="C689" s="121">
        <v>3.1808911099999997</v>
      </c>
      <c r="D689" s="123">
        <v>0.95427910999999999</v>
      </c>
      <c r="E689" s="23">
        <f t="shared" si="22"/>
        <v>2.3332921958230854</v>
      </c>
      <c r="F689" s="24">
        <f t="shared" si="23"/>
        <v>1.234429702095665E-4</v>
      </c>
      <c r="G689" s="119"/>
    </row>
    <row r="690" spans="1:7" x14ac:dyDescent="0.15">
      <c r="A690" s="25" t="s">
        <v>727</v>
      </c>
      <c r="B690" s="25" t="s">
        <v>1236</v>
      </c>
      <c r="C690" s="121">
        <v>1.4295097299999999</v>
      </c>
      <c r="D690" s="123">
        <v>0.59919232999999994</v>
      </c>
      <c r="E690" s="23">
        <f t="shared" si="22"/>
        <v>1.3857276844648529</v>
      </c>
      <c r="F690" s="24">
        <f t="shared" si="23"/>
        <v>5.5475940833031362E-5</v>
      </c>
      <c r="G690" s="119"/>
    </row>
    <row r="691" spans="1:7" x14ac:dyDescent="0.15">
      <c r="A691" s="25" t="s">
        <v>1237</v>
      </c>
      <c r="B691" s="25" t="s">
        <v>1238</v>
      </c>
      <c r="C691" s="121">
        <v>0.49884556000000002</v>
      </c>
      <c r="D691" s="123">
        <v>1.598975E-2</v>
      </c>
      <c r="E691" s="23">
        <f t="shared" si="22"/>
        <v>30.19783361215779</v>
      </c>
      <c r="F691" s="24">
        <f t="shared" si="23"/>
        <v>1.9359033513805042E-5</v>
      </c>
      <c r="G691" s="119"/>
    </row>
    <row r="692" spans="1:7" x14ac:dyDescent="0.15">
      <c r="A692" s="25" t="s">
        <v>1239</v>
      </c>
      <c r="B692" s="25" t="s">
        <v>1240</v>
      </c>
      <c r="C692" s="121">
        <v>0.13939379999999998</v>
      </c>
      <c r="D692" s="123">
        <v>0.32363456000000002</v>
      </c>
      <c r="E692" s="23">
        <f t="shared" si="22"/>
        <v>-0.56928641984341855</v>
      </c>
      <c r="F692" s="24">
        <f t="shared" si="23"/>
        <v>5.4095484899507509E-6</v>
      </c>
      <c r="G692" s="119"/>
    </row>
    <row r="693" spans="1:7" x14ac:dyDescent="0.15">
      <c r="A693" s="25" t="s">
        <v>1241</v>
      </c>
      <c r="B693" s="25" t="s">
        <v>1242</v>
      </c>
      <c r="C693" s="121">
        <v>0</v>
      </c>
      <c r="D693" s="123">
        <v>1.2925E-4</v>
      </c>
      <c r="E693" s="23">
        <f t="shared" si="22"/>
        <v>-1</v>
      </c>
      <c r="F693" s="24">
        <f t="shared" si="23"/>
        <v>0</v>
      </c>
      <c r="G693" s="119"/>
    </row>
    <row r="694" spans="1:7" x14ac:dyDescent="0.15">
      <c r="A694" s="25" t="s">
        <v>1259</v>
      </c>
      <c r="B694" s="25" t="s">
        <v>1243</v>
      </c>
      <c r="C694" s="121">
        <v>9.2810860799999997</v>
      </c>
      <c r="D694" s="123">
        <v>12.82941602</v>
      </c>
      <c r="E694" s="23">
        <f t="shared" si="22"/>
        <v>-0.27657766608148393</v>
      </c>
      <c r="F694" s="24">
        <f t="shared" si="23"/>
        <v>3.6017731914308196E-4</v>
      </c>
      <c r="G694" s="119"/>
    </row>
    <row r="695" spans="1:7" x14ac:dyDescent="0.15">
      <c r="A695" s="25" t="s">
        <v>739</v>
      </c>
      <c r="B695" s="25" t="s">
        <v>1244</v>
      </c>
      <c r="C695" s="121">
        <v>23.3711065</v>
      </c>
      <c r="D695" s="123">
        <v>10.618833789999998</v>
      </c>
      <c r="E695" s="23">
        <f t="shared" si="22"/>
        <v>1.2009108497403087</v>
      </c>
      <c r="F695" s="24">
        <f t="shared" si="23"/>
        <v>9.0697817173757513E-4</v>
      </c>
      <c r="G695" s="119"/>
    </row>
    <row r="696" spans="1:7" x14ac:dyDescent="0.15">
      <c r="A696" s="25" t="s">
        <v>1245</v>
      </c>
      <c r="B696" s="25" t="s">
        <v>1261</v>
      </c>
      <c r="C696" s="121">
        <v>7.6901583499999999</v>
      </c>
      <c r="D696" s="123">
        <v>3.9309388700000003</v>
      </c>
      <c r="E696" s="23">
        <f t="shared" si="22"/>
        <v>0.95631593477310917</v>
      </c>
      <c r="F696" s="24">
        <f t="shared" si="23"/>
        <v>2.9843712195036412E-4</v>
      </c>
      <c r="G696" s="119"/>
    </row>
    <row r="697" spans="1:7" x14ac:dyDescent="0.15">
      <c r="A697" s="25" t="s">
        <v>743</v>
      </c>
      <c r="B697" s="25" t="s">
        <v>1262</v>
      </c>
      <c r="C697" s="121">
        <v>11.57409264</v>
      </c>
      <c r="D697" s="123">
        <v>10.788607839999999</v>
      </c>
      <c r="E697" s="23">
        <f t="shared" si="22"/>
        <v>7.2806872920871735E-2</v>
      </c>
      <c r="F697" s="24">
        <f t="shared" si="23"/>
        <v>4.4916355937826586E-4</v>
      </c>
      <c r="G697" s="119"/>
    </row>
    <row r="698" spans="1:7" x14ac:dyDescent="0.15">
      <c r="A698" s="25" t="s">
        <v>1263</v>
      </c>
      <c r="B698" s="25" t="s">
        <v>1264</v>
      </c>
      <c r="C698" s="121">
        <v>12.513953429999999</v>
      </c>
      <c r="D698" s="123">
        <v>7.0507115199999992</v>
      </c>
      <c r="E698" s="23">
        <f t="shared" si="22"/>
        <v>0.77484972892494697</v>
      </c>
      <c r="F698" s="24">
        <f t="shared" si="23"/>
        <v>4.8563736608493724E-4</v>
      </c>
      <c r="G698" s="119"/>
    </row>
    <row r="699" spans="1:7" x14ac:dyDescent="0.15">
      <c r="A699" s="25" t="s">
        <v>747</v>
      </c>
      <c r="B699" s="25" t="s">
        <v>1265</v>
      </c>
      <c r="C699" s="121">
        <v>17.01882994</v>
      </c>
      <c r="D699" s="123">
        <v>6.2528653700000003</v>
      </c>
      <c r="E699" s="23">
        <f t="shared" si="22"/>
        <v>1.7217649722082533</v>
      </c>
      <c r="F699" s="24">
        <f t="shared" si="23"/>
        <v>6.6046112382800123E-4</v>
      </c>
      <c r="G699" s="119"/>
    </row>
    <row r="700" spans="1:7" x14ac:dyDescent="0.15">
      <c r="A700" s="25" t="s">
        <v>1170</v>
      </c>
      <c r="B700" s="25" t="s">
        <v>12</v>
      </c>
      <c r="C700" s="121">
        <v>4.6280000000000002E-2</v>
      </c>
      <c r="D700" s="123"/>
      <c r="E700" s="23" t="str">
        <f t="shared" si="22"/>
        <v/>
      </c>
      <c r="F700" s="24">
        <f t="shared" si="23"/>
        <v>1.7960189342346704E-6</v>
      </c>
      <c r="G700" s="119"/>
    </row>
    <row r="701" spans="1:7" x14ac:dyDescent="0.15">
      <c r="A701" s="25" t="s">
        <v>763</v>
      </c>
      <c r="B701" s="25" t="s">
        <v>1266</v>
      </c>
      <c r="C701" s="121">
        <v>11.87484598</v>
      </c>
      <c r="D701" s="123">
        <v>9.6150630800000005</v>
      </c>
      <c r="E701" s="23">
        <f t="shared" si="22"/>
        <v>0.2350252807701807</v>
      </c>
      <c r="F701" s="24">
        <f t="shared" si="23"/>
        <v>4.6083509553155705E-4</v>
      </c>
      <c r="G701" s="119"/>
    </row>
    <row r="702" spans="1:7" x14ac:dyDescent="0.15">
      <c r="A702" s="25" t="s">
        <v>765</v>
      </c>
      <c r="B702" s="25" t="s">
        <v>1267</v>
      </c>
      <c r="C702" s="121">
        <v>7.1692974999999999</v>
      </c>
      <c r="D702" s="123">
        <v>3.6649456800000002</v>
      </c>
      <c r="E702" s="23">
        <f t="shared" si="22"/>
        <v>0.95618110771016918</v>
      </c>
      <c r="F702" s="24">
        <f t="shared" si="23"/>
        <v>2.782237263431566E-4</v>
      </c>
      <c r="G702" s="119"/>
    </row>
    <row r="703" spans="1:7" x14ac:dyDescent="0.15">
      <c r="A703" s="25" t="s">
        <v>1268</v>
      </c>
      <c r="B703" s="25" t="s">
        <v>1269</v>
      </c>
      <c r="C703" s="121">
        <v>1.9466274399999999</v>
      </c>
      <c r="D703" s="123">
        <v>3.9350749500000002</v>
      </c>
      <c r="E703" s="23">
        <f t="shared" si="22"/>
        <v>-0.50531375774685061</v>
      </c>
      <c r="F703" s="24">
        <f t="shared" si="23"/>
        <v>7.5544073901053687E-5</v>
      </c>
      <c r="G703" s="119"/>
    </row>
    <row r="704" spans="1:7" x14ac:dyDescent="0.15">
      <c r="A704" s="25" t="s">
        <v>1270</v>
      </c>
      <c r="B704" s="25" t="s">
        <v>1271</v>
      </c>
      <c r="C704" s="121">
        <v>7.4035227699999995</v>
      </c>
      <c r="D704" s="123">
        <v>6.15836293</v>
      </c>
      <c r="E704" s="23">
        <f t="shared" si="22"/>
        <v>0.20219007131494271</v>
      </c>
      <c r="F704" s="24">
        <f t="shared" si="23"/>
        <v>2.8731346315811394E-4</v>
      </c>
      <c r="G704" s="119"/>
    </row>
    <row r="705" spans="1:7" x14ac:dyDescent="0.15">
      <c r="A705" s="25" t="s">
        <v>771</v>
      </c>
      <c r="B705" s="25" t="s">
        <v>1272</v>
      </c>
      <c r="C705" s="121">
        <v>9.8384687100000008</v>
      </c>
      <c r="D705" s="123">
        <v>8.4350379000000011</v>
      </c>
      <c r="E705" s="23">
        <f t="shared" si="22"/>
        <v>0.16638109118632416</v>
      </c>
      <c r="F705" s="24">
        <f t="shared" si="23"/>
        <v>3.8180803991001196E-4</v>
      </c>
      <c r="G705" s="119"/>
    </row>
    <row r="706" spans="1:7" x14ac:dyDescent="0.15">
      <c r="A706" s="25" t="s">
        <v>1273</v>
      </c>
      <c r="B706" s="25" t="s">
        <v>1274</v>
      </c>
      <c r="C706" s="121">
        <v>2.7714878999999999</v>
      </c>
      <c r="D706" s="123">
        <v>2.1621575099999997</v>
      </c>
      <c r="E706" s="23">
        <f t="shared" si="22"/>
        <v>0.28181591173716125</v>
      </c>
      <c r="F706" s="24">
        <f t="shared" si="23"/>
        <v>1.0755498583410296E-4</v>
      </c>
      <c r="G706" s="119"/>
    </row>
    <row r="707" spans="1:7" x14ac:dyDescent="0.15">
      <c r="A707" s="25" t="s">
        <v>777</v>
      </c>
      <c r="B707" s="25" t="s">
        <v>1275</v>
      </c>
      <c r="C707" s="121">
        <v>54.048466689999998</v>
      </c>
      <c r="D707" s="123">
        <v>31.441390079999998</v>
      </c>
      <c r="E707" s="23">
        <f t="shared" si="22"/>
        <v>0.71902280886685288</v>
      </c>
      <c r="F707" s="24">
        <f t="shared" si="23"/>
        <v>2.0974950203455464E-3</v>
      </c>
      <c r="G707" s="119"/>
    </row>
    <row r="708" spans="1:7" x14ac:dyDescent="0.15">
      <c r="A708" s="25" t="s">
        <v>1539</v>
      </c>
      <c r="B708" s="25" t="s">
        <v>781</v>
      </c>
      <c r="C708" s="121">
        <v>1.9560542400000001</v>
      </c>
      <c r="D708" s="123">
        <v>1.88862329</v>
      </c>
      <c r="E708" s="23">
        <f t="shared" si="22"/>
        <v>3.5703758582792844E-2</v>
      </c>
      <c r="F708" s="24">
        <f t="shared" si="23"/>
        <v>7.5909906037813495E-5</v>
      </c>
      <c r="G708" s="119"/>
    </row>
    <row r="709" spans="1:7" x14ac:dyDescent="0.15">
      <c r="A709" s="25" t="s">
        <v>784</v>
      </c>
      <c r="B709" s="25" t="s">
        <v>1276</v>
      </c>
      <c r="C709" s="121">
        <v>38.458850649999995</v>
      </c>
      <c r="D709" s="123">
        <v>30.273271980000001</v>
      </c>
      <c r="E709" s="23">
        <f t="shared" si="22"/>
        <v>0.27038962538994094</v>
      </c>
      <c r="F709" s="24">
        <f t="shared" si="23"/>
        <v>1.4924983568777733E-3</v>
      </c>
      <c r="G709" s="119"/>
    </row>
    <row r="710" spans="1:7" x14ac:dyDescent="0.15">
      <c r="A710" s="25" t="s">
        <v>119</v>
      </c>
      <c r="B710" s="25" t="s">
        <v>1593</v>
      </c>
      <c r="C710" s="121">
        <v>7.6954939999999999E-2</v>
      </c>
      <c r="D710" s="123">
        <v>1.56089308</v>
      </c>
      <c r="E710" s="23">
        <f t="shared" si="22"/>
        <v>-0.95069813494208077</v>
      </c>
      <c r="F710" s="24">
        <f t="shared" si="23"/>
        <v>2.9864418609095293E-6</v>
      </c>
      <c r="G710" s="119"/>
    </row>
    <row r="711" spans="1:7" x14ac:dyDescent="0.15">
      <c r="A711" s="25" t="s">
        <v>1277</v>
      </c>
      <c r="B711" s="25" t="s">
        <v>1278</v>
      </c>
      <c r="C711" s="121">
        <v>2.2443910200000001</v>
      </c>
      <c r="D711" s="123">
        <v>3.1006713800000001</v>
      </c>
      <c r="E711" s="23">
        <f t="shared" si="22"/>
        <v>-0.27615966191167285</v>
      </c>
      <c r="F711" s="24">
        <f t="shared" si="23"/>
        <v>8.7099584437041162E-5</v>
      </c>
      <c r="G711" s="119"/>
    </row>
    <row r="712" spans="1:7" x14ac:dyDescent="0.15">
      <c r="A712" s="25" t="s">
        <v>1501</v>
      </c>
      <c r="B712" s="25" t="s">
        <v>1283</v>
      </c>
      <c r="C712" s="121">
        <v>0.35658696000000001</v>
      </c>
      <c r="D712" s="123">
        <v>0.52730484999999994</v>
      </c>
      <c r="E712" s="23">
        <f t="shared" si="22"/>
        <v>-0.32375558464899379</v>
      </c>
      <c r="F712" s="24">
        <f t="shared" si="23"/>
        <v>1.3838308812903653E-5</v>
      </c>
      <c r="G712" s="119"/>
    </row>
    <row r="713" spans="1:7" x14ac:dyDescent="0.15">
      <c r="A713" s="25" t="s">
        <v>1279</v>
      </c>
      <c r="B713" s="25" t="s">
        <v>1280</v>
      </c>
      <c r="C713" s="121">
        <v>0.77863741000000009</v>
      </c>
      <c r="D713" s="123">
        <v>0.56221812999999998</v>
      </c>
      <c r="E713" s="23">
        <f t="shared" si="22"/>
        <v>0.38493828009424047</v>
      </c>
      <c r="F713" s="24">
        <f t="shared" si="23"/>
        <v>3.0217103095580039E-5</v>
      </c>
      <c r="G713" s="119"/>
    </row>
    <row r="714" spans="1:7" x14ac:dyDescent="0.15">
      <c r="A714" s="25" t="s">
        <v>1281</v>
      </c>
      <c r="B714" s="25" t="s">
        <v>1282</v>
      </c>
      <c r="C714" s="121">
        <v>1.5605138300000001</v>
      </c>
      <c r="D714" s="123">
        <v>6.189952E-2</v>
      </c>
      <c r="E714" s="23">
        <f t="shared" si="22"/>
        <v>24.210435072840632</v>
      </c>
      <c r="F714" s="24">
        <f t="shared" si="23"/>
        <v>6.0559904620031628E-5</v>
      </c>
      <c r="G714" s="119"/>
    </row>
    <row r="715" spans="1:7" x14ac:dyDescent="0.15">
      <c r="A715" s="25" t="s">
        <v>504</v>
      </c>
      <c r="B715" s="25" t="s">
        <v>505</v>
      </c>
      <c r="C715" s="121">
        <v>0</v>
      </c>
      <c r="D715" s="123">
        <v>4.0067000000000002E-3</v>
      </c>
      <c r="E715" s="23">
        <f t="shared" si="22"/>
        <v>-1</v>
      </c>
      <c r="F715" s="24">
        <f t="shared" si="23"/>
        <v>0</v>
      </c>
      <c r="G715" s="119"/>
    </row>
    <row r="716" spans="1:7" x14ac:dyDescent="0.15">
      <c r="A716" s="25" t="s">
        <v>1252</v>
      </c>
      <c r="B716" s="25" t="s">
        <v>1351</v>
      </c>
      <c r="C716" s="121">
        <v>7.97794E-2</v>
      </c>
      <c r="D716" s="123">
        <v>0</v>
      </c>
      <c r="E716" s="23" t="str">
        <f t="shared" si="22"/>
        <v/>
      </c>
      <c r="F716" s="24">
        <f t="shared" si="23"/>
        <v>3.0960525704814493E-6</v>
      </c>
      <c r="G716" s="119"/>
    </row>
    <row r="717" spans="1:7" x14ac:dyDescent="0.15">
      <c r="A717" s="25" t="s">
        <v>1253</v>
      </c>
      <c r="B717" s="25" t="s">
        <v>1353</v>
      </c>
      <c r="C717" s="121">
        <v>0</v>
      </c>
      <c r="D717" s="123">
        <v>0</v>
      </c>
      <c r="E717" s="23" t="str">
        <f t="shared" si="22"/>
        <v/>
      </c>
      <c r="F717" s="24">
        <f t="shared" si="23"/>
        <v>0</v>
      </c>
      <c r="G717" s="119"/>
    </row>
    <row r="718" spans="1:7" x14ac:dyDescent="0.15">
      <c r="A718" s="25" t="s">
        <v>1254</v>
      </c>
      <c r="B718" s="25" t="s">
        <v>1355</v>
      </c>
      <c r="C718" s="121">
        <v>3.2810880000000001E-2</v>
      </c>
      <c r="D718" s="123">
        <v>1.0970999999999999E-4</v>
      </c>
      <c r="E718" s="23">
        <f t="shared" si="22"/>
        <v>298.06918238993711</v>
      </c>
      <c r="F718" s="24">
        <f t="shared" si="23"/>
        <v>1.2733137797947637E-6</v>
      </c>
      <c r="G718" s="119"/>
    </row>
    <row r="719" spans="1:7" x14ac:dyDescent="0.15">
      <c r="A719" s="25" t="s">
        <v>1255</v>
      </c>
      <c r="B719" s="25" t="s">
        <v>1357</v>
      </c>
      <c r="C719" s="121">
        <v>0</v>
      </c>
      <c r="D719" s="123">
        <v>1.0928E-4</v>
      </c>
      <c r="E719" s="23">
        <f t="shared" si="22"/>
        <v>-1</v>
      </c>
      <c r="F719" s="24">
        <f t="shared" si="23"/>
        <v>0</v>
      </c>
      <c r="G719" s="119"/>
    </row>
    <row r="720" spans="1:7" x14ac:dyDescent="0.15">
      <c r="A720" s="25" t="s">
        <v>1014</v>
      </c>
      <c r="B720" s="25" t="s">
        <v>1284</v>
      </c>
      <c r="C720" s="121">
        <v>0.70111250999999997</v>
      </c>
      <c r="D720" s="123">
        <v>2.4996559900000004</v>
      </c>
      <c r="E720" s="23">
        <f t="shared" si="22"/>
        <v>-0.71951640033475173</v>
      </c>
      <c r="F720" s="24">
        <f t="shared" si="23"/>
        <v>2.7208542415488214E-5</v>
      </c>
      <c r="G720" s="119"/>
    </row>
    <row r="721" spans="1:7" x14ac:dyDescent="0.15">
      <c r="A721" s="25" t="s">
        <v>1286</v>
      </c>
      <c r="B721" s="25" t="s">
        <v>1287</v>
      </c>
      <c r="C721" s="121">
        <v>8.28951745</v>
      </c>
      <c r="D721" s="123">
        <v>3.3857723399999999</v>
      </c>
      <c r="E721" s="23">
        <f t="shared" si="22"/>
        <v>1.4483387001737986</v>
      </c>
      <c r="F721" s="24">
        <f t="shared" si="23"/>
        <v>3.2169685168255624E-4</v>
      </c>
      <c r="G721" s="119"/>
    </row>
    <row r="722" spans="1:7" x14ac:dyDescent="0.15">
      <c r="A722" s="25" t="s">
        <v>1288</v>
      </c>
      <c r="B722" s="25" t="s">
        <v>799</v>
      </c>
      <c r="C722" s="121">
        <v>50.888294500000001</v>
      </c>
      <c r="D722" s="123">
        <v>30.681903670000001</v>
      </c>
      <c r="E722" s="23">
        <f t="shared" si="22"/>
        <v>0.65857682910846571</v>
      </c>
      <c r="F722" s="24">
        <f t="shared" si="23"/>
        <v>1.9748561031311591E-3</v>
      </c>
      <c r="G722" s="119"/>
    </row>
    <row r="723" spans="1:7" x14ac:dyDescent="0.15">
      <c r="A723" s="25" t="s">
        <v>1289</v>
      </c>
      <c r="B723" s="25" t="s">
        <v>1290</v>
      </c>
      <c r="C723" s="121">
        <v>1108.4601720000001</v>
      </c>
      <c r="D723" s="123">
        <v>765.79944599999999</v>
      </c>
      <c r="E723" s="23">
        <f t="shared" si="22"/>
        <v>0.44745491497783108</v>
      </c>
      <c r="F723" s="24">
        <f t="shared" si="23"/>
        <v>4.3016755763980542E-2</v>
      </c>
      <c r="G723" s="119"/>
    </row>
    <row r="724" spans="1:7" x14ac:dyDescent="0.15">
      <c r="A724" s="25" t="s">
        <v>1291</v>
      </c>
      <c r="B724" s="25" t="s">
        <v>801</v>
      </c>
      <c r="C724" s="121">
        <v>85.830745250000007</v>
      </c>
      <c r="D724" s="123">
        <v>82.243233000000004</v>
      </c>
      <c r="E724" s="23">
        <f t="shared" si="22"/>
        <v>4.3620759047738433E-2</v>
      </c>
      <c r="F724" s="24">
        <f t="shared" si="23"/>
        <v>3.3308911756368305E-3</v>
      </c>
      <c r="G724" s="119"/>
    </row>
    <row r="725" spans="1:7" x14ac:dyDescent="0.15">
      <c r="A725" s="25" t="s">
        <v>1292</v>
      </c>
      <c r="B725" s="25" t="s">
        <v>803</v>
      </c>
      <c r="C725" s="121">
        <v>39.106344130000004</v>
      </c>
      <c r="D725" s="123">
        <v>25.117975219999998</v>
      </c>
      <c r="E725" s="23">
        <f t="shared" si="22"/>
        <v>0.55690670874067405</v>
      </c>
      <c r="F725" s="24">
        <f t="shared" si="23"/>
        <v>1.5176260697099583E-3</v>
      </c>
      <c r="G725" s="119"/>
    </row>
    <row r="726" spans="1:7" x14ac:dyDescent="0.15">
      <c r="A726" s="25" t="s">
        <v>1293</v>
      </c>
      <c r="B726" s="25" t="s">
        <v>805</v>
      </c>
      <c r="C726" s="121">
        <v>5.7558997500000002</v>
      </c>
      <c r="D726" s="123">
        <v>18.348513899999997</v>
      </c>
      <c r="E726" s="23">
        <f t="shared" ref="E726:E789" si="24">IF(ISERROR(C726/D726-1),"",((C726/D726-1)))</f>
        <v>-0.68630158380292583</v>
      </c>
      <c r="F726" s="24">
        <f t="shared" ref="F726:F789" si="25">C726/$C$1621</f>
        <v>2.2337305390139598E-4</v>
      </c>
      <c r="G726" s="119"/>
    </row>
    <row r="727" spans="1:7" x14ac:dyDescent="0.15">
      <c r="A727" s="25" t="s">
        <v>1294</v>
      </c>
      <c r="B727" s="25" t="s">
        <v>807</v>
      </c>
      <c r="C727" s="121">
        <v>247.755527</v>
      </c>
      <c r="D727" s="123">
        <v>169.21847556</v>
      </c>
      <c r="E727" s="23">
        <f t="shared" si="24"/>
        <v>0.46411629214892103</v>
      </c>
      <c r="F727" s="24">
        <f t="shared" si="25"/>
        <v>9.6148145538740085E-3</v>
      </c>
      <c r="G727" s="119"/>
    </row>
    <row r="728" spans="1:7" x14ac:dyDescent="0.15">
      <c r="A728" s="25" t="s">
        <v>1295</v>
      </c>
      <c r="B728" s="25" t="s">
        <v>809</v>
      </c>
      <c r="C728" s="121">
        <v>0.21260361999999999</v>
      </c>
      <c r="D728" s="123">
        <v>0.44259196000000001</v>
      </c>
      <c r="E728" s="23">
        <f t="shared" si="24"/>
        <v>-0.51963966991176247</v>
      </c>
      <c r="F728" s="24">
        <f t="shared" si="25"/>
        <v>8.2506509724899061E-6</v>
      </c>
      <c r="G728" s="119"/>
    </row>
    <row r="729" spans="1:7" x14ac:dyDescent="0.15">
      <c r="A729" s="25" t="s">
        <v>1502</v>
      </c>
      <c r="B729" s="25" t="s">
        <v>886</v>
      </c>
      <c r="C729" s="121">
        <v>695.62485100000004</v>
      </c>
      <c r="D729" s="123">
        <v>873.489868</v>
      </c>
      <c r="E729" s="23">
        <f t="shared" si="24"/>
        <v>-0.20362573570229436</v>
      </c>
      <c r="F729" s="24">
        <f t="shared" si="25"/>
        <v>2.6995579159899988E-2</v>
      </c>
      <c r="G729" s="119"/>
    </row>
    <row r="730" spans="1:7" x14ac:dyDescent="0.15">
      <c r="A730" s="25" t="s">
        <v>1535</v>
      </c>
      <c r="B730" s="25" t="s">
        <v>888</v>
      </c>
      <c r="C730" s="121">
        <v>0.68770929000000003</v>
      </c>
      <c r="D730" s="123">
        <v>8.3476179999999997E-2</v>
      </c>
      <c r="E730" s="23">
        <f t="shared" si="24"/>
        <v>7.2383895621481482</v>
      </c>
      <c r="F730" s="24">
        <f t="shared" si="25"/>
        <v>2.66883946864538E-5</v>
      </c>
      <c r="G730" s="119"/>
    </row>
    <row r="731" spans="1:7" x14ac:dyDescent="0.15">
      <c r="A731" s="25" t="s">
        <v>1296</v>
      </c>
      <c r="B731" s="25" t="s">
        <v>1297</v>
      </c>
      <c r="C731" s="121">
        <v>2.6391091200000001</v>
      </c>
      <c r="D731" s="123">
        <v>3.34229135</v>
      </c>
      <c r="E731" s="23">
        <f t="shared" si="24"/>
        <v>-0.21038926782968814</v>
      </c>
      <c r="F731" s="24">
        <f t="shared" si="25"/>
        <v>1.0241767392029817E-4</v>
      </c>
      <c r="G731" s="119"/>
    </row>
    <row r="732" spans="1:7" x14ac:dyDescent="0.15">
      <c r="A732" s="25" t="s">
        <v>1298</v>
      </c>
      <c r="B732" s="25" t="s">
        <v>926</v>
      </c>
      <c r="C732" s="121">
        <v>36.555610299999998</v>
      </c>
      <c r="D732" s="123">
        <v>20.367780870000001</v>
      </c>
      <c r="E732" s="23">
        <f t="shared" si="24"/>
        <v>0.79477629562694707</v>
      </c>
      <c r="F732" s="24">
        <f t="shared" si="25"/>
        <v>1.4186380348164204E-3</v>
      </c>
      <c r="G732" s="119"/>
    </row>
    <row r="733" spans="1:7" x14ac:dyDescent="0.15">
      <c r="A733" s="25" t="s">
        <v>889</v>
      </c>
      <c r="B733" s="25" t="s">
        <v>890</v>
      </c>
      <c r="C733" s="121">
        <v>2.3828042999999997</v>
      </c>
      <c r="D733" s="123">
        <v>0.98144164</v>
      </c>
      <c r="E733" s="23">
        <f t="shared" si="24"/>
        <v>1.4278614263808898</v>
      </c>
      <c r="F733" s="24">
        <f t="shared" si="25"/>
        <v>9.2471081231110396E-5</v>
      </c>
      <c r="G733" s="119"/>
    </row>
    <row r="734" spans="1:7" x14ac:dyDescent="0.15">
      <c r="A734" s="25" t="s">
        <v>891</v>
      </c>
      <c r="B734" s="25" t="s">
        <v>892</v>
      </c>
      <c r="C734" s="121">
        <v>65.869810630000003</v>
      </c>
      <c r="D734" s="123">
        <v>100.21769988</v>
      </c>
      <c r="E734" s="23">
        <f t="shared" si="24"/>
        <v>-0.3427327636847376</v>
      </c>
      <c r="F734" s="24">
        <f t="shared" si="25"/>
        <v>2.5562538264030286E-3</v>
      </c>
      <c r="G734" s="119"/>
    </row>
    <row r="735" spans="1:7" x14ac:dyDescent="0.15">
      <c r="A735" s="25" t="s">
        <v>893</v>
      </c>
      <c r="B735" s="25" t="s">
        <v>894</v>
      </c>
      <c r="C735" s="121">
        <v>36.308136340000004</v>
      </c>
      <c r="D735" s="123">
        <v>23.450644219999997</v>
      </c>
      <c r="E735" s="23">
        <f t="shared" si="24"/>
        <v>0.54827884468241739</v>
      </c>
      <c r="F735" s="24">
        <f t="shared" si="25"/>
        <v>1.4090341472215626E-3</v>
      </c>
      <c r="G735" s="119"/>
    </row>
    <row r="736" spans="1:7" x14ac:dyDescent="0.15">
      <c r="A736" s="25" t="s">
        <v>895</v>
      </c>
      <c r="B736" s="25" t="s">
        <v>896</v>
      </c>
      <c r="C736" s="121">
        <v>0.42194409999999999</v>
      </c>
      <c r="D736" s="123">
        <v>2.6599660899999997</v>
      </c>
      <c r="E736" s="23">
        <f t="shared" si="24"/>
        <v>-0.84137237629221051</v>
      </c>
      <c r="F736" s="24">
        <f t="shared" si="25"/>
        <v>1.6374667087048557E-5</v>
      </c>
      <c r="G736" s="119"/>
    </row>
    <row r="737" spans="1:7" x14ac:dyDescent="0.15">
      <c r="A737" s="25" t="s">
        <v>897</v>
      </c>
      <c r="B737" s="25" t="s">
        <v>898</v>
      </c>
      <c r="C737" s="121">
        <v>2.1244331400000003</v>
      </c>
      <c r="D737" s="123">
        <v>1.6907616399999998</v>
      </c>
      <c r="E737" s="23">
        <f t="shared" si="24"/>
        <v>0.25649475936773714</v>
      </c>
      <c r="F737" s="24">
        <f t="shared" si="25"/>
        <v>8.2444298702584584E-5</v>
      </c>
      <c r="G737" s="119"/>
    </row>
    <row r="738" spans="1:7" x14ac:dyDescent="0.15">
      <c r="A738" s="25" t="s">
        <v>1249</v>
      </c>
      <c r="B738" s="25" t="s">
        <v>899</v>
      </c>
      <c r="C738" s="121">
        <v>1.1796449099999999</v>
      </c>
      <c r="D738" s="123">
        <v>0.30751035999999998</v>
      </c>
      <c r="E738" s="23">
        <f t="shared" si="24"/>
        <v>2.8361143670086433</v>
      </c>
      <c r="F738" s="24">
        <f t="shared" si="25"/>
        <v>4.5779269534000726E-5</v>
      </c>
      <c r="G738" s="119"/>
    </row>
    <row r="739" spans="1:7" x14ac:dyDescent="0.15">
      <c r="A739" s="25" t="s">
        <v>900</v>
      </c>
      <c r="B739" s="25" t="s">
        <v>901</v>
      </c>
      <c r="C739" s="121">
        <v>2.89071788</v>
      </c>
      <c r="D739" s="123">
        <v>0.28023566999999999</v>
      </c>
      <c r="E739" s="23">
        <f t="shared" si="24"/>
        <v>9.3153102529738625</v>
      </c>
      <c r="F739" s="24">
        <f t="shared" si="25"/>
        <v>1.1218202346609131E-4</v>
      </c>
      <c r="G739" s="119"/>
    </row>
    <row r="740" spans="1:7" x14ac:dyDescent="0.15">
      <c r="A740" s="25" t="s">
        <v>902</v>
      </c>
      <c r="B740" s="25" t="s">
        <v>903</v>
      </c>
      <c r="C740" s="121">
        <v>12.014124539999999</v>
      </c>
      <c r="D740" s="123">
        <v>8.33629058</v>
      </c>
      <c r="E740" s="23">
        <f t="shared" si="24"/>
        <v>0.44118351258336275</v>
      </c>
      <c r="F740" s="24">
        <f t="shared" si="25"/>
        <v>4.6624017182570003E-4</v>
      </c>
      <c r="G740" s="119"/>
    </row>
    <row r="741" spans="1:7" x14ac:dyDescent="0.15">
      <c r="A741" s="25" t="s">
        <v>904</v>
      </c>
      <c r="B741" s="25" t="s">
        <v>905</v>
      </c>
      <c r="C741" s="121">
        <v>1.1480948200000001</v>
      </c>
      <c r="D741" s="123">
        <v>1.39627974</v>
      </c>
      <c r="E741" s="23">
        <f t="shared" si="24"/>
        <v>-0.17774727577154414</v>
      </c>
      <c r="F741" s="24">
        <f t="shared" si="25"/>
        <v>4.4554884075556307E-5</v>
      </c>
      <c r="G741" s="119"/>
    </row>
    <row r="742" spans="1:7" x14ac:dyDescent="0.15">
      <c r="A742" s="25" t="s">
        <v>906</v>
      </c>
      <c r="B742" s="25" t="s">
        <v>907</v>
      </c>
      <c r="C742" s="121">
        <v>3.87926423</v>
      </c>
      <c r="D742" s="123">
        <v>1.9918310299999999</v>
      </c>
      <c r="E742" s="23">
        <f t="shared" si="24"/>
        <v>0.94758700490774062</v>
      </c>
      <c r="F742" s="24">
        <f t="shared" si="25"/>
        <v>1.5054520328390837E-4</v>
      </c>
      <c r="G742" s="119"/>
    </row>
    <row r="743" spans="1:7" x14ac:dyDescent="0.15">
      <c r="A743" s="25" t="s">
        <v>908</v>
      </c>
      <c r="B743" s="25" t="s">
        <v>909</v>
      </c>
      <c r="C743" s="121">
        <v>0.11292822</v>
      </c>
      <c r="D743" s="123">
        <v>0.30341170000000001</v>
      </c>
      <c r="E743" s="23">
        <f t="shared" si="24"/>
        <v>-0.62780532194374838</v>
      </c>
      <c r="F743" s="24">
        <f t="shared" si="25"/>
        <v>4.3824810140323769E-6</v>
      </c>
      <c r="G743" s="119"/>
    </row>
    <row r="744" spans="1:7" x14ac:dyDescent="0.15">
      <c r="A744" s="25" t="s">
        <v>910</v>
      </c>
      <c r="B744" s="25" t="s">
        <v>911</v>
      </c>
      <c r="C744" s="121">
        <v>19.860815579999997</v>
      </c>
      <c r="D744" s="123">
        <v>9.76407983</v>
      </c>
      <c r="E744" s="23">
        <f t="shared" si="24"/>
        <v>1.0340693568458867</v>
      </c>
      <c r="F744" s="24">
        <f t="shared" si="25"/>
        <v>7.707519626409449E-4</v>
      </c>
      <c r="G744" s="119"/>
    </row>
    <row r="745" spans="1:7" x14ac:dyDescent="0.15">
      <c r="A745" s="25" t="s">
        <v>912</v>
      </c>
      <c r="B745" s="25" t="s">
        <v>913</v>
      </c>
      <c r="C745" s="121">
        <v>1.4711054299999999</v>
      </c>
      <c r="D745" s="123">
        <v>9.9249599999999983E-3</v>
      </c>
      <c r="E745" s="23">
        <f t="shared" si="24"/>
        <v>147.22280694330257</v>
      </c>
      <c r="F745" s="24">
        <f t="shared" si="25"/>
        <v>5.709017300206215E-5</v>
      </c>
      <c r="G745" s="119"/>
    </row>
    <row r="746" spans="1:7" x14ac:dyDescent="0.15">
      <c r="A746" s="25" t="s">
        <v>914</v>
      </c>
      <c r="B746" s="25" t="s">
        <v>915</v>
      </c>
      <c r="C746" s="121">
        <v>0.77308052999999999</v>
      </c>
      <c r="D746" s="123">
        <v>0.14808248000000002</v>
      </c>
      <c r="E746" s="23">
        <f t="shared" si="24"/>
        <v>4.2206076640531673</v>
      </c>
      <c r="F746" s="24">
        <f t="shared" si="25"/>
        <v>3.0001453534316642E-5</v>
      </c>
      <c r="G746" s="119"/>
    </row>
    <row r="747" spans="1:7" x14ac:dyDescent="0.15">
      <c r="A747" s="25" t="s">
        <v>916</v>
      </c>
      <c r="B747" s="25" t="s">
        <v>917</v>
      </c>
      <c r="C747" s="121">
        <v>3.2462694399999998</v>
      </c>
      <c r="D747" s="123">
        <v>4.74572839</v>
      </c>
      <c r="E747" s="23">
        <f t="shared" si="24"/>
        <v>-0.31595970666159434</v>
      </c>
      <c r="F747" s="24">
        <f t="shared" si="25"/>
        <v>1.2598015081822343E-4</v>
      </c>
      <c r="G747" s="119"/>
    </row>
    <row r="748" spans="1:7" x14ac:dyDescent="0.15">
      <c r="A748" s="25" t="s">
        <v>918</v>
      </c>
      <c r="B748" s="25" t="s">
        <v>919</v>
      </c>
      <c r="C748" s="121">
        <v>8.424062300000001</v>
      </c>
      <c r="D748" s="123">
        <v>3.0864462599999998</v>
      </c>
      <c r="E748" s="23">
        <f t="shared" si="24"/>
        <v>1.7293727446918195</v>
      </c>
      <c r="F748" s="24">
        <f t="shared" si="25"/>
        <v>3.2691822372455634E-4</v>
      </c>
      <c r="G748" s="119"/>
    </row>
    <row r="749" spans="1:7" x14ac:dyDescent="0.15">
      <c r="A749" s="25" t="s">
        <v>920</v>
      </c>
      <c r="B749" s="25" t="s">
        <v>921</v>
      </c>
      <c r="C749" s="121">
        <v>0.22995576000000001</v>
      </c>
      <c r="D749" s="123">
        <v>0.55972767000000001</v>
      </c>
      <c r="E749" s="23">
        <f t="shared" si="24"/>
        <v>-0.58916492372085161</v>
      </c>
      <c r="F749" s="24">
        <f t="shared" si="25"/>
        <v>8.9240470828937696E-6</v>
      </c>
      <c r="G749" s="119"/>
    </row>
    <row r="750" spans="1:7" x14ac:dyDescent="0.15">
      <c r="A750" s="25" t="s">
        <v>922</v>
      </c>
      <c r="B750" s="25" t="s">
        <v>923</v>
      </c>
      <c r="C750" s="121">
        <v>3.87652697</v>
      </c>
      <c r="D750" s="123">
        <v>1.4954528500000002</v>
      </c>
      <c r="E750" s="23">
        <f t="shared" si="24"/>
        <v>1.5922094233863673</v>
      </c>
      <c r="F750" s="24">
        <f t="shared" si="25"/>
        <v>1.5043897660309757E-4</v>
      </c>
      <c r="G750" s="119"/>
    </row>
    <row r="751" spans="1:7" x14ac:dyDescent="0.15">
      <c r="A751" s="25" t="s">
        <v>1299</v>
      </c>
      <c r="B751" s="25" t="s">
        <v>925</v>
      </c>
      <c r="C751" s="121">
        <v>1.70949168</v>
      </c>
      <c r="D751" s="123">
        <v>0.67689216000000008</v>
      </c>
      <c r="E751" s="23">
        <f t="shared" si="24"/>
        <v>1.5255007828721192</v>
      </c>
      <c r="F751" s="24">
        <f t="shared" si="25"/>
        <v>6.6341387752736299E-5</v>
      </c>
      <c r="G751" s="119"/>
    </row>
    <row r="752" spans="1:7" x14ac:dyDescent="0.15">
      <c r="A752" s="25" t="s">
        <v>927</v>
      </c>
      <c r="B752" s="25" t="s">
        <v>928</v>
      </c>
      <c r="C752" s="121">
        <v>21.41600549</v>
      </c>
      <c r="D752" s="123">
        <v>18.049884219999999</v>
      </c>
      <c r="E752" s="23">
        <f t="shared" si="24"/>
        <v>0.18648990924109099</v>
      </c>
      <c r="F752" s="24">
        <f t="shared" si="25"/>
        <v>8.3110525833434855E-4</v>
      </c>
      <c r="G752" s="119"/>
    </row>
    <row r="753" spans="1:7" x14ac:dyDescent="0.15">
      <c r="A753" s="25" t="s">
        <v>1300</v>
      </c>
      <c r="B753" s="25" t="s">
        <v>930</v>
      </c>
      <c r="C753" s="121">
        <v>146.50510850000001</v>
      </c>
      <c r="D753" s="123">
        <v>201.34279431000002</v>
      </c>
      <c r="E753" s="23">
        <f t="shared" si="24"/>
        <v>-0.27235981301406031</v>
      </c>
      <c r="F753" s="24">
        <f t="shared" si="25"/>
        <v>5.6855217983600853E-3</v>
      </c>
      <c r="G753" s="119"/>
    </row>
    <row r="754" spans="1:7" x14ac:dyDescent="0.15">
      <c r="A754" s="25" t="s">
        <v>279</v>
      </c>
      <c r="B754" s="25" t="s">
        <v>280</v>
      </c>
      <c r="C754" s="121">
        <v>22.543016510000001</v>
      </c>
      <c r="D754" s="123">
        <v>47.024898130000004</v>
      </c>
      <c r="E754" s="23">
        <f t="shared" si="24"/>
        <v>-0.52061530366998376</v>
      </c>
      <c r="F754" s="24">
        <f t="shared" si="25"/>
        <v>8.7484192927235916E-4</v>
      </c>
      <c r="G754" s="119"/>
    </row>
    <row r="755" spans="1:7" x14ac:dyDescent="0.15">
      <c r="A755" s="25" t="s">
        <v>931</v>
      </c>
      <c r="B755" s="25" t="s">
        <v>932</v>
      </c>
      <c r="C755" s="121">
        <v>11.83863328</v>
      </c>
      <c r="D755" s="123">
        <v>20.84456007</v>
      </c>
      <c r="E755" s="23">
        <f t="shared" si="24"/>
        <v>-0.4320516604695126</v>
      </c>
      <c r="F755" s="24">
        <f t="shared" si="25"/>
        <v>4.5942976504625543E-4</v>
      </c>
      <c r="G755" s="119"/>
    </row>
    <row r="756" spans="1:7" x14ac:dyDescent="0.15">
      <c r="A756" s="25" t="s">
        <v>933</v>
      </c>
      <c r="B756" s="25" t="s">
        <v>934</v>
      </c>
      <c r="C756" s="121">
        <v>35.16590008</v>
      </c>
      <c r="D756" s="123">
        <v>50.715100299999996</v>
      </c>
      <c r="E756" s="23">
        <f t="shared" si="24"/>
        <v>-0.30659902332875788</v>
      </c>
      <c r="F756" s="24">
        <f t="shared" si="25"/>
        <v>1.3647066202049376E-3</v>
      </c>
      <c r="G756" s="119"/>
    </row>
    <row r="757" spans="1:7" x14ac:dyDescent="0.15">
      <c r="A757" s="25" t="s">
        <v>1301</v>
      </c>
      <c r="B757" s="25" t="s">
        <v>936</v>
      </c>
      <c r="C757" s="121">
        <v>3.9956497</v>
      </c>
      <c r="D757" s="123">
        <v>10.988555609999999</v>
      </c>
      <c r="E757" s="23">
        <f t="shared" si="24"/>
        <v>-0.63638080910617512</v>
      </c>
      <c r="F757" s="24">
        <f t="shared" si="25"/>
        <v>1.5506185211255577E-4</v>
      </c>
      <c r="G757" s="119"/>
    </row>
    <row r="758" spans="1:7" x14ac:dyDescent="0.15">
      <c r="A758" s="25" t="s">
        <v>937</v>
      </c>
      <c r="B758" s="25" t="s">
        <v>938</v>
      </c>
      <c r="C758" s="121">
        <v>65.066540419999995</v>
      </c>
      <c r="D758" s="123">
        <v>76.931714659999997</v>
      </c>
      <c r="E758" s="23">
        <f t="shared" si="24"/>
        <v>-0.15422994654984856</v>
      </c>
      <c r="F758" s="24">
        <f t="shared" si="25"/>
        <v>2.5250807817516312E-3</v>
      </c>
      <c r="G758" s="119"/>
    </row>
    <row r="759" spans="1:7" x14ac:dyDescent="0.15">
      <c r="A759" s="25" t="s">
        <v>1302</v>
      </c>
      <c r="B759" s="25" t="s">
        <v>940</v>
      </c>
      <c r="C759" s="121">
        <v>118.10484834</v>
      </c>
      <c r="D759" s="123">
        <v>81.174858999999998</v>
      </c>
      <c r="E759" s="23">
        <f t="shared" si="24"/>
        <v>0.45494368324064483</v>
      </c>
      <c r="F759" s="24">
        <f t="shared" si="25"/>
        <v>4.5833738946316812E-3</v>
      </c>
      <c r="G759" s="119"/>
    </row>
    <row r="760" spans="1:7" x14ac:dyDescent="0.15">
      <c r="A760" s="25" t="s">
        <v>1303</v>
      </c>
      <c r="B760" s="25" t="s">
        <v>942</v>
      </c>
      <c r="C760" s="121">
        <v>48.065606819999999</v>
      </c>
      <c r="D760" s="123">
        <v>55.010358959999998</v>
      </c>
      <c r="E760" s="23">
        <f t="shared" si="24"/>
        <v>-0.12624444325203865</v>
      </c>
      <c r="F760" s="24">
        <f t="shared" si="25"/>
        <v>1.8653141731676556E-3</v>
      </c>
      <c r="G760" s="119"/>
    </row>
    <row r="761" spans="1:7" x14ac:dyDescent="0.15">
      <c r="A761" s="25" t="s">
        <v>1304</v>
      </c>
      <c r="B761" s="25" t="s">
        <v>944</v>
      </c>
      <c r="C761" s="121">
        <v>1.5004940800000002</v>
      </c>
      <c r="D761" s="123">
        <v>0.91959392000000006</v>
      </c>
      <c r="E761" s="23">
        <f t="shared" si="24"/>
        <v>0.63169204076512386</v>
      </c>
      <c r="F761" s="24">
        <f t="shared" si="25"/>
        <v>5.8230678011820065E-5</v>
      </c>
      <c r="G761" s="119"/>
    </row>
    <row r="762" spans="1:7" x14ac:dyDescent="0.15">
      <c r="A762" s="25" t="s">
        <v>945</v>
      </c>
      <c r="B762" s="25" t="s">
        <v>946</v>
      </c>
      <c r="C762" s="121">
        <v>23.176165010000002</v>
      </c>
      <c r="D762" s="123">
        <v>23.697667980000002</v>
      </c>
      <c r="E762" s="23">
        <f t="shared" si="24"/>
        <v>-2.2006510110620603E-2</v>
      </c>
      <c r="F762" s="24">
        <f t="shared" si="25"/>
        <v>8.9941294686488895E-4</v>
      </c>
      <c r="G762" s="119"/>
    </row>
    <row r="763" spans="1:7" x14ac:dyDescent="0.15">
      <c r="A763" s="25" t="s">
        <v>947</v>
      </c>
      <c r="B763" s="25" t="s">
        <v>948</v>
      </c>
      <c r="C763" s="121">
        <v>29.039255520000001</v>
      </c>
      <c r="D763" s="123">
        <v>13.07672724</v>
      </c>
      <c r="E763" s="23">
        <f t="shared" si="24"/>
        <v>1.2206822079436446</v>
      </c>
      <c r="F763" s="24">
        <f t="shared" si="25"/>
        <v>1.1269458243301355E-3</v>
      </c>
      <c r="G763" s="119"/>
    </row>
    <row r="764" spans="1:7" x14ac:dyDescent="0.15">
      <c r="A764" s="25" t="s">
        <v>1604</v>
      </c>
      <c r="B764" s="25" t="s">
        <v>1605</v>
      </c>
      <c r="C764" s="121">
        <v>3.8135577899999999</v>
      </c>
      <c r="D764" s="123">
        <v>16.31174648</v>
      </c>
      <c r="E764" s="23">
        <f t="shared" si="24"/>
        <v>-0.76620788002830709</v>
      </c>
      <c r="F764" s="24">
        <f t="shared" si="25"/>
        <v>1.479952894908843E-4</v>
      </c>
      <c r="G764" s="119"/>
    </row>
    <row r="765" spans="1:7" x14ac:dyDescent="0.15">
      <c r="A765" s="25" t="s">
        <v>949</v>
      </c>
      <c r="B765" s="25" t="s">
        <v>950</v>
      </c>
      <c r="C765" s="121">
        <v>2.0820003899999997</v>
      </c>
      <c r="D765" s="123">
        <v>1.23185E-2</v>
      </c>
      <c r="E765" s="23">
        <f t="shared" si="24"/>
        <v>168.01411616674108</v>
      </c>
      <c r="F765" s="24">
        <f t="shared" si="25"/>
        <v>8.0797582573983743E-5</v>
      </c>
      <c r="G765" s="119"/>
    </row>
    <row r="766" spans="1:7" x14ac:dyDescent="0.15">
      <c r="A766" s="25" t="s">
        <v>951</v>
      </c>
      <c r="B766" s="25" t="s">
        <v>952</v>
      </c>
      <c r="C766" s="121">
        <v>0.11159603999999999</v>
      </c>
      <c r="D766" s="123">
        <v>0.32110984000000004</v>
      </c>
      <c r="E766" s="23">
        <f t="shared" si="24"/>
        <v>-0.6524677038859974</v>
      </c>
      <c r="F766" s="24">
        <f t="shared" si="25"/>
        <v>4.330782213172205E-6</v>
      </c>
      <c r="G766" s="119"/>
    </row>
    <row r="767" spans="1:7" x14ac:dyDescent="0.15">
      <c r="A767" s="25" t="s">
        <v>953</v>
      </c>
      <c r="B767" s="25" t="s">
        <v>954</v>
      </c>
      <c r="C767" s="121">
        <v>0.30276281999999999</v>
      </c>
      <c r="D767" s="123">
        <v>0.53980963999999998</v>
      </c>
      <c r="E767" s="23">
        <f t="shared" si="24"/>
        <v>-0.43913039418858846</v>
      </c>
      <c r="F767" s="24">
        <f t="shared" si="25"/>
        <v>1.1749519388554091E-5</v>
      </c>
      <c r="G767" s="119"/>
    </row>
    <row r="768" spans="1:7" x14ac:dyDescent="0.15">
      <c r="A768" s="25" t="s">
        <v>1305</v>
      </c>
      <c r="B768" s="25" t="s">
        <v>956</v>
      </c>
      <c r="C768" s="121">
        <v>0.68710181999999997</v>
      </c>
      <c r="D768" s="123">
        <v>0.42492039000000004</v>
      </c>
      <c r="E768" s="23">
        <f t="shared" si="24"/>
        <v>0.61701305978750498</v>
      </c>
      <c r="F768" s="24">
        <f t="shared" si="25"/>
        <v>2.6664820191596851E-5</v>
      </c>
      <c r="G768" s="119"/>
    </row>
    <row r="769" spans="1:7" x14ac:dyDescent="0.15">
      <c r="A769" s="25" t="s">
        <v>1306</v>
      </c>
      <c r="B769" s="25" t="s">
        <v>1307</v>
      </c>
      <c r="C769" s="121">
        <v>11.95611903</v>
      </c>
      <c r="D769" s="123">
        <v>8.8424145700000008</v>
      </c>
      <c r="E769" s="23">
        <f t="shared" si="24"/>
        <v>0.35213282925729184</v>
      </c>
      <c r="F769" s="24">
        <f t="shared" si="25"/>
        <v>4.6398911317725716E-4</v>
      </c>
      <c r="G769" s="119"/>
    </row>
    <row r="770" spans="1:7" x14ac:dyDescent="0.15">
      <c r="A770" s="25" t="s">
        <v>1308</v>
      </c>
      <c r="B770" s="25" t="s">
        <v>979</v>
      </c>
      <c r="C770" s="121">
        <v>1.11060559</v>
      </c>
      <c r="D770" s="123">
        <v>0.50979779000000003</v>
      </c>
      <c r="E770" s="23">
        <f t="shared" si="24"/>
        <v>1.1785217821364036</v>
      </c>
      <c r="F770" s="24">
        <f t="shared" si="25"/>
        <v>4.3100014436189871E-5</v>
      </c>
      <c r="G770" s="119"/>
    </row>
    <row r="771" spans="1:7" x14ac:dyDescent="0.15">
      <c r="A771" s="25" t="s">
        <v>957</v>
      </c>
      <c r="B771" s="25" t="s">
        <v>958</v>
      </c>
      <c r="C771" s="121">
        <v>20.060608379999998</v>
      </c>
      <c r="D771" s="123">
        <v>10.20510103</v>
      </c>
      <c r="E771" s="23">
        <f t="shared" si="24"/>
        <v>0.96574324164236103</v>
      </c>
      <c r="F771" s="24">
        <f t="shared" si="25"/>
        <v>7.7850545554768137E-4</v>
      </c>
      <c r="G771" s="119"/>
    </row>
    <row r="772" spans="1:7" x14ac:dyDescent="0.15">
      <c r="A772" s="25" t="s">
        <v>1309</v>
      </c>
      <c r="B772" s="25" t="s">
        <v>981</v>
      </c>
      <c r="C772" s="121">
        <v>62.866162559999999</v>
      </c>
      <c r="D772" s="123">
        <v>36.088939979999999</v>
      </c>
      <c r="E772" s="23">
        <f t="shared" si="24"/>
        <v>0.74197863929612717</v>
      </c>
      <c r="F772" s="24">
        <f t="shared" si="25"/>
        <v>2.4396892454717962E-3</v>
      </c>
      <c r="G772" s="119"/>
    </row>
    <row r="773" spans="1:7" x14ac:dyDescent="0.15">
      <c r="A773" s="25" t="s">
        <v>1310</v>
      </c>
      <c r="B773" s="25" t="s">
        <v>960</v>
      </c>
      <c r="C773" s="121">
        <v>28.5275544</v>
      </c>
      <c r="D773" s="123">
        <v>26.787754320000001</v>
      </c>
      <c r="E773" s="23">
        <f t="shared" si="24"/>
        <v>6.4947589828425745E-2</v>
      </c>
      <c r="F773" s="24">
        <f t="shared" si="25"/>
        <v>1.1070878964954533E-3</v>
      </c>
      <c r="G773" s="119"/>
    </row>
    <row r="774" spans="1:7" x14ac:dyDescent="0.15">
      <c r="A774" s="25" t="s">
        <v>1311</v>
      </c>
      <c r="B774" s="25" t="s">
        <v>962</v>
      </c>
      <c r="C774" s="121">
        <v>24.824750690000002</v>
      </c>
      <c r="D774" s="123">
        <v>18.323346170000001</v>
      </c>
      <c r="E774" s="23">
        <f t="shared" si="24"/>
        <v>0.35481535193852642</v>
      </c>
      <c r="F774" s="24">
        <f t="shared" si="25"/>
        <v>9.6339071471251514E-4</v>
      </c>
      <c r="G774" s="119"/>
    </row>
    <row r="775" spans="1:7" x14ac:dyDescent="0.15">
      <c r="A775" s="25" t="s">
        <v>1379</v>
      </c>
      <c r="B775" s="25" t="s">
        <v>1432</v>
      </c>
      <c r="C775" s="121">
        <v>217.479782</v>
      </c>
      <c r="D775" s="123">
        <v>289.18135100000001</v>
      </c>
      <c r="E775" s="23">
        <f t="shared" si="24"/>
        <v>-0.2479467253059483</v>
      </c>
      <c r="F775" s="24">
        <f t="shared" si="25"/>
        <v>8.439883454737002E-3</v>
      </c>
      <c r="G775" s="119"/>
    </row>
    <row r="776" spans="1:7" x14ac:dyDescent="0.15">
      <c r="A776" s="25" t="s">
        <v>1536</v>
      </c>
      <c r="B776" s="25" t="s">
        <v>963</v>
      </c>
      <c r="C776" s="121">
        <v>67.07415675</v>
      </c>
      <c r="D776" s="123">
        <v>139.15671750000001</v>
      </c>
      <c r="E776" s="23">
        <f t="shared" si="24"/>
        <v>-0.5179955523886226</v>
      </c>
      <c r="F776" s="24">
        <f t="shared" si="25"/>
        <v>2.6029916923255019E-3</v>
      </c>
      <c r="G776" s="119"/>
    </row>
    <row r="777" spans="1:7" x14ac:dyDescent="0.15">
      <c r="A777" s="25" t="s">
        <v>1248</v>
      </c>
      <c r="B777" s="25" t="s">
        <v>965</v>
      </c>
      <c r="C777" s="121">
        <v>28.47579193</v>
      </c>
      <c r="D777" s="123">
        <v>32.27893263</v>
      </c>
      <c r="E777" s="23">
        <f t="shared" si="24"/>
        <v>-0.11782114184486281</v>
      </c>
      <c r="F777" s="24">
        <f t="shared" si="25"/>
        <v>1.1050791156786263E-3</v>
      </c>
      <c r="G777" s="119"/>
    </row>
    <row r="778" spans="1:7" x14ac:dyDescent="0.15">
      <c r="A778" s="25" t="s">
        <v>1200</v>
      </c>
      <c r="B778" s="25" t="s">
        <v>718</v>
      </c>
      <c r="C778" s="121">
        <v>4.4028027199999995</v>
      </c>
      <c r="D778" s="123">
        <v>2.7885379700000001</v>
      </c>
      <c r="E778" s="23">
        <f t="shared" si="24"/>
        <v>0.57889287051737703</v>
      </c>
      <c r="F778" s="24">
        <f t="shared" si="25"/>
        <v>1.7086251185868424E-4</v>
      </c>
      <c r="G778" s="119"/>
    </row>
    <row r="779" spans="1:7" x14ac:dyDescent="0.15">
      <c r="A779" s="25" t="s">
        <v>1312</v>
      </c>
      <c r="B779" s="25" t="s">
        <v>967</v>
      </c>
      <c r="C779" s="121">
        <v>13.049728230000001</v>
      </c>
      <c r="D779" s="123">
        <v>8.8180756599999999</v>
      </c>
      <c r="E779" s="23">
        <f t="shared" si="24"/>
        <v>0.4798839036044289</v>
      </c>
      <c r="F779" s="24">
        <f t="shared" si="25"/>
        <v>5.0642953733138921E-4</v>
      </c>
      <c r="G779" s="119"/>
    </row>
    <row r="780" spans="1:7" x14ac:dyDescent="0.15">
      <c r="A780" s="25" t="s">
        <v>1313</v>
      </c>
      <c r="B780" s="25" t="s">
        <v>969</v>
      </c>
      <c r="C780" s="121">
        <v>25.302960909999999</v>
      </c>
      <c r="D780" s="123">
        <v>18.02358589</v>
      </c>
      <c r="E780" s="23">
        <f t="shared" si="24"/>
        <v>0.40388050770955664</v>
      </c>
      <c r="F780" s="24">
        <f t="shared" si="25"/>
        <v>9.8194893877613936E-4</v>
      </c>
      <c r="G780" s="119"/>
    </row>
    <row r="781" spans="1:7" x14ac:dyDescent="0.15">
      <c r="A781" s="25" t="s">
        <v>970</v>
      </c>
      <c r="B781" s="25" t="s">
        <v>971</v>
      </c>
      <c r="C781" s="121">
        <v>3.0250146600000001</v>
      </c>
      <c r="D781" s="123">
        <v>4.5213244000000001</v>
      </c>
      <c r="E781" s="23">
        <f t="shared" si="24"/>
        <v>-0.33094500806002769</v>
      </c>
      <c r="F781" s="24">
        <f t="shared" si="25"/>
        <v>1.1739376848957333E-4</v>
      </c>
      <c r="G781" s="119"/>
    </row>
    <row r="782" spans="1:7" x14ac:dyDescent="0.15">
      <c r="A782" s="25" t="s">
        <v>972</v>
      </c>
      <c r="B782" s="25" t="s">
        <v>973</v>
      </c>
      <c r="C782" s="121">
        <v>11.23031548</v>
      </c>
      <c r="D782" s="123">
        <v>10.446397599999999</v>
      </c>
      <c r="E782" s="23">
        <f t="shared" si="24"/>
        <v>7.5041934073043493E-2</v>
      </c>
      <c r="F782" s="24">
        <f t="shared" si="25"/>
        <v>4.3582236904729304E-4</v>
      </c>
      <c r="G782" s="119"/>
    </row>
    <row r="783" spans="1:7" x14ac:dyDescent="0.15">
      <c r="A783" s="25" t="s">
        <v>974</v>
      </c>
      <c r="B783" s="25" t="s">
        <v>975</v>
      </c>
      <c r="C783" s="121">
        <v>3.22383759</v>
      </c>
      <c r="D783" s="123">
        <v>4.8124984900000003</v>
      </c>
      <c r="E783" s="23">
        <f t="shared" si="24"/>
        <v>-0.33011145942198528</v>
      </c>
      <c r="F783" s="24">
        <f t="shared" si="25"/>
        <v>1.2510962300210605E-4</v>
      </c>
      <c r="G783" s="119"/>
    </row>
    <row r="784" spans="1:7" x14ac:dyDescent="0.15">
      <c r="A784" s="25" t="s">
        <v>976</v>
      </c>
      <c r="B784" s="25" t="s">
        <v>977</v>
      </c>
      <c r="C784" s="121">
        <v>25.266038340000001</v>
      </c>
      <c r="D784" s="123">
        <v>23.821963109999999</v>
      </c>
      <c r="E784" s="23">
        <f t="shared" si="24"/>
        <v>6.0619488970403479E-2</v>
      </c>
      <c r="F784" s="24">
        <f t="shared" si="25"/>
        <v>9.8051605989064655E-4</v>
      </c>
      <c r="G784" s="119"/>
    </row>
    <row r="785" spans="1:7" x14ac:dyDescent="0.15">
      <c r="A785" s="25" t="s">
        <v>982</v>
      </c>
      <c r="B785" s="25" t="s">
        <v>983</v>
      </c>
      <c r="C785" s="121">
        <v>10.99755476</v>
      </c>
      <c r="D785" s="123">
        <v>8.6133092300000005</v>
      </c>
      <c r="E785" s="23">
        <f t="shared" si="24"/>
        <v>0.2768094661800502</v>
      </c>
      <c r="F785" s="24">
        <f t="shared" si="25"/>
        <v>4.2678946800437826E-4</v>
      </c>
      <c r="G785" s="119"/>
    </row>
    <row r="786" spans="1:7" x14ac:dyDescent="0.15">
      <c r="A786" s="25" t="s">
        <v>1521</v>
      </c>
      <c r="B786" s="25" t="s">
        <v>1314</v>
      </c>
      <c r="C786" s="121">
        <v>2.2591213300000001</v>
      </c>
      <c r="D786" s="123">
        <v>0.94760096999999999</v>
      </c>
      <c r="E786" s="23">
        <f t="shared" si="24"/>
        <v>1.3840428635272506</v>
      </c>
      <c r="F786" s="24">
        <f t="shared" si="25"/>
        <v>8.7671233435899118E-5</v>
      </c>
      <c r="G786" s="119"/>
    </row>
    <row r="787" spans="1:7" x14ac:dyDescent="0.15">
      <c r="A787" s="25" t="s">
        <v>1520</v>
      </c>
      <c r="B787" s="25" t="s">
        <v>1285</v>
      </c>
      <c r="C787" s="121">
        <v>1.6814821599999998</v>
      </c>
      <c r="D787" s="123">
        <v>0.391934</v>
      </c>
      <c r="E787" s="23">
        <f t="shared" si="24"/>
        <v>3.290217638684064</v>
      </c>
      <c r="F787" s="24">
        <f t="shared" si="25"/>
        <v>6.525440356391122E-5</v>
      </c>
      <c r="G787" s="119"/>
    </row>
    <row r="788" spans="1:7" x14ac:dyDescent="0.15">
      <c r="A788" s="25" t="s">
        <v>985</v>
      </c>
      <c r="B788" s="25" t="s">
        <v>986</v>
      </c>
      <c r="C788" s="121">
        <v>34.288447439999999</v>
      </c>
      <c r="D788" s="123">
        <v>19.057322559999999</v>
      </c>
      <c r="E788" s="23">
        <f t="shared" si="24"/>
        <v>0.79922690252244966</v>
      </c>
      <c r="F788" s="24">
        <f t="shared" si="25"/>
        <v>1.3306547283437836E-3</v>
      </c>
      <c r="G788" s="119"/>
    </row>
    <row r="789" spans="1:7" x14ac:dyDescent="0.15">
      <c r="A789" s="25" t="s">
        <v>987</v>
      </c>
      <c r="B789" s="25" t="s">
        <v>988</v>
      </c>
      <c r="C789" s="121">
        <v>27.649462589999999</v>
      </c>
      <c r="D789" s="123">
        <v>18.956904559999998</v>
      </c>
      <c r="E789" s="23">
        <f t="shared" si="24"/>
        <v>0.45854311301127337</v>
      </c>
      <c r="F789" s="24">
        <f t="shared" si="25"/>
        <v>1.0730111999363264E-3</v>
      </c>
      <c r="G789" s="119"/>
    </row>
    <row r="790" spans="1:7" x14ac:dyDescent="0.15">
      <c r="A790" s="25" t="s">
        <v>1538</v>
      </c>
      <c r="B790" s="25" t="s">
        <v>984</v>
      </c>
      <c r="C790" s="121">
        <v>13.87842133</v>
      </c>
      <c r="D790" s="123">
        <v>15.609559619999999</v>
      </c>
      <c r="E790" s="23">
        <f t="shared" ref="E790:E846" si="26">IF(ISERROR(C790/D790-1),"",((C790/D790-1)))</f>
        <v>-0.11090244261484161</v>
      </c>
      <c r="F790" s="24">
        <f t="shared" ref="F790:F845" si="27">C790/$C$1621</f>
        <v>5.3858918509002416E-4</v>
      </c>
      <c r="G790" s="119"/>
    </row>
    <row r="791" spans="1:7" x14ac:dyDescent="0.15">
      <c r="A791" s="25" t="s">
        <v>989</v>
      </c>
      <c r="B791" s="25" t="s">
        <v>990</v>
      </c>
      <c r="C791" s="121">
        <v>8.8838883600000003</v>
      </c>
      <c r="D791" s="123">
        <v>8.646599779999999</v>
      </c>
      <c r="E791" s="23">
        <f t="shared" si="26"/>
        <v>2.7442993319623854E-2</v>
      </c>
      <c r="F791" s="24">
        <f t="shared" si="27"/>
        <v>3.4476300138692729E-4</v>
      </c>
      <c r="G791" s="119"/>
    </row>
    <row r="792" spans="1:7" x14ac:dyDescent="0.15">
      <c r="A792" s="25" t="s">
        <v>1315</v>
      </c>
      <c r="B792" s="25" t="s">
        <v>1022</v>
      </c>
      <c r="C792" s="121">
        <v>1.3343451499999999</v>
      </c>
      <c r="D792" s="123">
        <v>1.9555658899999999</v>
      </c>
      <c r="E792" s="23">
        <f t="shared" si="26"/>
        <v>-0.31766801782373089</v>
      </c>
      <c r="F792" s="24">
        <f t="shared" si="27"/>
        <v>5.1782825285311173E-5</v>
      </c>
      <c r="G792" s="119"/>
    </row>
    <row r="793" spans="1:7" x14ac:dyDescent="0.15">
      <c r="A793" s="25" t="s">
        <v>49</v>
      </c>
      <c r="B793" s="25" t="s">
        <v>50</v>
      </c>
      <c r="C793" s="121">
        <v>55.589172060000003</v>
      </c>
      <c r="D793" s="123">
        <v>32.639168220000002</v>
      </c>
      <c r="E793" s="23">
        <f t="shared" si="26"/>
        <v>0.70314303616159979</v>
      </c>
      <c r="F793" s="24">
        <f t="shared" si="27"/>
        <v>2.1572862048009705E-3</v>
      </c>
      <c r="G793" s="119"/>
    </row>
    <row r="794" spans="1:7" x14ac:dyDescent="0.15">
      <c r="A794" s="25" t="s">
        <v>1247</v>
      </c>
      <c r="B794" s="25" t="s">
        <v>139</v>
      </c>
      <c r="C794" s="121">
        <v>3.24534082</v>
      </c>
      <c r="D794" s="123">
        <v>6.5501280199999998</v>
      </c>
      <c r="E794" s="23">
        <f t="shared" si="26"/>
        <v>-0.50453780291152239</v>
      </c>
      <c r="F794" s="24">
        <f t="shared" si="27"/>
        <v>1.2594411324037751E-4</v>
      </c>
      <c r="G794" s="119"/>
    </row>
    <row r="795" spans="1:7" x14ac:dyDescent="0.15">
      <c r="A795" s="25" t="s">
        <v>1433</v>
      </c>
      <c r="B795" s="25" t="s">
        <v>1434</v>
      </c>
      <c r="C795" s="121">
        <v>43.479133609999998</v>
      </c>
      <c r="D795" s="123">
        <v>40.697892170000003</v>
      </c>
      <c r="E795" s="23">
        <f t="shared" si="26"/>
        <v>6.8338709739128811E-2</v>
      </c>
      <c r="F795" s="24">
        <f t="shared" si="27"/>
        <v>1.6873238376767293E-3</v>
      </c>
      <c r="G795" s="119"/>
    </row>
    <row r="796" spans="1:7" x14ac:dyDescent="0.15">
      <c r="A796" s="25" t="s">
        <v>1435</v>
      </c>
      <c r="B796" s="25" t="s">
        <v>1436</v>
      </c>
      <c r="C796" s="121">
        <v>4.0206194799999997</v>
      </c>
      <c r="D796" s="123">
        <v>2.2507587599999996</v>
      </c>
      <c r="E796" s="23">
        <f t="shared" si="26"/>
        <v>0.78633958976571994</v>
      </c>
      <c r="F796" s="24">
        <f t="shared" si="27"/>
        <v>1.560308710767665E-4</v>
      </c>
      <c r="G796" s="119"/>
    </row>
    <row r="797" spans="1:7" x14ac:dyDescent="0.15">
      <c r="A797" s="25" t="s">
        <v>1522</v>
      </c>
      <c r="B797" s="25" t="s">
        <v>52</v>
      </c>
      <c r="C797" s="121">
        <v>4.6312645300000002</v>
      </c>
      <c r="D797" s="123">
        <v>3.7017133700000002</v>
      </c>
      <c r="E797" s="23">
        <f t="shared" si="26"/>
        <v>0.25111375924819379</v>
      </c>
      <c r="F797" s="24">
        <f t="shared" si="27"/>
        <v>1.7972858222405861E-4</v>
      </c>
      <c r="G797" s="119"/>
    </row>
    <row r="798" spans="1:7" x14ac:dyDescent="0.15">
      <c r="A798" s="25" t="s">
        <v>1316</v>
      </c>
      <c r="B798" s="25" t="s">
        <v>1317</v>
      </c>
      <c r="C798" s="121">
        <v>11.54209279</v>
      </c>
      <c r="D798" s="123">
        <v>4.6422544700000001</v>
      </c>
      <c r="E798" s="23">
        <f t="shared" si="26"/>
        <v>1.486311955664938</v>
      </c>
      <c r="F798" s="24">
        <f t="shared" si="27"/>
        <v>4.4792171978248643E-4</v>
      </c>
      <c r="G798" s="119"/>
    </row>
    <row r="799" spans="1:7" x14ac:dyDescent="0.15">
      <c r="A799" s="25" t="s">
        <v>1318</v>
      </c>
      <c r="B799" s="25" t="s">
        <v>54</v>
      </c>
      <c r="C799" s="121">
        <v>26.669082589999999</v>
      </c>
      <c r="D799" s="123">
        <v>7.8700187100000001</v>
      </c>
      <c r="E799" s="23">
        <f t="shared" si="26"/>
        <v>2.3886936705897615</v>
      </c>
      <c r="F799" s="24">
        <f t="shared" si="27"/>
        <v>1.0349649371285265E-3</v>
      </c>
      <c r="G799" s="119"/>
    </row>
    <row r="800" spans="1:7" x14ac:dyDescent="0.15">
      <c r="A800" s="25" t="s">
        <v>1250</v>
      </c>
      <c r="B800" s="25" t="s">
        <v>1319</v>
      </c>
      <c r="C800" s="121">
        <v>1.0264290000000001E-2</v>
      </c>
      <c r="D800" s="123">
        <v>2.2315089999999999E-2</v>
      </c>
      <c r="E800" s="23">
        <f t="shared" si="26"/>
        <v>-0.54002919100931246</v>
      </c>
      <c r="F800" s="24">
        <f t="shared" si="27"/>
        <v>3.9833317170431256E-7</v>
      </c>
      <c r="G800" s="119"/>
    </row>
    <row r="801" spans="1:7" x14ac:dyDescent="0.15">
      <c r="A801" s="25" t="s">
        <v>55</v>
      </c>
      <c r="B801" s="25" t="s">
        <v>56</v>
      </c>
      <c r="C801" s="121">
        <v>1.4045088400000001</v>
      </c>
      <c r="D801" s="123">
        <v>1.8588796999999999</v>
      </c>
      <c r="E801" s="23">
        <f t="shared" si="26"/>
        <v>-0.24443263326830666</v>
      </c>
      <c r="F801" s="24">
        <f t="shared" si="27"/>
        <v>5.4505714562229327E-5</v>
      </c>
      <c r="G801" s="119"/>
    </row>
    <row r="802" spans="1:7" x14ac:dyDescent="0.15">
      <c r="A802" s="25" t="s">
        <v>123</v>
      </c>
      <c r="B802" s="25" t="s">
        <v>124</v>
      </c>
      <c r="C802" s="121">
        <v>2.2483051499999998</v>
      </c>
      <c r="D802" s="123">
        <v>0.88601732999999994</v>
      </c>
      <c r="E802" s="23">
        <f t="shared" si="26"/>
        <v>1.5375408289135835</v>
      </c>
      <c r="F802" s="24">
        <f t="shared" si="27"/>
        <v>8.725148269959638E-5</v>
      </c>
      <c r="G802" s="119"/>
    </row>
    <row r="803" spans="1:7" x14ac:dyDescent="0.15">
      <c r="A803" s="25" t="s">
        <v>1015</v>
      </c>
      <c r="B803" s="25" t="s">
        <v>583</v>
      </c>
      <c r="C803" s="121">
        <v>1.04354657</v>
      </c>
      <c r="D803" s="123">
        <v>0.19897055999999999</v>
      </c>
      <c r="E803" s="23">
        <f t="shared" si="26"/>
        <v>4.24472851662075</v>
      </c>
      <c r="F803" s="24">
        <f t="shared" si="27"/>
        <v>4.0497610165852328E-5</v>
      </c>
      <c r="G803" s="119"/>
    </row>
    <row r="804" spans="1:7" x14ac:dyDescent="0.15">
      <c r="A804" s="25" t="s">
        <v>880</v>
      </c>
      <c r="B804" s="25" t="s">
        <v>881</v>
      </c>
      <c r="C804" s="121">
        <v>1.80992833</v>
      </c>
      <c r="D804" s="123">
        <v>6.7392287199999998</v>
      </c>
      <c r="E804" s="23">
        <f t="shared" si="26"/>
        <v>-0.73143390657914931</v>
      </c>
      <c r="F804" s="24">
        <f t="shared" si="27"/>
        <v>7.0239100049432514E-5</v>
      </c>
      <c r="G804" s="119"/>
    </row>
    <row r="805" spans="1:7" x14ac:dyDescent="0.15">
      <c r="A805" s="25" t="s">
        <v>1320</v>
      </c>
      <c r="B805" s="25" t="s">
        <v>57</v>
      </c>
      <c r="C805" s="121">
        <v>2.0085734</v>
      </c>
      <c r="D805" s="123">
        <v>6.0771061</v>
      </c>
      <c r="E805" s="23">
        <f t="shared" si="26"/>
        <v>-0.66948521764331215</v>
      </c>
      <c r="F805" s="24">
        <f t="shared" si="27"/>
        <v>7.7948052229907268E-5</v>
      </c>
      <c r="G805" s="119"/>
    </row>
    <row r="806" spans="1:7" x14ac:dyDescent="0.15">
      <c r="A806" s="25" t="s">
        <v>58</v>
      </c>
      <c r="B806" s="25" t="s">
        <v>59</v>
      </c>
      <c r="C806" s="121">
        <v>2.9904E-2</v>
      </c>
      <c r="D806" s="123">
        <v>0</v>
      </c>
      <c r="E806" s="23" t="str">
        <f t="shared" si="26"/>
        <v/>
      </c>
      <c r="F806" s="24">
        <f t="shared" si="27"/>
        <v>1.1605045421208639E-6</v>
      </c>
      <c r="G806" s="119"/>
    </row>
    <row r="807" spans="1:7" x14ac:dyDescent="0.15">
      <c r="A807" s="25" t="s">
        <v>60</v>
      </c>
      <c r="B807" s="25" t="s">
        <v>61</v>
      </c>
      <c r="C807" s="121">
        <v>3.4047149999999998E-2</v>
      </c>
      <c r="D807" s="123">
        <v>2.8024999999999999E-3</v>
      </c>
      <c r="E807" s="23">
        <f t="shared" si="26"/>
        <v>11.148849241748438</v>
      </c>
      <c r="F807" s="24">
        <f t="shared" si="27"/>
        <v>1.3212905370943811E-6</v>
      </c>
      <c r="G807" s="119"/>
    </row>
    <row r="808" spans="1:7" x14ac:dyDescent="0.15">
      <c r="A808" s="25" t="s">
        <v>62</v>
      </c>
      <c r="B808" s="25" t="s">
        <v>63</v>
      </c>
      <c r="C808" s="121">
        <v>0.23348688000000001</v>
      </c>
      <c r="D808" s="123">
        <v>0.18550373000000001</v>
      </c>
      <c r="E808" s="23">
        <f t="shared" si="26"/>
        <v>0.25866407106746592</v>
      </c>
      <c r="F808" s="24">
        <f t="shared" si="27"/>
        <v>9.0610816200384275E-6</v>
      </c>
      <c r="G808" s="119"/>
    </row>
    <row r="809" spans="1:7" x14ac:dyDescent="0.15">
      <c r="A809" s="25" t="s">
        <v>66</v>
      </c>
      <c r="B809" s="25" t="s">
        <v>67</v>
      </c>
      <c r="C809" s="121">
        <v>2.5971599999999997E-2</v>
      </c>
      <c r="D809" s="123">
        <v>8.2017500000000007E-3</v>
      </c>
      <c r="E809" s="23">
        <f t="shared" si="26"/>
        <v>2.1665924955040077</v>
      </c>
      <c r="F809" s="24">
        <f t="shared" si="27"/>
        <v>1.0078972634479075E-6</v>
      </c>
      <c r="G809" s="119"/>
    </row>
    <row r="810" spans="1:7" x14ac:dyDescent="0.15">
      <c r="A810" s="25" t="s">
        <v>68</v>
      </c>
      <c r="B810" s="25" t="s">
        <v>69</v>
      </c>
      <c r="C810" s="121">
        <v>0.51562249000000004</v>
      </c>
      <c r="D810" s="123">
        <v>0.2185135</v>
      </c>
      <c r="E810" s="23">
        <f t="shared" si="26"/>
        <v>1.3596825367769041</v>
      </c>
      <c r="F810" s="24">
        <f t="shared" si="27"/>
        <v>2.0010107064762902E-5</v>
      </c>
      <c r="G810" s="119"/>
    </row>
    <row r="811" spans="1:7" x14ac:dyDescent="0.15">
      <c r="A811" s="25" t="s">
        <v>1540</v>
      </c>
      <c r="B811" s="25" t="s">
        <v>70</v>
      </c>
      <c r="C811" s="121">
        <v>0.49816392999999998</v>
      </c>
      <c r="D811" s="123">
        <v>9.0278400000000005E-3</v>
      </c>
      <c r="E811" s="23">
        <f t="shared" si="26"/>
        <v>54.180854999645533</v>
      </c>
      <c r="F811" s="24">
        <f t="shared" si="27"/>
        <v>1.933258104219436E-5</v>
      </c>
      <c r="G811" s="119"/>
    </row>
    <row r="812" spans="1:7" x14ac:dyDescent="0.15">
      <c r="A812" s="25" t="s">
        <v>1541</v>
      </c>
      <c r="B812" s="25" t="s">
        <v>71</v>
      </c>
      <c r="C812" s="121">
        <v>0.20161264000000001</v>
      </c>
      <c r="D812" s="123">
        <v>7.7315300000000003E-2</v>
      </c>
      <c r="E812" s="23">
        <f t="shared" si="26"/>
        <v>1.6076680812206638</v>
      </c>
      <c r="F812" s="24">
        <f t="shared" si="27"/>
        <v>7.8241166555971982E-6</v>
      </c>
      <c r="G812" s="119"/>
    </row>
    <row r="813" spans="1:7" x14ac:dyDescent="0.15">
      <c r="A813" s="25" t="s">
        <v>72</v>
      </c>
      <c r="B813" s="25" t="s">
        <v>73</v>
      </c>
      <c r="C813" s="121">
        <v>4.49E-5</v>
      </c>
      <c r="D813" s="123">
        <v>3.9799999999999998E-5</v>
      </c>
      <c r="E813" s="23">
        <f t="shared" si="26"/>
        <v>0.12814070351758788</v>
      </c>
      <c r="F813" s="24">
        <f t="shared" si="27"/>
        <v>1.7424643506295743E-9</v>
      </c>
      <c r="G813" s="119"/>
    </row>
    <row r="814" spans="1:7" x14ac:dyDescent="0.15">
      <c r="A814" s="25" t="s">
        <v>1321</v>
      </c>
      <c r="B814" s="25" t="s">
        <v>1322</v>
      </c>
      <c r="C814" s="121">
        <v>0</v>
      </c>
      <c r="D814" s="123">
        <v>7.4401400000000005E-3</v>
      </c>
      <c r="E814" s="23">
        <f t="shared" si="26"/>
        <v>-1</v>
      </c>
      <c r="F814" s="24">
        <f t="shared" si="27"/>
        <v>0</v>
      </c>
      <c r="G814" s="119"/>
    </row>
    <row r="815" spans="1:7" x14ac:dyDescent="0.15">
      <c r="A815" s="25" t="s">
        <v>1323</v>
      </c>
      <c r="B815" s="25" t="s">
        <v>1324</v>
      </c>
      <c r="C815" s="121">
        <v>0</v>
      </c>
      <c r="D815" s="123">
        <v>0</v>
      </c>
      <c r="E815" s="23" t="str">
        <f t="shared" si="26"/>
        <v/>
      </c>
      <c r="F815" s="24">
        <f t="shared" si="27"/>
        <v>0</v>
      </c>
      <c r="G815" s="119"/>
    </row>
    <row r="816" spans="1:7" x14ac:dyDescent="0.15">
      <c r="A816" s="25" t="s">
        <v>506</v>
      </c>
      <c r="B816" s="25" t="s">
        <v>507</v>
      </c>
      <c r="C816" s="121">
        <v>0.27282005999999998</v>
      </c>
      <c r="D816" s="123">
        <v>0.93882133999999995</v>
      </c>
      <c r="E816" s="23">
        <f t="shared" si="26"/>
        <v>-0.7094015140303479</v>
      </c>
      <c r="F816" s="24">
        <f t="shared" si="27"/>
        <v>1.0587510661171971E-5</v>
      </c>
      <c r="G816" s="119"/>
    </row>
    <row r="817" spans="1:7" x14ac:dyDescent="0.15">
      <c r="A817" s="25" t="s">
        <v>1325</v>
      </c>
      <c r="B817" s="25" t="s">
        <v>75</v>
      </c>
      <c r="C817" s="121">
        <v>0.16062989000000003</v>
      </c>
      <c r="D817" s="123">
        <v>0</v>
      </c>
      <c r="E817" s="23" t="str">
        <f t="shared" si="26"/>
        <v/>
      </c>
      <c r="F817" s="24">
        <f t="shared" si="27"/>
        <v>6.2336716474510021E-6</v>
      </c>
      <c r="G817" s="119"/>
    </row>
    <row r="818" spans="1:7" x14ac:dyDescent="0.15">
      <c r="A818" s="25" t="s">
        <v>1326</v>
      </c>
      <c r="B818" s="25" t="s">
        <v>77</v>
      </c>
      <c r="C818" s="121">
        <v>0</v>
      </c>
      <c r="D818" s="123">
        <v>0</v>
      </c>
      <c r="E818" s="23" t="str">
        <f t="shared" si="26"/>
        <v/>
      </c>
      <c r="F818" s="24">
        <f t="shared" si="27"/>
        <v>0</v>
      </c>
      <c r="G818" s="119"/>
    </row>
    <row r="819" spans="1:7" x14ac:dyDescent="0.15">
      <c r="A819" s="25" t="s">
        <v>1327</v>
      </c>
      <c r="B819" s="25" t="s">
        <v>79</v>
      </c>
      <c r="C819" s="121">
        <v>0.46303896999999999</v>
      </c>
      <c r="D819" s="123">
        <v>4.411E-3</v>
      </c>
      <c r="E819" s="23">
        <f t="shared" si="26"/>
        <v>103.97369530718657</v>
      </c>
      <c r="F819" s="24">
        <f t="shared" si="27"/>
        <v>1.7969463211074319E-5</v>
      </c>
      <c r="G819" s="119"/>
    </row>
    <row r="820" spans="1:7" x14ac:dyDescent="0.15">
      <c r="A820" s="25" t="s">
        <v>1328</v>
      </c>
      <c r="B820" s="25" t="s">
        <v>81</v>
      </c>
      <c r="C820" s="121">
        <v>22.970025329999999</v>
      </c>
      <c r="D820" s="123">
        <v>4.6027957800000001</v>
      </c>
      <c r="E820" s="23">
        <f t="shared" si="26"/>
        <v>3.9904506799560853</v>
      </c>
      <c r="F820" s="24">
        <f t="shared" si="27"/>
        <v>8.9141314633815858E-4</v>
      </c>
      <c r="G820" s="119"/>
    </row>
    <row r="821" spans="1:7" x14ac:dyDescent="0.15">
      <c r="A821" s="25" t="s">
        <v>508</v>
      </c>
      <c r="B821" s="25" t="s">
        <v>509</v>
      </c>
      <c r="C821" s="121">
        <v>0.120876</v>
      </c>
      <c r="D821" s="123">
        <v>0</v>
      </c>
      <c r="E821" s="23" t="str">
        <f t="shared" si="26"/>
        <v/>
      </c>
      <c r="F821" s="24">
        <f t="shared" si="27"/>
        <v>4.6909158317750654E-6</v>
      </c>
      <c r="G821" s="119"/>
    </row>
    <row r="822" spans="1:7" x14ac:dyDescent="0.15">
      <c r="A822" s="25" t="s">
        <v>1470</v>
      </c>
      <c r="B822" s="25" t="s">
        <v>83</v>
      </c>
      <c r="C822" s="121">
        <v>0</v>
      </c>
      <c r="D822" s="123">
        <v>0.94073174999999998</v>
      </c>
      <c r="E822" s="23">
        <f t="shared" si="26"/>
        <v>-1</v>
      </c>
      <c r="F822" s="24">
        <f t="shared" si="27"/>
        <v>0</v>
      </c>
      <c r="G822" s="119"/>
    </row>
    <row r="823" spans="1:7" x14ac:dyDescent="0.15">
      <c r="A823" s="25" t="s">
        <v>1471</v>
      </c>
      <c r="B823" s="25" t="s">
        <v>85</v>
      </c>
      <c r="C823" s="121">
        <v>0</v>
      </c>
      <c r="D823" s="123">
        <v>1.8709100000000002E-3</v>
      </c>
      <c r="E823" s="23">
        <f t="shared" si="26"/>
        <v>-1</v>
      </c>
      <c r="F823" s="24">
        <f t="shared" si="27"/>
        <v>0</v>
      </c>
      <c r="G823" s="119"/>
    </row>
    <row r="824" spans="1:7" x14ac:dyDescent="0.15">
      <c r="A824" s="25" t="s">
        <v>1472</v>
      </c>
      <c r="B824" s="25" t="s">
        <v>87</v>
      </c>
      <c r="C824" s="121">
        <v>0</v>
      </c>
      <c r="D824" s="123">
        <v>0</v>
      </c>
      <c r="E824" s="23" t="str">
        <f t="shared" si="26"/>
        <v/>
      </c>
      <c r="F824" s="24">
        <f t="shared" si="27"/>
        <v>0</v>
      </c>
      <c r="G824" s="119"/>
    </row>
    <row r="825" spans="1:7" x14ac:dyDescent="0.15">
      <c r="A825" s="25" t="s">
        <v>1473</v>
      </c>
      <c r="B825" s="25" t="s">
        <v>89</v>
      </c>
      <c r="C825" s="121">
        <v>6.7246500000000001E-2</v>
      </c>
      <c r="D825" s="123">
        <v>0</v>
      </c>
      <c r="E825" s="23" t="str">
        <f t="shared" si="26"/>
        <v/>
      </c>
      <c r="F825" s="24">
        <f t="shared" si="27"/>
        <v>2.6096799321739795E-6</v>
      </c>
      <c r="G825" s="119"/>
    </row>
    <row r="826" spans="1:7" x14ac:dyDescent="0.15">
      <c r="A826" s="25" t="s">
        <v>1474</v>
      </c>
      <c r="B826" s="25" t="s">
        <v>91</v>
      </c>
      <c r="C826" s="121">
        <v>8.3481600000000003E-3</v>
      </c>
      <c r="D826" s="123">
        <v>1.7056509999999997E-2</v>
      </c>
      <c r="E826" s="23">
        <f t="shared" si="26"/>
        <v>-0.51055872508502609</v>
      </c>
      <c r="F826" s="24">
        <f t="shared" si="27"/>
        <v>3.2397263236863671E-7</v>
      </c>
      <c r="G826" s="119"/>
    </row>
    <row r="827" spans="1:7" x14ac:dyDescent="0.15">
      <c r="A827" s="25" t="s">
        <v>1475</v>
      </c>
      <c r="B827" s="25" t="s">
        <v>93</v>
      </c>
      <c r="C827" s="121">
        <v>0.26856999999999998</v>
      </c>
      <c r="D827" s="123">
        <v>0</v>
      </c>
      <c r="E827" s="23" t="str">
        <f t="shared" si="26"/>
        <v/>
      </c>
      <c r="F827" s="24">
        <f t="shared" si="27"/>
        <v>1.042257573827583E-5</v>
      </c>
      <c r="G827" s="119"/>
    </row>
    <row r="828" spans="1:7" x14ac:dyDescent="0.15">
      <c r="A828" s="25" t="s">
        <v>293</v>
      </c>
      <c r="B828" s="25" t="s">
        <v>483</v>
      </c>
      <c r="C828" s="121">
        <v>0</v>
      </c>
      <c r="D828" s="123">
        <v>4.9761000000000007E-3</v>
      </c>
      <c r="E828" s="23">
        <f t="shared" si="26"/>
        <v>-1</v>
      </c>
      <c r="F828" s="24">
        <f t="shared" si="27"/>
        <v>0</v>
      </c>
      <c r="G828" s="119"/>
    </row>
    <row r="829" spans="1:7" x14ac:dyDescent="0.15">
      <c r="A829" s="25" t="s">
        <v>1476</v>
      </c>
      <c r="B829" s="25" t="s">
        <v>95</v>
      </c>
      <c r="C829" s="121">
        <v>1.544675E-2</v>
      </c>
      <c r="D829" s="123">
        <v>2.2178499999999999E-3</v>
      </c>
      <c r="E829" s="23">
        <f t="shared" si="26"/>
        <v>5.9647406271839847</v>
      </c>
      <c r="F829" s="24">
        <f t="shared" si="27"/>
        <v>5.9945236543624456E-7</v>
      </c>
      <c r="G829" s="119"/>
    </row>
    <row r="830" spans="1:7" x14ac:dyDescent="0.15">
      <c r="A830" s="25" t="s">
        <v>1380</v>
      </c>
      <c r="B830" s="25" t="s">
        <v>1381</v>
      </c>
      <c r="C830" s="121">
        <v>1.3491476</v>
      </c>
      <c r="D830" s="123">
        <v>0.66619762000000005</v>
      </c>
      <c r="E830" s="23">
        <f t="shared" si="26"/>
        <v>1.0251462321345426</v>
      </c>
      <c r="F830" s="24">
        <f t="shared" si="27"/>
        <v>5.2357273869430932E-5</v>
      </c>
      <c r="G830" s="119"/>
    </row>
    <row r="831" spans="1:7" x14ac:dyDescent="0.15">
      <c r="A831" s="25" t="s">
        <v>1479</v>
      </c>
      <c r="B831" s="25" t="s">
        <v>1480</v>
      </c>
      <c r="C831" s="121">
        <v>44.737118039999999</v>
      </c>
      <c r="D831" s="123">
        <v>63.870100090000001</v>
      </c>
      <c r="E831" s="23">
        <f t="shared" si="26"/>
        <v>-0.29956085904107754</v>
      </c>
      <c r="F831" s="24">
        <f t="shared" si="27"/>
        <v>1.7361432813943699E-3</v>
      </c>
      <c r="G831" s="119"/>
    </row>
    <row r="832" spans="1:7" x14ac:dyDescent="0.15">
      <c r="A832" s="25" t="s">
        <v>1481</v>
      </c>
      <c r="B832" s="25" t="s">
        <v>1482</v>
      </c>
      <c r="C832" s="121">
        <v>1.4615075800000001</v>
      </c>
      <c r="D832" s="123">
        <v>0.48787966999999999</v>
      </c>
      <c r="E832" s="23">
        <f t="shared" si="26"/>
        <v>1.9956312383338295</v>
      </c>
      <c r="F832" s="24">
        <f t="shared" si="27"/>
        <v>5.671770281347218E-5</v>
      </c>
      <c r="G832" s="119"/>
    </row>
    <row r="833" spans="1:8" x14ac:dyDescent="0.15">
      <c r="A833" s="25" t="s">
        <v>1483</v>
      </c>
      <c r="B833" s="25" t="s">
        <v>1484</v>
      </c>
      <c r="C833" s="121">
        <v>0.62601909</v>
      </c>
      <c r="D833" s="123">
        <v>0.50615822999999993</v>
      </c>
      <c r="E833" s="23">
        <f t="shared" si="26"/>
        <v>0.23680511922131564</v>
      </c>
      <c r="F833" s="24">
        <f t="shared" si="27"/>
        <v>2.4294341807095036E-5</v>
      </c>
      <c r="G833" s="119"/>
    </row>
    <row r="834" spans="1:8" x14ac:dyDescent="0.15">
      <c r="A834" s="25" t="s">
        <v>1485</v>
      </c>
      <c r="B834" s="25" t="s">
        <v>1486</v>
      </c>
      <c r="C834" s="121">
        <v>2.73170607</v>
      </c>
      <c r="D834" s="123">
        <v>1.45758977</v>
      </c>
      <c r="E834" s="23">
        <f t="shared" si="26"/>
        <v>0.87412544065810782</v>
      </c>
      <c r="F834" s="24">
        <f t="shared" si="27"/>
        <v>1.0601114573214736E-4</v>
      </c>
      <c r="G834" s="119"/>
    </row>
    <row r="835" spans="1:8" x14ac:dyDescent="0.15">
      <c r="A835" s="25" t="s">
        <v>1552</v>
      </c>
      <c r="B835" s="25" t="s">
        <v>1553</v>
      </c>
      <c r="C835" s="121">
        <v>7.1072897900000003</v>
      </c>
      <c r="D835" s="123">
        <v>4.7812260899999997</v>
      </c>
      <c r="E835" s="23">
        <f t="shared" si="26"/>
        <v>0.48649941588518364</v>
      </c>
      <c r="F835" s="24">
        <f t="shared" si="27"/>
        <v>2.7581735164072503E-4</v>
      </c>
      <c r="G835" s="119"/>
    </row>
    <row r="836" spans="1:8" x14ac:dyDescent="0.15">
      <c r="A836" s="25" t="s">
        <v>1554</v>
      </c>
      <c r="B836" s="25" t="s">
        <v>1555</v>
      </c>
      <c r="C836" s="121">
        <v>0.47219240000000001</v>
      </c>
      <c r="D836" s="123">
        <v>0.97045258000000001</v>
      </c>
      <c r="E836" s="23">
        <f t="shared" si="26"/>
        <v>-0.51343073352435209</v>
      </c>
      <c r="F836" s="24">
        <f t="shared" si="27"/>
        <v>1.8324686495283301E-5</v>
      </c>
      <c r="G836" s="119"/>
    </row>
    <row r="837" spans="1:8" x14ac:dyDescent="0.15">
      <c r="A837" s="25" t="s">
        <v>1556</v>
      </c>
      <c r="B837" s="25" t="s">
        <v>1557</v>
      </c>
      <c r="C837" s="121">
        <v>2.9373013599999998</v>
      </c>
      <c r="D837" s="123">
        <v>0.66937798999999998</v>
      </c>
      <c r="E837" s="23">
        <f t="shared" si="26"/>
        <v>3.3881056800209395</v>
      </c>
      <c r="F837" s="24">
        <f t="shared" si="27"/>
        <v>1.1398981975179877E-4</v>
      </c>
      <c r="G837" s="119"/>
    </row>
    <row r="838" spans="1:8" x14ac:dyDescent="0.15">
      <c r="A838" s="25" t="s">
        <v>1558</v>
      </c>
      <c r="B838" s="25" t="s">
        <v>1559</v>
      </c>
      <c r="C838" s="121">
        <v>4.4661656500000007</v>
      </c>
      <c r="D838" s="123">
        <v>1.45657097</v>
      </c>
      <c r="E838" s="23">
        <f t="shared" si="26"/>
        <v>2.0662190459555849</v>
      </c>
      <c r="F838" s="24">
        <f t="shared" si="27"/>
        <v>1.7332147949067621E-4</v>
      </c>
      <c r="G838" s="119"/>
    </row>
    <row r="839" spans="1:8" x14ac:dyDescent="0.15">
      <c r="A839" s="25" t="s">
        <v>1560</v>
      </c>
      <c r="B839" s="25" t="s">
        <v>1561</v>
      </c>
      <c r="C839" s="121">
        <v>0.61124806000000009</v>
      </c>
      <c r="D839" s="123">
        <v>0.12105547999999999</v>
      </c>
      <c r="E839" s="23">
        <f t="shared" si="26"/>
        <v>4.0493216829176184</v>
      </c>
      <c r="F839" s="24">
        <f t="shared" si="27"/>
        <v>2.3721112559944037E-5</v>
      </c>
      <c r="G839" s="119"/>
    </row>
    <row r="840" spans="1:8" x14ac:dyDescent="0.15">
      <c r="A840" s="25" t="s">
        <v>1562</v>
      </c>
      <c r="B840" s="25" t="s">
        <v>1563</v>
      </c>
      <c r="C840" s="121">
        <v>0.97413373999999997</v>
      </c>
      <c r="D840" s="123">
        <v>6.8436690000000008E-2</v>
      </c>
      <c r="E840" s="23">
        <f t="shared" si="26"/>
        <v>13.234086131284254</v>
      </c>
      <c r="F840" s="24">
        <f t="shared" si="27"/>
        <v>3.7803860015489058E-5</v>
      </c>
      <c r="G840" s="119"/>
    </row>
    <row r="841" spans="1:8" x14ac:dyDescent="0.15">
      <c r="A841" s="25" t="s">
        <v>1564</v>
      </c>
      <c r="B841" s="25" t="s">
        <v>1565</v>
      </c>
      <c r="C841" s="121">
        <v>0.27140959000000003</v>
      </c>
      <c r="D841" s="123">
        <v>0.27113489000000002</v>
      </c>
      <c r="E841" s="23">
        <f t="shared" si="26"/>
        <v>1.0131488426297075E-3</v>
      </c>
      <c r="F841" s="24">
        <f t="shared" si="27"/>
        <v>1.0532773607883943E-5</v>
      </c>
      <c r="G841" s="119"/>
    </row>
    <row r="842" spans="1:8" x14ac:dyDescent="0.15">
      <c r="A842" s="25" t="s">
        <v>1566</v>
      </c>
      <c r="B842" s="25" t="s">
        <v>1567</v>
      </c>
      <c r="C842" s="121">
        <v>0.39036234000000003</v>
      </c>
      <c r="D842" s="123">
        <v>0.87373117</v>
      </c>
      <c r="E842" s="23">
        <f t="shared" si="26"/>
        <v>-0.55322374501072225</v>
      </c>
      <c r="F842" s="24">
        <f t="shared" si="27"/>
        <v>1.5149052589718066E-5</v>
      </c>
      <c r="G842" s="119"/>
    </row>
    <row r="843" spans="1:8" x14ac:dyDescent="0.15">
      <c r="A843" s="25" t="s">
        <v>1568</v>
      </c>
      <c r="B843" s="25" t="s">
        <v>1573</v>
      </c>
      <c r="C843" s="121">
        <v>39.580142979999998</v>
      </c>
      <c r="D843" s="123">
        <v>22.711078860000001</v>
      </c>
      <c r="E843" s="23">
        <f t="shared" si="26"/>
        <v>0.74276806592885913</v>
      </c>
      <c r="F843" s="24">
        <f t="shared" si="27"/>
        <v>1.5360130987855545E-3</v>
      </c>
      <c r="G843" s="119"/>
    </row>
    <row r="844" spans="1:8" x14ac:dyDescent="0.15">
      <c r="A844" s="25" t="s">
        <v>1651</v>
      </c>
      <c r="B844" s="25" t="s">
        <v>98</v>
      </c>
      <c r="C844" s="135">
        <v>1.614414</v>
      </c>
      <c r="D844" s="123">
        <v>0.79412499999999997</v>
      </c>
      <c r="E844" s="23">
        <f t="shared" si="26"/>
        <v>1.0329469541948688</v>
      </c>
      <c r="F844" s="24">
        <f t="shared" si="27"/>
        <v>6.2651644591476475E-5</v>
      </c>
      <c r="G844" s="119"/>
    </row>
    <row r="845" spans="1:8" s="4" customFormat="1" x14ac:dyDescent="0.15">
      <c r="A845" s="111" t="s">
        <v>1617</v>
      </c>
      <c r="B845" s="26"/>
      <c r="C845" s="28">
        <f>SUM(C461:C844)</f>
        <v>5382.8316041300004</v>
      </c>
      <c r="D845" s="28">
        <f>SUM(D461:D844)</f>
        <v>4946.8376177400023</v>
      </c>
      <c r="E845" s="29">
        <f t="shared" si="26"/>
        <v>8.8135900161037561E-2</v>
      </c>
      <c r="F845" s="30">
        <f t="shared" si="27"/>
        <v>0.20889514867792275</v>
      </c>
      <c r="G845" s="119"/>
      <c r="H845"/>
    </row>
    <row r="846" spans="1:8" x14ac:dyDescent="0.15">
      <c r="E846" s="32" t="str">
        <f t="shared" si="26"/>
        <v/>
      </c>
      <c r="G846" s="119"/>
    </row>
    <row r="847" spans="1:8" s="4" customFormat="1" x14ac:dyDescent="0.15">
      <c r="A847" s="33" t="s">
        <v>1251</v>
      </c>
      <c r="B847" s="34" t="s">
        <v>146</v>
      </c>
      <c r="C847" s="140" t="s">
        <v>1333</v>
      </c>
      <c r="D847" s="141"/>
      <c r="E847" s="142"/>
      <c r="F847" s="35"/>
      <c r="G847" s="119"/>
    </row>
    <row r="848" spans="1:8" s="10" customFormat="1" x14ac:dyDescent="0.15">
      <c r="A848" s="36"/>
      <c r="B848" s="37"/>
      <c r="C848" s="7" t="s">
        <v>1686</v>
      </c>
      <c r="D848" s="38" t="s">
        <v>240</v>
      </c>
      <c r="E848" s="39" t="s">
        <v>114</v>
      </c>
      <c r="F848" s="40" t="s">
        <v>115</v>
      </c>
      <c r="G848" s="119"/>
    </row>
    <row r="849" spans="1:7" x14ac:dyDescent="0.15">
      <c r="A849" s="20" t="s">
        <v>43</v>
      </c>
      <c r="B849" s="20" t="s">
        <v>44</v>
      </c>
      <c r="C849" s="22">
        <v>0.31784296000000001</v>
      </c>
      <c r="D849" s="45">
        <v>5.2077870000000005E-2</v>
      </c>
      <c r="E849" s="41">
        <f t="shared" ref="E849:E912" si="28">IF(ISERROR(C849/D849-1),"",((C849/D849-1)))</f>
        <v>5.1032250358933648</v>
      </c>
      <c r="F849" s="42">
        <f t="shared" ref="F849:F912" si="29">C849/$C$1621</f>
        <v>1.2334744474355941E-5</v>
      </c>
      <c r="G849" s="119"/>
    </row>
    <row r="850" spans="1:7" x14ac:dyDescent="0.15">
      <c r="A850" s="25" t="s">
        <v>45</v>
      </c>
      <c r="B850" s="25" t="s">
        <v>46</v>
      </c>
      <c r="C850" s="22">
        <v>0.59254563000000005</v>
      </c>
      <c r="D850" s="22">
        <v>0.48321860999999999</v>
      </c>
      <c r="E850" s="23">
        <f t="shared" si="28"/>
        <v>0.22624753628590599</v>
      </c>
      <c r="F850" s="24">
        <f t="shared" si="29"/>
        <v>2.2995314841789357E-5</v>
      </c>
      <c r="G850" s="119"/>
    </row>
    <row r="851" spans="1:7" x14ac:dyDescent="0.15">
      <c r="A851" s="25" t="s">
        <v>47</v>
      </c>
      <c r="B851" s="25" t="s">
        <v>48</v>
      </c>
      <c r="C851" s="22">
        <v>0.30112521000000003</v>
      </c>
      <c r="D851" s="22">
        <v>0.43349134</v>
      </c>
      <c r="E851" s="23">
        <f t="shared" si="28"/>
        <v>-0.30534896037369508</v>
      </c>
      <c r="F851" s="24">
        <f t="shared" si="29"/>
        <v>1.1685967561266019E-5</v>
      </c>
      <c r="G851" s="119"/>
    </row>
    <row r="852" spans="1:7" x14ac:dyDescent="0.15">
      <c r="A852" s="25" t="s">
        <v>1258</v>
      </c>
      <c r="B852" s="25" t="s">
        <v>1477</v>
      </c>
      <c r="C852" s="22">
        <v>0.75683060999999996</v>
      </c>
      <c r="D852" s="22">
        <v>0.10683025</v>
      </c>
      <c r="E852" s="23">
        <f t="shared" si="28"/>
        <v>6.084422342922533</v>
      </c>
      <c r="F852" s="24">
        <f t="shared" si="29"/>
        <v>2.9370832013145536E-5</v>
      </c>
      <c r="G852" s="119"/>
    </row>
    <row r="853" spans="1:7" x14ac:dyDescent="0.15">
      <c r="A853" s="25" t="s">
        <v>1257</v>
      </c>
      <c r="B853" s="25" t="s">
        <v>1478</v>
      </c>
      <c r="C853" s="22">
        <v>1.45165904</v>
      </c>
      <c r="D853" s="22">
        <v>2.0596337299999998</v>
      </c>
      <c r="E853" s="23">
        <f t="shared" si="28"/>
        <v>-0.29518582898717627</v>
      </c>
      <c r="F853" s="24">
        <f t="shared" si="29"/>
        <v>5.6335503930270629E-5</v>
      </c>
      <c r="G853" s="119"/>
    </row>
    <row r="854" spans="1:7" x14ac:dyDescent="0.15">
      <c r="A854" s="25" t="s">
        <v>1392</v>
      </c>
      <c r="B854" s="25" t="s">
        <v>1393</v>
      </c>
      <c r="C854" s="22">
        <v>1.5291315700000001</v>
      </c>
      <c r="D854" s="22">
        <v>1.8252200300000001</v>
      </c>
      <c r="E854" s="23">
        <f t="shared" si="28"/>
        <v>-0.16222069401681938</v>
      </c>
      <c r="F854" s="24">
        <f t="shared" si="29"/>
        <v>5.9342032252722312E-5</v>
      </c>
      <c r="G854" s="119"/>
    </row>
    <row r="855" spans="1:7" x14ac:dyDescent="0.15">
      <c r="A855" s="25" t="s">
        <v>840</v>
      </c>
      <c r="B855" s="25" t="s">
        <v>1391</v>
      </c>
      <c r="C855" s="22">
        <v>3.8815054099999999</v>
      </c>
      <c r="D855" s="22">
        <v>4.0947272100000003</v>
      </c>
      <c r="E855" s="23">
        <f t="shared" si="28"/>
        <v>-5.2072284444071748E-2</v>
      </c>
      <c r="F855" s="24">
        <f t="shared" si="29"/>
        <v>1.5063217825614321E-4</v>
      </c>
      <c r="G855" s="119"/>
    </row>
    <row r="856" spans="1:7" x14ac:dyDescent="0.15">
      <c r="A856" s="25" t="s">
        <v>157</v>
      </c>
      <c r="B856" s="25" t="s">
        <v>158</v>
      </c>
      <c r="C856" s="22">
        <v>0.73857510999999998</v>
      </c>
      <c r="D856" s="22">
        <v>1.2494986699999999</v>
      </c>
      <c r="E856" s="23">
        <f t="shared" si="28"/>
        <v>-0.40890284421031031</v>
      </c>
      <c r="F856" s="24">
        <f t="shared" si="29"/>
        <v>2.8662378606621746E-5</v>
      </c>
      <c r="G856" s="119"/>
    </row>
    <row r="857" spans="1:7" x14ac:dyDescent="0.15">
      <c r="A857" s="65" t="s">
        <v>1487</v>
      </c>
      <c r="B857" s="25" t="s">
        <v>159</v>
      </c>
      <c r="C857" s="22">
        <v>21.298638390000001</v>
      </c>
      <c r="D857" s="22">
        <v>14.587755359999999</v>
      </c>
      <c r="E857" s="23">
        <f t="shared" si="28"/>
        <v>0.46003534227077969</v>
      </c>
      <c r="F857" s="24">
        <f t="shared" si="29"/>
        <v>8.2655051473330677E-4</v>
      </c>
      <c r="G857" s="119"/>
    </row>
    <row r="858" spans="1:7" x14ac:dyDescent="0.15">
      <c r="A858" s="25" t="s">
        <v>480</v>
      </c>
      <c r="B858" s="25" t="s">
        <v>520</v>
      </c>
      <c r="C858" s="22">
        <v>3.4560264599999999</v>
      </c>
      <c r="D858" s="22">
        <v>1.2785951299999998</v>
      </c>
      <c r="E858" s="23">
        <f t="shared" si="28"/>
        <v>1.7029873483093905</v>
      </c>
      <c r="F858" s="24">
        <f t="shared" si="29"/>
        <v>1.3412033187934358E-4</v>
      </c>
      <c r="G858" s="119"/>
    </row>
    <row r="859" spans="1:7" x14ac:dyDescent="0.15">
      <c r="A859" s="25" t="s">
        <v>1488</v>
      </c>
      <c r="B859" s="25" t="s">
        <v>160</v>
      </c>
      <c r="C859" s="22">
        <v>120.6902955</v>
      </c>
      <c r="D859" s="22">
        <v>156.61472325</v>
      </c>
      <c r="E859" s="23">
        <f t="shared" si="28"/>
        <v>-0.22938091007353612</v>
      </c>
      <c r="F859" s="24">
        <f t="shared" si="29"/>
        <v>4.6837090729554328E-3</v>
      </c>
      <c r="G859" s="119"/>
    </row>
    <row r="860" spans="1:7" x14ac:dyDescent="0.15">
      <c r="A860" s="25" t="s">
        <v>1489</v>
      </c>
      <c r="B860" s="25" t="s">
        <v>161</v>
      </c>
      <c r="C860" s="22">
        <v>2.4860713199999998</v>
      </c>
      <c r="D860" s="22">
        <v>2.7030999800000002</v>
      </c>
      <c r="E860" s="23">
        <f t="shared" si="28"/>
        <v>-8.028880234019331E-2</v>
      </c>
      <c r="F860" s="24">
        <f t="shared" si="29"/>
        <v>9.6478633590703971E-5</v>
      </c>
      <c r="G860" s="119"/>
    </row>
    <row r="861" spans="1:7" x14ac:dyDescent="0.15">
      <c r="A861" s="25" t="s">
        <v>162</v>
      </c>
      <c r="B861" s="25" t="s">
        <v>163</v>
      </c>
      <c r="C861" s="22">
        <v>5.1697323099999997</v>
      </c>
      <c r="D861" s="22">
        <v>5.3348603200000007</v>
      </c>
      <c r="E861" s="23">
        <f t="shared" si="28"/>
        <v>-3.0952639824691985E-2</v>
      </c>
      <c r="F861" s="24">
        <f t="shared" si="29"/>
        <v>2.0062526174772558E-4</v>
      </c>
      <c r="G861" s="119"/>
    </row>
    <row r="862" spans="1:7" x14ac:dyDescent="0.15">
      <c r="A862" s="25" t="s">
        <v>164</v>
      </c>
      <c r="B862" s="25" t="s">
        <v>165</v>
      </c>
      <c r="C862" s="22">
        <v>27.292550719999998</v>
      </c>
      <c r="D862" s="22">
        <v>44.503778629999999</v>
      </c>
      <c r="E862" s="23">
        <f t="shared" si="28"/>
        <v>-0.38673632756203569</v>
      </c>
      <c r="F862" s="24">
        <f t="shared" si="29"/>
        <v>1.0591602821235972E-3</v>
      </c>
      <c r="G862" s="119"/>
    </row>
    <row r="863" spans="1:7" x14ac:dyDescent="0.15">
      <c r="A863" s="25" t="s">
        <v>166</v>
      </c>
      <c r="B863" s="25" t="s">
        <v>167</v>
      </c>
      <c r="C863" s="22">
        <v>4.1990339000000008</v>
      </c>
      <c r="D863" s="22">
        <v>8.8784441400000009</v>
      </c>
      <c r="E863" s="23">
        <f t="shared" si="28"/>
        <v>-0.52705295727636348</v>
      </c>
      <c r="F863" s="24">
        <f t="shared" si="29"/>
        <v>1.62954718882741E-4</v>
      </c>
      <c r="G863" s="119"/>
    </row>
    <row r="864" spans="1:7" x14ac:dyDescent="0.15">
      <c r="A864" s="25" t="s">
        <v>841</v>
      </c>
      <c r="B864" s="25" t="s">
        <v>842</v>
      </c>
      <c r="C864" s="22">
        <v>1.0009793300000001</v>
      </c>
      <c r="D864" s="22">
        <v>0.45446124999999998</v>
      </c>
      <c r="E864" s="23">
        <f t="shared" si="28"/>
        <v>1.2025625507125195</v>
      </c>
      <c r="F864" s="24">
        <f t="shared" si="29"/>
        <v>3.8845674793810169E-5</v>
      </c>
      <c r="G864" s="119"/>
    </row>
    <row r="865" spans="1:7" x14ac:dyDescent="0.15">
      <c r="A865" s="25" t="s">
        <v>1513</v>
      </c>
      <c r="B865" s="25" t="s">
        <v>168</v>
      </c>
      <c r="C865" s="22">
        <v>1.8335389199999998</v>
      </c>
      <c r="D865" s="22">
        <v>5.0658809999999999E-2</v>
      </c>
      <c r="E865" s="23">
        <f t="shared" si="28"/>
        <v>35.193880590562628</v>
      </c>
      <c r="F865" s="24">
        <f t="shared" si="29"/>
        <v>7.1155372017635873E-5</v>
      </c>
      <c r="G865" s="119"/>
    </row>
    <row r="866" spans="1:7" x14ac:dyDescent="0.15">
      <c r="A866" s="25" t="s">
        <v>169</v>
      </c>
      <c r="B866" s="25" t="s">
        <v>170</v>
      </c>
      <c r="C866" s="22">
        <v>0.46414019000000001</v>
      </c>
      <c r="D866" s="22">
        <v>1.2026654299999999</v>
      </c>
      <c r="E866" s="23">
        <f t="shared" si="28"/>
        <v>-0.61407372456028764</v>
      </c>
      <c r="F866" s="24">
        <f t="shared" si="29"/>
        <v>1.80121989926378E-5</v>
      </c>
      <c r="G866" s="119"/>
    </row>
    <row r="867" spans="1:7" x14ac:dyDescent="0.15">
      <c r="A867" s="25" t="s">
        <v>171</v>
      </c>
      <c r="B867" s="25" t="s">
        <v>172</v>
      </c>
      <c r="C867" s="22">
        <v>2.4591226000000002</v>
      </c>
      <c r="D867" s="22">
        <v>4.6857929299999999</v>
      </c>
      <c r="E867" s="23">
        <f t="shared" si="28"/>
        <v>-0.47519605822615807</v>
      </c>
      <c r="F867" s="24">
        <f t="shared" si="29"/>
        <v>9.5432816577450125E-5</v>
      </c>
      <c r="G867" s="119"/>
    </row>
    <row r="868" spans="1:7" x14ac:dyDescent="0.15">
      <c r="A868" s="25" t="s">
        <v>173</v>
      </c>
      <c r="B868" s="25" t="s">
        <v>174</v>
      </c>
      <c r="C868" s="22">
        <v>0.24572535999999998</v>
      </c>
      <c r="D868" s="22">
        <v>2.9464069999999998E-2</v>
      </c>
      <c r="E868" s="23">
        <f t="shared" si="28"/>
        <v>7.3398308516101132</v>
      </c>
      <c r="F868" s="24">
        <f t="shared" si="29"/>
        <v>9.5360285043567558E-6</v>
      </c>
      <c r="G868" s="119"/>
    </row>
    <row r="869" spans="1:7" x14ac:dyDescent="0.15">
      <c r="A869" s="25" t="s">
        <v>175</v>
      </c>
      <c r="B869" s="25" t="s">
        <v>176</v>
      </c>
      <c r="C869" s="22">
        <v>0.55804031999999992</v>
      </c>
      <c r="D869" s="22">
        <v>0.35376448999999999</v>
      </c>
      <c r="E869" s="23">
        <f t="shared" si="28"/>
        <v>0.57743452430739994</v>
      </c>
      <c r="F869" s="24">
        <f t="shared" si="29"/>
        <v>2.1656244182938078E-5</v>
      </c>
      <c r="G869" s="119"/>
    </row>
    <row r="870" spans="1:7" x14ac:dyDescent="0.15">
      <c r="A870" s="25" t="s">
        <v>1514</v>
      </c>
      <c r="B870" s="25" t="s">
        <v>179</v>
      </c>
      <c r="C870" s="22">
        <v>1.9893647700000001</v>
      </c>
      <c r="D870" s="22">
        <v>1.20058372</v>
      </c>
      <c r="E870" s="23">
        <f t="shared" si="28"/>
        <v>0.65699795596095556</v>
      </c>
      <c r="F870" s="24">
        <f t="shared" si="29"/>
        <v>7.7202610069563535E-5</v>
      </c>
      <c r="G870" s="119"/>
    </row>
    <row r="871" spans="1:7" x14ac:dyDescent="0.15">
      <c r="A871" s="25" t="s">
        <v>177</v>
      </c>
      <c r="B871" s="25" t="s">
        <v>178</v>
      </c>
      <c r="C871" s="22">
        <v>1.51342993</v>
      </c>
      <c r="D871" s="22">
        <v>7.5234512200000001</v>
      </c>
      <c r="E871" s="23">
        <f t="shared" si="28"/>
        <v>-0.79883834084326</v>
      </c>
      <c r="F871" s="24">
        <f t="shared" si="29"/>
        <v>5.8732688200463522E-5</v>
      </c>
      <c r="G871" s="119"/>
    </row>
    <row r="872" spans="1:7" x14ac:dyDescent="0.15">
      <c r="A872" s="25" t="s">
        <v>180</v>
      </c>
      <c r="B872" s="25" t="s">
        <v>181</v>
      </c>
      <c r="C872" s="22">
        <v>0.74725198999999998</v>
      </c>
      <c r="D872" s="22">
        <v>0.32678176000000003</v>
      </c>
      <c r="E872" s="23">
        <f t="shared" si="28"/>
        <v>1.2867004266088777</v>
      </c>
      <c r="F872" s="24">
        <f t="shared" si="29"/>
        <v>2.8999108096035793E-5</v>
      </c>
      <c r="G872" s="119"/>
    </row>
    <row r="873" spans="1:7" x14ac:dyDescent="0.15">
      <c r="A873" s="25" t="s">
        <v>182</v>
      </c>
      <c r="B873" s="25" t="s">
        <v>183</v>
      </c>
      <c r="C873" s="22">
        <v>3.9872325000000002</v>
      </c>
      <c r="D873" s="22">
        <v>10.30198676</v>
      </c>
      <c r="E873" s="23">
        <f t="shared" si="28"/>
        <v>-0.61296470351899379</v>
      </c>
      <c r="F873" s="24">
        <f t="shared" si="29"/>
        <v>1.5473520019870009E-4</v>
      </c>
      <c r="G873" s="119"/>
    </row>
    <row r="874" spans="1:7" x14ac:dyDescent="0.15">
      <c r="A874" s="25" t="s">
        <v>184</v>
      </c>
      <c r="B874" s="25" t="s">
        <v>185</v>
      </c>
      <c r="C874" s="22">
        <v>0.62249184000000002</v>
      </c>
      <c r="D874" s="22">
        <v>0.54457245999999992</v>
      </c>
      <c r="E874" s="23">
        <f t="shared" si="28"/>
        <v>0.14308358524042908</v>
      </c>
      <c r="F874" s="24">
        <f t="shared" si="29"/>
        <v>2.4157457455630487E-5</v>
      </c>
      <c r="G874" s="119"/>
    </row>
    <row r="875" spans="1:7" x14ac:dyDescent="0.15">
      <c r="A875" s="25" t="s">
        <v>186</v>
      </c>
      <c r="B875" s="25" t="s">
        <v>187</v>
      </c>
      <c r="C875" s="22">
        <v>5.8470306599999997</v>
      </c>
      <c r="D875" s="22">
        <v>7.0009364500000002</v>
      </c>
      <c r="E875" s="23">
        <f t="shared" si="28"/>
        <v>-0.16482163468288591</v>
      </c>
      <c r="F875" s="24">
        <f t="shared" si="29"/>
        <v>2.269096321177753E-4</v>
      </c>
      <c r="G875" s="119"/>
    </row>
    <row r="876" spans="1:7" x14ac:dyDescent="0.15">
      <c r="A876" s="25" t="s">
        <v>188</v>
      </c>
      <c r="B876" s="25" t="s">
        <v>189</v>
      </c>
      <c r="C876" s="22">
        <v>3.3893720000000002E-2</v>
      </c>
      <c r="D876" s="22">
        <v>0.53203385999999997</v>
      </c>
      <c r="E876" s="23">
        <f t="shared" si="28"/>
        <v>-0.93629405466787397</v>
      </c>
      <c r="F876" s="24">
        <f t="shared" si="29"/>
        <v>1.3153362763968957E-6</v>
      </c>
      <c r="G876" s="119"/>
    </row>
    <row r="877" spans="1:7" x14ac:dyDescent="0.15">
      <c r="A877" s="25" t="s">
        <v>190</v>
      </c>
      <c r="B877" s="25" t="s">
        <v>191</v>
      </c>
      <c r="C877" s="22">
        <v>1.57250003</v>
      </c>
      <c r="D877" s="22">
        <v>1.64205003</v>
      </c>
      <c r="E877" s="23">
        <f t="shared" si="28"/>
        <v>-4.2355591321416641E-2</v>
      </c>
      <c r="F877" s="24">
        <f t="shared" si="29"/>
        <v>6.1025061105544235E-5</v>
      </c>
      <c r="G877" s="119"/>
    </row>
    <row r="878" spans="1:7" x14ac:dyDescent="0.15">
      <c r="A878" s="25" t="s">
        <v>1001</v>
      </c>
      <c r="B878" s="25" t="s">
        <v>1463</v>
      </c>
      <c r="C878" s="22">
        <v>2.2083426500000001</v>
      </c>
      <c r="D878" s="22">
        <v>0.47959257</v>
      </c>
      <c r="E878" s="23">
        <f t="shared" si="28"/>
        <v>3.6046223151455417</v>
      </c>
      <c r="F878" s="24">
        <f t="shared" si="29"/>
        <v>8.5700631216032144E-5</v>
      </c>
      <c r="G878" s="119"/>
    </row>
    <row r="879" spans="1:7" x14ac:dyDescent="0.15">
      <c r="A879" s="25" t="s">
        <v>198</v>
      </c>
      <c r="B879" s="25" t="s">
        <v>199</v>
      </c>
      <c r="C879" s="22">
        <v>2.69906691</v>
      </c>
      <c r="D879" s="22">
        <v>1.62736926</v>
      </c>
      <c r="E879" s="23">
        <f t="shared" si="28"/>
        <v>0.65854608191382447</v>
      </c>
      <c r="F879" s="24">
        <f t="shared" si="29"/>
        <v>1.0474449600532119E-4</v>
      </c>
      <c r="G879" s="119"/>
    </row>
    <row r="880" spans="1:7" x14ac:dyDescent="0.15">
      <c r="A880" s="25" t="s">
        <v>200</v>
      </c>
      <c r="B880" s="25" t="s">
        <v>201</v>
      </c>
      <c r="C880" s="22">
        <v>9.87876625</v>
      </c>
      <c r="D880" s="22">
        <v>8.4718442599999992</v>
      </c>
      <c r="E880" s="23">
        <f t="shared" si="28"/>
        <v>0.16607033212860323</v>
      </c>
      <c r="F880" s="24">
        <f t="shared" si="29"/>
        <v>3.8337189351509142E-4</v>
      </c>
      <c r="G880" s="119"/>
    </row>
    <row r="881" spans="1:7" x14ac:dyDescent="0.15">
      <c r="A881" s="25" t="s">
        <v>1458</v>
      </c>
      <c r="B881" s="25" t="s">
        <v>1346</v>
      </c>
      <c r="C881" s="22">
        <v>0.87048915999999998</v>
      </c>
      <c r="D881" s="22">
        <v>0.39006875000000002</v>
      </c>
      <c r="E881" s="23">
        <f t="shared" si="28"/>
        <v>1.2316300908493694</v>
      </c>
      <c r="F881" s="24">
        <f t="shared" si="29"/>
        <v>3.3781655432282484E-5</v>
      </c>
      <c r="G881" s="119"/>
    </row>
    <row r="882" spans="1:7" x14ac:dyDescent="0.15">
      <c r="A882" s="25" t="s">
        <v>1337</v>
      </c>
      <c r="B882" s="25" t="s">
        <v>202</v>
      </c>
      <c r="C882" s="22">
        <v>71.907643629999995</v>
      </c>
      <c r="D882" s="22">
        <v>74.586572500000003</v>
      </c>
      <c r="E882" s="23">
        <f t="shared" si="28"/>
        <v>-3.5917039491257019E-2</v>
      </c>
      <c r="F882" s="24">
        <f t="shared" si="29"/>
        <v>2.7905680526291938E-3</v>
      </c>
      <c r="G882" s="119"/>
    </row>
    <row r="883" spans="1:7" x14ac:dyDescent="0.15">
      <c r="A883" s="25" t="s">
        <v>1337</v>
      </c>
      <c r="B883" s="25" t="s">
        <v>1338</v>
      </c>
      <c r="C883" s="22">
        <v>3.7091775</v>
      </c>
      <c r="D883" s="22">
        <v>1.1594821100000001</v>
      </c>
      <c r="E883" s="23">
        <f t="shared" si="28"/>
        <v>2.1989950237352085</v>
      </c>
      <c r="F883" s="24">
        <f t="shared" si="29"/>
        <v>1.4394453371731244E-4</v>
      </c>
      <c r="G883" s="119"/>
    </row>
    <row r="884" spans="1:7" x14ac:dyDescent="0.15">
      <c r="A884" s="25" t="s">
        <v>203</v>
      </c>
      <c r="B884" s="25" t="s">
        <v>204</v>
      </c>
      <c r="C884" s="22">
        <v>7.9158316700000002</v>
      </c>
      <c r="D884" s="22">
        <v>2.5838479400000001</v>
      </c>
      <c r="E884" s="23">
        <f t="shared" si="28"/>
        <v>2.063582630950024</v>
      </c>
      <c r="F884" s="24">
        <f t="shared" si="29"/>
        <v>3.071949775180305E-4</v>
      </c>
      <c r="G884" s="119"/>
    </row>
    <row r="885" spans="1:7" x14ac:dyDescent="0.15">
      <c r="A885" s="25" t="s">
        <v>481</v>
      </c>
      <c r="B885" s="25" t="s">
        <v>1069</v>
      </c>
      <c r="C885" s="22">
        <v>7.4364940000000004E-2</v>
      </c>
      <c r="D885" s="22">
        <v>7.4440030000000004E-2</v>
      </c>
      <c r="E885" s="23">
        <f t="shared" si="28"/>
        <v>-1.0087314580609075E-3</v>
      </c>
      <c r="F885" s="24">
        <f t="shared" si="29"/>
        <v>2.8859299974767767E-6</v>
      </c>
      <c r="G885" s="119"/>
    </row>
    <row r="886" spans="1:7" x14ac:dyDescent="0.15">
      <c r="A886" s="65" t="s">
        <v>1438</v>
      </c>
      <c r="B886" s="25" t="s">
        <v>207</v>
      </c>
      <c r="C886" s="22">
        <v>1.4600369</v>
      </c>
      <c r="D886" s="22">
        <v>1.9787592300000001</v>
      </c>
      <c r="E886" s="23">
        <f t="shared" si="28"/>
        <v>-0.26214524846461495</v>
      </c>
      <c r="F886" s="24">
        <f t="shared" si="29"/>
        <v>5.6660629150416853E-5</v>
      </c>
      <c r="G886" s="119"/>
    </row>
    <row r="887" spans="1:7" x14ac:dyDescent="0.15">
      <c r="A887" s="25" t="s">
        <v>1439</v>
      </c>
      <c r="B887" s="65" t="s">
        <v>208</v>
      </c>
      <c r="C887" s="22">
        <v>4.8440949999999997E-2</v>
      </c>
      <c r="D887" s="22">
        <v>0</v>
      </c>
      <c r="E887" s="23" t="str">
        <f t="shared" si="28"/>
        <v/>
      </c>
      <c r="F887" s="24">
        <f t="shared" si="29"/>
        <v>1.8798803671632445E-6</v>
      </c>
      <c r="G887" s="119"/>
    </row>
    <row r="888" spans="1:7" x14ac:dyDescent="0.15">
      <c r="A888" s="25" t="s">
        <v>1440</v>
      </c>
      <c r="B888" s="65" t="s">
        <v>209</v>
      </c>
      <c r="C888" s="22">
        <v>1.8332518600000001</v>
      </c>
      <c r="D888" s="22">
        <v>11.020838919999999</v>
      </c>
      <c r="E888" s="23">
        <f t="shared" si="28"/>
        <v>-0.83365587018306586</v>
      </c>
      <c r="F888" s="24">
        <f t="shared" si="29"/>
        <v>7.1144231888092639E-5</v>
      </c>
      <c r="G888" s="119"/>
    </row>
    <row r="889" spans="1:7" x14ac:dyDescent="0.15">
      <c r="A889" s="25" t="s">
        <v>1441</v>
      </c>
      <c r="B889" s="65" t="s">
        <v>210</v>
      </c>
      <c r="C889" s="22">
        <v>0.24824607999999998</v>
      </c>
      <c r="D889" s="22">
        <v>4.9767789999999999E-2</v>
      </c>
      <c r="E889" s="23">
        <f t="shared" si="28"/>
        <v>3.9880872749221936</v>
      </c>
      <c r="F889" s="24">
        <f t="shared" si="29"/>
        <v>9.6338517724618559E-6</v>
      </c>
      <c r="G889" s="119"/>
    </row>
    <row r="890" spans="1:7" x14ac:dyDescent="0.15">
      <c r="A890" s="25" t="s">
        <v>1442</v>
      </c>
      <c r="B890" s="65" t="s">
        <v>211</v>
      </c>
      <c r="C890" s="22">
        <v>2.82611254</v>
      </c>
      <c r="D890" s="22">
        <v>0.60951456999999998</v>
      </c>
      <c r="E890" s="23">
        <f t="shared" si="28"/>
        <v>3.6366611712005508</v>
      </c>
      <c r="F890" s="24">
        <f t="shared" si="29"/>
        <v>1.0967484079771041E-4</v>
      </c>
      <c r="G890" s="119"/>
    </row>
    <row r="891" spans="1:7" x14ac:dyDescent="0.15">
      <c r="A891" s="25" t="s">
        <v>1443</v>
      </c>
      <c r="B891" s="65" t="s">
        <v>212</v>
      </c>
      <c r="C891" s="22">
        <v>14.25282943</v>
      </c>
      <c r="D891" s="22">
        <v>1.47914934</v>
      </c>
      <c r="E891" s="23">
        <f t="shared" si="28"/>
        <v>8.6358285431814483</v>
      </c>
      <c r="F891" s="24">
        <f t="shared" si="29"/>
        <v>5.5311909081022352E-4</v>
      </c>
      <c r="G891" s="119"/>
    </row>
    <row r="892" spans="1:7" x14ac:dyDescent="0.15">
      <c r="A892" s="25" t="s">
        <v>1444</v>
      </c>
      <c r="B892" s="65" t="s">
        <v>213</v>
      </c>
      <c r="C892" s="22">
        <v>0.51276084</v>
      </c>
      <c r="D892" s="22">
        <v>2.9866589999999998E-2</v>
      </c>
      <c r="E892" s="23">
        <f t="shared" si="28"/>
        <v>16.168375767036011</v>
      </c>
      <c r="F892" s="24">
        <f t="shared" si="29"/>
        <v>1.9899053097970492E-5</v>
      </c>
      <c r="G892" s="119"/>
    </row>
    <row r="893" spans="1:7" x14ac:dyDescent="0.15">
      <c r="A893" s="25" t="s">
        <v>1445</v>
      </c>
      <c r="B893" s="65" t="s">
        <v>214</v>
      </c>
      <c r="C893" s="22">
        <v>6.6157369999999993E-2</v>
      </c>
      <c r="D893" s="22">
        <v>3.4864680000000002E-2</v>
      </c>
      <c r="E893" s="23">
        <f t="shared" si="28"/>
        <v>0.89754703040440886</v>
      </c>
      <c r="F893" s="24">
        <f t="shared" si="29"/>
        <v>2.5674133353320818E-6</v>
      </c>
      <c r="G893" s="119"/>
    </row>
    <row r="894" spans="1:7" x14ac:dyDescent="0.15">
      <c r="A894" s="25" t="s">
        <v>1446</v>
      </c>
      <c r="B894" s="65" t="s">
        <v>215</v>
      </c>
      <c r="C894" s="22">
        <v>1.09939722</v>
      </c>
      <c r="D894" s="22">
        <v>0.18054260999999999</v>
      </c>
      <c r="E894" s="23">
        <f t="shared" si="28"/>
        <v>5.0894058194904792</v>
      </c>
      <c r="F894" s="24">
        <f t="shared" si="29"/>
        <v>4.2665043720072592E-5</v>
      </c>
      <c r="G894" s="119"/>
    </row>
    <row r="895" spans="1:7" x14ac:dyDescent="0.15">
      <c r="A895" s="25" t="s">
        <v>1447</v>
      </c>
      <c r="B895" s="25" t="s">
        <v>216</v>
      </c>
      <c r="C895" s="22">
        <v>2.0899271399999999</v>
      </c>
      <c r="D895" s="22">
        <v>1.9022776000000001</v>
      </c>
      <c r="E895" s="23">
        <f t="shared" si="28"/>
        <v>9.8644666793111568E-2</v>
      </c>
      <c r="F895" s="24">
        <f t="shared" si="29"/>
        <v>8.1105201266441505E-5</v>
      </c>
      <c r="G895" s="119"/>
    </row>
    <row r="896" spans="1:7" x14ac:dyDescent="0.15">
      <c r="A896" s="25" t="s">
        <v>1424</v>
      </c>
      <c r="B896" s="65" t="s">
        <v>225</v>
      </c>
      <c r="C896" s="22">
        <v>0</v>
      </c>
      <c r="D896" s="22">
        <v>0</v>
      </c>
      <c r="E896" s="23" t="str">
        <f t="shared" si="28"/>
        <v/>
      </c>
      <c r="F896" s="24">
        <f t="shared" si="29"/>
        <v>0</v>
      </c>
      <c r="G896" s="119"/>
    </row>
    <row r="897" spans="1:7" x14ac:dyDescent="0.15">
      <c r="A897" s="25" t="s">
        <v>1425</v>
      </c>
      <c r="B897" s="25" t="s">
        <v>219</v>
      </c>
      <c r="C897" s="22">
        <v>0.53775032999999994</v>
      </c>
      <c r="D897" s="22">
        <v>0.73104400000000003</v>
      </c>
      <c r="E897" s="23">
        <f t="shared" si="28"/>
        <v>-0.26440771006943509</v>
      </c>
      <c r="F897" s="24">
        <f t="shared" si="29"/>
        <v>2.0868836961342745E-5</v>
      </c>
      <c r="G897" s="119"/>
    </row>
    <row r="898" spans="1:7" x14ac:dyDescent="0.15">
      <c r="A898" s="25" t="s">
        <v>1421</v>
      </c>
      <c r="B898" s="25" t="s">
        <v>218</v>
      </c>
      <c r="C898" s="22">
        <v>0</v>
      </c>
      <c r="D898" s="22">
        <v>0.12499300000000001</v>
      </c>
      <c r="E898" s="23">
        <f t="shared" si="28"/>
        <v>-1</v>
      </c>
      <c r="F898" s="24">
        <f t="shared" si="29"/>
        <v>0</v>
      </c>
      <c r="G898" s="119"/>
    </row>
    <row r="899" spans="1:7" x14ac:dyDescent="0.15">
      <c r="A899" s="25" t="s">
        <v>1423</v>
      </c>
      <c r="B899" s="25" t="s">
        <v>222</v>
      </c>
      <c r="C899" s="22">
        <v>0.58077265</v>
      </c>
      <c r="D899" s="22">
        <v>3.77511836</v>
      </c>
      <c r="E899" s="23">
        <f t="shared" si="28"/>
        <v>-0.84615776391180486</v>
      </c>
      <c r="F899" s="24">
        <f t="shared" si="29"/>
        <v>2.2538432927520425E-5</v>
      </c>
      <c r="G899" s="119"/>
    </row>
    <row r="900" spans="1:7" x14ac:dyDescent="0.15">
      <c r="A900" s="25" t="s">
        <v>1420</v>
      </c>
      <c r="B900" s="25" t="s">
        <v>221</v>
      </c>
      <c r="C900" s="22">
        <v>25.334910000000001</v>
      </c>
      <c r="D900" s="22">
        <v>1.44144E-3</v>
      </c>
      <c r="E900" s="23">
        <f t="shared" si="28"/>
        <v>17575.111388611389</v>
      </c>
      <c r="F900" s="24">
        <f t="shared" si="29"/>
        <v>9.8318880849462614E-4</v>
      </c>
      <c r="G900" s="119"/>
    </row>
    <row r="901" spans="1:7" x14ac:dyDescent="0.15">
      <c r="A901" s="25" t="s">
        <v>22</v>
      </c>
      <c r="B901" s="25" t="s">
        <v>445</v>
      </c>
      <c r="C901" s="22">
        <v>0</v>
      </c>
      <c r="D901" s="22">
        <v>8.8776000000000002E-4</v>
      </c>
      <c r="E901" s="23">
        <f t="shared" si="28"/>
        <v>-1</v>
      </c>
      <c r="F901" s="24">
        <f t="shared" si="29"/>
        <v>0</v>
      </c>
      <c r="G901" s="119"/>
    </row>
    <row r="902" spans="1:7" x14ac:dyDescent="0.15">
      <c r="A902" s="25" t="s">
        <v>23</v>
      </c>
      <c r="B902" s="25" t="s">
        <v>447</v>
      </c>
      <c r="C902" s="22">
        <v>1.2615173400000002</v>
      </c>
      <c r="D902" s="22">
        <v>0.93098580000000009</v>
      </c>
      <c r="E902" s="23">
        <f t="shared" si="28"/>
        <v>0.35503392210708262</v>
      </c>
      <c r="F902" s="24">
        <f t="shared" si="29"/>
        <v>4.8956547720513323E-5</v>
      </c>
      <c r="G902" s="119"/>
    </row>
    <row r="903" spans="1:7" x14ac:dyDescent="0.15">
      <c r="A903" s="25" t="s">
        <v>20</v>
      </c>
      <c r="B903" s="25" t="s">
        <v>485</v>
      </c>
      <c r="C903" s="22">
        <v>4.82636E-3</v>
      </c>
      <c r="D903" s="22">
        <v>0</v>
      </c>
      <c r="E903" s="23" t="str">
        <f t="shared" si="28"/>
        <v/>
      </c>
      <c r="F903" s="24">
        <f t="shared" si="29"/>
        <v>1.8729978270166041E-7</v>
      </c>
      <c r="G903" s="119"/>
    </row>
    <row r="904" spans="1:7" x14ac:dyDescent="0.15">
      <c r="A904" s="25" t="s">
        <v>21</v>
      </c>
      <c r="B904" s="25" t="s">
        <v>503</v>
      </c>
      <c r="C904" s="22">
        <v>0</v>
      </c>
      <c r="D904" s="22">
        <v>0</v>
      </c>
      <c r="E904" s="23" t="str">
        <f t="shared" si="28"/>
        <v/>
      </c>
      <c r="F904" s="24">
        <f t="shared" si="29"/>
        <v>0</v>
      </c>
      <c r="G904" s="119"/>
    </row>
    <row r="905" spans="1:7" x14ac:dyDescent="0.15">
      <c r="A905" s="25" t="s">
        <v>1422</v>
      </c>
      <c r="B905" s="25" t="s">
        <v>224</v>
      </c>
      <c r="C905" s="22">
        <v>5.5170000000000002E-3</v>
      </c>
      <c r="D905" s="22">
        <v>5.1386000000000001E-3</v>
      </c>
      <c r="E905" s="23">
        <f t="shared" si="28"/>
        <v>7.363873428560308E-2</v>
      </c>
      <c r="F905" s="24">
        <f t="shared" si="29"/>
        <v>2.1410191141254704E-7</v>
      </c>
      <c r="G905" s="119"/>
    </row>
    <row r="906" spans="1:7" x14ac:dyDescent="0.15">
      <c r="A906" s="25" t="s">
        <v>1459</v>
      </c>
      <c r="B906" s="25" t="s">
        <v>1344</v>
      </c>
      <c r="C906" s="22">
        <v>2.22371937</v>
      </c>
      <c r="D906" s="22">
        <v>0.98995412000000005</v>
      </c>
      <c r="E906" s="23">
        <f t="shared" si="28"/>
        <v>1.2462852823926829</v>
      </c>
      <c r="F906" s="24">
        <f t="shared" si="29"/>
        <v>8.6297365880388775E-5</v>
      </c>
      <c r="G906" s="119"/>
    </row>
    <row r="907" spans="1:7" x14ac:dyDescent="0.15">
      <c r="A907" s="25" t="s">
        <v>226</v>
      </c>
      <c r="B907" s="25" t="s">
        <v>227</v>
      </c>
      <c r="C907" s="22">
        <v>0.54458443999999995</v>
      </c>
      <c r="D907" s="22">
        <v>5.94411764</v>
      </c>
      <c r="E907" s="23">
        <f t="shared" si="28"/>
        <v>-0.90838262750129561</v>
      </c>
      <c r="F907" s="24">
        <f t="shared" si="29"/>
        <v>2.1134052842039427E-5</v>
      </c>
      <c r="G907" s="119"/>
    </row>
    <row r="908" spans="1:7" x14ac:dyDescent="0.15">
      <c r="A908" s="25" t="s">
        <v>228</v>
      </c>
      <c r="B908" s="25" t="s">
        <v>229</v>
      </c>
      <c r="C908" s="22">
        <v>0.75810953000000003</v>
      </c>
      <c r="D908" s="22">
        <v>1.492082E-2</v>
      </c>
      <c r="E908" s="23">
        <f t="shared" si="28"/>
        <v>49.808838254197831</v>
      </c>
      <c r="F908" s="24">
        <f t="shared" si="29"/>
        <v>2.9420463917539908E-5</v>
      </c>
      <c r="G908" s="119"/>
    </row>
    <row r="909" spans="1:7" x14ac:dyDescent="0.15">
      <c r="A909" s="25" t="s">
        <v>845</v>
      </c>
      <c r="B909" s="25" t="s">
        <v>846</v>
      </c>
      <c r="C909" s="22">
        <v>12.08275109</v>
      </c>
      <c r="D909" s="22">
        <v>3.0198719500000002</v>
      </c>
      <c r="E909" s="23">
        <f t="shared" si="28"/>
        <v>3.0010806054210342</v>
      </c>
      <c r="F909" s="24">
        <f t="shared" si="29"/>
        <v>4.6890340828186264E-4</v>
      </c>
      <c r="G909" s="119"/>
    </row>
    <row r="910" spans="1:7" x14ac:dyDescent="0.15">
      <c r="A910" s="25" t="s">
        <v>230</v>
      </c>
      <c r="B910" s="25" t="s">
        <v>231</v>
      </c>
      <c r="C910" s="22">
        <v>11.2366793</v>
      </c>
      <c r="D910" s="22">
        <v>11.07667183</v>
      </c>
      <c r="E910" s="23">
        <f t="shared" si="28"/>
        <v>1.4445446471262002E-2</v>
      </c>
      <c r="F910" s="24">
        <f t="shared" si="29"/>
        <v>4.3606933406920446E-4</v>
      </c>
      <c r="G910" s="119"/>
    </row>
    <row r="911" spans="1:7" x14ac:dyDescent="0.15">
      <c r="A911" s="25" t="s">
        <v>232</v>
      </c>
      <c r="B911" s="25" t="s">
        <v>233</v>
      </c>
      <c r="C911" s="22">
        <v>4.3989800499999996</v>
      </c>
      <c r="D911" s="22">
        <v>4.5720428799999997</v>
      </c>
      <c r="E911" s="23">
        <f t="shared" si="28"/>
        <v>-3.7852407455986059E-2</v>
      </c>
      <c r="F911" s="24">
        <f t="shared" si="29"/>
        <v>1.7071416294556129E-4</v>
      </c>
      <c r="G911" s="119"/>
    </row>
    <row r="912" spans="1:7" x14ac:dyDescent="0.15">
      <c r="A912" s="25" t="s">
        <v>234</v>
      </c>
      <c r="B912" s="25" t="s">
        <v>235</v>
      </c>
      <c r="C912" s="22">
        <v>0.29196085999999999</v>
      </c>
      <c r="D912" s="22">
        <v>1.0421813199999999</v>
      </c>
      <c r="E912" s="23">
        <f t="shared" si="28"/>
        <v>-0.71985598436939935</v>
      </c>
      <c r="F912" s="24">
        <f t="shared" si="29"/>
        <v>1.1330320497308509E-5</v>
      </c>
      <c r="G912" s="119"/>
    </row>
    <row r="913" spans="1:7" x14ac:dyDescent="0.15">
      <c r="A913" s="25" t="s">
        <v>236</v>
      </c>
      <c r="B913" s="25" t="s">
        <v>237</v>
      </c>
      <c r="C913" s="22">
        <v>5.1181813200000006</v>
      </c>
      <c r="D913" s="22">
        <v>6.51223157</v>
      </c>
      <c r="E913" s="23">
        <f t="shared" ref="E913:E976" si="30">IF(ISERROR(C913/D913-1),"",((C913/D913-1)))</f>
        <v>-0.21406644327913538</v>
      </c>
      <c r="F913" s="24">
        <f t="shared" ref="F913:F976" si="31">C913/$C$1621</f>
        <v>1.9862468797679774E-4</v>
      </c>
      <c r="G913" s="119"/>
    </row>
    <row r="914" spans="1:7" x14ac:dyDescent="0.15">
      <c r="A914" s="25" t="s">
        <v>238</v>
      </c>
      <c r="B914" s="25" t="s">
        <v>239</v>
      </c>
      <c r="C914" s="22">
        <v>4.5598122500000002</v>
      </c>
      <c r="D914" s="22">
        <v>7.1939934000000001</v>
      </c>
      <c r="E914" s="23">
        <f t="shared" si="30"/>
        <v>-0.36616396534364348</v>
      </c>
      <c r="F914" s="24">
        <f t="shared" si="31"/>
        <v>1.7695568577258416E-4</v>
      </c>
      <c r="G914" s="119"/>
    </row>
    <row r="915" spans="1:7" x14ac:dyDescent="0.15">
      <c r="A915" s="25" t="s">
        <v>130</v>
      </c>
      <c r="B915" s="25" t="s">
        <v>295</v>
      </c>
      <c r="C915" s="22">
        <v>0.73511519999999997</v>
      </c>
      <c r="D915" s="22">
        <v>0.32566709999999999</v>
      </c>
      <c r="E915" s="23">
        <f t="shared" si="30"/>
        <v>1.257259637218497</v>
      </c>
      <c r="F915" s="24">
        <f t="shared" si="31"/>
        <v>2.8528107563606451E-5</v>
      </c>
      <c r="G915" s="119"/>
    </row>
    <row r="916" spans="1:7" x14ac:dyDescent="0.15">
      <c r="A916" s="25" t="s">
        <v>1523</v>
      </c>
      <c r="B916" s="25" t="s">
        <v>297</v>
      </c>
      <c r="C916" s="22">
        <v>6.5338999999999996E-3</v>
      </c>
      <c r="D916" s="22">
        <v>5.4878860000000002E-2</v>
      </c>
      <c r="E916" s="23">
        <f t="shared" si="30"/>
        <v>-0.88093958219977608</v>
      </c>
      <c r="F916" s="24">
        <f t="shared" si="31"/>
        <v>2.5356543030241814E-7</v>
      </c>
      <c r="G916" s="119"/>
    </row>
    <row r="917" spans="1:7" x14ac:dyDescent="0.15">
      <c r="A917" s="25" t="s">
        <v>298</v>
      </c>
      <c r="B917" s="25" t="s">
        <v>299</v>
      </c>
      <c r="C917" s="22">
        <v>5.5225656500000007</v>
      </c>
      <c r="D917" s="22">
        <v>11.248100170000001</v>
      </c>
      <c r="E917" s="23">
        <f t="shared" si="30"/>
        <v>-0.50902236230707398</v>
      </c>
      <c r="F917" s="24">
        <f t="shared" si="31"/>
        <v>2.1431790131707003E-4</v>
      </c>
      <c r="G917" s="119"/>
    </row>
    <row r="918" spans="1:7" x14ac:dyDescent="0.15">
      <c r="A918" s="25" t="s">
        <v>300</v>
      </c>
      <c r="B918" s="25" t="s">
        <v>301</v>
      </c>
      <c r="C918" s="22">
        <v>11.910572999999999</v>
      </c>
      <c r="D918" s="22">
        <v>15.74441215</v>
      </c>
      <c r="E918" s="23">
        <f t="shared" si="30"/>
        <v>-0.2435047503504284</v>
      </c>
      <c r="F918" s="24">
        <f t="shared" si="31"/>
        <v>4.6222157790804322E-4</v>
      </c>
      <c r="G918" s="119"/>
    </row>
    <row r="919" spans="1:7" x14ac:dyDescent="0.15">
      <c r="A919" s="25" t="s">
        <v>131</v>
      </c>
      <c r="B919" s="25" t="s">
        <v>303</v>
      </c>
      <c r="C919" s="22">
        <v>9.6871319800000002</v>
      </c>
      <c r="D919" s="22">
        <v>7.0902572800000003</v>
      </c>
      <c r="E919" s="23">
        <f t="shared" si="30"/>
        <v>0.36625958656326785</v>
      </c>
      <c r="F919" s="24">
        <f t="shared" si="31"/>
        <v>3.7593501414239828E-4</v>
      </c>
      <c r="G919" s="119"/>
    </row>
    <row r="920" spans="1:7" x14ac:dyDescent="0.15">
      <c r="A920" s="25" t="s">
        <v>843</v>
      </c>
      <c r="B920" s="25" t="s">
        <v>844</v>
      </c>
      <c r="C920" s="22">
        <v>4.0167097099999998</v>
      </c>
      <c r="D920" s="22">
        <v>4.3316802999999995</v>
      </c>
      <c r="E920" s="23">
        <f t="shared" si="30"/>
        <v>-7.2713258640070833E-2</v>
      </c>
      <c r="F920" s="24">
        <f t="shared" si="31"/>
        <v>1.5587914201564934E-4</v>
      </c>
      <c r="G920" s="119"/>
    </row>
    <row r="921" spans="1:7" x14ac:dyDescent="0.15">
      <c r="A921" s="25" t="s">
        <v>304</v>
      </c>
      <c r="B921" s="25" t="s">
        <v>305</v>
      </c>
      <c r="C921" s="22">
        <v>4.36096781</v>
      </c>
      <c r="D921" s="22">
        <v>4.0693571899999998</v>
      </c>
      <c r="E921" s="23">
        <f t="shared" si="30"/>
        <v>7.1660118879856904E-2</v>
      </c>
      <c r="F921" s="24">
        <f t="shared" si="31"/>
        <v>1.6923899650708523E-4</v>
      </c>
      <c r="G921" s="119"/>
    </row>
    <row r="922" spans="1:7" x14ac:dyDescent="0.15">
      <c r="A922" s="25" t="s">
        <v>306</v>
      </c>
      <c r="B922" s="25" t="s">
        <v>307</v>
      </c>
      <c r="C922" s="22">
        <v>11.17011183</v>
      </c>
      <c r="D922" s="22">
        <v>9.2492133299999999</v>
      </c>
      <c r="E922" s="23">
        <f t="shared" si="30"/>
        <v>0.20768236513364102</v>
      </c>
      <c r="F922" s="24">
        <f t="shared" si="31"/>
        <v>4.33486005708701E-4</v>
      </c>
      <c r="G922" s="119"/>
    </row>
    <row r="923" spans="1:7" x14ac:dyDescent="0.15">
      <c r="A923" s="25" t="s">
        <v>308</v>
      </c>
      <c r="B923" s="25" t="s">
        <v>309</v>
      </c>
      <c r="C923" s="22">
        <v>8.1552669699999996</v>
      </c>
      <c r="D923" s="22">
        <v>9.7173819399999992</v>
      </c>
      <c r="E923" s="23">
        <f t="shared" si="30"/>
        <v>-0.16075471558546151</v>
      </c>
      <c r="F923" s="24">
        <f t="shared" si="31"/>
        <v>3.1648690345416184E-4</v>
      </c>
      <c r="G923" s="119"/>
    </row>
    <row r="924" spans="1:7" x14ac:dyDescent="0.15">
      <c r="A924" s="25" t="s">
        <v>310</v>
      </c>
      <c r="B924" s="25" t="s">
        <v>311</v>
      </c>
      <c r="C924" s="22">
        <v>5.7179254299999993</v>
      </c>
      <c r="D924" s="22">
        <v>5.5914104800000004</v>
      </c>
      <c r="E924" s="23">
        <f t="shared" si="30"/>
        <v>2.262666109965128E-2</v>
      </c>
      <c r="F924" s="24">
        <f t="shared" si="31"/>
        <v>2.2189935904973895E-4</v>
      </c>
      <c r="G924" s="119"/>
    </row>
    <row r="925" spans="1:7" x14ac:dyDescent="0.15">
      <c r="A925" s="25" t="s">
        <v>1694</v>
      </c>
      <c r="B925" s="25" t="s">
        <v>1714</v>
      </c>
      <c r="C925" s="22">
        <v>15.196825970000001</v>
      </c>
      <c r="D925" s="22">
        <v>9.9641832699999995</v>
      </c>
      <c r="E925" s="23">
        <f t="shared" si="30"/>
        <v>0.52514516827027435</v>
      </c>
      <c r="F925" s="24">
        <f t="shared" si="31"/>
        <v>5.8975339633511592E-4</v>
      </c>
      <c r="G925" s="119"/>
    </row>
    <row r="926" spans="1:7" x14ac:dyDescent="0.15">
      <c r="A926" s="25" t="s">
        <v>313</v>
      </c>
      <c r="B926" s="25" t="s">
        <v>314</v>
      </c>
      <c r="C926" s="22">
        <v>7.0664489100000001</v>
      </c>
      <c r="D926" s="22">
        <v>12.19936869</v>
      </c>
      <c r="E926" s="23">
        <f t="shared" si="30"/>
        <v>-0.42075290209136218</v>
      </c>
      <c r="F926" s="24">
        <f t="shared" si="31"/>
        <v>2.7423241227661943E-4</v>
      </c>
      <c r="G926" s="119"/>
    </row>
    <row r="927" spans="1:7" x14ac:dyDescent="0.15">
      <c r="A927" s="25" t="s">
        <v>324</v>
      </c>
      <c r="B927" s="25" t="s">
        <v>325</v>
      </c>
      <c r="C927" s="22">
        <v>5.9261554800000003</v>
      </c>
      <c r="D927" s="22">
        <v>9.2302443499999995</v>
      </c>
      <c r="E927" s="23">
        <f t="shared" si="30"/>
        <v>-0.35796331545654037</v>
      </c>
      <c r="F927" s="24">
        <f t="shared" si="31"/>
        <v>2.2998028196410009E-4</v>
      </c>
      <c r="G927" s="119"/>
    </row>
    <row r="928" spans="1:7" x14ac:dyDescent="0.15">
      <c r="A928" s="25" t="s">
        <v>326</v>
      </c>
      <c r="B928" s="25" t="s">
        <v>327</v>
      </c>
      <c r="C928" s="22">
        <v>0.31715034999999997</v>
      </c>
      <c r="D928" s="22">
        <v>0.24611516</v>
      </c>
      <c r="E928" s="23">
        <f t="shared" si="30"/>
        <v>0.28862582053051899</v>
      </c>
      <c r="F928" s="24">
        <f t="shared" si="31"/>
        <v>1.2307865894536575E-5</v>
      </c>
      <c r="G928" s="119"/>
    </row>
    <row r="929" spans="1:7" x14ac:dyDescent="0.15">
      <c r="A929" s="25" t="s">
        <v>328</v>
      </c>
      <c r="B929" s="25" t="s">
        <v>329</v>
      </c>
      <c r="C929" s="22">
        <v>0.23652882</v>
      </c>
      <c r="D929" s="22">
        <v>0.42166709999999996</v>
      </c>
      <c r="E929" s="23">
        <f t="shared" si="30"/>
        <v>-0.43906266341386369</v>
      </c>
      <c r="F929" s="24">
        <f t="shared" si="31"/>
        <v>9.179132221525156E-6</v>
      </c>
      <c r="G929" s="119"/>
    </row>
    <row r="930" spans="1:7" x14ac:dyDescent="0.15">
      <c r="A930" s="25" t="s">
        <v>1584</v>
      </c>
      <c r="B930" s="25" t="s">
        <v>331</v>
      </c>
      <c r="C930" s="22">
        <v>3.2577651899999998</v>
      </c>
      <c r="D930" s="22">
        <v>2.0819834500000001</v>
      </c>
      <c r="E930" s="23">
        <f t="shared" si="30"/>
        <v>0.56474115584348161</v>
      </c>
      <c r="F930" s="24">
        <f t="shared" si="31"/>
        <v>1.2642627408233811E-4</v>
      </c>
      <c r="G930" s="119"/>
    </row>
    <row r="931" spans="1:7" x14ac:dyDescent="0.15">
      <c r="A931" s="25" t="s">
        <v>332</v>
      </c>
      <c r="B931" s="25" t="s">
        <v>333</v>
      </c>
      <c r="C931" s="22">
        <v>16.939552589999998</v>
      </c>
      <c r="D931" s="22">
        <v>10.716170630000001</v>
      </c>
      <c r="E931" s="23">
        <f t="shared" si="30"/>
        <v>0.58074681477892787</v>
      </c>
      <c r="F931" s="24">
        <f t="shared" si="31"/>
        <v>6.5738455464788134E-4</v>
      </c>
      <c r="G931" s="119"/>
    </row>
    <row r="932" spans="1:7" x14ac:dyDescent="0.15">
      <c r="A932" s="25" t="s">
        <v>334</v>
      </c>
      <c r="B932" s="25" t="s">
        <v>335</v>
      </c>
      <c r="C932" s="22">
        <v>138.72813575000001</v>
      </c>
      <c r="D932" s="22">
        <v>200.69706049999999</v>
      </c>
      <c r="E932" s="23">
        <f t="shared" si="30"/>
        <v>-0.308768472221844</v>
      </c>
      <c r="F932" s="24">
        <f t="shared" si="31"/>
        <v>5.3837156118858621E-3</v>
      </c>
      <c r="G932" s="119"/>
    </row>
    <row r="933" spans="1:7" x14ac:dyDescent="0.15">
      <c r="A933" s="25" t="s">
        <v>338</v>
      </c>
      <c r="B933" s="25" t="s">
        <v>339</v>
      </c>
      <c r="C933" s="22">
        <v>2.59890636</v>
      </c>
      <c r="D933" s="22">
        <v>11.259217300000001</v>
      </c>
      <c r="E933" s="23">
        <f t="shared" si="30"/>
        <v>-0.76917521966646829</v>
      </c>
      <c r="F933" s="24">
        <f t="shared" si="31"/>
        <v>1.0085749850611294E-4</v>
      </c>
      <c r="G933" s="119"/>
    </row>
    <row r="934" spans="1:7" x14ac:dyDescent="0.15">
      <c r="A934" s="25" t="s">
        <v>1524</v>
      </c>
      <c r="B934" s="25" t="s">
        <v>1123</v>
      </c>
      <c r="C934" s="22">
        <v>1.64848314</v>
      </c>
      <c r="D934" s="22">
        <v>0.38217036999999998</v>
      </c>
      <c r="E934" s="23">
        <f t="shared" si="30"/>
        <v>3.3134771018485818</v>
      </c>
      <c r="F934" s="24">
        <f t="shared" si="31"/>
        <v>6.3973788509218293E-5</v>
      </c>
      <c r="G934" s="119"/>
    </row>
    <row r="935" spans="1:7" x14ac:dyDescent="0.15">
      <c r="A935" s="25" t="s">
        <v>342</v>
      </c>
      <c r="B935" s="25" t="s">
        <v>343</v>
      </c>
      <c r="C935" s="22">
        <v>0.14301079</v>
      </c>
      <c r="D935" s="22">
        <v>2.0281388700000003</v>
      </c>
      <c r="E935" s="23">
        <f t="shared" si="30"/>
        <v>-0.92948668746731333</v>
      </c>
      <c r="F935" s="24">
        <f t="shared" si="31"/>
        <v>5.5499154416564018E-6</v>
      </c>
      <c r="G935" s="119"/>
    </row>
    <row r="936" spans="1:7" x14ac:dyDescent="0.15">
      <c r="A936" s="25" t="s">
        <v>344</v>
      </c>
      <c r="B936" s="25" t="s">
        <v>345</v>
      </c>
      <c r="C936" s="22">
        <v>0.19822155999999999</v>
      </c>
      <c r="D936" s="22">
        <v>6.1351240000000001E-2</v>
      </c>
      <c r="E936" s="23">
        <f t="shared" si="30"/>
        <v>2.2309299697936011</v>
      </c>
      <c r="F936" s="24">
        <f t="shared" si="31"/>
        <v>7.6925167444583789E-6</v>
      </c>
      <c r="G936" s="119"/>
    </row>
    <row r="937" spans="1:7" x14ac:dyDescent="0.15">
      <c r="A937" s="25" t="s">
        <v>350</v>
      </c>
      <c r="B937" s="25" t="s">
        <v>351</v>
      </c>
      <c r="C937" s="22">
        <v>0.52318452999999998</v>
      </c>
      <c r="D937" s="22">
        <v>2.811611E-2</v>
      </c>
      <c r="E937" s="23">
        <f t="shared" si="30"/>
        <v>17.607998403762114</v>
      </c>
      <c r="F937" s="24">
        <f t="shared" si="31"/>
        <v>2.0303572212157884E-5</v>
      </c>
      <c r="G937" s="119"/>
    </row>
    <row r="938" spans="1:7" x14ac:dyDescent="0.15">
      <c r="A938" s="25" t="s">
        <v>1145</v>
      </c>
      <c r="B938" s="25" t="s">
        <v>1146</v>
      </c>
      <c r="C938" s="22">
        <v>0.24350262</v>
      </c>
      <c r="D938" s="22">
        <v>0.47404049999999998</v>
      </c>
      <c r="E938" s="23">
        <f t="shared" si="30"/>
        <v>-0.4863252823334715</v>
      </c>
      <c r="F938" s="24">
        <f t="shared" si="31"/>
        <v>9.4497691455434308E-6</v>
      </c>
      <c r="G938" s="119"/>
    </row>
    <row r="939" spans="1:7" x14ac:dyDescent="0.15">
      <c r="A939" s="25" t="s">
        <v>1147</v>
      </c>
      <c r="B939" s="25" t="s">
        <v>1148</v>
      </c>
      <c r="C939" s="22">
        <v>2.3119770000000001E-2</v>
      </c>
      <c r="D939" s="22">
        <v>0.20694611999999998</v>
      </c>
      <c r="E939" s="23">
        <f t="shared" si="30"/>
        <v>-0.88828121058756737</v>
      </c>
      <c r="F939" s="24">
        <f t="shared" si="31"/>
        <v>8.9722438796781997E-7</v>
      </c>
      <c r="G939" s="119"/>
    </row>
    <row r="940" spans="1:7" x14ac:dyDescent="0.15">
      <c r="A940" s="25" t="s">
        <v>1149</v>
      </c>
      <c r="B940" s="25" t="s">
        <v>1150</v>
      </c>
      <c r="C940" s="22">
        <v>3.9669330000000003E-2</v>
      </c>
      <c r="D940" s="22">
        <v>1.7414172999999999</v>
      </c>
      <c r="E940" s="23">
        <f t="shared" si="30"/>
        <v>-0.97722008963618312</v>
      </c>
      <c r="F940" s="24">
        <f t="shared" si="31"/>
        <v>1.5394742391616993E-6</v>
      </c>
      <c r="G940" s="119"/>
    </row>
    <row r="941" spans="1:7" x14ac:dyDescent="0.15">
      <c r="A941" s="25" t="s">
        <v>591</v>
      </c>
      <c r="B941" s="25" t="s">
        <v>592</v>
      </c>
      <c r="C941" s="22">
        <v>0.32331508000000003</v>
      </c>
      <c r="D941" s="22">
        <v>0.13204303000000001</v>
      </c>
      <c r="E941" s="23">
        <f t="shared" si="30"/>
        <v>1.4485584737036103</v>
      </c>
      <c r="F941" s="24">
        <f t="shared" si="31"/>
        <v>1.2547104697571246E-5</v>
      </c>
      <c r="G941" s="119"/>
    </row>
    <row r="942" spans="1:7" x14ac:dyDescent="0.15">
      <c r="A942" s="25" t="s">
        <v>1569</v>
      </c>
      <c r="B942" s="25" t="s">
        <v>594</v>
      </c>
      <c r="C942" s="22">
        <v>0.81293360999999997</v>
      </c>
      <c r="D942" s="22">
        <v>0.14723116</v>
      </c>
      <c r="E942" s="23">
        <f t="shared" si="30"/>
        <v>4.5214779941963368</v>
      </c>
      <c r="F942" s="24">
        <f t="shared" si="31"/>
        <v>3.1548058682708368E-5</v>
      </c>
      <c r="G942" s="119"/>
    </row>
    <row r="943" spans="1:7" x14ac:dyDescent="0.15">
      <c r="A943" s="25" t="s">
        <v>1570</v>
      </c>
      <c r="B943" s="25" t="s">
        <v>596</v>
      </c>
      <c r="C943" s="22">
        <v>5.9642819999999999E-2</v>
      </c>
      <c r="D943" s="22">
        <v>6.8696199999999999E-3</v>
      </c>
      <c r="E943" s="23">
        <f t="shared" si="30"/>
        <v>7.6821134211208193</v>
      </c>
      <c r="F943" s="24">
        <f t="shared" si="31"/>
        <v>2.3145988334302137E-6</v>
      </c>
      <c r="G943" s="119"/>
    </row>
    <row r="944" spans="1:7" x14ac:dyDescent="0.15">
      <c r="A944" s="25" t="s">
        <v>1571</v>
      </c>
      <c r="B944" s="25" t="s">
        <v>598</v>
      </c>
      <c r="C944" s="22">
        <v>1.01504573</v>
      </c>
      <c r="D944" s="22">
        <v>0</v>
      </c>
      <c r="E944" s="23" t="str">
        <f t="shared" si="30"/>
        <v/>
      </c>
      <c r="F944" s="24">
        <f t="shared" si="31"/>
        <v>3.9391558992957062E-5</v>
      </c>
      <c r="G944" s="119"/>
    </row>
    <row r="945" spans="1:7" x14ac:dyDescent="0.15">
      <c r="A945" s="25" t="s">
        <v>615</v>
      </c>
      <c r="B945" s="25" t="s">
        <v>500</v>
      </c>
      <c r="C945" s="22">
        <v>0</v>
      </c>
      <c r="D945" s="22">
        <v>0</v>
      </c>
      <c r="E945" s="23" t="str">
        <f t="shared" si="30"/>
        <v/>
      </c>
      <c r="F945" s="24">
        <f t="shared" si="31"/>
        <v>0</v>
      </c>
      <c r="G945" s="119"/>
    </row>
    <row r="946" spans="1:7" x14ac:dyDescent="0.15">
      <c r="A946" s="25" t="s">
        <v>599</v>
      </c>
      <c r="B946" s="25" t="s">
        <v>600</v>
      </c>
      <c r="C946" s="22">
        <v>0</v>
      </c>
      <c r="D946" s="22">
        <v>0</v>
      </c>
      <c r="E946" s="23" t="str">
        <f t="shared" si="30"/>
        <v/>
      </c>
      <c r="F946" s="24">
        <f t="shared" si="31"/>
        <v>0</v>
      </c>
      <c r="G946" s="119"/>
    </row>
    <row r="947" spans="1:7" x14ac:dyDescent="0.15">
      <c r="A947" s="25" t="s">
        <v>601</v>
      </c>
      <c r="B947" s="25" t="s">
        <v>602</v>
      </c>
      <c r="C947" s="22">
        <v>0</v>
      </c>
      <c r="D947" s="22">
        <v>0</v>
      </c>
      <c r="E947" s="23" t="str">
        <f t="shared" si="30"/>
        <v/>
      </c>
      <c r="F947" s="24">
        <f t="shared" si="31"/>
        <v>0</v>
      </c>
      <c r="G947" s="119"/>
    </row>
    <row r="948" spans="1:7" x14ac:dyDescent="0.15">
      <c r="A948" s="25" t="s">
        <v>603</v>
      </c>
      <c r="B948" s="25" t="s">
        <v>604</v>
      </c>
      <c r="C948" s="22">
        <v>0</v>
      </c>
      <c r="D948" s="22">
        <v>0</v>
      </c>
      <c r="E948" s="23" t="str">
        <f t="shared" si="30"/>
        <v/>
      </c>
      <c r="F948" s="24">
        <f t="shared" si="31"/>
        <v>0</v>
      </c>
      <c r="G948" s="119"/>
    </row>
    <row r="949" spans="1:7" x14ac:dyDescent="0.15">
      <c r="A949" s="25" t="s">
        <v>605</v>
      </c>
      <c r="B949" s="25" t="s">
        <v>606</v>
      </c>
      <c r="C949" s="22">
        <v>0</v>
      </c>
      <c r="D949" s="22">
        <v>0</v>
      </c>
      <c r="E949" s="23" t="str">
        <f t="shared" si="30"/>
        <v/>
      </c>
      <c r="F949" s="24">
        <f t="shared" si="31"/>
        <v>0</v>
      </c>
      <c r="G949" s="119"/>
    </row>
    <row r="950" spans="1:7" x14ac:dyDescent="0.15">
      <c r="A950" s="25" t="s">
        <v>1572</v>
      </c>
      <c r="B950" s="25" t="s">
        <v>608</v>
      </c>
      <c r="C950" s="22">
        <v>0</v>
      </c>
      <c r="D950" s="22">
        <v>0</v>
      </c>
      <c r="E950" s="23" t="str">
        <f t="shared" si="30"/>
        <v/>
      </c>
      <c r="F950" s="24">
        <f t="shared" si="31"/>
        <v>0</v>
      </c>
      <c r="G950" s="119"/>
    </row>
    <row r="951" spans="1:7" x14ac:dyDescent="0.15">
      <c r="A951" s="25" t="s">
        <v>609</v>
      </c>
      <c r="B951" s="25" t="s">
        <v>610</v>
      </c>
      <c r="C951" s="22">
        <v>0</v>
      </c>
      <c r="D951" s="22">
        <v>0</v>
      </c>
      <c r="E951" s="23" t="str">
        <f t="shared" si="30"/>
        <v/>
      </c>
      <c r="F951" s="24">
        <f t="shared" si="31"/>
        <v>0</v>
      </c>
      <c r="G951" s="119"/>
    </row>
    <row r="952" spans="1:7" x14ac:dyDescent="0.15">
      <c r="A952" s="25" t="s">
        <v>611</v>
      </c>
      <c r="B952" s="25" t="s">
        <v>612</v>
      </c>
      <c r="C952" s="22">
        <v>0</v>
      </c>
      <c r="D952" s="22">
        <v>0</v>
      </c>
      <c r="E952" s="23" t="str">
        <f t="shared" si="30"/>
        <v/>
      </c>
      <c r="F952" s="24">
        <f t="shared" si="31"/>
        <v>0</v>
      </c>
      <c r="G952" s="119"/>
    </row>
    <row r="953" spans="1:7" x14ac:dyDescent="0.15">
      <c r="A953" s="25" t="s">
        <v>613</v>
      </c>
      <c r="B953" s="25" t="s">
        <v>614</v>
      </c>
      <c r="C953" s="22">
        <v>0</v>
      </c>
      <c r="D953" s="22">
        <v>0</v>
      </c>
      <c r="E953" s="23" t="str">
        <f t="shared" si="30"/>
        <v/>
      </c>
      <c r="F953" s="24">
        <f t="shared" si="31"/>
        <v>0</v>
      </c>
      <c r="G953" s="119"/>
    </row>
    <row r="954" spans="1:7" x14ac:dyDescent="0.15">
      <c r="A954" s="25" t="s">
        <v>369</v>
      </c>
      <c r="B954" s="25" t="s">
        <v>1155</v>
      </c>
      <c r="C954" s="22">
        <v>1.7485553899999999</v>
      </c>
      <c r="D954" s="22">
        <v>1.28782475</v>
      </c>
      <c r="E954" s="23">
        <f t="shared" si="30"/>
        <v>0.35775880219727108</v>
      </c>
      <c r="F954" s="24">
        <f t="shared" si="31"/>
        <v>6.7857359291229226E-5</v>
      </c>
      <c r="G954" s="119"/>
    </row>
    <row r="955" spans="1:7" x14ac:dyDescent="0.15">
      <c r="A955" s="25" t="s">
        <v>371</v>
      </c>
      <c r="B955" s="25" t="s">
        <v>1156</v>
      </c>
      <c r="C955" s="22">
        <v>0.27362704999999998</v>
      </c>
      <c r="D955" s="22">
        <v>3.3697519999999995E-2</v>
      </c>
      <c r="E955" s="23">
        <f t="shared" si="30"/>
        <v>7.1200945944983491</v>
      </c>
      <c r="F955" s="24">
        <f t="shared" si="31"/>
        <v>1.0618828062203476E-5</v>
      </c>
      <c r="G955" s="119"/>
    </row>
    <row r="956" spans="1:7" x14ac:dyDescent="0.15">
      <c r="A956" s="25" t="s">
        <v>373</v>
      </c>
      <c r="B956" s="25" t="s">
        <v>1157</v>
      </c>
      <c r="C956" s="22">
        <v>8.9645994899999994</v>
      </c>
      <c r="D956" s="22">
        <v>9.1529110899999999</v>
      </c>
      <c r="E956" s="23">
        <f t="shared" si="30"/>
        <v>-2.0573957088443673E-2</v>
      </c>
      <c r="F956" s="24">
        <f t="shared" si="31"/>
        <v>3.4789521222710609E-4</v>
      </c>
      <c r="G956" s="119"/>
    </row>
    <row r="957" spans="1:7" x14ac:dyDescent="0.15">
      <c r="A957" s="25" t="s">
        <v>375</v>
      </c>
      <c r="B957" s="25" t="s">
        <v>1158</v>
      </c>
      <c r="C957" s="22">
        <v>0.51558468999999996</v>
      </c>
      <c r="D957" s="22">
        <v>1.2089436499999999</v>
      </c>
      <c r="E957" s="23">
        <f t="shared" si="30"/>
        <v>-0.57352463036635326</v>
      </c>
      <c r="F957" s="24">
        <f t="shared" si="31"/>
        <v>2.0008640134864148E-5</v>
      </c>
      <c r="G957" s="119"/>
    </row>
    <row r="958" spans="1:7" x14ac:dyDescent="0.15">
      <c r="A958" s="25" t="s">
        <v>377</v>
      </c>
      <c r="B958" s="25" t="s">
        <v>1159</v>
      </c>
      <c r="C958" s="22">
        <v>72.066915379999998</v>
      </c>
      <c r="D958" s="22">
        <v>115.01387625</v>
      </c>
      <c r="E958" s="23">
        <f t="shared" si="30"/>
        <v>-0.37340677725397509</v>
      </c>
      <c r="F958" s="24">
        <f t="shared" si="31"/>
        <v>2.7967490180286899E-3</v>
      </c>
      <c r="G958" s="119"/>
    </row>
    <row r="959" spans="1:7" x14ac:dyDescent="0.15">
      <c r="A959" s="25" t="s">
        <v>1696</v>
      </c>
      <c r="B959" s="25" t="s">
        <v>1008</v>
      </c>
      <c r="C959" s="22">
        <v>0.31511995000000004</v>
      </c>
      <c r="D959" s="22">
        <v>0.46030740999999997</v>
      </c>
      <c r="E959" s="23">
        <f t="shared" si="30"/>
        <v>-0.31541412726768825</v>
      </c>
      <c r="F959" s="24">
        <f t="shared" si="31"/>
        <v>1.2229070802832384E-5</v>
      </c>
      <c r="G959" s="119"/>
    </row>
    <row r="960" spans="1:7" x14ac:dyDescent="0.15">
      <c r="A960" s="25" t="s">
        <v>379</v>
      </c>
      <c r="B960" s="25" t="s">
        <v>1160</v>
      </c>
      <c r="C960" s="22">
        <v>14.563982150000001</v>
      </c>
      <c r="D960" s="22">
        <v>6.0400055300000002</v>
      </c>
      <c r="E960" s="23">
        <f t="shared" si="30"/>
        <v>1.411253115193754</v>
      </c>
      <c r="F960" s="24">
        <f t="shared" si="31"/>
        <v>5.6519420266326202E-4</v>
      </c>
      <c r="G960" s="119"/>
    </row>
    <row r="961" spans="1:7" x14ac:dyDescent="0.15">
      <c r="A961" s="25" t="s">
        <v>381</v>
      </c>
      <c r="B961" s="25" t="s">
        <v>1161</v>
      </c>
      <c r="C961" s="22">
        <v>2.01317536</v>
      </c>
      <c r="D961" s="22">
        <v>0.24105285999999998</v>
      </c>
      <c r="E961" s="23">
        <f t="shared" si="30"/>
        <v>7.3515929244730813</v>
      </c>
      <c r="F961" s="24">
        <f t="shared" si="31"/>
        <v>7.8126643571622701E-5</v>
      </c>
      <c r="G961" s="119"/>
    </row>
    <row r="962" spans="1:7" x14ac:dyDescent="0.15">
      <c r="A962" s="25" t="s">
        <v>383</v>
      </c>
      <c r="B962" s="25" t="s">
        <v>1162</v>
      </c>
      <c r="C962" s="22">
        <v>8.3003898899999999</v>
      </c>
      <c r="D962" s="22">
        <v>7.3020387300000005</v>
      </c>
      <c r="E962" s="23">
        <f t="shared" si="30"/>
        <v>0.13672224934912114</v>
      </c>
      <c r="F962" s="24">
        <f t="shared" si="31"/>
        <v>3.2211878573833262E-4</v>
      </c>
      <c r="G962" s="119"/>
    </row>
    <row r="963" spans="1:7" x14ac:dyDescent="0.15">
      <c r="A963" s="25" t="s">
        <v>385</v>
      </c>
      <c r="B963" s="25" t="s">
        <v>1209</v>
      </c>
      <c r="C963" s="22">
        <v>4.8561067400000004</v>
      </c>
      <c r="D963" s="22">
        <v>22.234819390000002</v>
      </c>
      <c r="E963" s="23">
        <f t="shared" si="30"/>
        <v>-0.78159900223052814</v>
      </c>
      <c r="F963" s="24">
        <f t="shared" si="31"/>
        <v>1.8845418434971047E-4</v>
      </c>
      <c r="G963" s="119"/>
    </row>
    <row r="964" spans="1:7" x14ac:dyDescent="0.15">
      <c r="A964" s="25" t="s">
        <v>1210</v>
      </c>
      <c r="B964" s="25" t="s">
        <v>1211</v>
      </c>
      <c r="C964" s="22">
        <v>27.9971192</v>
      </c>
      <c r="D964" s="22">
        <v>17.65768645</v>
      </c>
      <c r="E964" s="23">
        <f t="shared" si="30"/>
        <v>0.5855485529929092</v>
      </c>
      <c r="F964" s="24">
        <f t="shared" si="31"/>
        <v>1.0865029426798838E-3</v>
      </c>
      <c r="G964" s="119"/>
    </row>
    <row r="965" spans="1:7" x14ac:dyDescent="0.15">
      <c r="A965" s="25" t="s">
        <v>391</v>
      </c>
      <c r="B965" s="25" t="s">
        <v>392</v>
      </c>
      <c r="C965" s="22">
        <v>15.77598884</v>
      </c>
      <c r="D965" s="22">
        <v>5.4228573899999999</v>
      </c>
      <c r="E965" s="23">
        <f t="shared" si="30"/>
        <v>1.9091653542450984</v>
      </c>
      <c r="F965" s="24">
        <f t="shared" si="31"/>
        <v>6.1222935745278422E-4</v>
      </c>
      <c r="G965" s="119"/>
    </row>
    <row r="966" spans="1:7" x14ac:dyDescent="0.15">
      <c r="A966" s="25" t="s">
        <v>396</v>
      </c>
      <c r="B966" s="25" t="s">
        <v>1214</v>
      </c>
      <c r="C966" s="22">
        <v>0.57623610000000003</v>
      </c>
      <c r="D966" s="22">
        <v>1.6145809499999999</v>
      </c>
      <c r="E966" s="23">
        <f t="shared" si="30"/>
        <v>-0.64310485640252346</v>
      </c>
      <c r="F966" s="24">
        <f t="shared" si="31"/>
        <v>2.2362379995452527E-5</v>
      </c>
      <c r="G966" s="119"/>
    </row>
    <row r="967" spans="1:7" x14ac:dyDescent="0.15">
      <c r="A967" s="25" t="s">
        <v>1655</v>
      </c>
      <c r="B967" s="25" t="s">
        <v>400</v>
      </c>
      <c r="C967" s="22">
        <v>0.80875374</v>
      </c>
      <c r="D967" s="22">
        <v>0.29373422999999999</v>
      </c>
      <c r="E967" s="23">
        <f t="shared" si="30"/>
        <v>1.7533520352735192</v>
      </c>
      <c r="F967" s="24">
        <f t="shared" si="31"/>
        <v>3.1385847670118924E-5</v>
      </c>
      <c r="G967" s="119"/>
    </row>
    <row r="968" spans="1:7" x14ac:dyDescent="0.15">
      <c r="A968" s="25" t="s">
        <v>40</v>
      </c>
      <c r="B968" s="25" t="s">
        <v>401</v>
      </c>
      <c r="C968" s="22">
        <v>204.36002049999999</v>
      </c>
      <c r="D968" s="22">
        <v>151.19239300000001</v>
      </c>
      <c r="E968" s="23">
        <f t="shared" si="30"/>
        <v>0.35165544009876193</v>
      </c>
      <c r="F968" s="24">
        <f t="shared" si="31"/>
        <v>7.9307360894249213E-3</v>
      </c>
      <c r="G968" s="119"/>
    </row>
    <row r="969" spans="1:7" x14ac:dyDescent="0.15">
      <c r="A969" s="25" t="s">
        <v>1494</v>
      </c>
      <c r="B969" s="25" t="s">
        <v>1215</v>
      </c>
      <c r="C969" s="22">
        <v>1.6438677500000001</v>
      </c>
      <c r="D969" s="22">
        <v>2.2785029199999998</v>
      </c>
      <c r="E969" s="23">
        <f t="shared" si="30"/>
        <v>-0.27853164656027729</v>
      </c>
      <c r="F969" s="24">
        <f t="shared" si="31"/>
        <v>6.3794675980504448E-5</v>
      </c>
      <c r="G969" s="119"/>
    </row>
    <row r="970" spans="1:7" x14ac:dyDescent="0.15">
      <c r="A970" s="25" t="s">
        <v>41</v>
      </c>
      <c r="B970" s="25" t="s">
        <v>1216</v>
      </c>
      <c r="C970" s="22">
        <v>6.1082240199999998</v>
      </c>
      <c r="D970" s="22">
        <v>0.94464811000000004</v>
      </c>
      <c r="E970" s="23">
        <f t="shared" si="30"/>
        <v>5.4661369194926985</v>
      </c>
      <c r="F970" s="24">
        <f t="shared" si="31"/>
        <v>2.3704593765054048E-4</v>
      </c>
      <c r="G970" s="119"/>
    </row>
    <row r="971" spans="1:7" x14ac:dyDescent="0.15">
      <c r="A971" s="25" t="s">
        <v>1496</v>
      </c>
      <c r="B971" s="25" t="s">
        <v>1217</v>
      </c>
      <c r="C971" s="22">
        <v>6.7144869299999996</v>
      </c>
      <c r="D971" s="22">
        <v>4.24092979</v>
      </c>
      <c r="E971" s="23">
        <f t="shared" si="30"/>
        <v>0.58325821517549792</v>
      </c>
      <c r="F971" s="24">
        <f t="shared" si="31"/>
        <v>2.6057358815797805E-4</v>
      </c>
      <c r="G971" s="119"/>
    </row>
    <row r="972" spans="1:7" x14ac:dyDescent="0.15">
      <c r="A972" s="25" t="s">
        <v>42</v>
      </c>
      <c r="B972" s="25" t="s">
        <v>1218</v>
      </c>
      <c r="C972" s="22">
        <v>4.2308881900000008</v>
      </c>
      <c r="D972" s="22">
        <v>2.1749198399999998</v>
      </c>
      <c r="E972" s="23">
        <f t="shared" si="30"/>
        <v>0.9453076440739081</v>
      </c>
      <c r="F972" s="24">
        <f t="shared" si="31"/>
        <v>1.6419090963418011E-4</v>
      </c>
      <c r="G972" s="119"/>
    </row>
    <row r="973" spans="1:7" x14ac:dyDescent="0.15">
      <c r="A973" s="25" t="s">
        <v>1659</v>
      </c>
      <c r="B973" s="25" t="s">
        <v>410</v>
      </c>
      <c r="C973" s="22">
        <v>1.194684E-2</v>
      </c>
      <c r="D973" s="22">
        <v>0.15634467000000002</v>
      </c>
      <c r="E973" s="23">
        <f t="shared" si="30"/>
        <v>-0.92358652200935276</v>
      </c>
      <c r="F973" s="24">
        <f t="shared" si="31"/>
        <v>4.6362901564978672E-7</v>
      </c>
      <c r="G973" s="119"/>
    </row>
    <row r="974" spans="1:7" x14ac:dyDescent="0.15">
      <c r="A974" s="25" t="s">
        <v>1500</v>
      </c>
      <c r="B974" s="25" t="s">
        <v>1219</v>
      </c>
      <c r="C974" s="22">
        <v>4.31027731</v>
      </c>
      <c r="D974" s="22">
        <v>3.6451619599999998</v>
      </c>
      <c r="E974" s="23">
        <f t="shared" si="30"/>
        <v>0.18246523948691706</v>
      </c>
      <c r="F974" s="24">
        <f t="shared" si="31"/>
        <v>1.672718163474953E-4</v>
      </c>
      <c r="G974" s="119"/>
    </row>
    <row r="975" spans="1:7" x14ac:dyDescent="0.15">
      <c r="A975" s="25" t="s">
        <v>417</v>
      </c>
      <c r="B975" s="25" t="s">
        <v>418</v>
      </c>
      <c r="C975" s="22">
        <v>47.474719999999998</v>
      </c>
      <c r="D975" s="22">
        <v>31.41328206</v>
      </c>
      <c r="E975" s="23">
        <f t="shared" si="30"/>
        <v>0.51129448713198222</v>
      </c>
      <c r="F975" s="24">
        <f t="shared" si="31"/>
        <v>1.8423832328757429E-3</v>
      </c>
      <c r="G975" s="119"/>
    </row>
    <row r="976" spans="1:7" x14ac:dyDescent="0.15">
      <c r="A976" s="25" t="s">
        <v>421</v>
      </c>
      <c r="B976" s="25" t="s">
        <v>422</v>
      </c>
      <c r="C976" s="22">
        <v>0.23763532999999998</v>
      </c>
      <c r="D976" s="22">
        <v>0.49787534999999999</v>
      </c>
      <c r="E976" s="23">
        <f t="shared" si="30"/>
        <v>-0.52270115401375072</v>
      </c>
      <c r="F976" s="24">
        <f t="shared" si="31"/>
        <v>9.2220732956591225E-6</v>
      </c>
      <c r="G976" s="119"/>
    </row>
    <row r="977" spans="1:7" x14ac:dyDescent="0.15">
      <c r="A977" s="25" t="s">
        <v>425</v>
      </c>
      <c r="B977" s="25" t="s">
        <v>426</v>
      </c>
      <c r="C977" s="22">
        <v>2.0315200000000002E-2</v>
      </c>
      <c r="D977" s="22">
        <v>6.0212799999999995E-3</v>
      </c>
      <c r="E977" s="23">
        <f t="shared" ref="E977:E1040" si="32">IF(ISERROR(C977/D977-1),"",((C977/D977-1)))</f>
        <v>2.3739005659926136</v>
      </c>
      <c r="F977" s="24">
        <f t="shared" ref="F977:F1040" si="33">C977/$C$1621</f>
        <v>7.8838556293786037E-7</v>
      </c>
      <c r="G977" s="119"/>
    </row>
    <row r="978" spans="1:7" x14ac:dyDescent="0.15">
      <c r="A978" s="25" t="s">
        <v>429</v>
      </c>
      <c r="B978" s="25" t="s">
        <v>430</v>
      </c>
      <c r="C978" s="22">
        <v>0.39010784999999998</v>
      </c>
      <c r="D978" s="22">
        <v>0.36704603999999996</v>
      </c>
      <c r="E978" s="23">
        <f t="shared" si="32"/>
        <v>6.2830837243197157E-2</v>
      </c>
      <c r="F978" s="24">
        <f t="shared" si="33"/>
        <v>1.5139176425963237E-5</v>
      </c>
      <c r="G978" s="119"/>
    </row>
    <row r="979" spans="1:7" x14ac:dyDescent="0.15">
      <c r="A979" s="25" t="s">
        <v>433</v>
      </c>
      <c r="B979" s="25" t="s">
        <v>434</v>
      </c>
      <c r="C979" s="22">
        <v>6.0874688299999997</v>
      </c>
      <c r="D979" s="22">
        <v>0.19768453</v>
      </c>
      <c r="E979" s="23">
        <f t="shared" si="32"/>
        <v>29.793855391719319</v>
      </c>
      <c r="F979" s="24">
        <f t="shared" si="33"/>
        <v>2.3624047710119652E-4</v>
      </c>
      <c r="G979" s="119"/>
    </row>
    <row r="980" spans="1:7" x14ac:dyDescent="0.15">
      <c r="A980" s="25" t="s">
        <v>437</v>
      </c>
      <c r="B980" s="25" t="s">
        <v>438</v>
      </c>
      <c r="C980" s="22">
        <v>3.41655373</v>
      </c>
      <c r="D980" s="22">
        <v>1.28699E-2</v>
      </c>
      <c r="E980" s="23">
        <f t="shared" si="32"/>
        <v>264.46855298020961</v>
      </c>
      <c r="F980" s="24">
        <f t="shared" si="33"/>
        <v>1.3258848722796213E-4</v>
      </c>
      <c r="G980" s="119"/>
    </row>
    <row r="981" spans="1:7" x14ac:dyDescent="0.15">
      <c r="A981" s="25" t="s">
        <v>517</v>
      </c>
      <c r="B981" s="25" t="s">
        <v>518</v>
      </c>
      <c r="C981" s="22">
        <v>0</v>
      </c>
      <c r="D981" s="22">
        <v>2.9013400000000001E-3</v>
      </c>
      <c r="E981" s="23">
        <f t="shared" si="32"/>
        <v>-1</v>
      </c>
      <c r="F981" s="24">
        <f t="shared" si="33"/>
        <v>0</v>
      </c>
      <c r="G981" s="119"/>
    </row>
    <row r="982" spans="1:7" x14ac:dyDescent="0.15">
      <c r="A982" s="25" t="s">
        <v>619</v>
      </c>
      <c r="B982" s="25" t="s">
        <v>620</v>
      </c>
      <c r="C982" s="22">
        <v>2.1438479999999999E-2</v>
      </c>
      <c r="D982" s="22">
        <v>6.0123999999999996E-4</v>
      </c>
      <c r="E982" s="23">
        <f t="shared" si="32"/>
        <v>34.657108642139576</v>
      </c>
      <c r="F982" s="24">
        <f t="shared" si="33"/>
        <v>8.3197744168563733E-7</v>
      </c>
      <c r="G982" s="119"/>
    </row>
    <row r="983" spans="1:7" x14ac:dyDescent="0.15">
      <c r="A983" s="25" t="s">
        <v>623</v>
      </c>
      <c r="B983" s="25" t="s">
        <v>624</v>
      </c>
      <c r="C983" s="22">
        <v>0</v>
      </c>
      <c r="D983" s="22">
        <v>0</v>
      </c>
      <c r="E983" s="23" t="str">
        <f t="shared" si="32"/>
        <v/>
      </c>
      <c r="F983" s="24">
        <f t="shared" si="33"/>
        <v>0</v>
      </c>
      <c r="G983" s="119"/>
    </row>
    <row r="984" spans="1:7" x14ac:dyDescent="0.15">
      <c r="A984" s="25" t="s">
        <v>627</v>
      </c>
      <c r="B984" s="25" t="s">
        <v>628</v>
      </c>
      <c r="C984" s="22">
        <v>0.46011201000000002</v>
      </c>
      <c r="D984" s="22">
        <v>0.52842148</v>
      </c>
      <c r="E984" s="23">
        <f t="shared" si="32"/>
        <v>-0.12927080481285502</v>
      </c>
      <c r="F984" s="24">
        <f t="shared" si="33"/>
        <v>1.7855874715401298E-5</v>
      </c>
      <c r="G984" s="119"/>
    </row>
    <row r="985" spans="1:7" x14ac:dyDescent="0.15">
      <c r="A985" s="25" t="s">
        <v>132</v>
      </c>
      <c r="B985" s="25" t="s">
        <v>632</v>
      </c>
      <c r="C985" s="22">
        <v>2.1463880000000001E-2</v>
      </c>
      <c r="D985" s="22">
        <v>1.3245610000000001E-2</v>
      </c>
      <c r="E985" s="23">
        <f t="shared" si="32"/>
        <v>0.62045236119740799</v>
      </c>
      <c r="F985" s="24">
        <f t="shared" si="33"/>
        <v>8.329631564853254E-7</v>
      </c>
      <c r="G985" s="119"/>
    </row>
    <row r="986" spans="1:7" x14ac:dyDescent="0.15">
      <c r="A986" s="25" t="s">
        <v>635</v>
      </c>
      <c r="B986" s="25" t="s">
        <v>636</v>
      </c>
      <c r="C986" s="22">
        <v>0</v>
      </c>
      <c r="D986" s="22">
        <v>0</v>
      </c>
      <c r="E986" s="23" t="str">
        <f t="shared" si="32"/>
        <v/>
      </c>
      <c r="F986" s="24">
        <f t="shared" si="33"/>
        <v>0</v>
      </c>
      <c r="G986" s="119"/>
    </row>
    <row r="987" spans="1:7" x14ac:dyDescent="0.15">
      <c r="A987" s="25" t="s">
        <v>639</v>
      </c>
      <c r="B987" s="25" t="s">
        <v>640</v>
      </c>
      <c r="C987" s="22">
        <v>0</v>
      </c>
      <c r="D987" s="22">
        <v>0</v>
      </c>
      <c r="E987" s="23" t="str">
        <f t="shared" si="32"/>
        <v/>
      </c>
      <c r="F987" s="24">
        <f t="shared" si="33"/>
        <v>0</v>
      </c>
      <c r="G987" s="119"/>
    </row>
    <row r="988" spans="1:7" x14ac:dyDescent="0.15">
      <c r="A988" s="25" t="s">
        <v>643</v>
      </c>
      <c r="B988" s="25" t="s">
        <v>644</v>
      </c>
      <c r="C988" s="22">
        <v>0.18508811999999999</v>
      </c>
      <c r="D988" s="22">
        <v>7.015761999999999E-2</v>
      </c>
      <c r="E988" s="23">
        <f t="shared" si="32"/>
        <v>1.6381755823529933</v>
      </c>
      <c r="F988" s="24">
        <f t="shared" si="33"/>
        <v>7.1828385484420654E-6</v>
      </c>
      <c r="G988" s="119"/>
    </row>
    <row r="989" spans="1:7" x14ac:dyDescent="0.15">
      <c r="A989" s="25" t="s">
        <v>133</v>
      </c>
      <c r="B989" s="25" t="s">
        <v>648</v>
      </c>
      <c r="C989" s="22">
        <v>1.18347E-2</v>
      </c>
      <c r="D989" s="22">
        <v>1.7155E-3</v>
      </c>
      <c r="E989" s="23">
        <f t="shared" si="32"/>
        <v>5.8986884290294377</v>
      </c>
      <c r="F989" s="24">
        <f t="shared" si="33"/>
        <v>4.5927712361683349E-7</v>
      </c>
      <c r="G989" s="119"/>
    </row>
    <row r="990" spans="1:7" x14ac:dyDescent="0.15">
      <c r="A990" s="25" t="s">
        <v>653</v>
      </c>
      <c r="B990" s="25" t="s">
        <v>654</v>
      </c>
      <c r="C990" s="22">
        <v>0</v>
      </c>
      <c r="D990" s="22">
        <v>6.7716E-3</v>
      </c>
      <c r="E990" s="23">
        <f t="shared" si="32"/>
        <v>-1</v>
      </c>
      <c r="F990" s="24">
        <f t="shared" si="33"/>
        <v>0</v>
      </c>
      <c r="G990" s="119"/>
    </row>
    <row r="991" spans="1:7" x14ac:dyDescent="0.15">
      <c r="A991" s="25" t="s">
        <v>657</v>
      </c>
      <c r="B991" s="25" t="s">
        <v>658</v>
      </c>
      <c r="C991" s="22">
        <v>0.79105862999999998</v>
      </c>
      <c r="D991" s="22">
        <v>0</v>
      </c>
      <c r="E991" s="23" t="str">
        <f t="shared" si="32"/>
        <v/>
      </c>
      <c r="F991" s="24">
        <f t="shared" si="33"/>
        <v>3.0699141693382422E-5</v>
      </c>
      <c r="G991" s="119"/>
    </row>
    <row r="992" spans="1:7" x14ac:dyDescent="0.15">
      <c r="A992" s="25" t="s">
        <v>661</v>
      </c>
      <c r="B992" s="25" t="s">
        <v>662</v>
      </c>
      <c r="C992" s="22">
        <v>0</v>
      </c>
      <c r="D992" s="22">
        <v>0</v>
      </c>
      <c r="E992" s="23" t="str">
        <f t="shared" si="32"/>
        <v/>
      </c>
      <c r="F992" s="24">
        <f t="shared" si="33"/>
        <v>0</v>
      </c>
      <c r="G992" s="119"/>
    </row>
    <row r="993" spans="1:7" x14ac:dyDescent="0.15">
      <c r="A993" s="25" t="s">
        <v>665</v>
      </c>
      <c r="B993" s="25" t="s">
        <v>666</v>
      </c>
      <c r="C993" s="22">
        <v>6.3999999999999997E-5</v>
      </c>
      <c r="D993" s="22">
        <v>1.49278E-3</v>
      </c>
      <c r="E993" s="23">
        <f t="shared" si="32"/>
        <v>-0.9571269711544903</v>
      </c>
      <c r="F993" s="24">
        <f t="shared" si="33"/>
        <v>2.4836908338595266E-9</v>
      </c>
      <c r="G993" s="119"/>
    </row>
    <row r="994" spans="1:7" x14ac:dyDescent="0.15">
      <c r="A994" s="25" t="s">
        <v>669</v>
      </c>
      <c r="B994" s="25" t="s">
        <v>670</v>
      </c>
      <c r="C994" s="22">
        <v>0</v>
      </c>
      <c r="D994" s="22">
        <v>0.26202709000000002</v>
      </c>
      <c r="E994" s="23">
        <f t="shared" si="32"/>
        <v>-1</v>
      </c>
      <c r="F994" s="24">
        <f t="shared" si="33"/>
        <v>0</v>
      </c>
      <c r="G994" s="119"/>
    </row>
    <row r="995" spans="1:7" x14ac:dyDescent="0.15">
      <c r="A995" s="25" t="s">
        <v>675</v>
      </c>
      <c r="B995" s="25" t="s">
        <v>676</v>
      </c>
      <c r="C995" s="22">
        <v>6.7000200000000001E-3</v>
      </c>
      <c r="D995" s="22">
        <v>2.9199999999999999E-3</v>
      </c>
      <c r="E995" s="23">
        <f t="shared" si="32"/>
        <v>1.294527397260274</v>
      </c>
      <c r="F995" s="24">
        <f t="shared" si="33"/>
        <v>2.6001216032305483E-7</v>
      </c>
      <c r="G995" s="119"/>
    </row>
    <row r="996" spans="1:7" x14ac:dyDescent="0.15">
      <c r="A996" s="25" t="s">
        <v>1653</v>
      </c>
      <c r="B996" s="25" t="s">
        <v>679</v>
      </c>
      <c r="C996" s="22">
        <v>5.6253300000000006E-2</v>
      </c>
      <c r="D996" s="22">
        <v>1.4605899999999999E-3</v>
      </c>
      <c r="E996" s="23">
        <f t="shared" si="32"/>
        <v>37.514093619701633</v>
      </c>
      <c r="F996" s="24">
        <f t="shared" si="33"/>
        <v>2.1830594622554711E-6</v>
      </c>
      <c r="G996" s="119"/>
    </row>
    <row r="997" spans="1:7" x14ac:dyDescent="0.15">
      <c r="A997" s="25" t="s">
        <v>1654</v>
      </c>
      <c r="B997" s="25" t="s">
        <v>680</v>
      </c>
      <c r="C997" s="22">
        <v>0</v>
      </c>
      <c r="D997" s="22">
        <v>4.616936E-2</v>
      </c>
      <c r="E997" s="23">
        <f t="shared" si="32"/>
        <v>-1</v>
      </c>
      <c r="F997" s="24">
        <f t="shared" si="33"/>
        <v>0</v>
      </c>
      <c r="G997" s="119"/>
    </row>
    <row r="998" spans="1:7" x14ac:dyDescent="0.15">
      <c r="A998" s="25" t="s">
        <v>677</v>
      </c>
      <c r="B998" s="25" t="s">
        <v>678</v>
      </c>
      <c r="C998" s="22">
        <v>3.4522620000000004E-2</v>
      </c>
      <c r="D998" s="22">
        <v>2.401617E-2</v>
      </c>
      <c r="E998" s="23">
        <f t="shared" si="32"/>
        <v>0.43747400189122598</v>
      </c>
      <c r="F998" s="24">
        <f t="shared" si="33"/>
        <v>1.3397424196064937E-6</v>
      </c>
      <c r="G998" s="119"/>
    </row>
    <row r="999" spans="1:7" x14ac:dyDescent="0.15">
      <c r="A999" s="25" t="s">
        <v>1657</v>
      </c>
      <c r="B999" s="25" t="s">
        <v>681</v>
      </c>
      <c r="C999" s="22">
        <v>0.15634526000000001</v>
      </c>
      <c r="D999" s="22">
        <v>4.93254E-3</v>
      </c>
      <c r="E999" s="23">
        <f t="shared" si="32"/>
        <v>30.69670392941568</v>
      </c>
      <c r="F999" s="24">
        <f t="shared" si="33"/>
        <v>6.0673951434278842E-6</v>
      </c>
      <c r="G999" s="119"/>
    </row>
    <row r="1000" spans="1:7" x14ac:dyDescent="0.15">
      <c r="A1000" s="25" t="s">
        <v>682</v>
      </c>
      <c r="B1000" s="25" t="s">
        <v>683</v>
      </c>
      <c r="C1000" s="22">
        <v>1.83421E-2</v>
      </c>
      <c r="D1000" s="22">
        <v>6.3952660000000008E-2</v>
      </c>
      <c r="E1000" s="23">
        <f t="shared" si="32"/>
        <v>-0.71319253960664031</v>
      </c>
      <c r="F1000" s="24">
        <f t="shared" si="33"/>
        <v>7.1181415068335673E-7</v>
      </c>
      <c r="G1000" s="119"/>
    </row>
    <row r="1001" spans="1:7" x14ac:dyDescent="0.15">
      <c r="A1001" s="25" t="s">
        <v>684</v>
      </c>
      <c r="B1001" s="25" t="s">
        <v>685</v>
      </c>
      <c r="C1001" s="22">
        <v>0</v>
      </c>
      <c r="D1001" s="22">
        <v>4.3168850000000002E-2</v>
      </c>
      <c r="E1001" s="23">
        <f t="shared" si="32"/>
        <v>-1</v>
      </c>
      <c r="F1001" s="24">
        <f t="shared" si="33"/>
        <v>0</v>
      </c>
      <c r="G1001" s="119"/>
    </row>
    <row r="1002" spans="1:7" x14ac:dyDescent="0.15">
      <c r="A1002" s="25" t="s">
        <v>698</v>
      </c>
      <c r="B1002" s="25" t="s">
        <v>699</v>
      </c>
      <c r="C1002" s="22">
        <v>0.13523688</v>
      </c>
      <c r="D1002" s="22">
        <v>0.73584541000000003</v>
      </c>
      <c r="E1002" s="23">
        <f t="shared" si="32"/>
        <v>-0.81621563692297816</v>
      </c>
      <c r="F1002" s="24">
        <f t="shared" si="33"/>
        <v>5.248228113371262E-6</v>
      </c>
      <c r="G1002" s="119"/>
    </row>
    <row r="1003" spans="1:7" x14ac:dyDescent="0.15">
      <c r="A1003" s="25" t="s">
        <v>1684</v>
      </c>
      <c r="B1003" s="25" t="s">
        <v>992</v>
      </c>
      <c r="C1003" s="22">
        <v>5.6580930000000002E-2</v>
      </c>
      <c r="D1003" s="22"/>
      <c r="E1003" s="23" t="str">
        <f t="shared" si="32"/>
        <v/>
      </c>
      <c r="F1003" s="24">
        <f t="shared" si="33"/>
        <v>2.1957740189413676E-6</v>
      </c>
      <c r="G1003" s="119"/>
    </row>
    <row r="1004" spans="1:7" x14ac:dyDescent="0.15">
      <c r="A1004" s="25" t="s">
        <v>1220</v>
      </c>
      <c r="B1004" s="25" t="s">
        <v>1221</v>
      </c>
      <c r="C1004" s="22">
        <v>23.332556019999998</v>
      </c>
      <c r="D1004" s="22">
        <v>25.400032149999998</v>
      </c>
      <c r="E1004" s="23">
        <f t="shared" si="32"/>
        <v>-8.1396595003916161E-2</v>
      </c>
      <c r="F1004" s="24">
        <f t="shared" si="33"/>
        <v>9.0548211745918625E-4</v>
      </c>
      <c r="G1004" s="119"/>
    </row>
    <row r="1005" spans="1:7" x14ac:dyDescent="0.15">
      <c r="A1005" s="25" t="s">
        <v>704</v>
      </c>
      <c r="B1005" s="25" t="s">
        <v>1223</v>
      </c>
      <c r="C1005" s="22">
        <v>19.61393275</v>
      </c>
      <c r="D1005" s="22">
        <v>10.54727975</v>
      </c>
      <c r="E1005" s="23">
        <f t="shared" si="32"/>
        <v>0.85962003615197569</v>
      </c>
      <c r="F1005" s="24">
        <f t="shared" si="33"/>
        <v>7.6117101542362792E-4</v>
      </c>
      <c r="G1005" s="119"/>
    </row>
    <row r="1006" spans="1:7" x14ac:dyDescent="0.15">
      <c r="A1006" s="25" t="s">
        <v>706</v>
      </c>
      <c r="B1006" s="25" t="s">
        <v>1225</v>
      </c>
      <c r="C1006" s="22">
        <v>1.2702983600000002</v>
      </c>
      <c r="D1006" s="22">
        <v>0.88013675000000002</v>
      </c>
      <c r="E1006" s="23">
        <f t="shared" si="32"/>
        <v>0.44329657862826455</v>
      </c>
      <c r="F1006" s="24">
        <f t="shared" si="33"/>
        <v>4.9297318640606094E-5</v>
      </c>
      <c r="G1006" s="119"/>
    </row>
    <row r="1007" spans="1:7" x14ac:dyDescent="0.15">
      <c r="A1007" s="25" t="s">
        <v>708</v>
      </c>
      <c r="B1007" s="25" t="s">
        <v>1227</v>
      </c>
      <c r="C1007" s="22">
        <v>0.98562103000000001</v>
      </c>
      <c r="D1007" s="22">
        <v>1.3978291100000002</v>
      </c>
      <c r="E1007" s="23">
        <f t="shared" si="32"/>
        <v>-0.29489161232305439</v>
      </c>
      <c r="F1007" s="24">
        <f t="shared" si="33"/>
        <v>3.8249654966721652E-5</v>
      </c>
      <c r="G1007" s="119"/>
    </row>
    <row r="1008" spans="1:7" x14ac:dyDescent="0.15">
      <c r="A1008" s="25" t="s">
        <v>1582</v>
      </c>
      <c r="B1008" s="25" t="s">
        <v>1583</v>
      </c>
      <c r="C1008" s="22">
        <v>3.7317238700000002</v>
      </c>
      <c r="D1008" s="22">
        <v>3.1596852499999999</v>
      </c>
      <c r="E1008" s="23">
        <f t="shared" si="32"/>
        <v>0.18104291242300175</v>
      </c>
      <c r="F1008" s="24">
        <f t="shared" si="33"/>
        <v>1.4481950578771563E-4</v>
      </c>
      <c r="G1008" s="119"/>
    </row>
    <row r="1009" spans="1:7" x14ac:dyDescent="0.15">
      <c r="A1009" s="25" t="s">
        <v>710</v>
      </c>
      <c r="B1009" s="25" t="s">
        <v>1229</v>
      </c>
      <c r="C1009" s="22">
        <v>3.39641064</v>
      </c>
      <c r="D1009" s="22">
        <v>3.7533399599999999</v>
      </c>
      <c r="E1009" s="23">
        <f t="shared" si="32"/>
        <v>-9.5096453772868461E-2</v>
      </c>
      <c r="F1009" s="24">
        <f t="shared" si="33"/>
        <v>1.3180678085298391E-4</v>
      </c>
      <c r="G1009" s="119"/>
    </row>
    <row r="1010" spans="1:7" x14ac:dyDescent="0.15">
      <c r="A1010" s="25" t="s">
        <v>1585</v>
      </c>
      <c r="B1010" s="25" t="s">
        <v>1586</v>
      </c>
      <c r="C1010" s="22">
        <v>0.54887589000000003</v>
      </c>
      <c r="D1010" s="22">
        <v>1.69628552</v>
      </c>
      <c r="E1010" s="23">
        <f t="shared" si="32"/>
        <v>-0.67642482145340721</v>
      </c>
      <c r="F1010" s="24">
        <f t="shared" si="33"/>
        <v>2.1300594014367032E-5</v>
      </c>
      <c r="G1010" s="119"/>
    </row>
    <row r="1011" spans="1:7" x14ac:dyDescent="0.15">
      <c r="A1011" s="25" t="s">
        <v>712</v>
      </c>
      <c r="B1011" s="25" t="s">
        <v>1587</v>
      </c>
      <c r="C1011" s="22">
        <v>1.6632959599999999</v>
      </c>
      <c r="D1011" s="22">
        <v>2.4855881900000001</v>
      </c>
      <c r="E1011" s="23">
        <f t="shared" si="32"/>
        <v>-0.33082400105867904</v>
      </c>
      <c r="F1011" s="24">
        <f t="shared" si="33"/>
        <v>6.4548639528868467E-5</v>
      </c>
      <c r="G1011" s="119"/>
    </row>
    <row r="1012" spans="1:7" x14ac:dyDescent="0.15">
      <c r="A1012" s="25" t="s">
        <v>1230</v>
      </c>
      <c r="B1012" s="25" t="s">
        <v>1231</v>
      </c>
      <c r="C1012" s="22">
        <v>5.6934747300000002</v>
      </c>
      <c r="D1012" s="22">
        <v>2.56555971</v>
      </c>
      <c r="E1012" s="23">
        <f t="shared" si="32"/>
        <v>1.2191940058179354</v>
      </c>
      <c r="F1012" s="24">
        <f t="shared" si="33"/>
        <v>2.2095048437049757E-4</v>
      </c>
      <c r="G1012" s="119"/>
    </row>
    <row r="1013" spans="1:7" x14ac:dyDescent="0.15">
      <c r="A1013" s="25" t="s">
        <v>716</v>
      </c>
      <c r="B1013" s="25" t="s">
        <v>1233</v>
      </c>
      <c r="C1013" s="22">
        <v>1.44886293</v>
      </c>
      <c r="D1013" s="22">
        <v>3.66876618</v>
      </c>
      <c r="E1013" s="23">
        <f t="shared" si="32"/>
        <v>-0.60508169261416378</v>
      </c>
      <c r="F1013" s="24">
        <f t="shared" si="33"/>
        <v>5.6226993418122774E-5</v>
      </c>
      <c r="G1013" s="119"/>
    </row>
    <row r="1014" spans="1:7" x14ac:dyDescent="0.15">
      <c r="A1014" s="25" t="s">
        <v>723</v>
      </c>
      <c r="B1014" s="25" t="s">
        <v>1234</v>
      </c>
      <c r="C1014" s="22">
        <v>48.261809</v>
      </c>
      <c r="D1014" s="22">
        <v>42.588905629999999</v>
      </c>
      <c r="E1014" s="23">
        <f t="shared" si="32"/>
        <v>0.13320143558711117</v>
      </c>
      <c r="F1014" s="24">
        <f t="shared" si="33"/>
        <v>1.8729283224809253E-3</v>
      </c>
      <c r="G1014" s="119"/>
    </row>
    <row r="1015" spans="1:7" x14ac:dyDescent="0.15">
      <c r="A1015" s="25" t="s">
        <v>725</v>
      </c>
      <c r="B1015" s="25" t="s">
        <v>1235</v>
      </c>
      <c r="C1015" s="22">
        <v>11.09824293</v>
      </c>
      <c r="D1015" s="22">
        <v>0.44213734000000005</v>
      </c>
      <c r="E1015" s="23">
        <f t="shared" si="32"/>
        <v>24.101347309865297</v>
      </c>
      <c r="F1015" s="24">
        <f t="shared" si="33"/>
        <v>4.3069694120605152E-4</v>
      </c>
      <c r="G1015" s="119"/>
    </row>
    <row r="1016" spans="1:7" x14ac:dyDescent="0.15">
      <c r="A1016" s="25" t="s">
        <v>727</v>
      </c>
      <c r="B1016" s="25" t="s">
        <v>1236</v>
      </c>
      <c r="C1016" s="22">
        <v>1.5206100900000001</v>
      </c>
      <c r="D1016" s="22">
        <v>0.68449757999999994</v>
      </c>
      <c r="E1016" s="23">
        <f t="shared" si="32"/>
        <v>1.2214981242154286</v>
      </c>
      <c r="F1016" s="24">
        <f t="shared" si="33"/>
        <v>5.901133347511423E-5</v>
      </c>
      <c r="G1016" s="119"/>
    </row>
    <row r="1017" spans="1:7" x14ac:dyDescent="0.15">
      <c r="A1017" s="25" t="s">
        <v>1639</v>
      </c>
      <c r="B1017" s="25" t="s">
        <v>1243</v>
      </c>
      <c r="C1017" s="22">
        <v>9.08607531</v>
      </c>
      <c r="D1017" s="22">
        <v>6.5209292599999999</v>
      </c>
      <c r="E1017" s="23">
        <f t="shared" si="32"/>
        <v>0.39337124322676664</v>
      </c>
      <c r="F1017" s="24">
        <f t="shared" si="33"/>
        <v>3.5260940567506812E-4</v>
      </c>
      <c r="G1017" s="119"/>
    </row>
    <row r="1018" spans="1:7" x14ac:dyDescent="0.15">
      <c r="A1018" s="25" t="s">
        <v>739</v>
      </c>
      <c r="B1018" s="25" t="s">
        <v>1244</v>
      </c>
      <c r="C1018" s="22">
        <v>31.58917259</v>
      </c>
      <c r="D1018" s="22">
        <v>26.660854309999998</v>
      </c>
      <c r="E1018" s="23">
        <f t="shared" si="32"/>
        <v>0.18485222651516753</v>
      </c>
      <c r="F1018" s="24">
        <f t="shared" si="33"/>
        <v>1.2259021626717128E-3</v>
      </c>
      <c r="G1018" s="119"/>
    </row>
    <row r="1019" spans="1:7" x14ac:dyDescent="0.15">
      <c r="A1019" s="25" t="s">
        <v>1245</v>
      </c>
      <c r="B1019" s="25" t="s">
        <v>1261</v>
      </c>
      <c r="C1019" s="22">
        <v>6.2230652300000004</v>
      </c>
      <c r="D1019" s="22">
        <v>4.1346196299999995</v>
      </c>
      <c r="E1019" s="23">
        <f t="shared" si="32"/>
        <v>0.50511190554184093</v>
      </c>
      <c r="F1019" s="24">
        <f t="shared" si="33"/>
        <v>2.4150265734782702E-4</v>
      </c>
      <c r="G1019" s="119"/>
    </row>
    <row r="1020" spans="1:7" x14ac:dyDescent="0.15">
      <c r="A1020" s="25" t="s">
        <v>743</v>
      </c>
      <c r="B1020" s="25" t="s">
        <v>1262</v>
      </c>
      <c r="C1020" s="22">
        <v>33.488552439999999</v>
      </c>
      <c r="D1020" s="22">
        <v>30.366630000000001</v>
      </c>
      <c r="E1020" s="23">
        <f t="shared" si="32"/>
        <v>0.10280766881277237</v>
      </c>
      <c r="F1020" s="24">
        <f t="shared" si="33"/>
        <v>1.299612667725814E-3</v>
      </c>
      <c r="G1020" s="119"/>
    </row>
    <row r="1021" spans="1:7" x14ac:dyDescent="0.15">
      <c r="A1021" s="25" t="s">
        <v>745</v>
      </c>
      <c r="B1021" s="25" t="s">
        <v>1264</v>
      </c>
      <c r="C1021" s="22">
        <v>5.4855323299999998</v>
      </c>
      <c r="D1021" s="22">
        <v>2.2812237599999996</v>
      </c>
      <c r="E1021" s="23">
        <f t="shared" si="32"/>
        <v>1.4046445711226507</v>
      </c>
      <c r="F1021" s="24">
        <f t="shared" si="33"/>
        <v>2.1288072448220457E-4</v>
      </c>
      <c r="G1021" s="119"/>
    </row>
    <row r="1022" spans="1:7" x14ac:dyDescent="0.15">
      <c r="A1022" s="25" t="s">
        <v>747</v>
      </c>
      <c r="B1022" s="25" t="s">
        <v>1265</v>
      </c>
      <c r="C1022" s="22">
        <v>3.89096507</v>
      </c>
      <c r="D1022" s="22">
        <v>1.7945263999999999</v>
      </c>
      <c r="E1022" s="23">
        <f t="shared" si="32"/>
        <v>1.1682406399816689</v>
      </c>
      <c r="F1022" s="24">
        <f t="shared" si="33"/>
        <v>1.509992856129155E-4</v>
      </c>
      <c r="G1022" s="119"/>
    </row>
    <row r="1023" spans="1:7" x14ac:dyDescent="0.15">
      <c r="A1023" s="25" t="s">
        <v>763</v>
      </c>
      <c r="B1023" s="25" t="s">
        <v>1266</v>
      </c>
      <c r="C1023" s="22">
        <v>24.857559999999999</v>
      </c>
      <c r="D1023" s="22">
        <v>19.460663660000002</v>
      </c>
      <c r="E1023" s="23">
        <f t="shared" si="32"/>
        <v>0.27732334489151733</v>
      </c>
      <c r="F1023" s="24">
        <f t="shared" si="33"/>
        <v>9.6466396756426909E-4</v>
      </c>
      <c r="G1023" s="119"/>
    </row>
    <row r="1024" spans="1:7" x14ac:dyDescent="0.15">
      <c r="A1024" s="25" t="s">
        <v>765</v>
      </c>
      <c r="B1024" s="25" t="s">
        <v>1267</v>
      </c>
      <c r="C1024" s="22">
        <v>6.0825960099999996</v>
      </c>
      <c r="D1024" s="22">
        <v>2.6538154199999999</v>
      </c>
      <c r="E1024" s="23">
        <f t="shared" si="32"/>
        <v>1.2920192429961839</v>
      </c>
      <c r="F1024" s="24">
        <f t="shared" si="33"/>
        <v>2.3605137431418016E-4</v>
      </c>
      <c r="G1024" s="119"/>
    </row>
    <row r="1025" spans="1:7" x14ac:dyDescent="0.15">
      <c r="A1025" s="25" t="s">
        <v>767</v>
      </c>
      <c r="B1025" s="25" t="s">
        <v>1269</v>
      </c>
      <c r="C1025" s="22">
        <v>3.6604781099999997</v>
      </c>
      <c r="D1025" s="22">
        <v>5.7584890199999998</v>
      </c>
      <c r="E1025" s="23">
        <f t="shared" si="32"/>
        <v>-0.36433357825522084</v>
      </c>
      <c r="F1025" s="24">
        <f t="shared" si="33"/>
        <v>1.4205462389610068E-4</v>
      </c>
      <c r="G1025" s="119"/>
    </row>
    <row r="1026" spans="1:7" x14ac:dyDescent="0.15">
      <c r="A1026" s="25" t="s">
        <v>1270</v>
      </c>
      <c r="B1026" s="25" t="s">
        <v>1271</v>
      </c>
      <c r="C1026" s="22">
        <v>3.5643022499999999</v>
      </c>
      <c r="D1026" s="22">
        <v>3.7660423299999999</v>
      </c>
      <c r="E1026" s="23">
        <f t="shared" si="32"/>
        <v>-5.3568192368140477E-2</v>
      </c>
      <c r="F1026" s="24">
        <f t="shared" si="33"/>
        <v>1.3832226292859201E-4</v>
      </c>
      <c r="G1026" s="119"/>
    </row>
    <row r="1027" spans="1:7" x14ac:dyDescent="0.15">
      <c r="A1027" s="25" t="s">
        <v>771</v>
      </c>
      <c r="B1027" s="25" t="s">
        <v>1272</v>
      </c>
      <c r="C1027" s="22">
        <v>10.308487</v>
      </c>
      <c r="D1027" s="22">
        <v>4.4478397599999999</v>
      </c>
      <c r="E1027" s="23">
        <f t="shared" si="32"/>
        <v>1.3176390239382183</v>
      </c>
      <c r="F1027" s="24">
        <f t="shared" si="33"/>
        <v>4.0004835426343891E-4</v>
      </c>
      <c r="G1027" s="119"/>
    </row>
    <row r="1028" spans="1:7" x14ac:dyDescent="0.15">
      <c r="A1028" s="25" t="s">
        <v>773</v>
      </c>
      <c r="B1028" s="25" t="s">
        <v>1274</v>
      </c>
      <c r="C1028" s="22">
        <v>2.5328886699999997</v>
      </c>
      <c r="D1028" s="22">
        <v>0.98543325999999998</v>
      </c>
      <c r="E1028" s="23">
        <f t="shared" si="32"/>
        <v>1.5703299988068191</v>
      </c>
      <c r="F1028" s="24">
        <f t="shared" si="33"/>
        <v>9.8295505826025739E-5</v>
      </c>
      <c r="G1028" s="119"/>
    </row>
    <row r="1029" spans="1:7" x14ac:dyDescent="0.15">
      <c r="A1029" s="25" t="s">
        <v>777</v>
      </c>
      <c r="B1029" s="25" t="s">
        <v>1275</v>
      </c>
      <c r="C1029" s="22">
        <v>21.00984472</v>
      </c>
      <c r="D1029" s="22">
        <v>13.16801371</v>
      </c>
      <c r="E1029" s="23">
        <f t="shared" si="32"/>
        <v>0.59552117598759691</v>
      </c>
      <c r="F1029" s="24">
        <f t="shared" si="33"/>
        <v>8.1534310549806217E-4</v>
      </c>
      <c r="G1029" s="119"/>
    </row>
    <row r="1030" spans="1:7" x14ac:dyDescent="0.15">
      <c r="A1030" s="25" t="s">
        <v>784</v>
      </c>
      <c r="B1030" s="25" t="s">
        <v>1276</v>
      </c>
      <c r="C1030" s="22">
        <v>98.136465879999989</v>
      </c>
      <c r="D1030" s="22">
        <v>83.090463379999989</v>
      </c>
      <c r="E1030" s="23">
        <f t="shared" si="32"/>
        <v>0.1810797760410805</v>
      </c>
      <c r="F1030" s="24">
        <f t="shared" si="33"/>
        <v>3.8084475120863156E-3</v>
      </c>
      <c r="G1030" s="119"/>
    </row>
    <row r="1031" spans="1:7" x14ac:dyDescent="0.15">
      <c r="A1031" s="25" t="s">
        <v>15</v>
      </c>
      <c r="B1031" s="25" t="s">
        <v>1593</v>
      </c>
      <c r="C1031" s="22">
        <v>0.18258684</v>
      </c>
      <c r="D1031" s="22">
        <v>0.22607068999999999</v>
      </c>
      <c r="E1031" s="23">
        <f t="shared" si="32"/>
        <v>-0.19234625240450232</v>
      </c>
      <c r="F1031" s="24">
        <f t="shared" si="33"/>
        <v>7.08576970142775E-6</v>
      </c>
      <c r="G1031" s="119"/>
    </row>
    <row r="1032" spans="1:7" x14ac:dyDescent="0.15">
      <c r="A1032" s="25" t="s">
        <v>786</v>
      </c>
      <c r="B1032" s="25" t="s">
        <v>1278</v>
      </c>
      <c r="C1032" s="22">
        <v>5.1887332800000001</v>
      </c>
      <c r="D1032" s="22">
        <v>6.3651709699999994</v>
      </c>
      <c r="E1032" s="23">
        <f t="shared" si="32"/>
        <v>-0.18482420905027153</v>
      </c>
      <c r="F1032" s="24">
        <f t="shared" si="33"/>
        <v>2.0136264510746686E-4</v>
      </c>
      <c r="G1032" s="119"/>
    </row>
    <row r="1033" spans="1:7" x14ac:dyDescent="0.15">
      <c r="A1033" s="25" t="s">
        <v>789</v>
      </c>
      <c r="B1033" s="25" t="s">
        <v>1280</v>
      </c>
      <c r="C1033" s="22">
        <v>1.5322235900000001</v>
      </c>
      <c r="D1033" s="22">
        <v>5.3308574400000008</v>
      </c>
      <c r="E1033" s="23">
        <f t="shared" si="32"/>
        <v>-0.71257464540263538</v>
      </c>
      <c r="F1033" s="24">
        <f t="shared" si="33"/>
        <v>5.9462026342286534E-5</v>
      </c>
      <c r="G1033" s="119"/>
    </row>
    <row r="1034" spans="1:7" x14ac:dyDescent="0.15">
      <c r="A1034" s="25" t="s">
        <v>791</v>
      </c>
      <c r="B1034" s="25" t="s">
        <v>1282</v>
      </c>
      <c r="C1034" s="22">
        <v>1.8877804499999999</v>
      </c>
      <c r="D1034" s="22">
        <v>0.49410370000000003</v>
      </c>
      <c r="E1034" s="23">
        <f t="shared" si="32"/>
        <v>2.8206158950034168</v>
      </c>
      <c r="F1034" s="24">
        <f t="shared" si="33"/>
        <v>7.3260359375065825E-5</v>
      </c>
      <c r="G1034" s="119"/>
    </row>
    <row r="1035" spans="1:7" x14ac:dyDescent="0.15">
      <c r="A1035" s="25" t="s">
        <v>1525</v>
      </c>
      <c r="B1035" s="25" t="s">
        <v>1283</v>
      </c>
      <c r="C1035" s="22">
        <v>0.58252424999999997</v>
      </c>
      <c r="D1035" s="22">
        <v>0.66646227000000002</v>
      </c>
      <c r="E1035" s="23">
        <f t="shared" si="32"/>
        <v>-0.1259456443048157</v>
      </c>
      <c r="F1035" s="24">
        <f t="shared" si="33"/>
        <v>2.2606408441029618E-5</v>
      </c>
      <c r="G1035" s="119"/>
    </row>
    <row r="1036" spans="1:7" x14ac:dyDescent="0.15">
      <c r="A1036" s="25" t="s">
        <v>1595</v>
      </c>
      <c r="B1036" s="25" t="s">
        <v>1596</v>
      </c>
      <c r="C1036" s="22">
        <v>26.418268559999998</v>
      </c>
      <c r="D1036" s="22">
        <v>15.42901913</v>
      </c>
      <c r="E1036" s="23">
        <f t="shared" si="32"/>
        <v>0.71224549904359336</v>
      </c>
      <c r="F1036" s="24">
        <f t="shared" si="33"/>
        <v>1.0252314292017394E-3</v>
      </c>
      <c r="G1036" s="119"/>
    </row>
    <row r="1037" spans="1:7" x14ac:dyDescent="0.15">
      <c r="A1037" s="25" t="s">
        <v>134</v>
      </c>
      <c r="B1037" s="25" t="s">
        <v>1284</v>
      </c>
      <c r="C1037" s="22">
        <v>6.06803545</v>
      </c>
      <c r="D1037" s="22">
        <v>1.42268174</v>
      </c>
      <c r="E1037" s="23">
        <f t="shared" si="32"/>
        <v>3.2652093433068172</v>
      </c>
      <c r="F1037" s="24">
        <f t="shared" si="33"/>
        <v>2.3548631291718235E-4</v>
      </c>
      <c r="G1037" s="119"/>
    </row>
    <row r="1038" spans="1:7" x14ac:dyDescent="0.15">
      <c r="A1038" s="25" t="s">
        <v>1350</v>
      </c>
      <c r="B1038" s="25" t="s">
        <v>1351</v>
      </c>
      <c r="C1038" s="22">
        <v>0.81714211999999997</v>
      </c>
      <c r="D1038" s="22">
        <v>2.3293072000000001</v>
      </c>
      <c r="E1038" s="23">
        <f t="shared" si="32"/>
        <v>-0.64919091822667274</v>
      </c>
      <c r="F1038" s="24">
        <f t="shared" si="33"/>
        <v>3.1711381146945963E-5</v>
      </c>
      <c r="G1038" s="119"/>
    </row>
    <row r="1039" spans="1:7" x14ac:dyDescent="0.15">
      <c r="A1039" s="25" t="s">
        <v>1352</v>
      </c>
      <c r="B1039" s="25" t="s">
        <v>1353</v>
      </c>
      <c r="C1039" s="22">
        <v>9.0055210000000011E-2</v>
      </c>
      <c r="D1039" s="22">
        <v>8.3765500000000007E-2</v>
      </c>
      <c r="E1039" s="23">
        <f t="shared" si="32"/>
        <v>7.5087118204989034E-2</v>
      </c>
      <c r="F1039" s="24">
        <f t="shared" si="33"/>
        <v>3.4948328065358569E-6</v>
      </c>
      <c r="G1039" s="119"/>
    </row>
    <row r="1040" spans="1:7" x14ac:dyDescent="0.15">
      <c r="A1040" s="25" t="s">
        <v>1354</v>
      </c>
      <c r="B1040" s="25" t="s">
        <v>1355</v>
      </c>
      <c r="C1040" s="22">
        <v>0.5925095600000001</v>
      </c>
      <c r="D1040" s="22">
        <v>0.90065487</v>
      </c>
      <c r="E1040" s="23">
        <f t="shared" si="32"/>
        <v>-0.34213472914436127</v>
      </c>
      <c r="F1040" s="24">
        <f t="shared" si="33"/>
        <v>2.2993915049158463E-5</v>
      </c>
      <c r="G1040" s="119"/>
    </row>
    <row r="1041" spans="1:7" x14ac:dyDescent="0.15">
      <c r="A1041" s="25" t="s">
        <v>1356</v>
      </c>
      <c r="B1041" s="25" t="s">
        <v>1357</v>
      </c>
      <c r="C1041" s="22">
        <v>1.0921473899999998</v>
      </c>
      <c r="D1041" s="22">
        <v>1.7910647500000001</v>
      </c>
      <c r="E1041" s="23">
        <f t="shared" ref="E1041:E1104" si="34">IF(ISERROR(C1041/D1041-1),"",((C1041/D1041-1)))</f>
        <v>-0.39022450751710691</v>
      </c>
      <c r="F1041" s="24">
        <f t="shared" ref="F1041:F1104" si="35">C1041/$C$1621</f>
        <v>4.2383694715103211E-5</v>
      </c>
      <c r="G1041" s="119"/>
    </row>
    <row r="1042" spans="1:7" x14ac:dyDescent="0.15">
      <c r="A1042" s="25" t="s">
        <v>510</v>
      </c>
      <c r="B1042" s="25" t="s">
        <v>505</v>
      </c>
      <c r="C1042" s="22">
        <v>1.3544400000000002E-3</v>
      </c>
      <c r="D1042" s="22">
        <v>5.1380990000000001E-2</v>
      </c>
      <c r="E1042" s="23">
        <f t="shared" si="34"/>
        <v>-0.97363927787300319</v>
      </c>
      <c r="F1042" s="24">
        <f t="shared" si="35"/>
        <v>5.2562659578323404E-8</v>
      </c>
      <c r="G1042" s="119"/>
    </row>
    <row r="1043" spans="1:7" x14ac:dyDescent="0.15">
      <c r="A1043" s="25" t="s">
        <v>798</v>
      </c>
      <c r="B1043" s="25" t="s">
        <v>799</v>
      </c>
      <c r="C1043" s="22">
        <v>32.89854931</v>
      </c>
      <c r="D1043" s="22">
        <v>15.278044029999998</v>
      </c>
      <c r="E1043" s="23">
        <f t="shared" si="34"/>
        <v>1.1533220643559043</v>
      </c>
      <c r="F1043" s="24">
        <f t="shared" si="35"/>
        <v>1.2767160213831667E-3</v>
      </c>
      <c r="G1043" s="119"/>
    </row>
    <row r="1044" spans="1:7" x14ac:dyDescent="0.15">
      <c r="A1044" s="25" t="s">
        <v>135</v>
      </c>
      <c r="B1044" s="25" t="s">
        <v>801</v>
      </c>
      <c r="C1044" s="22">
        <v>84.112456499999993</v>
      </c>
      <c r="D1044" s="22">
        <v>78.18291275</v>
      </c>
      <c r="E1044" s="23">
        <f t="shared" si="34"/>
        <v>7.5841939644286205E-2</v>
      </c>
      <c r="F1044" s="24">
        <f t="shared" si="35"/>
        <v>3.2642083941009088E-3</v>
      </c>
      <c r="G1044" s="119"/>
    </row>
    <row r="1045" spans="1:7" x14ac:dyDescent="0.15">
      <c r="A1045" s="25" t="s">
        <v>1292</v>
      </c>
      <c r="B1045" s="25" t="s">
        <v>803</v>
      </c>
      <c r="C1045" s="22">
        <v>17.715773410000001</v>
      </c>
      <c r="D1045" s="22">
        <v>12.61299363</v>
      </c>
      <c r="E1045" s="23">
        <f t="shared" si="34"/>
        <v>0.40456531809094409</v>
      </c>
      <c r="F1045" s="24">
        <f t="shared" si="35"/>
        <v>6.8750787551795833E-4</v>
      </c>
      <c r="G1045" s="119"/>
    </row>
    <row r="1046" spans="1:7" x14ac:dyDescent="0.15">
      <c r="A1046" s="25" t="s">
        <v>1293</v>
      </c>
      <c r="B1046" s="25" t="s">
        <v>805</v>
      </c>
      <c r="C1046" s="22">
        <v>8.9816846699999999</v>
      </c>
      <c r="D1046" s="22">
        <v>6.4662055399999998</v>
      </c>
      <c r="E1046" s="23">
        <f t="shared" si="34"/>
        <v>0.38901935832989309</v>
      </c>
      <c r="F1046" s="24">
        <f t="shared" si="35"/>
        <v>3.485582482421192E-4</v>
      </c>
      <c r="G1046" s="119"/>
    </row>
    <row r="1047" spans="1:7" x14ac:dyDescent="0.15">
      <c r="A1047" s="25" t="s">
        <v>806</v>
      </c>
      <c r="B1047" s="25" t="s">
        <v>807</v>
      </c>
      <c r="C1047" s="22">
        <v>60.538338939999996</v>
      </c>
      <c r="D1047" s="22">
        <v>60.66429231</v>
      </c>
      <c r="E1047" s="23">
        <f t="shared" si="34"/>
        <v>-2.076235709738028E-3</v>
      </c>
      <c r="F1047" s="24">
        <f t="shared" si="35"/>
        <v>2.3493518362868635E-3</v>
      </c>
      <c r="G1047" s="119"/>
    </row>
    <row r="1048" spans="1:7" x14ac:dyDescent="0.15">
      <c r="A1048" s="25" t="s">
        <v>808</v>
      </c>
      <c r="B1048" s="25" t="s">
        <v>809</v>
      </c>
      <c r="C1048" s="22">
        <v>0.20900350000000001</v>
      </c>
      <c r="D1048" s="22">
        <v>0</v>
      </c>
      <c r="E1048" s="23" t="str">
        <f t="shared" si="34"/>
        <v/>
      </c>
      <c r="F1048" s="24">
        <f t="shared" si="35"/>
        <v>8.1109387061649945E-6</v>
      </c>
      <c r="G1048" s="119"/>
    </row>
    <row r="1049" spans="1:7" x14ac:dyDescent="0.15">
      <c r="A1049" s="25" t="s">
        <v>884</v>
      </c>
      <c r="B1049" s="25" t="s">
        <v>885</v>
      </c>
      <c r="C1049" s="22">
        <v>0.67679581999999994</v>
      </c>
      <c r="D1049" s="22">
        <v>0.17224957999999999</v>
      </c>
      <c r="E1049" s="23">
        <f t="shared" si="34"/>
        <v>2.9291580275551325</v>
      </c>
      <c r="F1049" s="24">
        <f t="shared" si="35"/>
        <v>2.6264868352006909E-5</v>
      </c>
      <c r="G1049" s="119"/>
    </row>
    <row r="1050" spans="1:7" x14ac:dyDescent="0.15">
      <c r="A1050" s="25" t="s">
        <v>1502</v>
      </c>
      <c r="B1050" s="25" t="s">
        <v>886</v>
      </c>
      <c r="C1050" s="22">
        <v>174.69170199999999</v>
      </c>
      <c r="D1050" s="22">
        <v>210.53285299999999</v>
      </c>
      <c r="E1050" s="23">
        <f t="shared" si="34"/>
        <v>-0.17024018099445981</v>
      </c>
      <c r="F1050" s="24">
        <f t="shared" si="35"/>
        <v>6.7793777970112492E-3</v>
      </c>
      <c r="G1050" s="119"/>
    </row>
    <row r="1051" spans="1:7" x14ac:dyDescent="0.15">
      <c r="A1051" s="25" t="s">
        <v>887</v>
      </c>
      <c r="B1051" s="25" t="s">
        <v>888</v>
      </c>
      <c r="C1051" s="22">
        <v>0.38024226999999999</v>
      </c>
      <c r="D1051" s="22">
        <v>0.13464079999999998</v>
      </c>
      <c r="E1051" s="23">
        <f t="shared" si="34"/>
        <v>1.8241236683085664</v>
      </c>
      <c r="F1051" s="24">
        <f t="shared" si="35"/>
        <v>1.4756316260077177E-5</v>
      </c>
      <c r="G1051" s="119"/>
    </row>
    <row r="1052" spans="1:7" x14ac:dyDescent="0.15">
      <c r="A1052" s="25" t="s">
        <v>1296</v>
      </c>
      <c r="B1052" s="25" t="s">
        <v>1297</v>
      </c>
      <c r="C1052" s="22">
        <v>1.1261926200000001</v>
      </c>
      <c r="D1052" s="22">
        <v>0.69496267</v>
      </c>
      <c r="E1052" s="23">
        <f t="shared" si="34"/>
        <v>0.62050807707412559</v>
      </c>
      <c r="F1052" s="24">
        <f t="shared" si="35"/>
        <v>4.3704910741472587E-5</v>
      </c>
      <c r="G1052" s="119"/>
    </row>
    <row r="1053" spans="1:7" x14ac:dyDescent="0.15">
      <c r="A1053" s="25" t="s">
        <v>1298</v>
      </c>
      <c r="B1053" s="25" t="s">
        <v>926</v>
      </c>
      <c r="C1053" s="22">
        <v>12.03797449</v>
      </c>
      <c r="D1053" s="22">
        <v>7.5889479400000006</v>
      </c>
      <c r="E1053" s="23">
        <f t="shared" si="34"/>
        <v>0.58625076692778033</v>
      </c>
      <c r="F1053" s="24">
        <f t="shared" si="35"/>
        <v>4.6716573279762208E-4</v>
      </c>
      <c r="G1053" s="119"/>
    </row>
    <row r="1054" spans="1:7" x14ac:dyDescent="0.15">
      <c r="A1054" s="25" t="s">
        <v>889</v>
      </c>
      <c r="B1054" s="25" t="s">
        <v>890</v>
      </c>
      <c r="C1054" s="22">
        <v>3.0824150600000002</v>
      </c>
      <c r="D1054" s="22">
        <v>2.3793675299999997</v>
      </c>
      <c r="E1054" s="23">
        <f t="shared" si="34"/>
        <v>0.29547664290434383</v>
      </c>
      <c r="F1054" s="24">
        <f t="shared" si="35"/>
        <v>1.1962134422925881E-4</v>
      </c>
      <c r="G1054" s="119"/>
    </row>
    <row r="1055" spans="1:7" x14ac:dyDescent="0.15">
      <c r="A1055" s="25" t="s">
        <v>891</v>
      </c>
      <c r="B1055" s="25" t="s">
        <v>892</v>
      </c>
      <c r="C1055" s="22">
        <v>40.339741889999999</v>
      </c>
      <c r="D1055" s="22">
        <v>52.397725560000005</v>
      </c>
      <c r="E1055" s="23">
        <f t="shared" si="34"/>
        <v>-0.23012418079469033</v>
      </c>
      <c r="F1055" s="24">
        <f t="shared" si="35"/>
        <v>1.5654913620695653E-3</v>
      </c>
      <c r="G1055" s="119"/>
    </row>
    <row r="1056" spans="1:7" x14ac:dyDescent="0.15">
      <c r="A1056" s="25" t="s">
        <v>893</v>
      </c>
      <c r="B1056" s="25" t="s">
        <v>894</v>
      </c>
      <c r="C1056" s="22">
        <v>22.719021559999998</v>
      </c>
      <c r="D1056" s="22">
        <v>13.41083716</v>
      </c>
      <c r="E1056" s="23">
        <f t="shared" si="34"/>
        <v>0.69407929489764975</v>
      </c>
      <c r="F1056" s="24">
        <f t="shared" si="35"/>
        <v>8.8167227504420259E-4</v>
      </c>
      <c r="G1056" s="119"/>
    </row>
    <row r="1057" spans="1:7" x14ac:dyDescent="0.15">
      <c r="A1057" s="25" t="s">
        <v>895</v>
      </c>
      <c r="B1057" s="25" t="s">
        <v>896</v>
      </c>
      <c r="C1057" s="22">
        <v>0.85670299999999999</v>
      </c>
      <c r="D1057" s="22">
        <v>0.1377418</v>
      </c>
      <c r="E1057" s="23">
        <f t="shared" si="34"/>
        <v>5.2196297710644117</v>
      </c>
      <c r="F1057" s="24">
        <f t="shared" si="35"/>
        <v>3.3246646694374348E-5</v>
      </c>
      <c r="G1057" s="119"/>
    </row>
    <row r="1058" spans="1:7" x14ac:dyDescent="0.15">
      <c r="A1058" s="25" t="s">
        <v>897</v>
      </c>
      <c r="B1058" s="25" t="s">
        <v>898</v>
      </c>
      <c r="C1058" s="22">
        <v>1.4799974199999999</v>
      </c>
      <c r="D1058" s="22">
        <v>0.55906222999999999</v>
      </c>
      <c r="E1058" s="23">
        <f t="shared" si="34"/>
        <v>1.647285651903188</v>
      </c>
      <c r="F1058" s="24">
        <f t="shared" si="35"/>
        <v>5.7435250409214816E-5</v>
      </c>
      <c r="G1058" s="119"/>
    </row>
    <row r="1059" spans="1:7" x14ac:dyDescent="0.15">
      <c r="A1059" s="25" t="s">
        <v>1453</v>
      </c>
      <c r="B1059" s="25" t="s">
        <v>899</v>
      </c>
      <c r="C1059" s="22">
        <v>0.32258987</v>
      </c>
      <c r="D1059" s="22">
        <v>0.49888026000000002</v>
      </c>
      <c r="E1059" s="23">
        <f t="shared" si="34"/>
        <v>-0.35337214986217336</v>
      </c>
      <c r="F1059" s="24">
        <f t="shared" si="35"/>
        <v>1.2518960987733381E-5</v>
      </c>
      <c r="G1059" s="119"/>
    </row>
    <row r="1060" spans="1:7" x14ac:dyDescent="0.15">
      <c r="A1060" s="25" t="s">
        <v>900</v>
      </c>
      <c r="B1060" s="25" t="s">
        <v>901</v>
      </c>
      <c r="C1060" s="22">
        <v>1.8365194299999998</v>
      </c>
      <c r="D1060" s="22">
        <v>1.45152215</v>
      </c>
      <c r="E1060" s="23">
        <f t="shared" si="34"/>
        <v>0.26523693076264787</v>
      </c>
      <c r="F1060" s="24">
        <f t="shared" si="35"/>
        <v>7.127103866399879E-5</v>
      </c>
      <c r="G1060" s="119"/>
    </row>
    <row r="1061" spans="1:7" x14ac:dyDescent="0.15">
      <c r="A1061" s="25" t="s">
        <v>902</v>
      </c>
      <c r="B1061" s="25" t="s">
        <v>903</v>
      </c>
      <c r="C1061" s="22">
        <v>7.9597977100000001</v>
      </c>
      <c r="D1061" s="22">
        <v>4.4739550700000006</v>
      </c>
      <c r="E1061" s="23">
        <f t="shared" si="34"/>
        <v>0.7791411816748528</v>
      </c>
      <c r="F1061" s="24">
        <f t="shared" si="35"/>
        <v>3.089011970578602E-4</v>
      </c>
      <c r="G1061" s="119"/>
    </row>
    <row r="1062" spans="1:7" x14ac:dyDescent="0.15">
      <c r="A1062" s="25" t="s">
        <v>904</v>
      </c>
      <c r="B1062" s="25" t="s">
        <v>905</v>
      </c>
      <c r="C1062" s="22">
        <v>0.87739720999999993</v>
      </c>
      <c r="D1062" s="22">
        <v>2.0139402199999998</v>
      </c>
      <c r="E1062" s="23">
        <f t="shared" si="34"/>
        <v>-0.56433800701393211</v>
      </c>
      <c r="F1062" s="24">
        <f t="shared" si="35"/>
        <v>3.4049740752045659E-5</v>
      </c>
      <c r="G1062" s="119"/>
    </row>
    <row r="1063" spans="1:7" x14ac:dyDescent="0.15">
      <c r="A1063" s="25" t="s">
        <v>906</v>
      </c>
      <c r="B1063" s="25" t="s">
        <v>907</v>
      </c>
      <c r="C1063" s="22">
        <v>10.9325581</v>
      </c>
      <c r="D1063" s="22">
        <v>2.5237507799999999</v>
      </c>
      <c r="E1063" s="23">
        <f t="shared" si="34"/>
        <v>3.3318691317056279</v>
      </c>
      <c r="F1063" s="24">
        <f t="shared" si="35"/>
        <v>4.2426709911885509E-4</v>
      </c>
      <c r="G1063" s="119"/>
    </row>
    <row r="1064" spans="1:7" x14ac:dyDescent="0.15">
      <c r="A1064" s="25" t="s">
        <v>908</v>
      </c>
      <c r="B1064" s="25" t="s">
        <v>909</v>
      </c>
      <c r="C1064" s="22">
        <v>0.39044445999999999</v>
      </c>
      <c r="D1064" s="22">
        <v>2.5338039999999999E-2</v>
      </c>
      <c r="E1064" s="23">
        <f t="shared" si="34"/>
        <v>14.409418408053662</v>
      </c>
      <c r="F1064" s="24">
        <f t="shared" si="35"/>
        <v>1.5152239475519261E-5</v>
      </c>
      <c r="G1064" s="119"/>
    </row>
    <row r="1065" spans="1:7" x14ac:dyDescent="0.15">
      <c r="A1065" s="25" t="s">
        <v>136</v>
      </c>
      <c r="B1065" s="25" t="s">
        <v>911</v>
      </c>
      <c r="C1065" s="22">
        <v>6.3870372099999999</v>
      </c>
      <c r="D1065" s="22">
        <v>8.61606892</v>
      </c>
      <c r="E1065" s="23">
        <f t="shared" si="34"/>
        <v>-0.25870634632760114</v>
      </c>
      <c r="F1065" s="24">
        <f t="shared" si="35"/>
        <v>2.4786602771869882E-4</v>
      </c>
      <c r="G1065" s="119"/>
    </row>
    <row r="1066" spans="1:7" x14ac:dyDescent="0.15">
      <c r="A1066" s="25" t="s">
        <v>912</v>
      </c>
      <c r="B1066" s="25" t="s">
        <v>913</v>
      </c>
      <c r="C1066" s="22">
        <v>2.6026882000000002</v>
      </c>
      <c r="D1066" s="22">
        <v>0.82796864000000003</v>
      </c>
      <c r="E1066" s="23">
        <f t="shared" si="34"/>
        <v>2.1434622934511145</v>
      </c>
      <c r="F1066" s="24">
        <f t="shared" si="35"/>
        <v>1.0100426290209924E-4</v>
      </c>
      <c r="G1066" s="119"/>
    </row>
    <row r="1067" spans="1:7" x14ac:dyDescent="0.15">
      <c r="A1067" s="25" t="s">
        <v>914</v>
      </c>
      <c r="B1067" s="25" t="s">
        <v>915</v>
      </c>
      <c r="C1067" s="22">
        <v>0.57822268999999993</v>
      </c>
      <c r="D1067" s="22">
        <v>0.80860514999999999</v>
      </c>
      <c r="E1067" s="23">
        <f t="shared" si="34"/>
        <v>-0.28491342158777999</v>
      </c>
      <c r="F1067" s="24">
        <f t="shared" si="35"/>
        <v>2.2439474923165603E-5</v>
      </c>
      <c r="G1067" s="119"/>
    </row>
    <row r="1068" spans="1:7" x14ac:dyDescent="0.15">
      <c r="A1068" s="25" t="s">
        <v>916</v>
      </c>
      <c r="B1068" s="25" t="s">
        <v>917</v>
      </c>
      <c r="C1068" s="22">
        <v>1.5339396200000002</v>
      </c>
      <c r="D1068" s="22">
        <v>1.55791787</v>
      </c>
      <c r="E1068" s="23">
        <f t="shared" si="34"/>
        <v>-1.5391215712802553E-2</v>
      </c>
      <c r="F1068" s="24">
        <f t="shared" si="35"/>
        <v>5.9528621466999474E-5</v>
      </c>
      <c r="G1068" s="119"/>
    </row>
    <row r="1069" spans="1:7" x14ac:dyDescent="0.15">
      <c r="A1069" s="25" t="s">
        <v>918</v>
      </c>
      <c r="B1069" s="25" t="s">
        <v>919</v>
      </c>
      <c r="C1069" s="22">
        <v>4.9153265900000003</v>
      </c>
      <c r="D1069" s="22">
        <v>6.4554980000000004</v>
      </c>
      <c r="E1069" s="23">
        <f t="shared" si="34"/>
        <v>-0.23858289631566765</v>
      </c>
      <c r="F1069" s="24">
        <f t="shared" si="35"/>
        <v>1.9075236870326571E-4</v>
      </c>
      <c r="G1069" s="119"/>
    </row>
    <row r="1070" spans="1:7" x14ac:dyDescent="0.15">
      <c r="A1070" s="25" t="s">
        <v>920</v>
      </c>
      <c r="B1070" s="25" t="s">
        <v>921</v>
      </c>
      <c r="C1070" s="22">
        <v>7.4616460000000009E-2</v>
      </c>
      <c r="D1070" s="22">
        <v>1.76625E-3</v>
      </c>
      <c r="E1070" s="23">
        <f t="shared" si="34"/>
        <v>41.245695682944095</v>
      </c>
      <c r="F1070" s="24">
        <f t="shared" si="35"/>
        <v>2.8956909024538448E-6</v>
      </c>
      <c r="G1070" s="119"/>
    </row>
    <row r="1071" spans="1:7" x14ac:dyDescent="0.15">
      <c r="A1071" s="25" t="s">
        <v>922</v>
      </c>
      <c r="B1071" s="25" t="s">
        <v>923</v>
      </c>
      <c r="C1071" s="22">
        <v>1.85624671</v>
      </c>
      <c r="D1071" s="22">
        <v>2.7246767300000001</v>
      </c>
      <c r="E1071" s="23">
        <f t="shared" si="34"/>
        <v>-0.31872772664667637</v>
      </c>
      <c r="F1071" s="24">
        <f t="shared" si="35"/>
        <v>7.2036608422014118E-5</v>
      </c>
      <c r="G1071" s="119"/>
    </row>
    <row r="1072" spans="1:7" x14ac:dyDescent="0.15">
      <c r="A1072" s="25" t="s">
        <v>924</v>
      </c>
      <c r="B1072" s="25" t="s">
        <v>925</v>
      </c>
      <c r="C1072" s="22">
        <v>2.41082047</v>
      </c>
      <c r="D1072" s="22">
        <v>0.67657231999999989</v>
      </c>
      <c r="E1072" s="23">
        <f t="shared" si="34"/>
        <v>2.5632856957553338</v>
      </c>
      <c r="F1072" s="24">
        <f t="shared" si="35"/>
        <v>9.3558323490936201E-5</v>
      </c>
      <c r="G1072" s="119"/>
    </row>
    <row r="1073" spans="1:7" x14ac:dyDescent="0.15">
      <c r="A1073" s="25" t="s">
        <v>927</v>
      </c>
      <c r="B1073" s="25" t="s">
        <v>928</v>
      </c>
      <c r="C1073" s="22">
        <v>7.3981243000000001</v>
      </c>
      <c r="D1073" s="22">
        <v>4.3664172099999998</v>
      </c>
      <c r="E1073" s="23">
        <f t="shared" si="34"/>
        <v>0.69432373137792758</v>
      </c>
      <c r="F1073" s="24">
        <f t="shared" si="35"/>
        <v>2.8710396111974106E-4</v>
      </c>
      <c r="G1073" s="119"/>
    </row>
    <row r="1074" spans="1:7" x14ac:dyDescent="0.15">
      <c r="A1074" s="25" t="s">
        <v>929</v>
      </c>
      <c r="B1074" s="25" t="s">
        <v>930</v>
      </c>
      <c r="C1074" s="22">
        <v>336.33840249999997</v>
      </c>
      <c r="D1074" s="22">
        <v>300.87406800000002</v>
      </c>
      <c r="E1074" s="23">
        <f t="shared" si="34"/>
        <v>0.1178710240325529</v>
      </c>
      <c r="F1074" s="24">
        <f t="shared" si="35"/>
        <v>1.3052509490065721E-2</v>
      </c>
      <c r="G1074" s="119"/>
    </row>
    <row r="1075" spans="1:7" x14ac:dyDescent="0.15">
      <c r="A1075" s="25" t="s">
        <v>931</v>
      </c>
      <c r="B1075" s="25" t="s">
        <v>932</v>
      </c>
      <c r="C1075" s="22">
        <v>8.3997293299999995</v>
      </c>
      <c r="D1075" s="22">
        <v>10.04761302</v>
      </c>
      <c r="E1075" s="23">
        <f t="shared" si="34"/>
        <v>-0.16400747985813657</v>
      </c>
      <c r="F1075" s="24">
        <f t="shared" si="35"/>
        <v>3.2597391787221911E-4</v>
      </c>
      <c r="G1075" s="119"/>
    </row>
    <row r="1076" spans="1:7" x14ac:dyDescent="0.15">
      <c r="A1076" s="25" t="s">
        <v>933</v>
      </c>
      <c r="B1076" s="25" t="s">
        <v>934</v>
      </c>
      <c r="C1076" s="22">
        <v>69.178926750000002</v>
      </c>
      <c r="D1076" s="22">
        <v>113.97912356</v>
      </c>
      <c r="E1076" s="23">
        <f t="shared" si="34"/>
        <v>-0.39305616160854784</v>
      </c>
      <c r="F1076" s="24">
        <f t="shared" si="35"/>
        <v>2.6846729103939789E-3</v>
      </c>
      <c r="G1076" s="119"/>
    </row>
    <row r="1077" spans="1:7" x14ac:dyDescent="0.15">
      <c r="A1077" s="25" t="s">
        <v>935</v>
      </c>
      <c r="B1077" s="25" t="s">
        <v>936</v>
      </c>
      <c r="C1077" s="22">
        <v>1.73103798</v>
      </c>
      <c r="D1077" s="22">
        <v>4.0536695699999994</v>
      </c>
      <c r="E1077" s="23">
        <f t="shared" si="34"/>
        <v>-0.57297013234356931</v>
      </c>
      <c r="F1077" s="24">
        <f t="shared" si="35"/>
        <v>6.7177549437323611E-5</v>
      </c>
      <c r="G1077" s="119"/>
    </row>
    <row r="1078" spans="1:7" x14ac:dyDescent="0.15">
      <c r="A1078" s="25" t="s">
        <v>937</v>
      </c>
      <c r="B1078" s="25" t="s">
        <v>938</v>
      </c>
      <c r="C1078" s="22">
        <v>43.66952663</v>
      </c>
      <c r="D1078" s="22">
        <v>49.444116130000005</v>
      </c>
      <c r="E1078" s="23">
        <f t="shared" si="34"/>
        <v>-0.11679022605677236</v>
      </c>
      <c r="F1078" s="24">
        <f t="shared" si="35"/>
        <v>1.6947125470299299E-3</v>
      </c>
      <c r="G1078" s="119"/>
    </row>
    <row r="1079" spans="1:7" x14ac:dyDescent="0.15">
      <c r="A1079" s="25" t="s">
        <v>1302</v>
      </c>
      <c r="B1079" s="25" t="s">
        <v>940</v>
      </c>
      <c r="C1079" s="22">
        <v>17.894869030000002</v>
      </c>
      <c r="D1079" s="22">
        <v>16.72068028</v>
      </c>
      <c r="E1079" s="23">
        <f t="shared" si="34"/>
        <v>7.0223742714850879E-2</v>
      </c>
      <c r="F1079" s="24">
        <f t="shared" si="35"/>
        <v>6.944581591082458E-4</v>
      </c>
      <c r="G1079" s="119"/>
    </row>
    <row r="1080" spans="1:7" x14ac:dyDescent="0.15">
      <c r="A1080" s="25" t="s">
        <v>1303</v>
      </c>
      <c r="B1080" s="25" t="s">
        <v>942</v>
      </c>
      <c r="C1080" s="22">
        <v>22.668123809999997</v>
      </c>
      <c r="D1080" s="22">
        <v>21.455491309999999</v>
      </c>
      <c r="E1080" s="23">
        <f t="shared" si="34"/>
        <v>5.6518514653393748E-2</v>
      </c>
      <c r="F1080" s="24">
        <f t="shared" si="35"/>
        <v>8.7969705199515452E-4</v>
      </c>
      <c r="G1080" s="119"/>
    </row>
    <row r="1081" spans="1:7" x14ac:dyDescent="0.15">
      <c r="A1081" s="25" t="s">
        <v>945</v>
      </c>
      <c r="B1081" s="25" t="s">
        <v>946</v>
      </c>
      <c r="C1081" s="22">
        <v>37.314531119999998</v>
      </c>
      <c r="D1081" s="22">
        <v>9.5936904700000003</v>
      </c>
      <c r="E1081" s="23">
        <f t="shared" si="34"/>
        <v>2.8894866617475929</v>
      </c>
      <c r="F1081" s="24">
        <f t="shared" si="35"/>
        <v>1.4480899830079698E-3</v>
      </c>
      <c r="G1081" s="119"/>
    </row>
    <row r="1082" spans="1:7" x14ac:dyDescent="0.15">
      <c r="A1082" s="25" t="s">
        <v>947</v>
      </c>
      <c r="B1082" s="25" t="s">
        <v>948</v>
      </c>
      <c r="C1082" s="22">
        <v>38.554733390000003</v>
      </c>
      <c r="D1082" s="22">
        <v>15.750549230000001</v>
      </c>
      <c r="E1082" s="23">
        <f t="shared" si="34"/>
        <v>1.4478342200642107</v>
      </c>
      <c r="F1082" s="24">
        <f t="shared" si="35"/>
        <v>1.4962193425412634E-3</v>
      </c>
      <c r="G1082" s="119"/>
    </row>
    <row r="1083" spans="1:7" x14ac:dyDescent="0.15">
      <c r="A1083" s="25" t="s">
        <v>1604</v>
      </c>
      <c r="B1083" s="25" t="s">
        <v>1605</v>
      </c>
      <c r="C1083" s="22">
        <v>7.0283320400000004</v>
      </c>
      <c r="D1083" s="22">
        <v>30.80387661</v>
      </c>
      <c r="E1083" s="23">
        <f t="shared" si="34"/>
        <v>-0.77183611890854142</v>
      </c>
      <c r="F1083" s="24">
        <f t="shared" si="35"/>
        <v>2.7275318539170674E-4</v>
      </c>
      <c r="G1083" s="119"/>
    </row>
    <row r="1084" spans="1:7" x14ac:dyDescent="0.15">
      <c r="A1084" s="25" t="s">
        <v>949</v>
      </c>
      <c r="B1084" s="25" t="s">
        <v>950</v>
      </c>
      <c r="C1084" s="22">
        <v>2.0538050000000001</v>
      </c>
      <c r="D1084" s="22">
        <v>0.42326603000000002</v>
      </c>
      <c r="E1084" s="23">
        <f t="shared" si="34"/>
        <v>3.852279310012193</v>
      </c>
      <c r="F1084" s="24">
        <f t="shared" si="35"/>
        <v>7.9703385203669776E-5</v>
      </c>
      <c r="G1084" s="119"/>
    </row>
    <row r="1085" spans="1:7" x14ac:dyDescent="0.15">
      <c r="A1085" s="25" t="s">
        <v>951</v>
      </c>
      <c r="B1085" s="25" t="s">
        <v>952</v>
      </c>
      <c r="C1085" s="22">
        <v>0.56551520999999993</v>
      </c>
      <c r="D1085" s="22">
        <v>0.47558511999999997</v>
      </c>
      <c r="E1085" s="23">
        <f t="shared" si="34"/>
        <v>0.18909357382754099</v>
      </c>
      <c r="F1085" s="24">
        <f t="shared" si="35"/>
        <v>2.1946327241955396E-5</v>
      </c>
      <c r="G1085" s="119"/>
    </row>
    <row r="1086" spans="1:7" x14ac:dyDescent="0.15">
      <c r="A1086" s="25" t="s">
        <v>953</v>
      </c>
      <c r="B1086" s="25" t="s">
        <v>954</v>
      </c>
      <c r="C1086" s="22">
        <v>0.25860038000000002</v>
      </c>
      <c r="D1086" s="22">
        <v>0.60544240999999999</v>
      </c>
      <c r="E1086" s="23">
        <f t="shared" si="34"/>
        <v>-0.57287369413054501</v>
      </c>
      <c r="F1086" s="24">
        <f t="shared" si="35"/>
        <v>1.0035678022477977E-5</v>
      </c>
      <c r="G1086" s="119"/>
    </row>
    <row r="1087" spans="1:7" x14ac:dyDescent="0.15">
      <c r="A1087" s="25" t="s">
        <v>955</v>
      </c>
      <c r="B1087" s="25" t="s">
        <v>956</v>
      </c>
      <c r="C1087" s="22">
        <v>1.01126812</v>
      </c>
      <c r="D1087" s="22">
        <v>0.53748802000000007</v>
      </c>
      <c r="E1087" s="23">
        <f t="shared" si="34"/>
        <v>0.88147099539074358</v>
      </c>
      <c r="F1087" s="24">
        <f t="shared" si="35"/>
        <v>3.9244958753411811E-5</v>
      </c>
      <c r="G1087" s="119"/>
    </row>
    <row r="1088" spans="1:7" x14ac:dyDescent="0.15">
      <c r="A1088" s="25" t="s">
        <v>957</v>
      </c>
      <c r="B1088" s="25" t="s">
        <v>958</v>
      </c>
      <c r="C1088" s="22">
        <v>8.84805742</v>
      </c>
      <c r="D1088" s="22">
        <v>6.4469942400000004</v>
      </c>
      <c r="E1088" s="23">
        <f t="shared" si="34"/>
        <v>0.37243141386768164</v>
      </c>
      <c r="F1088" s="24">
        <f t="shared" si="35"/>
        <v>3.4337248611744962E-4</v>
      </c>
      <c r="G1088" s="119"/>
    </row>
    <row r="1089" spans="1:7" x14ac:dyDescent="0.15">
      <c r="A1089" s="25" t="s">
        <v>137</v>
      </c>
      <c r="B1089" s="25" t="s">
        <v>960</v>
      </c>
      <c r="C1089" s="22">
        <v>8.6849356199999992</v>
      </c>
      <c r="D1089" s="22">
        <v>4.2919885899999999</v>
      </c>
      <c r="E1089" s="23">
        <f t="shared" si="34"/>
        <v>1.0235225322441965</v>
      </c>
      <c r="F1089" s="24">
        <f t="shared" si="35"/>
        <v>3.3704210925084542E-4</v>
      </c>
      <c r="G1089" s="119"/>
    </row>
    <row r="1090" spans="1:7" x14ac:dyDescent="0.15">
      <c r="A1090" s="25" t="s">
        <v>961</v>
      </c>
      <c r="B1090" s="25" t="s">
        <v>962</v>
      </c>
      <c r="C1090" s="22">
        <v>178.19084375</v>
      </c>
      <c r="D1090" s="22">
        <v>190.03751825000001</v>
      </c>
      <c r="E1090" s="23">
        <f t="shared" si="34"/>
        <v>-6.2338608760483583E-2</v>
      </c>
      <c r="F1090" s="24">
        <f t="shared" si="35"/>
        <v>6.9151713328057841E-3</v>
      </c>
      <c r="G1090" s="119"/>
    </row>
    <row r="1091" spans="1:7" x14ac:dyDescent="0.15">
      <c r="A1091" s="25" t="s">
        <v>1526</v>
      </c>
      <c r="B1091" s="25" t="s">
        <v>963</v>
      </c>
      <c r="C1091" s="22">
        <v>93.374170629999995</v>
      </c>
      <c r="D1091" s="22">
        <v>92.500759379999991</v>
      </c>
      <c r="E1091" s="23">
        <f t="shared" si="34"/>
        <v>9.4422062678638508E-3</v>
      </c>
      <c r="F1091" s="24">
        <f t="shared" si="35"/>
        <v>3.6236339330151007E-3</v>
      </c>
      <c r="G1091" s="119"/>
    </row>
    <row r="1092" spans="1:7" x14ac:dyDescent="0.15">
      <c r="A1092" s="25" t="s">
        <v>964</v>
      </c>
      <c r="B1092" s="25" t="s">
        <v>965</v>
      </c>
      <c r="C1092" s="22">
        <v>12.15752584</v>
      </c>
      <c r="D1092" s="22">
        <v>6.6814946299999995</v>
      </c>
      <c r="E1092" s="23">
        <f t="shared" si="34"/>
        <v>0.81958177222990614</v>
      </c>
      <c r="F1092" s="24">
        <f t="shared" si="35"/>
        <v>4.7180524205028666E-4</v>
      </c>
      <c r="G1092" s="119"/>
    </row>
    <row r="1093" spans="1:7" x14ac:dyDescent="0.15">
      <c r="A1093" s="25" t="s">
        <v>1200</v>
      </c>
      <c r="B1093" s="25" t="s">
        <v>718</v>
      </c>
      <c r="C1093" s="22">
        <v>2.2521395200000001</v>
      </c>
      <c r="D1093" s="22">
        <v>1.0639235200000001</v>
      </c>
      <c r="E1093" s="23">
        <f t="shared" si="34"/>
        <v>1.1168246379213422</v>
      </c>
      <c r="F1093" s="24">
        <f t="shared" si="35"/>
        <v>8.7400285662449922E-5</v>
      </c>
      <c r="G1093" s="119"/>
    </row>
    <row r="1094" spans="1:7" x14ac:dyDescent="0.15">
      <c r="A1094" s="25" t="s">
        <v>1312</v>
      </c>
      <c r="B1094" s="25" t="s">
        <v>967</v>
      </c>
      <c r="C1094" s="22">
        <v>6.3899632000000004</v>
      </c>
      <c r="D1094" s="22">
        <v>3.5874222699999998</v>
      </c>
      <c r="E1094" s="23">
        <f t="shared" si="34"/>
        <v>0.78121300451201159</v>
      </c>
      <c r="F1094" s="24">
        <f t="shared" si="35"/>
        <v>2.4797957857093271E-4</v>
      </c>
      <c r="G1094" s="119"/>
    </row>
    <row r="1095" spans="1:7" x14ac:dyDescent="0.15">
      <c r="A1095" s="25" t="s">
        <v>968</v>
      </c>
      <c r="B1095" s="25" t="s">
        <v>969</v>
      </c>
      <c r="C1095" s="22">
        <v>12.79752996</v>
      </c>
      <c r="D1095" s="22">
        <v>6.4962323600000005</v>
      </c>
      <c r="E1095" s="23">
        <f t="shared" si="34"/>
        <v>0.96999264355131531</v>
      </c>
      <c r="F1095" s="24">
        <f t="shared" si="35"/>
        <v>4.9664231027647936E-4</v>
      </c>
      <c r="G1095" s="119"/>
    </row>
    <row r="1096" spans="1:7" x14ac:dyDescent="0.15">
      <c r="A1096" s="25" t="s">
        <v>441</v>
      </c>
      <c r="B1096" s="25" t="s">
        <v>1307</v>
      </c>
      <c r="C1096" s="22">
        <v>6.2864407400000006</v>
      </c>
      <c r="D1096" s="22">
        <v>4.3053137999999995</v>
      </c>
      <c r="E1096" s="23">
        <f t="shared" si="34"/>
        <v>0.46015854639910359</v>
      </c>
      <c r="F1096" s="24">
        <f t="shared" si="35"/>
        <v>2.4396211318029849E-4</v>
      </c>
      <c r="G1096" s="119"/>
    </row>
    <row r="1097" spans="1:7" x14ac:dyDescent="0.15">
      <c r="A1097" s="25" t="s">
        <v>970</v>
      </c>
      <c r="B1097" s="25" t="s">
        <v>971</v>
      </c>
      <c r="C1097" s="22">
        <v>12.53928687</v>
      </c>
      <c r="D1097" s="22">
        <v>5.2265764400000005</v>
      </c>
      <c r="E1097" s="23">
        <f t="shared" si="34"/>
        <v>1.3991396689493358</v>
      </c>
      <c r="F1097" s="24">
        <f t="shared" si="35"/>
        <v>4.8662049784615807E-4</v>
      </c>
      <c r="G1097" s="119"/>
    </row>
    <row r="1098" spans="1:7" x14ac:dyDescent="0.15">
      <c r="A1098" s="25" t="s">
        <v>972</v>
      </c>
      <c r="B1098" s="25" t="s">
        <v>973</v>
      </c>
      <c r="C1098" s="22">
        <v>0.81354775000000001</v>
      </c>
      <c r="D1098" s="22">
        <v>0.59413183999999997</v>
      </c>
      <c r="E1098" s="23">
        <f t="shared" si="34"/>
        <v>0.3693050855513822</v>
      </c>
      <c r="F1098" s="24">
        <f t="shared" si="35"/>
        <v>3.1571892024719403E-5</v>
      </c>
      <c r="G1098" s="119"/>
    </row>
    <row r="1099" spans="1:7" x14ac:dyDescent="0.15">
      <c r="A1099" s="25" t="s">
        <v>974</v>
      </c>
      <c r="B1099" s="25" t="s">
        <v>975</v>
      </c>
      <c r="C1099" s="22">
        <v>4.2001668800000003</v>
      </c>
      <c r="D1099" s="22">
        <v>2.31903668</v>
      </c>
      <c r="E1099" s="23">
        <f t="shared" si="34"/>
        <v>0.81116879962416144</v>
      </c>
      <c r="F1099" s="24">
        <f t="shared" si="35"/>
        <v>1.6299868719588077E-4</v>
      </c>
      <c r="G1099" s="119"/>
    </row>
    <row r="1100" spans="1:7" x14ac:dyDescent="0.15">
      <c r="A1100" s="25" t="s">
        <v>976</v>
      </c>
      <c r="B1100" s="25" t="s">
        <v>977</v>
      </c>
      <c r="C1100" s="22">
        <v>30.327394309999999</v>
      </c>
      <c r="D1100" s="22">
        <v>19.137479339999999</v>
      </c>
      <c r="E1100" s="23">
        <f t="shared" si="34"/>
        <v>0.58471206009934229</v>
      </c>
      <c r="F1100" s="24">
        <f t="shared" si="35"/>
        <v>1.1769354884779777E-3</v>
      </c>
      <c r="G1100" s="119"/>
    </row>
    <row r="1101" spans="1:7" x14ac:dyDescent="0.15">
      <c r="A1101" s="25" t="s">
        <v>978</v>
      </c>
      <c r="B1101" s="25" t="s">
        <v>979</v>
      </c>
      <c r="C1101" s="22">
        <v>0.79765275999999996</v>
      </c>
      <c r="D1101" s="22">
        <v>0.4533645</v>
      </c>
      <c r="E1101" s="23">
        <f t="shared" si="34"/>
        <v>0.7594071878146611</v>
      </c>
      <c r="F1101" s="24">
        <f t="shared" si="35"/>
        <v>3.0955044509605519E-5</v>
      </c>
      <c r="G1101" s="119"/>
    </row>
    <row r="1102" spans="1:7" x14ac:dyDescent="0.15">
      <c r="A1102" s="25" t="s">
        <v>980</v>
      </c>
      <c r="B1102" s="25" t="s">
        <v>981</v>
      </c>
      <c r="C1102" s="22">
        <v>92.824842879999991</v>
      </c>
      <c r="D1102" s="22">
        <v>47.409755130000001</v>
      </c>
      <c r="E1102" s="23">
        <f t="shared" si="34"/>
        <v>0.95792706850034293</v>
      </c>
      <c r="F1102" s="24">
        <f t="shared" si="35"/>
        <v>3.6023158033672929E-3</v>
      </c>
      <c r="G1102" s="119"/>
    </row>
    <row r="1103" spans="1:7" x14ac:dyDescent="0.15">
      <c r="A1103" s="25" t="s">
        <v>982</v>
      </c>
      <c r="B1103" s="25" t="s">
        <v>983</v>
      </c>
      <c r="C1103" s="22">
        <v>6.6509242999999998</v>
      </c>
      <c r="D1103" s="22">
        <v>2.50852136</v>
      </c>
      <c r="E1103" s="23">
        <f t="shared" si="34"/>
        <v>1.6513325363910791</v>
      </c>
      <c r="F1103" s="24">
        <f t="shared" si="35"/>
        <v>2.5810687063443111E-4</v>
      </c>
      <c r="G1103" s="119"/>
    </row>
    <row r="1104" spans="1:7" x14ac:dyDescent="0.15">
      <c r="A1104" s="25" t="s">
        <v>1419</v>
      </c>
      <c r="B1104" s="25" t="s">
        <v>1314</v>
      </c>
      <c r="C1104" s="22">
        <v>9.5234880000000008E-2</v>
      </c>
      <c r="D1104" s="22">
        <v>6.4553510000000008E-2</v>
      </c>
      <c r="E1104" s="23">
        <f t="shared" si="34"/>
        <v>0.47528585200092133</v>
      </c>
      <c r="F1104" s="24">
        <f t="shared" si="35"/>
        <v>3.6958437268704998E-6</v>
      </c>
      <c r="G1104" s="119"/>
    </row>
    <row r="1105" spans="1:7" x14ac:dyDescent="0.15">
      <c r="A1105" s="25" t="s">
        <v>1527</v>
      </c>
      <c r="B1105" s="25" t="s">
        <v>1317</v>
      </c>
      <c r="C1105" s="22">
        <v>10.986074109999999</v>
      </c>
      <c r="D1105" s="22">
        <v>3.6942732999999999</v>
      </c>
      <c r="E1105" s="23">
        <f t="shared" ref="E1105:E1146" si="36">IF(ISERROR(C1105/D1105-1),"",((C1105/D1105-1)))</f>
        <v>1.9738119564678658</v>
      </c>
      <c r="F1105" s="24">
        <f t="shared" ref="F1105:F1146" si="37">C1105/$C$1621</f>
        <v>4.2634393073606963E-4</v>
      </c>
      <c r="G1105" s="119"/>
    </row>
    <row r="1106" spans="1:7" x14ac:dyDescent="0.15">
      <c r="A1106" s="25" t="s">
        <v>1418</v>
      </c>
      <c r="B1106" s="25" t="s">
        <v>1285</v>
      </c>
      <c r="C1106" s="22">
        <v>0.87354033999999992</v>
      </c>
      <c r="D1106" s="22">
        <v>0.25344228000000002</v>
      </c>
      <c r="E1106" s="23">
        <f t="shared" si="36"/>
        <v>2.4467032888119529</v>
      </c>
      <c r="F1106" s="24">
        <f t="shared" si="37"/>
        <v>3.3900064616633351E-5</v>
      </c>
      <c r="G1106" s="119"/>
    </row>
    <row r="1107" spans="1:7" x14ac:dyDescent="0.15">
      <c r="A1107" s="25" t="s">
        <v>985</v>
      </c>
      <c r="B1107" s="25" t="s">
        <v>986</v>
      </c>
      <c r="C1107" s="22">
        <v>18.029361420000001</v>
      </c>
      <c r="D1107" s="22">
        <v>9.7295827799999994</v>
      </c>
      <c r="E1107" s="23">
        <f t="shared" si="36"/>
        <v>0.85304568835787231</v>
      </c>
      <c r="F1107" s="24">
        <f t="shared" si="37"/>
        <v>6.9967749529991545E-4</v>
      </c>
      <c r="G1107" s="119"/>
    </row>
    <row r="1108" spans="1:7" x14ac:dyDescent="0.15">
      <c r="A1108" s="25" t="s">
        <v>987</v>
      </c>
      <c r="B1108" s="25" t="s">
        <v>988</v>
      </c>
      <c r="C1108" s="22">
        <v>11.33600751</v>
      </c>
      <c r="D1108" s="22">
        <v>7.1619197199999993</v>
      </c>
      <c r="E1108" s="23">
        <f t="shared" si="36"/>
        <v>0.58281689172578455</v>
      </c>
      <c r="F1108" s="24">
        <f t="shared" si="37"/>
        <v>4.3992403039296501E-4</v>
      </c>
      <c r="G1108" s="119"/>
    </row>
    <row r="1109" spans="1:7" x14ac:dyDescent="0.15">
      <c r="A1109" s="25" t="s">
        <v>1538</v>
      </c>
      <c r="B1109" s="25" t="s">
        <v>984</v>
      </c>
      <c r="C1109" s="22">
        <v>9.0681419499999993</v>
      </c>
      <c r="D1109" s="22">
        <v>9.0234401999999996</v>
      </c>
      <c r="E1109" s="23">
        <f t="shared" si="36"/>
        <v>4.9539586908327049E-3</v>
      </c>
      <c r="F1109" s="24">
        <f t="shared" si="37"/>
        <v>3.5191345377112585E-4</v>
      </c>
      <c r="G1109" s="119"/>
    </row>
    <row r="1110" spans="1:7" x14ac:dyDescent="0.15">
      <c r="A1110" s="25" t="s">
        <v>989</v>
      </c>
      <c r="B1110" s="25" t="s">
        <v>990</v>
      </c>
      <c r="C1110" s="22">
        <v>7.1709288499999992</v>
      </c>
      <c r="D1110" s="22">
        <v>7.6621984900000006</v>
      </c>
      <c r="E1110" s="23">
        <f t="shared" si="36"/>
        <v>-6.4116015872097476E-2</v>
      </c>
      <c r="F1110" s="24">
        <f t="shared" si="37"/>
        <v>2.7828703523443494E-4</v>
      </c>
      <c r="G1110" s="119"/>
    </row>
    <row r="1111" spans="1:7" x14ac:dyDescent="0.15">
      <c r="A1111" s="25" t="s">
        <v>585</v>
      </c>
      <c r="B1111" s="25" t="s">
        <v>583</v>
      </c>
      <c r="C1111" s="22">
        <v>0</v>
      </c>
      <c r="D1111" s="22">
        <v>0</v>
      </c>
      <c r="E1111" s="23" t="str">
        <f t="shared" si="36"/>
        <v/>
      </c>
      <c r="F1111" s="24">
        <f t="shared" si="37"/>
        <v>0</v>
      </c>
      <c r="G1111" s="119"/>
    </row>
    <row r="1112" spans="1:7" x14ac:dyDescent="0.15">
      <c r="A1112" s="25" t="s">
        <v>1021</v>
      </c>
      <c r="B1112" s="25" t="s">
        <v>1022</v>
      </c>
      <c r="C1112" s="22">
        <v>0.59331</v>
      </c>
      <c r="D1112" s="22">
        <v>0.30621321000000001</v>
      </c>
      <c r="E1112" s="23">
        <f t="shared" si="36"/>
        <v>0.93757153716523201</v>
      </c>
      <c r="F1112" s="24">
        <f t="shared" si="37"/>
        <v>2.3024978259956187E-5</v>
      </c>
      <c r="G1112" s="119"/>
    </row>
    <row r="1113" spans="1:7" x14ac:dyDescent="0.15">
      <c r="A1113" s="25" t="s">
        <v>49</v>
      </c>
      <c r="B1113" s="25" t="s">
        <v>50</v>
      </c>
      <c r="C1113" s="22">
        <v>32.757049379999998</v>
      </c>
      <c r="D1113" s="22">
        <v>24.17275794</v>
      </c>
      <c r="E1113" s="23">
        <f t="shared" si="36"/>
        <v>0.35512254999232407</v>
      </c>
      <c r="F1113" s="24">
        <f t="shared" si="37"/>
        <v>1.2712247388967171E-3</v>
      </c>
      <c r="G1113" s="119"/>
    </row>
    <row r="1114" spans="1:7" x14ac:dyDescent="0.15">
      <c r="A1114" s="25" t="s">
        <v>138</v>
      </c>
      <c r="B1114" s="25" t="s">
        <v>139</v>
      </c>
      <c r="C1114" s="22">
        <v>267.07576399999999</v>
      </c>
      <c r="D1114" s="22">
        <v>194.9978275</v>
      </c>
      <c r="E1114" s="23">
        <f t="shared" si="36"/>
        <v>0.36963456169787334</v>
      </c>
      <c r="F1114" s="24">
        <f t="shared" si="37"/>
        <v>1.0364587921762971E-2</v>
      </c>
      <c r="G1114" s="119"/>
    </row>
    <row r="1115" spans="1:7" x14ac:dyDescent="0.15">
      <c r="A1115" s="25" t="s">
        <v>1435</v>
      </c>
      <c r="B1115" s="25" t="s">
        <v>1436</v>
      </c>
      <c r="C1115" s="22">
        <v>1.71281656</v>
      </c>
      <c r="D1115" s="22">
        <v>1.1085433500000001</v>
      </c>
      <c r="E1115" s="23">
        <f t="shared" si="36"/>
        <v>0.54510561991103001</v>
      </c>
      <c r="F1115" s="24">
        <f t="shared" si="37"/>
        <v>6.6470418596168855E-5</v>
      </c>
      <c r="G1115" s="119"/>
    </row>
    <row r="1116" spans="1:7" x14ac:dyDescent="0.15">
      <c r="A1116" s="25" t="s">
        <v>1528</v>
      </c>
      <c r="B1116" s="25" t="s">
        <v>52</v>
      </c>
      <c r="C1116" s="22">
        <v>9.840324429999999</v>
      </c>
      <c r="D1116" s="22">
        <v>9.9023823100000001</v>
      </c>
      <c r="E1116" s="23">
        <f t="shared" si="36"/>
        <v>-6.2669646613554564E-3</v>
      </c>
      <c r="F1116" s="24">
        <f t="shared" si="37"/>
        <v>3.8188005607804642E-4</v>
      </c>
      <c r="G1116" s="119"/>
    </row>
    <row r="1117" spans="1:7" x14ac:dyDescent="0.15">
      <c r="A1117" s="25" t="s">
        <v>53</v>
      </c>
      <c r="B1117" s="25" t="s">
        <v>54</v>
      </c>
      <c r="C1117" s="22">
        <v>13.86530924</v>
      </c>
      <c r="D1117" s="22">
        <v>8.5480059300000004</v>
      </c>
      <c r="E1117" s="23">
        <f t="shared" si="36"/>
        <v>0.6220518976640439</v>
      </c>
      <c r="F1117" s="24">
        <f t="shared" si="37"/>
        <v>5.3808033543774694E-4</v>
      </c>
      <c r="G1117" s="119"/>
    </row>
    <row r="1118" spans="1:7" x14ac:dyDescent="0.15">
      <c r="A1118" s="25" t="s">
        <v>1529</v>
      </c>
      <c r="B1118" s="25" t="s">
        <v>1319</v>
      </c>
      <c r="C1118" s="22">
        <v>3.5340959999999998E-2</v>
      </c>
      <c r="D1118" s="22">
        <v>6.6220420000000002E-2</v>
      </c>
      <c r="E1118" s="23">
        <f t="shared" si="36"/>
        <v>-0.46631326107566218</v>
      </c>
      <c r="F1118" s="24">
        <f t="shared" si="37"/>
        <v>1.3715002876843154E-6</v>
      </c>
      <c r="G1118" s="119"/>
    </row>
    <row r="1119" spans="1:7" x14ac:dyDescent="0.15">
      <c r="A1119" s="25" t="s">
        <v>55</v>
      </c>
      <c r="B1119" s="25" t="s">
        <v>56</v>
      </c>
      <c r="C1119" s="22">
        <v>0.63249222999999999</v>
      </c>
      <c r="D1119" s="22">
        <v>0.67736662999999997</v>
      </c>
      <c r="E1119" s="23">
        <f t="shared" si="36"/>
        <v>-6.6248318137549833E-2</v>
      </c>
      <c r="F1119" s="24">
        <f t="shared" si="37"/>
        <v>2.4545549283412059E-5</v>
      </c>
      <c r="G1119" s="119"/>
    </row>
    <row r="1120" spans="1:7" x14ac:dyDescent="0.15">
      <c r="A1120" s="25" t="s">
        <v>1460</v>
      </c>
      <c r="B1120" s="25" t="s">
        <v>57</v>
      </c>
      <c r="C1120" s="22">
        <v>1.6091913600000001</v>
      </c>
      <c r="D1120" s="22">
        <v>0.34415331999999998</v>
      </c>
      <c r="E1120" s="23">
        <f t="shared" si="36"/>
        <v>3.6757978682291954</v>
      </c>
      <c r="F1120" s="24">
        <f t="shared" si="37"/>
        <v>6.2448966105592914E-5</v>
      </c>
      <c r="G1120" s="119"/>
    </row>
    <row r="1121" spans="1:7" x14ac:dyDescent="0.15">
      <c r="A1121" s="25" t="s">
        <v>1461</v>
      </c>
      <c r="B1121" s="25" t="s">
        <v>59</v>
      </c>
      <c r="C1121" s="22">
        <v>1.8949299999999999E-2</v>
      </c>
      <c r="D1121" s="22">
        <v>1.77E-5</v>
      </c>
      <c r="E1121" s="23">
        <f t="shared" si="36"/>
        <v>1069.5819209039548</v>
      </c>
      <c r="F1121" s="24">
        <f t="shared" si="37"/>
        <v>7.3537816746959896E-7</v>
      </c>
      <c r="G1121" s="119"/>
    </row>
    <row r="1122" spans="1:7" x14ac:dyDescent="0.15">
      <c r="A1122" s="25" t="s">
        <v>1465</v>
      </c>
      <c r="B1122" s="25" t="s">
        <v>61</v>
      </c>
      <c r="C1122" s="22">
        <v>1.33191824</v>
      </c>
      <c r="D1122" s="22">
        <v>0.53332020999999996</v>
      </c>
      <c r="E1122" s="23">
        <f t="shared" si="36"/>
        <v>1.4974081518493367</v>
      </c>
      <c r="F1122" s="24">
        <f t="shared" si="37"/>
        <v>5.1688642564661151E-5</v>
      </c>
      <c r="G1122" s="119"/>
    </row>
    <row r="1123" spans="1:7" x14ac:dyDescent="0.15">
      <c r="A1123" s="25" t="s">
        <v>1466</v>
      </c>
      <c r="B1123" s="25" t="s">
        <v>63</v>
      </c>
      <c r="C1123" s="22">
        <v>0.47052653999999999</v>
      </c>
      <c r="D1123" s="22">
        <v>0.42249411999999997</v>
      </c>
      <c r="E1123" s="23">
        <f t="shared" si="36"/>
        <v>0.11368778339447672</v>
      </c>
      <c r="F1123" s="24">
        <f t="shared" si="37"/>
        <v>1.8260038351338094E-5</v>
      </c>
      <c r="G1123" s="119"/>
    </row>
    <row r="1124" spans="1:7" x14ac:dyDescent="0.15">
      <c r="A1124" s="25" t="s">
        <v>1467</v>
      </c>
      <c r="B1124" s="25" t="s">
        <v>65</v>
      </c>
      <c r="C1124" s="22">
        <v>8.0649999999999993E-3</v>
      </c>
      <c r="D1124" s="22">
        <v>3.4226300000000003E-3</v>
      </c>
      <c r="E1124" s="23">
        <f t="shared" si="36"/>
        <v>1.3563750682954332</v>
      </c>
      <c r="F1124" s="24">
        <f t="shared" si="37"/>
        <v>3.1298385273557944E-7</v>
      </c>
      <c r="G1124" s="119"/>
    </row>
    <row r="1125" spans="1:7" x14ac:dyDescent="0.15">
      <c r="A1125" s="25" t="s">
        <v>66</v>
      </c>
      <c r="B1125" s="25" t="s">
        <v>67</v>
      </c>
      <c r="C1125" s="22">
        <v>2.687049E-2</v>
      </c>
      <c r="D1125" s="22">
        <v>0.21191362</v>
      </c>
      <c r="E1125" s="23">
        <f t="shared" si="36"/>
        <v>-0.87320074094340894</v>
      </c>
      <c r="F1125" s="24">
        <f t="shared" si="37"/>
        <v>1.0427810892861575E-6</v>
      </c>
      <c r="G1125" s="119"/>
    </row>
    <row r="1126" spans="1:7" x14ac:dyDescent="0.15">
      <c r="A1126" s="25" t="s">
        <v>1468</v>
      </c>
      <c r="B1126" s="25" t="s">
        <v>69</v>
      </c>
      <c r="C1126" s="22">
        <v>0.18134101</v>
      </c>
      <c r="D1126" s="22">
        <v>0.32819165</v>
      </c>
      <c r="E1126" s="23">
        <f t="shared" si="36"/>
        <v>-0.44745391907441889</v>
      </c>
      <c r="F1126" s="24">
        <f t="shared" si="37"/>
        <v>7.0374219428098253E-6</v>
      </c>
      <c r="G1126" s="119"/>
    </row>
    <row r="1127" spans="1:7" x14ac:dyDescent="0.15">
      <c r="A1127" s="25" t="s">
        <v>1469</v>
      </c>
      <c r="B1127" s="25" t="s">
        <v>70</v>
      </c>
      <c r="C1127" s="22">
        <v>0.27366128000000001</v>
      </c>
      <c r="D1127" s="22">
        <v>0.30346917000000001</v>
      </c>
      <c r="E1127" s="23">
        <f t="shared" si="36"/>
        <v>-9.8223783325337433E-2</v>
      </c>
      <c r="F1127" s="24">
        <f t="shared" si="37"/>
        <v>1.0620156448722899E-5</v>
      </c>
      <c r="G1127" s="119"/>
    </row>
    <row r="1128" spans="1:7" x14ac:dyDescent="0.15">
      <c r="A1128" s="25" t="s">
        <v>125</v>
      </c>
      <c r="B1128" s="25" t="s">
        <v>71</v>
      </c>
      <c r="C1128" s="22">
        <v>0.54039055000000003</v>
      </c>
      <c r="D1128" s="22">
        <v>0.19205643</v>
      </c>
      <c r="E1128" s="23">
        <f t="shared" si="36"/>
        <v>1.8137071484667295</v>
      </c>
      <c r="F1128" s="24">
        <f t="shared" si="37"/>
        <v>2.0971297745926696E-5</v>
      </c>
      <c r="G1128" s="119"/>
    </row>
    <row r="1129" spans="1:7" x14ac:dyDescent="0.15">
      <c r="A1129" s="25" t="s">
        <v>72</v>
      </c>
      <c r="B1129" s="25" t="s">
        <v>73</v>
      </c>
      <c r="C1129" s="22">
        <v>6.6452919999999999E-2</v>
      </c>
      <c r="D1129" s="22">
        <v>0</v>
      </c>
      <c r="E1129" s="23" t="str">
        <f t="shared" si="36"/>
        <v/>
      </c>
      <c r="F1129" s="24">
        <f t="shared" si="37"/>
        <v>2.5788829419875068E-6</v>
      </c>
      <c r="G1129" s="119"/>
    </row>
    <row r="1130" spans="1:7" x14ac:dyDescent="0.15">
      <c r="A1130" s="25" t="s">
        <v>74</v>
      </c>
      <c r="B1130" s="25" t="s">
        <v>75</v>
      </c>
      <c r="C1130" s="22">
        <v>5.5178660000000004E-2</v>
      </c>
      <c r="D1130" s="22">
        <v>3.8281050000000004E-2</v>
      </c>
      <c r="E1130" s="23">
        <f t="shared" si="36"/>
        <v>0.44140926124022206</v>
      </c>
      <c r="F1130" s="24">
        <f t="shared" si="37"/>
        <v>2.1413551885414273E-6</v>
      </c>
      <c r="G1130" s="119"/>
    </row>
    <row r="1131" spans="1:7" x14ac:dyDescent="0.15">
      <c r="A1131" s="25" t="s">
        <v>76</v>
      </c>
      <c r="B1131" s="25" t="s">
        <v>77</v>
      </c>
      <c r="C1131" s="22">
        <v>3.0136759999999999E-2</v>
      </c>
      <c r="D1131" s="22">
        <v>1.3344149999999999E-2</v>
      </c>
      <c r="E1131" s="23">
        <f t="shared" si="36"/>
        <v>1.258424852838135</v>
      </c>
      <c r="F1131" s="24">
        <f t="shared" si="37"/>
        <v>1.1695374152222569E-6</v>
      </c>
      <c r="G1131" s="119"/>
    </row>
    <row r="1132" spans="1:7" x14ac:dyDescent="0.15">
      <c r="A1132" s="25" t="s">
        <v>140</v>
      </c>
      <c r="B1132" s="25" t="s">
        <v>141</v>
      </c>
      <c r="C1132" s="22">
        <v>7.7732600000000006E-3</v>
      </c>
      <c r="D1132" s="22">
        <v>4.5771300000000004E-3</v>
      </c>
      <c r="E1132" s="23">
        <f t="shared" si="36"/>
        <v>0.69828254823437397</v>
      </c>
      <c r="F1132" s="24">
        <f t="shared" si="37"/>
        <v>3.0166210330010792E-7</v>
      </c>
      <c r="G1132" s="119"/>
    </row>
    <row r="1133" spans="1:7" x14ac:dyDescent="0.15">
      <c r="A1133" s="25" t="s">
        <v>78</v>
      </c>
      <c r="B1133" s="25" t="s">
        <v>79</v>
      </c>
      <c r="C1133" s="22">
        <v>0.14214315</v>
      </c>
      <c r="D1133" s="22">
        <v>1.7188056899999999</v>
      </c>
      <c r="E1133" s="23">
        <f t="shared" si="36"/>
        <v>-0.91730121047016078</v>
      </c>
      <c r="F1133" s="24">
        <f t="shared" si="37"/>
        <v>5.5162443554831221E-6</v>
      </c>
      <c r="G1133" s="119"/>
    </row>
    <row r="1134" spans="1:7" x14ac:dyDescent="0.15">
      <c r="A1134" s="25" t="s">
        <v>80</v>
      </c>
      <c r="B1134" s="25" t="s">
        <v>81</v>
      </c>
      <c r="C1134" s="22">
        <v>32.386420749999999</v>
      </c>
      <c r="D1134" s="22">
        <v>32.983588660000002</v>
      </c>
      <c r="E1134" s="23">
        <f t="shared" si="36"/>
        <v>-1.8105001131189957E-2</v>
      </c>
      <c r="F1134" s="24">
        <f t="shared" si="37"/>
        <v>1.2568415055983278E-3</v>
      </c>
      <c r="G1134" s="119"/>
    </row>
    <row r="1135" spans="1:7" x14ac:dyDescent="0.15">
      <c r="A1135" s="25" t="s">
        <v>511</v>
      </c>
      <c r="B1135" s="25" t="s">
        <v>509</v>
      </c>
      <c r="C1135" s="22">
        <v>16.65632957</v>
      </c>
      <c r="D1135" s="22">
        <v>30.257626579999997</v>
      </c>
      <c r="E1135" s="23">
        <f t="shared" si="36"/>
        <v>-0.44951632191106239</v>
      </c>
      <c r="F1135" s="24">
        <f t="shared" si="37"/>
        <v>6.4639332935550618E-4</v>
      </c>
      <c r="G1135" s="119"/>
    </row>
    <row r="1136" spans="1:7" x14ac:dyDescent="0.15">
      <c r="A1136" s="25" t="s">
        <v>82</v>
      </c>
      <c r="B1136" s="25" t="s">
        <v>83</v>
      </c>
      <c r="C1136" s="22">
        <v>3.9509999999999999E-5</v>
      </c>
      <c r="D1136" s="22">
        <v>6.4000000000000005E-4</v>
      </c>
      <c r="E1136" s="23">
        <f t="shared" si="36"/>
        <v>-0.93826562499999999</v>
      </c>
      <c r="F1136" s="24">
        <f t="shared" si="37"/>
        <v>1.5332910132154673E-9</v>
      </c>
      <c r="G1136" s="119"/>
    </row>
    <row r="1137" spans="1:7" x14ac:dyDescent="0.15">
      <c r="A1137" s="25" t="s">
        <v>142</v>
      </c>
      <c r="B1137" s="25" t="s">
        <v>85</v>
      </c>
      <c r="C1137" s="22">
        <v>2.9825000000000001E-2</v>
      </c>
      <c r="D1137" s="22">
        <v>0</v>
      </c>
      <c r="E1137" s="23" t="str">
        <f t="shared" si="36"/>
        <v/>
      </c>
      <c r="F1137" s="24">
        <f t="shared" si="37"/>
        <v>1.1574387362478186E-6</v>
      </c>
      <c r="G1137" s="119"/>
    </row>
    <row r="1138" spans="1:7" x14ac:dyDescent="0.15">
      <c r="A1138" s="25" t="s">
        <v>86</v>
      </c>
      <c r="B1138" s="25" t="s">
        <v>87</v>
      </c>
      <c r="C1138" s="22">
        <v>1.7116820000000001E-2</v>
      </c>
      <c r="D1138" s="22">
        <v>0</v>
      </c>
      <c r="E1138" s="23" t="str">
        <f t="shared" si="36"/>
        <v/>
      </c>
      <c r="F1138" s="24">
        <f t="shared" si="37"/>
        <v>6.6426388966911613E-7</v>
      </c>
      <c r="G1138" s="119"/>
    </row>
    <row r="1139" spans="1:7" x14ac:dyDescent="0.15">
      <c r="A1139" s="25" t="s">
        <v>143</v>
      </c>
      <c r="B1139" s="25" t="s">
        <v>144</v>
      </c>
      <c r="C1139" s="22">
        <v>1.48613774</v>
      </c>
      <c r="D1139" s="22">
        <v>3.241045E-2</v>
      </c>
      <c r="E1139" s="23">
        <f t="shared" si="36"/>
        <v>44.853659544992432</v>
      </c>
      <c r="F1139" s="24">
        <f t="shared" si="37"/>
        <v>5.767354191704239E-5</v>
      </c>
      <c r="G1139" s="119"/>
    </row>
    <row r="1140" spans="1:7" x14ac:dyDescent="0.15">
      <c r="A1140" s="25" t="s">
        <v>88</v>
      </c>
      <c r="B1140" s="25" t="s">
        <v>89</v>
      </c>
      <c r="C1140" s="22">
        <v>0.69246998999999998</v>
      </c>
      <c r="D1140" s="22">
        <v>0</v>
      </c>
      <c r="E1140" s="23" t="str">
        <f t="shared" si="36"/>
        <v/>
      </c>
      <c r="F1140" s="24">
        <f t="shared" si="37"/>
        <v>2.6873146357590596E-5</v>
      </c>
      <c r="G1140" s="119"/>
    </row>
    <row r="1141" spans="1:7" x14ac:dyDescent="0.15">
      <c r="A1141" s="25" t="s">
        <v>512</v>
      </c>
      <c r="B1141" s="25" t="s">
        <v>507</v>
      </c>
      <c r="C1141" s="22">
        <v>0.32356526000000002</v>
      </c>
      <c r="D1141" s="22">
        <v>5.7425790000000004E-2</v>
      </c>
      <c r="E1141" s="23">
        <f t="shared" si="36"/>
        <v>4.6344938397887079</v>
      </c>
      <c r="F1141" s="24">
        <f t="shared" si="37"/>
        <v>1.2556813600271479E-5</v>
      </c>
      <c r="G1141" s="119"/>
    </row>
    <row r="1142" spans="1:7" x14ac:dyDescent="0.15">
      <c r="A1142" s="25" t="s">
        <v>90</v>
      </c>
      <c r="B1142" s="25" t="s">
        <v>91</v>
      </c>
      <c r="C1142" s="22">
        <v>0.83538237000000004</v>
      </c>
      <c r="D1142" s="22">
        <v>0.48255281</v>
      </c>
      <c r="E1142" s="23">
        <f t="shared" si="36"/>
        <v>0.73117294664598487</v>
      </c>
      <c r="F1142" s="24">
        <f t="shared" si="37"/>
        <v>3.2419242736513252E-5</v>
      </c>
      <c r="G1142" s="119"/>
    </row>
    <row r="1143" spans="1:7" x14ac:dyDescent="0.15">
      <c r="A1143" s="25" t="s">
        <v>92</v>
      </c>
      <c r="B1143" s="25" t="s">
        <v>93</v>
      </c>
      <c r="C1143" s="22">
        <v>0.55608966000000004</v>
      </c>
      <c r="D1143" s="22">
        <v>2.0219999999999998E-4</v>
      </c>
      <c r="E1143" s="23">
        <f t="shared" si="36"/>
        <v>2749.1961424332349</v>
      </c>
      <c r="F1143" s="24">
        <f t="shared" si="37"/>
        <v>2.1580543614782201E-5</v>
      </c>
      <c r="G1143" s="119"/>
    </row>
    <row r="1144" spans="1:7" x14ac:dyDescent="0.15">
      <c r="A1144" s="25" t="s">
        <v>482</v>
      </c>
      <c r="B1144" s="25" t="s">
        <v>483</v>
      </c>
      <c r="C1144" s="22">
        <v>5.8575210000000003E-2</v>
      </c>
      <c r="D1144" s="22">
        <v>2.6510300000000004E-3</v>
      </c>
      <c r="E1144" s="23">
        <f t="shared" si="36"/>
        <v>21.095264859318828</v>
      </c>
      <c r="F1144" s="24">
        <f t="shared" si="37"/>
        <v>2.2731673776312016E-6</v>
      </c>
      <c r="G1144" s="119"/>
    </row>
    <row r="1145" spans="1:7" x14ac:dyDescent="0.15">
      <c r="A1145" s="25" t="s">
        <v>94</v>
      </c>
      <c r="B1145" s="25" t="s">
        <v>95</v>
      </c>
      <c r="C1145" s="22">
        <v>0.20167446999999999</v>
      </c>
      <c r="D1145" s="22">
        <v>0.23759435000000001</v>
      </c>
      <c r="E1145" s="23">
        <f t="shared" si="36"/>
        <v>-0.15118154114354998</v>
      </c>
      <c r="F1145" s="24">
        <f t="shared" si="37"/>
        <v>7.826516133788721E-6</v>
      </c>
      <c r="G1145" s="119"/>
    </row>
    <row r="1146" spans="1:7" s="4" customFormat="1" x14ac:dyDescent="0.15">
      <c r="A1146" s="111" t="s">
        <v>1617</v>
      </c>
      <c r="B1146" s="26"/>
      <c r="C1146" s="27">
        <f>SUM(C849:C1145)</f>
        <v>3556.7341553799993</v>
      </c>
      <c r="D1146" s="28">
        <f>SUM(D849:D1145)</f>
        <v>3300.0465388700004</v>
      </c>
      <c r="E1146" s="29">
        <f t="shared" si="36"/>
        <v>7.7783029265367176E-2</v>
      </c>
      <c r="F1146" s="49">
        <f t="shared" si="37"/>
        <v>0.13802856281550641</v>
      </c>
      <c r="G1146" s="119"/>
    </row>
    <row r="1147" spans="1:7" x14ac:dyDescent="0.15">
      <c r="E1147" s="32"/>
      <c r="G1147" s="119"/>
    </row>
    <row r="1148" spans="1:7" s="4" customFormat="1" x14ac:dyDescent="0.15">
      <c r="A1148" s="33" t="s">
        <v>1574</v>
      </c>
      <c r="B1148" s="34" t="s">
        <v>146</v>
      </c>
      <c r="C1148" s="140" t="s">
        <v>1431</v>
      </c>
      <c r="D1148" s="141"/>
      <c r="E1148" s="142"/>
      <c r="F1148" s="35"/>
      <c r="G1148" s="119"/>
    </row>
    <row r="1149" spans="1:7" s="10" customFormat="1" x14ac:dyDescent="0.15">
      <c r="A1149" s="36"/>
      <c r="B1149" s="37"/>
      <c r="C1149" s="7" t="s">
        <v>1686</v>
      </c>
      <c r="D1149" s="38" t="s">
        <v>240</v>
      </c>
      <c r="E1149" s="39" t="s">
        <v>114</v>
      </c>
      <c r="F1149" s="40" t="s">
        <v>115</v>
      </c>
      <c r="G1149" s="119"/>
    </row>
    <row r="1150" spans="1:7" x14ac:dyDescent="0.15">
      <c r="A1150" s="20" t="s">
        <v>840</v>
      </c>
      <c r="B1150" s="20" t="s">
        <v>1391</v>
      </c>
      <c r="C1150" s="44">
        <v>5.6813794500000006</v>
      </c>
      <c r="D1150" s="22">
        <v>4.8588012800000007</v>
      </c>
      <c r="E1150" s="41">
        <f t="shared" ref="E1150:E1181" si="38">IF(ISERROR(C1150/D1150-1),"",((C1150/D1150-1)))</f>
        <v>0.16929652451231747</v>
      </c>
      <c r="F1150" s="42">
        <f t="shared" ref="F1150:F1181" si="39">C1150/$C$1621</f>
        <v>2.2048109474442004E-4</v>
      </c>
      <c r="G1150" s="119"/>
    </row>
    <row r="1151" spans="1:7" x14ac:dyDescent="0.15">
      <c r="A1151" s="25" t="s">
        <v>17</v>
      </c>
      <c r="B1151" s="25" t="s">
        <v>158</v>
      </c>
      <c r="C1151" s="21">
        <v>0.84335177000000006</v>
      </c>
      <c r="D1151" s="22">
        <v>0.51684366000000004</v>
      </c>
      <c r="E1151" s="23">
        <f t="shared" si="38"/>
        <v>0.63173476869194833</v>
      </c>
      <c r="F1151" s="24">
        <f t="shared" si="39"/>
        <v>3.2728516576065753E-5</v>
      </c>
      <c r="G1151" s="119"/>
    </row>
    <row r="1152" spans="1:7" x14ac:dyDescent="0.15">
      <c r="A1152" s="25" t="s">
        <v>1487</v>
      </c>
      <c r="B1152" s="25" t="s">
        <v>159</v>
      </c>
      <c r="C1152" s="21">
        <v>2.3888090200000001</v>
      </c>
      <c r="D1152" s="22">
        <v>1.1249597499999999</v>
      </c>
      <c r="E1152" s="23">
        <f t="shared" si="38"/>
        <v>1.1234617682988217</v>
      </c>
      <c r="F1152" s="24">
        <f t="shared" si="39"/>
        <v>9.2704110418983742E-5</v>
      </c>
      <c r="G1152" s="119"/>
    </row>
    <row r="1153" spans="1:7" x14ac:dyDescent="0.15">
      <c r="A1153" s="25" t="s">
        <v>1487</v>
      </c>
      <c r="B1153" s="25" t="s">
        <v>520</v>
      </c>
      <c r="C1153" s="21">
        <v>3.0595683899999999</v>
      </c>
      <c r="D1153" s="22">
        <v>3.0119501899999999</v>
      </c>
      <c r="E1153" s="23">
        <f t="shared" si="38"/>
        <v>1.5809756800792218E-2</v>
      </c>
      <c r="F1153" s="24">
        <f t="shared" si="39"/>
        <v>1.187347182157711E-4</v>
      </c>
      <c r="G1153" s="119"/>
    </row>
    <row r="1154" spans="1:7" x14ac:dyDescent="0.15">
      <c r="A1154" s="25" t="s">
        <v>1488</v>
      </c>
      <c r="B1154" s="25" t="s">
        <v>160</v>
      </c>
      <c r="C1154" s="21">
        <v>3.1888105499999999</v>
      </c>
      <c r="D1154" s="22">
        <v>6.4283858399999998</v>
      </c>
      <c r="E1154" s="23">
        <f t="shared" si="38"/>
        <v>-0.50394848265672865</v>
      </c>
      <c r="F1154" s="24">
        <f t="shared" si="39"/>
        <v>1.2375030521796183E-4</v>
      </c>
      <c r="G1154" s="119"/>
    </row>
    <row r="1155" spans="1:7" x14ac:dyDescent="0.15">
      <c r="A1155" s="25" t="s">
        <v>1489</v>
      </c>
      <c r="B1155" s="25" t="s">
        <v>161</v>
      </c>
      <c r="C1155" s="21">
        <v>0.99724267</v>
      </c>
      <c r="D1155" s="22">
        <v>3.8745878599999997</v>
      </c>
      <c r="E1155" s="23">
        <f t="shared" si="38"/>
        <v>-0.74261967826430964</v>
      </c>
      <c r="F1155" s="24">
        <f t="shared" si="39"/>
        <v>3.8700663728321889E-5</v>
      </c>
      <c r="G1155" s="119"/>
    </row>
    <row r="1156" spans="1:7" x14ac:dyDescent="0.15">
      <c r="A1156" s="25" t="s">
        <v>995</v>
      </c>
      <c r="B1156" s="25" t="s">
        <v>996</v>
      </c>
      <c r="C1156" s="21">
        <v>0</v>
      </c>
      <c r="D1156" s="22">
        <v>0</v>
      </c>
      <c r="E1156" s="23" t="str">
        <f t="shared" si="38"/>
        <v/>
      </c>
      <c r="F1156" s="24">
        <f t="shared" si="39"/>
        <v>0</v>
      </c>
      <c r="G1156" s="119"/>
    </row>
    <row r="1157" spans="1:7" x14ac:dyDescent="0.15">
      <c r="A1157" s="25" t="s">
        <v>162</v>
      </c>
      <c r="B1157" s="25" t="s">
        <v>163</v>
      </c>
      <c r="C1157" s="21">
        <v>3.9412393799999998</v>
      </c>
      <c r="D1157" s="22">
        <v>4.0749632400000007</v>
      </c>
      <c r="E1157" s="23">
        <f t="shared" si="38"/>
        <v>-3.2815967193853934E-2</v>
      </c>
      <c r="F1157" s="24">
        <f t="shared" si="39"/>
        <v>1.5295031440862821E-4</v>
      </c>
      <c r="G1157" s="119"/>
    </row>
    <row r="1158" spans="1:7" x14ac:dyDescent="0.15">
      <c r="A1158" s="25" t="s">
        <v>164</v>
      </c>
      <c r="B1158" s="25" t="s">
        <v>165</v>
      </c>
      <c r="C1158" s="21">
        <v>7.2016061599999999</v>
      </c>
      <c r="D1158" s="22">
        <v>22.840162460000002</v>
      </c>
      <c r="E1158" s="23">
        <f t="shared" si="38"/>
        <v>-0.68469549318608491</v>
      </c>
      <c r="F1158" s="24">
        <f t="shared" si="39"/>
        <v>2.7947755013528599E-4</v>
      </c>
      <c r="G1158" s="119"/>
    </row>
    <row r="1159" spans="1:7" x14ac:dyDescent="0.15">
      <c r="A1159" s="25" t="s">
        <v>166</v>
      </c>
      <c r="B1159" s="25" t="s">
        <v>167</v>
      </c>
      <c r="C1159" s="21">
        <v>0.77607117000000003</v>
      </c>
      <c r="D1159" s="22">
        <v>5.2964734500000006</v>
      </c>
      <c r="E1159" s="23">
        <f t="shared" si="38"/>
        <v>-0.85347398088061788</v>
      </c>
      <c r="F1159" s="24">
        <f t="shared" si="39"/>
        <v>3.0117513302369356E-5</v>
      </c>
      <c r="G1159" s="119"/>
    </row>
    <row r="1160" spans="1:7" x14ac:dyDescent="0.15">
      <c r="A1160" s="25" t="s">
        <v>841</v>
      </c>
      <c r="B1160" s="25" t="s">
        <v>842</v>
      </c>
      <c r="C1160" s="21">
        <v>0.21531275</v>
      </c>
      <c r="D1160" s="22">
        <v>0.15886808999999999</v>
      </c>
      <c r="E1160" s="23">
        <f t="shared" si="38"/>
        <v>0.35529262043749643</v>
      </c>
      <c r="F1160" s="24">
        <f t="shared" si="39"/>
        <v>8.3557859935638732E-6</v>
      </c>
      <c r="G1160" s="119"/>
    </row>
    <row r="1161" spans="1:7" x14ac:dyDescent="0.15">
      <c r="A1161" s="25" t="s">
        <v>1513</v>
      </c>
      <c r="B1161" s="25" t="s">
        <v>168</v>
      </c>
      <c r="C1161" s="21">
        <v>0.70163273999999998</v>
      </c>
      <c r="D1161" s="22">
        <v>0</v>
      </c>
      <c r="E1161" s="23" t="str">
        <f t="shared" si="38"/>
        <v/>
      </c>
      <c r="F1161" s="24">
        <f t="shared" si="39"/>
        <v>2.7228731329277259E-5</v>
      </c>
      <c r="G1161" s="119"/>
    </row>
    <row r="1162" spans="1:7" x14ac:dyDescent="0.15">
      <c r="A1162" s="25" t="s">
        <v>169</v>
      </c>
      <c r="B1162" s="25" t="s">
        <v>170</v>
      </c>
      <c r="C1162" s="21">
        <v>0.89544511999999998</v>
      </c>
      <c r="D1162" s="22">
        <v>1.19549503</v>
      </c>
      <c r="E1162" s="23">
        <f t="shared" si="38"/>
        <v>-0.25098382048480794</v>
      </c>
      <c r="F1162" s="24">
        <f t="shared" si="39"/>
        <v>3.4750138074503814E-5</v>
      </c>
      <c r="G1162" s="119"/>
    </row>
    <row r="1163" spans="1:7" x14ac:dyDescent="0.15">
      <c r="A1163" s="25" t="s">
        <v>171</v>
      </c>
      <c r="B1163" s="25" t="s">
        <v>172</v>
      </c>
      <c r="C1163" s="21">
        <v>1.83976706</v>
      </c>
      <c r="D1163" s="22">
        <v>5.56480861</v>
      </c>
      <c r="E1163" s="23">
        <f t="shared" si="38"/>
        <v>-0.66939257233502591</v>
      </c>
      <c r="F1163" s="24">
        <f t="shared" si="39"/>
        <v>7.1397071614979539E-5</v>
      </c>
      <c r="G1163" s="119"/>
    </row>
    <row r="1164" spans="1:7" x14ac:dyDescent="0.15">
      <c r="A1164" s="25" t="s">
        <v>173</v>
      </c>
      <c r="B1164" s="25" t="s">
        <v>174</v>
      </c>
      <c r="C1164" s="21">
        <v>4.6994710000000002E-2</v>
      </c>
      <c r="D1164" s="22">
        <v>0.50681049</v>
      </c>
      <c r="E1164" s="23">
        <f t="shared" si="38"/>
        <v>-0.90727360438020921</v>
      </c>
      <c r="F1164" s="24">
        <f t="shared" si="39"/>
        <v>1.8237551635451039E-6</v>
      </c>
      <c r="G1164" s="119"/>
    </row>
    <row r="1165" spans="1:7" x14ac:dyDescent="0.15">
      <c r="A1165" s="25" t="s">
        <v>175</v>
      </c>
      <c r="B1165" s="25" t="s">
        <v>176</v>
      </c>
      <c r="C1165" s="21">
        <v>0.13199170999999998</v>
      </c>
      <c r="D1165" s="22">
        <v>0.4999981</v>
      </c>
      <c r="E1165" s="23">
        <f t="shared" si="38"/>
        <v>-0.73601557685919206</v>
      </c>
      <c r="F1165" s="24">
        <f t="shared" si="39"/>
        <v>5.1222906292569507E-6</v>
      </c>
      <c r="G1165" s="119"/>
    </row>
    <row r="1166" spans="1:7" x14ac:dyDescent="0.15">
      <c r="A1166" s="25" t="s">
        <v>1514</v>
      </c>
      <c r="B1166" s="25" t="s">
        <v>179</v>
      </c>
      <c r="C1166" s="21">
        <v>0.67791029000000003</v>
      </c>
      <c r="D1166" s="22">
        <v>1.7785226599999999</v>
      </c>
      <c r="E1166" s="23">
        <f t="shared" si="38"/>
        <v>-0.61883516851002618</v>
      </c>
      <c r="F1166" s="24">
        <f t="shared" si="39"/>
        <v>2.6308118335188341E-5</v>
      </c>
      <c r="G1166" s="119"/>
    </row>
    <row r="1167" spans="1:7" x14ac:dyDescent="0.15">
      <c r="A1167" s="25" t="s">
        <v>177</v>
      </c>
      <c r="B1167" s="25" t="s">
        <v>178</v>
      </c>
      <c r="C1167" s="21">
        <v>1.2474896799999999</v>
      </c>
      <c r="D1167" s="22">
        <v>5.4131474400000004</v>
      </c>
      <c r="E1167" s="23">
        <f t="shared" si="38"/>
        <v>-0.76954448519510499</v>
      </c>
      <c r="F1167" s="24">
        <f t="shared" si="39"/>
        <v>4.8412166930474282E-5</v>
      </c>
      <c r="G1167" s="119"/>
    </row>
    <row r="1168" spans="1:7" x14ac:dyDescent="0.15">
      <c r="A1168" s="25" t="s">
        <v>180</v>
      </c>
      <c r="B1168" s="25" t="s">
        <v>181</v>
      </c>
      <c r="C1168" s="21">
        <v>0.70621208999999996</v>
      </c>
      <c r="D1168" s="22">
        <v>0.15083695000000003</v>
      </c>
      <c r="E1168" s="23">
        <f t="shared" si="38"/>
        <v>3.6819568414768389</v>
      </c>
      <c r="F1168" s="24">
        <f t="shared" si="39"/>
        <v>2.7406445229590298E-5</v>
      </c>
      <c r="G1168" s="119"/>
    </row>
    <row r="1169" spans="1:7" x14ac:dyDescent="0.15">
      <c r="A1169" s="25" t="s">
        <v>182</v>
      </c>
      <c r="B1169" s="25" t="s">
        <v>183</v>
      </c>
      <c r="C1169" s="21">
        <v>1.5177616899999999</v>
      </c>
      <c r="D1169" s="22">
        <v>7.2053250499999999</v>
      </c>
      <c r="E1169" s="23">
        <f t="shared" si="38"/>
        <v>-0.78935555586073103</v>
      </c>
      <c r="F1169" s="24">
        <f t="shared" si="39"/>
        <v>5.8900793709939761E-5</v>
      </c>
      <c r="G1169" s="119"/>
    </row>
    <row r="1170" spans="1:7" x14ac:dyDescent="0.15">
      <c r="A1170" s="25" t="s">
        <v>184</v>
      </c>
      <c r="B1170" s="25" t="s">
        <v>185</v>
      </c>
      <c r="C1170" s="21">
        <v>0.54872546</v>
      </c>
      <c r="D1170" s="22">
        <v>0.23565082999999998</v>
      </c>
      <c r="E1170" s="23">
        <f t="shared" si="38"/>
        <v>1.3285530545341175</v>
      </c>
      <c r="F1170" s="24">
        <f t="shared" si="39"/>
        <v>2.1294756176677382E-5</v>
      </c>
      <c r="G1170" s="119"/>
    </row>
    <row r="1171" spans="1:7" x14ac:dyDescent="0.15">
      <c r="A1171" s="25" t="s">
        <v>186</v>
      </c>
      <c r="B1171" s="25" t="s">
        <v>187</v>
      </c>
      <c r="C1171" s="21">
        <v>5.08046372</v>
      </c>
      <c r="D1171" s="22">
        <v>6.8684495500000002</v>
      </c>
      <c r="E1171" s="23">
        <f t="shared" si="38"/>
        <v>-0.2603186959420849</v>
      </c>
      <c r="F1171" s="24">
        <f t="shared" si="39"/>
        <v>1.9716095582999804E-4</v>
      </c>
      <c r="G1171" s="119"/>
    </row>
    <row r="1172" spans="1:7" x14ac:dyDescent="0.15">
      <c r="A1172" s="25" t="s">
        <v>188</v>
      </c>
      <c r="B1172" s="25" t="s">
        <v>189</v>
      </c>
      <c r="C1172" s="21">
        <v>1.7105849999999999E-2</v>
      </c>
      <c r="D1172" s="22">
        <v>3.151325E-2</v>
      </c>
      <c r="E1172" s="23">
        <f t="shared" si="38"/>
        <v>-0.45718546960405548</v>
      </c>
      <c r="F1172" s="24">
        <f t="shared" si="39"/>
        <v>6.6383816953712474E-7</v>
      </c>
      <c r="G1172" s="119"/>
    </row>
    <row r="1173" spans="1:7" x14ac:dyDescent="0.15">
      <c r="A1173" s="25" t="s">
        <v>190</v>
      </c>
      <c r="B1173" s="25" t="s">
        <v>191</v>
      </c>
      <c r="C1173" s="21">
        <v>0.24730278</v>
      </c>
      <c r="D1173" s="22">
        <v>0.62028190000000005</v>
      </c>
      <c r="E1173" s="23">
        <f t="shared" si="38"/>
        <v>-0.60130582562541324</v>
      </c>
      <c r="F1173" s="24">
        <f t="shared" si="39"/>
        <v>9.5972444980309248E-6</v>
      </c>
      <c r="G1173" s="119"/>
    </row>
    <row r="1174" spans="1:7" x14ac:dyDescent="0.15">
      <c r="A1174" s="25" t="s">
        <v>192</v>
      </c>
      <c r="B1174" s="25" t="s">
        <v>193</v>
      </c>
      <c r="C1174" s="21">
        <v>20.979291670000002</v>
      </c>
      <c r="D1174" s="22">
        <v>11.545271300000001</v>
      </c>
      <c r="E1174" s="23">
        <f t="shared" si="38"/>
        <v>0.81713284381632501</v>
      </c>
      <c r="F1174" s="24">
        <f t="shared" si="39"/>
        <v>8.1415741283819584E-4</v>
      </c>
      <c r="G1174" s="119"/>
    </row>
    <row r="1175" spans="1:7" x14ac:dyDescent="0.15">
      <c r="A1175" s="65" t="s">
        <v>1462</v>
      </c>
      <c r="B1175" s="25" t="s">
        <v>1463</v>
      </c>
      <c r="C1175" s="21">
        <v>24.590698270000001</v>
      </c>
      <c r="D1175" s="22">
        <v>23.282578090000001</v>
      </c>
      <c r="E1175" s="23">
        <f t="shared" si="38"/>
        <v>5.6184507357535551E-2</v>
      </c>
      <c r="F1175" s="24">
        <f t="shared" si="39"/>
        <v>9.5430768580319261E-4</v>
      </c>
      <c r="G1175" s="119"/>
    </row>
    <row r="1176" spans="1:7" x14ac:dyDescent="0.15">
      <c r="A1176" s="25" t="s">
        <v>194</v>
      </c>
      <c r="B1176" s="25" t="s">
        <v>195</v>
      </c>
      <c r="C1176" s="21">
        <v>2.06277797</v>
      </c>
      <c r="D1176" s="22">
        <v>0.58992956000000007</v>
      </c>
      <c r="E1176" s="23">
        <f t="shared" si="38"/>
        <v>2.4966513120651213</v>
      </c>
      <c r="F1176" s="24">
        <f t="shared" si="39"/>
        <v>8.0051605255880662E-5</v>
      </c>
      <c r="G1176" s="119"/>
    </row>
    <row r="1177" spans="1:7" x14ac:dyDescent="0.15">
      <c r="A1177" s="25" t="s">
        <v>196</v>
      </c>
      <c r="B1177" s="25" t="s">
        <v>197</v>
      </c>
      <c r="C1177" s="21">
        <v>2.8560678900000003</v>
      </c>
      <c r="D1177" s="22">
        <v>2.4201841900000001</v>
      </c>
      <c r="E1177" s="23">
        <f t="shared" si="38"/>
        <v>0.18010352344298242</v>
      </c>
      <c r="F1177" s="24">
        <f t="shared" si="39"/>
        <v>1.1083733811364876E-4</v>
      </c>
      <c r="G1177" s="119"/>
    </row>
    <row r="1178" spans="1:7" x14ac:dyDescent="0.15">
      <c r="A1178" s="65" t="s">
        <v>1455</v>
      </c>
      <c r="B1178" s="25" t="s">
        <v>1575</v>
      </c>
      <c r="C1178" s="21">
        <v>1.0168012099999999</v>
      </c>
      <c r="D1178" s="22">
        <v>1.2355170500000001</v>
      </c>
      <c r="E1178" s="23">
        <f t="shared" si="38"/>
        <v>-0.1770237326955546</v>
      </c>
      <c r="F1178" s="24">
        <f t="shared" si="39"/>
        <v>3.9459685080223056E-5</v>
      </c>
      <c r="G1178" s="119"/>
    </row>
    <row r="1179" spans="1:7" x14ac:dyDescent="0.15">
      <c r="A1179" s="65" t="s">
        <v>198</v>
      </c>
      <c r="B1179" s="25" t="s">
        <v>199</v>
      </c>
      <c r="C1179" s="21">
        <v>1.2430800200000001</v>
      </c>
      <c r="D1179" s="22">
        <v>1.8474947399999997</v>
      </c>
      <c r="E1179" s="23">
        <f t="shared" si="38"/>
        <v>-0.32715368921699861</v>
      </c>
      <c r="F1179" s="24">
        <f t="shared" si="39"/>
        <v>4.8241038303561211E-5</v>
      </c>
      <c r="G1179" s="119"/>
    </row>
    <row r="1180" spans="1:7" x14ac:dyDescent="0.15">
      <c r="A1180" s="65" t="s">
        <v>200</v>
      </c>
      <c r="B1180" s="25" t="s">
        <v>201</v>
      </c>
      <c r="C1180" s="21">
        <v>5.84987675</v>
      </c>
      <c r="D1180" s="22">
        <v>7.0872106600000002</v>
      </c>
      <c r="E1180" s="23">
        <f t="shared" si="38"/>
        <v>-0.17458686771983156</v>
      </c>
      <c r="F1180" s="24">
        <f t="shared" si="39"/>
        <v>2.2702008223723374E-4</v>
      </c>
      <c r="G1180" s="119"/>
    </row>
    <row r="1181" spans="1:7" x14ac:dyDescent="0.15">
      <c r="A1181" s="65" t="s">
        <v>1342</v>
      </c>
      <c r="B1181" s="25" t="s">
        <v>1340</v>
      </c>
      <c r="C1181" s="21">
        <v>3.79522147</v>
      </c>
      <c r="D1181" s="22">
        <v>8.4729033200000003</v>
      </c>
      <c r="E1181" s="23">
        <f t="shared" si="38"/>
        <v>-0.55207544254145935</v>
      </c>
      <c r="F1181" s="24">
        <f t="shared" si="39"/>
        <v>1.4728369964852936E-4</v>
      </c>
      <c r="G1181" s="119"/>
    </row>
    <row r="1182" spans="1:7" x14ac:dyDescent="0.15">
      <c r="A1182" s="65" t="s">
        <v>228</v>
      </c>
      <c r="B1182" s="25" t="s">
        <v>229</v>
      </c>
      <c r="C1182" s="21">
        <v>0.46438899</v>
      </c>
      <c r="D1182" s="22">
        <v>0.14243423999999999</v>
      </c>
      <c r="E1182" s="23">
        <f t="shared" ref="E1182:E1213" si="40">IF(ISERROR(C1182/D1182-1),"",((C1182/D1182-1)))</f>
        <v>2.2603746823797426</v>
      </c>
      <c r="F1182" s="24">
        <f t="shared" ref="F1182:F1213" si="41">C1182/$C$1621</f>
        <v>1.8021854340754431E-5</v>
      </c>
      <c r="G1182" s="119"/>
    </row>
    <row r="1183" spans="1:7" x14ac:dyDescent="0.15">
      <c r="A1183" s="25" t="s">
        <v>18</v>
      </c>
      <c r="B1183" s="25" t="s">
        <v>846</v>
      </c>
      <c r="C1183" s="21">
        <v>12.036223219999998</v>
      </c>
      <c r="D1183" s="22">
        <v>3.1333783999999998</v>
      </c>
      <c r="E1183" s="23">
        <f t="shared" si="40"/>
        <v>2.8412925869406642</v>
      </c>
      <c r="F1183" s="24">
        <f t="shared" si="41"/>
        <v>4.6709777009064368E-4</v>
      </c>
      <c r="G1183" s="119"/>
    </row>
    <row r="1184" spans="1:7" x14ac:dyDescent="0.15">
      <c r="A1184" s="65" t="s">
        <v>230</v>
      </c>
      <c r="B1184" s="25" t="s">
        <v>231</v>
      </c>
      <c r="C1184" s="21">
        <v>14.410845419999999</v>
      </c>
      <c r="D1184" s="22">
        <v>15.721071269999999</v>
      </c>
      <c r="E1184" s="23">
        <f t="shared" si="40"/>
        <v>-8.3342020877436029E-2</v>
      </c>
      <c r="F1184" s="24">
        <f t="shared" si="41"/>
        <v>5.5925132309094601E-4</v>
      </c>
      <c r="G1184" s="119"/>
    </row>
    <row r="1185" spans="1:7" x14ac:dyDescent="0.15">
      <c r="A1185" s="65" t="s">
        <v>232</v>
      </c>
      <c r="B1185" s="25" t="s">
        <v>233</v>
      </c>
      <c r="C1185" s="21">
        <v>6.1949313699999999</v>
      </c>
      <c r="D1185" s="22">
        <v>6.07772588</v>
      </c>
      <c r="E1185" s="23">
        <f t="shared" si="40"/>
        <v>1.9284431761835252E-2</v>
      </c>
      <c r="F1185" s="24">
        <f t="shared" si="41"/>
        <v>2.4041084781340377E-4</v>
      </c>
      <c r="G1185" s="119"/>
    </row>
    <row r="1186" spans="1:7" x14ac:dyDescent="0.15">
      <c r="A1186" s="65" t="s">
        <v>234</v>
      </c>
      <c r="B1186" s="25" t="s">
        <v>235</v>
      </c>
      <c r="C1186" s="21">
        <v>0.86188246999999996</v>
      </c>
      <c r="D1186" s="22">
        <v>1.52776964</v>
      </c>
      <c r="E1186" s="23">
        <f t="shared" si="40"/>
        <v>-0.43585574196905763</v>
      </c>
      <c r="F1186" s="24">
        <f t="shared" si="41"/>
        <v>3.3447649853175131E-5</v>
      </c>
      <c r="G1186" s="119"/>
    </row>
    <row r="1187" spans="1:7" x14ac:dyDescent="0.15">
      <c r="A1187" s="65" t="s">
        <v>236</v>
      </c>
      <c r="B1187" s="25" t="s">
        <v>237</v>
      </c>
      <c r="C1187" s="21">
        <v>7.1817130000000002</v>
      </c>
      <c r="D1187" s="22">
        <v>6.4341284999999999</v>
      </c>
      <c r="E1187" s="23">
        <f t="shared" si="40"/>
        <v>0.11619048329544568</v>
      </c>
      <c r="F1187" s="24">
        <f t="shared" si="41"/>
        <v>2.7870554296109072E-4</v>
      </c>
      <c r="G1187" s="119"/>
    </row>
    <row r="1188" spans="1:7" x14ac:dyDescent="0.15">
      <c r="A1188" s="65" t="s">
        <v>238</v>
      </c>
      <c r="B1188" s="25" t="s">
        <v>239</v>
      </c>
      <c r="C1188" s="21">
        <v>12.403007120000002</v>
      </c>
      <c r="D1188" s="22">
        <v>13.08041062</v>
      </c>
      <c r="E1188" s="23">
        <f t="shared" si="40"/>
        <v>-5.1787632642376402E-2</v>
      </c>
      <c r="F1188" s="24">
        <f t="shared" si="41"/>
        <v>4.8133179837872586E-4</v>
      </c>
      <c r="G1188" s="119"/>
    </row>
    <row r="1189" spans="1:7" x14ac:dyDescent="0.15">
      <c r="A1189" s="25" t="s">
        <v>130</v>
      </c>
      <c r="B1189" s="25" t="s">
        <v>295</v>
      </c>
      <c r="C1189" s="21">
        <v>0.17965210000000001</v>
      </c>
      <c r="D1189" s="22">
        <v>0</v>
      </c>
      <c r="E1189" s="23" t="str">
        <f t="shared" si="40"/>
        <v/>
      </c>
      <c r="F1189" s="24">
        <f t="shared" si="41"/>
        <v>6.9718792820877367E-6</v>
      </c>
      <c r="G1189" s="119"/>
    </row>
    <row r="1190" spans="1:7" x14ac:dyDescent="0.15">
      <c r="A1190" s="25" t="s">
        <v>1523</v>
      </c>
      <c r="B1190" s="25" t="s">
        <v>297</v>
      </c>
      <c r="C1190" s="21">
        <v>1.2198299999999999E-3</v>
      </c>
      <c r="D1190" s="22">
        <v>6.7247700000000006E-3</v>
      </c>
      <c r="E1190" s="23">
        <f t="shared" si="40"/>
        <v>-0.81860643561043722</v>
      </c>
      <c r="F1190" s="24">
        <f t="shared" si="41"/>
        <v>4.7338759216669788E-8</v>
      </c>
      <c r="G1190" s="119"/>
    </row>
    <row r="1191" spans="1:7" x14ac:dyDescent="0.15">
      <c r="A1191" s="65" t="s">
        <v>298</v>
      </c>
      <c r="B1191" s="25" t="s">
        <v>299</v>
      </c>
      <c r="C1191" s="21">
        <v>2.0517138699999999</v>
      </c>
      <c r="D1191" s="22">
        <v>2.0720340400000001</v>
      </c>
      <c r="E1191" s="23">
        <f t="shared" si="40"/>
        <v>-9.8068707404055377E-3</v>
      </c>
      <c r="F1191" s="24">
        <f t="shared" si="41"/>
        <v>7.9622233322210257E-5</v>
      </c>
      <c r="G1191" s="119"/>
    </row>
    <row r="1192" spans="1:7" x14ac:dyDescent="0.15">
      <c r="A1192" s="65" t="s">
        <v>300</v>
      </c>
      <c r="B1192" s="25" t="s">
        <v>301</v>
      </c>
      <c r="C1192" s="21">
        <v>9.2444041099999996</v>
      </c>
      <c r="D1192" s="22">
        <v>5.3388255099999995</v>
      </c>
      <c r="E1192" s="23">
        <f t="shared" si="40"/>
        <v>0.73154265721638101</v>
      </c>
      <c r="F1192" s="24">
        <f t="shared" si="41"/>
        <v>3.5875377738281774E-4</v>
      </c>
      <c r="G1192" s="119"/>
    </row>
    <row r="1193" spans="1:7" x14ac:dyDescent="0.15">
      <c r="A1193" s="65" t="s">
        <v>302</v>
      </c>
      <c r="B1193" s="25" t="s">
        <v>303</v>
      </c>
      <c r="C1193" s="21">
        <v>6.9258563499999992</v>
      </c>
      <c r="D1193" s="22">
        <v>5.5731861699999996</v>
      </c>
      <c r="E1193" s="23">
        <f t="shared" si="40"/>
        <v>0.24271038840965176</v>
      </c>
      <c r="F1193" s="24">
        <f t="shared" si="41"/>
        <v>2.6877634270504374E-4</v>
      </c>
      <c r="G1193" s="119"/>
    </row>
    <row r="1194" spans="1:7" x14ac:dyDescent="0.15">
      <c r="A1194" s="25" t="s">
        <v>19</v>
      </c>
      <c r="B1194" s="25" t="s">
        <v>844</v>
      </c>
      <c r="C1194" s="21">
        <v>6.0600517200000006</v>
      </c>
      <c r="D1194" s="22">
        <v>5.3705822799999989</v>
      </c>
      <c r="E1194" s="23">
        <f t="shared" si="40"/>
        <v>0.12837889898225363</v>
      </c>
      <c r="F1194" s="24">
        <f t="shared" si="41"/>
        <v>2.3517648296372909E-4</v>
      </c>
      <c r="G1194" s="119"/>
    </row>
    <row r="1195" spans="1:7" x14ac:dyDescent="0.15">
      <c r="A1195" s="65" t="s">
        <v>120</v>
      </c>
      <c r="B1195" s="25" t="s">
        <v>305</v>
      </c>
      <c r="C1195" s="21">
        <v>3.2574912199999999</v>
      </c>
      <c r="D1195" s="22">
        <v>1.76007881</v>
      </c>
      <c r="E1195" s="23">
        <f t="shared" si="40"/>
        <v>0.85076440980503598</v>
      </c>
      <c r="F1195" s="24">
        <f t="shared" si="41"/>
        <v>1.2641564194518573E-4</v>
      </c>
      <c r="G1195" s="119"/>
    </row>
    <row r="1196" spans="1:7" x14ac:dyDescent="0.15">
      <c r="A1196" s="65" t="s">
        <v>306</v>
      </c>
      <c r="B1196" s="25" t="s">
        <v>307</v>
      </c>
      <c r="C1196" s="21">
        <v>4.0214473599999998</v>
      </c>
      <c r="D1196" s="22">
        <v>6.2541653200000002</v>
      </c>
      <c r="E1196" s="23">
        <f t="shared" si="40"/>
        <v>-0.35699695255257502</v>
      </c>
      <c r="F1196" s="24">
        <f t="shared" si="41"/>
        <v>1.5606299917000926E-4</v>
      </c>
      <c r="G1196" s="119"/>
    </row>
    <row r="1197" spans="1:7" x14ac:dyDescent="0.15">
      <c r="A1197" s="65" t="s">
        <v>308</v>
      </c>
      <c r="B1197" s="25" t="s">
        <v>309</v>
      </c>
      <c r="C1197" s="21">
        <v>10.0241138</v>
      </c>
      <c r="D1197" s="22">
        <v>6.5680474800000006</v>
      </c>
      <c r="E1197" s="23">
        <f t="shared" si="40"/>
        <v>0.52619386971910243</v>
      </c>
      <c r="F1197" s="24">
        <f t="shared" si="41"/>
        <v>3.8901249316601236E-4</v>
      </c>
      <c r="G1197" s="119"/>
    </row>
    <row r="1198" spans="1:7" x14ac:dyDescent="0.15">
      <c r="A1198" s="65" t="s">
        <v>310</v>
      </c>
      <c r="B1198" s="25" t="s">
        <v>311</v>
      </c>
      <c r="C1198" s="21">
        <v>6.4459357800000001</v>
      </c>
      <c r="D1198" s="22">
        <v>4.4426545700000002</v>
      </c>
      <c r="E1198" s="23">
        <f t="shared" si="40"/>
        <v>0.4509198674881445</v>
      </c>
      <c r="F1198" s="24">
        <f t="shared" si="41"/>
        <v>2.5015174394426811E-4</v>
      </c>
      <c r="G1198" s="119"/>
    </row>
    <row r="1199" spans="1:7" x14ac:dyDescent="0.15">
      <c r="A1199" s="25" t="s">
        <v>999</v>
      </c>
      <c r="B1199" s="25" t="s">
        <v>1000</v>
      </c>
      <c r="C1199" s="21">
        <v>0</v>
      </c>
      <c r="D1199" s="22">
        <v>0</v>
      </c>
      <c r="E1199" s="23" t="str">
        <f t="shared" si="40"/>
        <v/>
      </c>
      <c r="F1199" s="24">
        <f t="shared" si="41"/>
        <v>0</v>
      </c>
      <c r="G1199" s="119"/>
    </row>
    <row r="1200" spans="1:7" x14ac:dyDescent="0.15">
      <c r="A1200" s="65" t="s">
        <v>313</v>
      </c>
      <c r="B1200" s="25" t="s">
        <v>314</v>
      </c>
      <c r="C1200" s="21">
        <v>9.4025418700000003</v>
      </c>
      <c r="D1200" s="22">
        <v>7.2142305499999999</v>
      </c>
      <c r="E1200" s="23">
        <f t="shared" si="40"/>
        <v>0.30333260142344631</v>
      </c>
      <c r="F1200" s="24">
        <f t="shared" si="41"/>
        <v>3.6489073527342839E-4</v>
      </c>
      <c r="G1200" s="119"/>
    </row>
    <row r="1201" spans="1:7" x14ac:dyDescent="0.15">
      <c r="A1201" s="65" t="s">
        <v>324</v>
      </c>
      <c r="B1201" s="25" t="s">
        <v>333</v>
      </c>
      <c r="C1201" s="21">
        <v>7.8374777599999996</v>
      </c>
      <c r="D1201" s="22">
        <v>12.930946710000001</v>
      </c>
      <c r="E1201" s="23">
        <f t="shared" si="40"/>
        <v>-0.39389760581574629</v>
      </c>
      <c r="F1201" s="24">
        <f t="shared" si="41"/>
        <v>3.0415424489202962E-4</v>
      </c>
      <c r="G1201" s="119"/>
    </row>
    <row r="1202" spans="1:7" x14ac:dyDescent="0.15">
      <c r="A1202" s="65" t="s">
        <v>1532</v>
      </c>
      <c r="B1202" s="25" t="s">
        <v>325</v>
      </c>
      <c r="C1202" s="21">
        <v>7.6425727000000006</v>
      </c>
      <c r="D1202" s="22">
        <v>24.411248799999999</v>
      </c>
      <c r="E1202" s="23">
        <f t="shared" si="40"/>
        <v>-0.68692414048067874</v>
      </c>
      <c r="F1202" s="24">
        <f t="shared" si="41"/>
        <v>2.9659043378273527E-4</v>
      </c>
      <c r="G1202" s="119"/>
    </row>
    <row r="1203" spans="1:7" x14ac:dyDescent="0.15">
      <c r="A1203" s="25" t="s">
        <v>993</v>
      </c>
      <c r="B1203" s="25" t="s">
        <v>994</v>
      </c>
      <c r="C1203" s="21">
        <v>0</v>
      </c>
      <c r="D1203" s="22">
        <v>0</v>
      </c>
      <c r="E1203" s="23" t="str">
        <f t="shared" si="40"/>
        <v/>
      </c>
      <c r="F1203" s="24">
        <f t="shared" si="41"/>
        <v>0</v>
      </c>
      <c r="G1203" s="119"/>
    </row>
    <row r="1204" spans="1:7" x14ac:dyDescent="0.15">
      <c r="A1204" s="65" t="s">
        <v>326</v>
      </c>
      <c r="B1204" s="25" t="s">
        <v>327</v>
      </c>
      <c r="C1204" s="21">
        <v>0.34626979999999996</v>
      </c>
      <c r="D1204" s="22">
        <v>0.59313223999999998</v>
      </c>
      <c r="E1204" s="23">
        <f t="shared" si="40"/>
        <v>-0.41620135165810579</v>
      </c>
      <c r="F1204" s="24">
        <f t="shared" si="41"/>
        <v>1.3437923879724555E-5</v>
      </c>
      <c r="G1204" s="119"/>
    </row>
    <row r="1205" spans="1:7" x14ac:dyDescent="0.15">
      <c r="A1205" s="25" t="s">
        <v>997</v>
      </c>
      <c r="B1205" s="25" t="s">
        <v>998</v>
      </c>
      <c r="C1205" s="21">
        <v>1.05916148</v>
      </c>
      <c r="D1205" s="22">
        <v>7.8737269999999998E-2</v>
      </c>
      <c r="E1205" s="23">
        <f t="shared" si="40"/>
        <v>12.451844088574573</v>
      </c>
      <c r="F1205" s="24">
        <f t="shared" si="41"/>
        <v>4.1103588428954538E-5</v>
      </c>
      <c r="G1205" s="119"/>
    </row>
    <row r="1206" spans="1:7" x14ac:dyDescent="0.15">
      <c r="A1206" s="65" t="s">
        <v>328</v>
      </c>
      <c r="B1206" s="25" t="s">
        <v>329</v>
      </c>
      <c r="C1206" s="21">
        <v>9.2618449999999991E-2</v>
      </c>
      <c r="D1206" s="22">
        <v>0.14698194000000001</v>
      </c>
      <c r="E1206" s="23">
        <f t="shared" si="40"/>
        <v>-0.36986510043342746</v>
      </c>
      <c r="F1206" s="24">
        <f t="shared" si="41"/>
        <v>3.5943061767387012E-6</v>
      </c>
      <c r="G1206" s="119"/>
    </row>
    <row r="1207" spans="1:7" x14ac:dyDescent="0.15">
      <c r="A1207" s="65" t="s">
        <v>330</v>
      </c>
      <c r="B1207" s="25" t="s">
        <v>331</v>
      </c>
      <c r="C1207" s="21">
        <v>0.26764265999999998</v>
      </c>
      <c r="D1207" s="22">
        <v>0.25059598</v>
      </c>
      <c r="E1207" s="23">
        <f t="shared" si="40"/>
        <v>6.8024554903075352E-2</v>
      </c>
      <c r="F1207" s="24">
        <f t="shared" si="41"/>
        <v>1.0386587834246591E-5</v>
      </c>
      <c r="G1207" s="119"/>
    </row>
    <row r="1208" spans="1:7" x14ac:dyDescent="0.15">
      <c r="A1208" s="65" t="s">
        <v>334</v>
      </c>
      <c r="B1208" s="25" t="s">
        <v>335</v>
      </c>
      <c r="C1208" s="21">
        <v>12.255881609999999</v>
      </c>
      <c r="D1208" s="22">
        <v>29.907090409999999</v>
      </c>
      <c r="E1208" s="23">
        <f t="shared" si="40"/>
        <v>-0.59020147256110156</v>
      </c>
      <c r="F1208" s="24">
        <f t="shared" si="41"/>
        <v>4.7562220024413343E-4</v>
      </c>
      <c r="G1208" s="119"/>
    </row>
    <row r="1209" spans="1:7" x14ac:dyDescent="0.15">
      <c r="A1209" s="65" t="s">
        <v>1341</v>
      </c>
      <c r="B1209" s="25" t="s">
        <v>1339</v>
      </c>
      <c r="C1209" s="21">
        <v>58.933580200000002</v>
      </c>
      <c r="D1209" s="22">
        <v>22.31704204</v>
      </c>
      <c r="E1209" s="23">
        <f t="shared" si="40"/>
        <v>1.6407433428843423</v>
      </c>
      <c r="F1209" s="24">
        <f t="shared" si="41"/>
        <v>2.2870748898322704E-3</v>
      </c>
      <c r="G1209" s="119"/>
    </row>
    <row r="1210" spans="1:7" x14ac:dyDescent="0.15">
      <c r="A1210" s="25" t="s">
        <v>591</v>
      </c>
      <c r="B1210" s="25" t="s">
        <v>592</v>
      </c>
      <c r="C1210" s="21">
        <v>1.1862617099999999</v>
      </c>
      <c r="D1210" s="22">
        <v>0.95524420999999993</v>
      </c>
      <c r="E1210" s="23">
        <f t="shared" si="40"/>
        <v>0.24184129836285528</v>
      </c>
      <c r="F1210" s="24">
        <f t="shared" si="41"/>
        <v>4.6036052120086375E-5</v>
      </c>
      <c r="G1210" s="119"/>
    </row>
    <row r="1211" spans="1:7" x14ac:dyDescent="0.15">
      <c r="A1211" s="25" t="s">
        <v>593</v>
      </c>
      <c r="B1211" s="25" t="s">
        <v>594</v>
      </c>
      <c r="C1211" s="21">
        <v>0.38650168000000001</v>
      </c>
      <c r="D1211" s="22">
        <v>0.42462431</v>
      </c>
      <c r="E1211" s="23">
        <f t="shared" si="40"/>
        <v>-8.9779668997283735E-2</v>
      </c>
      <c r="F1211" s="24">
        <f t="shared" si="41"/>
        <v>1.4999229373239189E-5</v>
      </c>
      <c r="G1211" s="119"/>
    </row>
    <row r="1212" spans="1:7" x14ac:dyDescent="0.15">
      <c r="A1212" s="25" t="s">
        <v>688</v>
      </c>
      <c r="B1212" s="25" t="s">
        <v>689</v>
      </c>
      <c r="C1212" s="21">
        <v>0.51756283000000003</v>
      </c>
      <c r="D1212" s="22">
        <v>0.30334246999999998</v>
      </c>
      <c r="E1212" s="23">
        <f t="shared" si="40"/>
        <v>0.70619969567729868</v>
      </c>
      <c r="F1212" s="24">
        <f t="shared" si="41"/>
        <v>2.0085407137771821E-5</v>
      </c>
      <c r="G1212" s="119"/>
    </row>
    <row r="1213" spans="1:7" x14ac:dyDescent="0.15">
      <c r="A1213" s="25" t="s">
        <v>595</v>
      </c>
      <c r="B1213" s="25" t="s">
        <v>596</v>
      </c>
      <c r="C1213" s="21">
        <v>0.30690140999999999</v>
      </c>
      <c r="D1213" s="22">
        <v>1.69952477</v>
      </c>
      <c r="E1213" s="23">
        <f t="shared" si="40"/>
        <v>-0.81941927801381798</v>
      </c>
      <c r="F1213" s="24">
        <f t="shared" si="41"/>
        <v>1.1910128420555695E-5</v>
      </c>
      <c r="G1213" s="119"/>
    </row>
    <row r="1214" spans="1:7" x14ac:dyDescent="0.15">
      <c r="A1214" s="25" t="s">
        <v>597</v>
      </c>
      <c r="B1214" s="25" t="s">
        <v>598</v>
      </c>
      <c r="C1214" s="21">
        <v>6.0799735799999999</v>
      </c>
      <c r="D1214" s="22">
        <v>0.33101351000000001</v>
      </c>
      <c r="E1214" s="23">
        <f t="shared" ref="E1214:E1245" si="42">IF(ISERROR(C1214/D1214-1),"",((C1214/D1214-1)))</f>
        <v>17.367750548912639</v>
      </c>
      <c r="F1214" s="24">
        <f t="shared" ref="F1214:F1245" si="43">C1214/$C$1621</f>
        <v>2.3594960391803269E-4</v>
      </c>
      <c r="G1214" s="119"/>
    </row>
    <row r="1215" spans="1:7" x14ac:dyDescent="0.15">
      <c r="A1215" s="25" t="s">
        <v>615</v>
      </c>
      <c r="B1215" s="25" t="s">
        <v>500</v>
      </c>
      <c r="C1215" s="21">
        <v>0.15014258999999999</v>
      </c>
      <c r="D1215" s="22">
        <v>1.17257491</v>
      </c>
      <c r="E1215" s="23">
        <f t="shared" si="42"/>
        <v>-0.87195479903283957</v>
      </c>
      <c r="F1215" s="24">
        <f t="shared" si="43"/>
        <v>5.8266839774207664E-6</v>
      </c>
      <c r="G1215" s="119"/>
    </row>
    <row r="1216" spans="1:7" x14ac:dyDescent="0.15">
      <c r="A1216" s="25" t="s">
        <v>1506</v>
      </c>
      <c r="B1216" s="25" t="s">
        <v>600</v>
      </c>
      <c r="C1216" s="21">
        <v>0.79096551999999998</v>
      </c>
      <c r="D1216" s="22">
        <v>1.5590640299999998</v>
      </c>
      <c r="E1216" s="23">
        <f t="shared" si="42"/>
        <v>-0.49266643012731171</v>
      </c>
      <c r="F1216" s="24">
        <f t="shared" si="43"/>
        <v>3.0695528311295851E-5</v>
      </c>
      <c r="G1216" s="119"/>
    </row>
    <row r="1217" spans="1:7" x14ac:dyDescent="0.15">
      <c r="A1217" s="25" t="s">
        <v>1507</v>
      </c>
      <c r="B1217" s="25" t="s">
        <v>602</v>
      </c>
      <c r="C1217" s="21">
        <v>1.8023943800000002</v>
      </c>
      <c r="D1217" s="22">
        <v>1.4929626899999999</v>
      </c>
      <c r="E1217" s="23">
        <f t="shared" si="42"/>
        <v>0.20726016267693881</v>
      </c>
      <c r="F1217" s="24">
        <f t="shared" si="43"/>
        <v>6.9946725009467579E-5</v>
      </c>
      <c r="G1217" s="119"/>
    </row>
    <row r="1218" spans="1:7" x14ac:dyDescent="0.15">
      <c r="A1218" s="25" t="s">
        <v>603</v>
      </c>
      <c r="B1218" s="25" t="s">
        <v>604</v>
      </c>
      <c r="C1218" s="21">
        <v>0.33347254000000004</v>
      </c>
      <c r="D1218" s="22">
        <v>1.3141450000000001E-2</v>
      </c>
      <c r="E1218" s="23">
        <f t="shared" si="42"/>
        <v>24.375627499248562</v>
      </c>
      <c r="F1218" s="24">
        <f t="shared" si="43"/>
        <v>1.2941292045966478E-5</v>
      </c>
      <c r="G1218" s="119"/>
    </row>
    <row r="1219" spans="1:7" x14ac:dyDescent="0.15">
      <c r="A1219" s="25" t="s">
        <v>605</v>
      </c>
      <c r="B1219" s="25" t="s">
        <v>606</v>
      </c>
      <c r="C1219" s="21">
        <v>2.8674368599999998</v>
      </c>
      <c r="D1219" s="22">
        <v>6.5390712500000001</v>
      </c>
      <c r="E1219" s="23">
        <f t="shared" si="42"/>
        <v>-0.5614917240732008</v>
      </c>
      <c r="F1219" s="24">
        <f t="shared" si="43"/>
        <v>1.1127854134145223E-4</v>
      </c>
      <c r="G1219" s="119"/>
    </row>
    <row r="1220" spans="1:7" x14ac:dyDescent="0.15">
      <c r="A1220" s="25" t="s">
        <v>607</v>
      </c>
      <c r="B1220" s="25" t="s">
        <v>608</v>
      </c>
      <c r="C1220" s="21">
        <v>1.09082072</v>
      </c>
      <c r="D1220" s="22">
        <v>1.9007396099999998</v>
      </c>
      <c r="E1220" s="23">
        <f t="shared" si="42"/>
        <v>-0.42610722991141325</v>
      </c>
      <c r="F1220" s="24">
        <f t="shared" si="43"/>
        <v>4.2332209744500773E-5</v>
      </c>
      <c r="G1220" s="119"/>
    </row>
    <row r="1221" spans="1:7" x14ac:dyDescent="0.15">
      <c r="A1221" s="25" t="s">
        <v>609</v>
      </c>
      <c r="B1221" s="25" t="s">
        <v>610</v>
      </c>
      <c r="C1221" s="21">
        <v>9.7647129999999999E-2</v>
      </c>
      <c r="D1221" s="22">
        <v>1.2696868700000001</v>
      </c>
      <c r="E1221" s="23">
        <f t="shared" si="42"/>
        <v>-0.92309353407742178</v>
      </c>
      <c r="F1221" s="24">
        <f t="shared" si="43"/>
        <v>3.7894575270889004E-6</v>
      </c>
      <c r="G1221" s="119"/>
    </row>
    <row r="1222" spans="1:7" x14ac:dyDescent="0.15">
      <c r="A1222" s="25" t="s">
        <v>611</v>
      </c>
      <c r="B1222" s="25" t="s">
        <v>612</v>
      </c>
      <c r="C1222" s="21">
        <v>4.5769276100000003</v>
      </c>
      <c r="D1222" s="22">
        <v>0.21207183999999998</v>
      </c>
      <c r="E1222" s="23">
        <f t="shared" si="42"/>
        <v>20.581967742629104</v>
      </c>
      <c r="F1222" s="24">
        <f t="shared" si="43"/>
        <v>1.7761989300305614E-4</v>
      </c>
      <c r="G1222" s="119"/>
    </row>
    <row r="1223" spans="1:7" x14ac:dyDescent="0.15">
      <c r="A1223" s="25" t="s">
        <v>1508</v>
      </c>
      <c r="B1223" s="25" t="s">
        <v>614</v>
      </c>
      <c r="C1223" s="21">
        <v>1.6581551999999999</v>
      </c>
      <c r="D1223" s="22">
        <v>3.8372807600000001</v>
      </c>
      <c r="E1223" s="23">
        <f t="shared" si="42"/>
        <v>-0.56788275247287356</v>
      </c>
      <c r="F1223" s="24">
        <f t="shared" si="43"/>
        <v>6.434913861494548E-5</v>
      </c>
      <c r="G1223" s="119"/>
    </row>
    <row r="1224" spans="1:7" x14ac:dyDescent="0.15">
      <c r="A1224" s="65" t="s">
        <v>369</v>
      </c>
      <c r="B1224" s="25" t="s">
        <v>1155</v>
      </c>
      <c r="C1224" s="21">
        <v>43.467036950000001</v>
      </c>
      <c r="D1224" s="22">
        <v>22.419770629999999</v>
      </c>
      <c r="E1224" s="23">
        <f t="shared" si="42"/>
        <v>0.93878151865820425</v>
      </c>
      <c r="F1224" s="24">
        <f t="shared" si="43"/>
        <v>1.6868543944960682E-3</v>
      </c>
      <c r="G1224" s="119"/>
    </row>
    <row r="1225" spans="1:7" x14ac:dyDescent="0.15">
      <c r="A1225" s="65" t="s">
        <v>371</v>
      </c>
      <c r="B1225" s="25" t="s">
        <v>1156</v>
      </c>
      <c r="C1225" s="21">
        <v>43.623979709999993</v>
      </c>
      <c r="D1225" s="22">
        <v>34.975655179999997</v>
      </c>
      <c r="E1225" s="23">
        <f t="shared" si="42"/>
        <v>0.24726697714430057</v>
      </c>
      <c r="F1225" s="24">
        <f t="shared" si="43"/>
        <v>1.69294497722189E-3</v>
      </c>
      <c r="G1225" s="119"/>
    </row>
    <row r="1226" spans="1:7" x14ac:dyDescent="0.15">
      <c r="A1226" s="65" t="s">
        <v>373</v>
      </c>
      <c r="B1226" s="25" t="s">
        <v>1157</v>
      </c>
      <c r="C1226" s="21">
        <v>25.210520240000001</v>
      </c>
      <c r="D1226" s="22">
        <v>36.0942753</v>
      </c>
      <c r="E1226" s="23">
        <f t="shared" si="42"/>
        <v>-0.30153687723437961</v>
      </c>
      <c r="F1226" s="24">
        <f t="shared" si="43"/>
        <v>9.7836153182684501E-4</v>
      </c>
      <c r="G1226" s="119"/>
    </row>
    <row r="1227" spans="1:7" x14ac:dyDescent="0.15">
      <c r="A1227" s="25" t="s">
        <v>375</v>
      </c>
      <c r="B1227" s="25" t="s">
        <v>1158</v>
      </c>
      <c r="C1227" s="21">
        <v>48.764142339999999</v>
      </c>
      <c r="D1227" s="22">
        <v>31.147536770000002</v>
      </c>
      <c r="E1227" s="23">
        <f t="shared" si="42"/>
        <v>0.56558583428554043</v>
      </c>
      <c r="F1227" s="24">
        <f t="shared" si="43"/>
        <v>1.8924227086074884E-3</v>
      </c>
      <c r="G1227" s="119"/>
    </row>
    <row r="1228" spans="1:7" x14ac:dyDescent="0.15">
      <c r="A1228" s="25" t="s">
        <v>1576</v>
      </c>
      <c r="B1228" s="25" t="s">
        <v>1577</v>
      </c>
      <c r="C1228" s="21">
        <v>185.51597322999999</v>
      </c>
      <c r="D1228" s="22">
        <v>147.08837837000002</v>
      </c>
      <c r="E1228" s="23">
        <f t="shared" si="42"/>
        <v>0.2612551398407259</v>
      </c>
      <c r="F1228" s="24">
        <f t="shared" si="43"/>
        <v>7.19944253509188E-3</v>
      </c>
      <c r="G1228" s="119"/>
    </row>
    <row r="1229" spans="1:7" x14ac:dyDescent="0.15">
      <c r="A1229" s="25" t="s">
        <v>1578</v>
      </c>
      <c r="B1229" s="25" t="s">
        <v>1579</v>
      </c>
      <c r="C1229" s="21">
        <v>96.365762779999997</v>
      </c>
      <c r="D1229" s="22">
        <v>160.57654671</v>
      </c>
      <c r="E1229" s="23">
        <f t="shared" si="42"/>
        <v>-0.39987647788916636</v>
      </c>
      <c r="F1229" s="24">
        <f t="shared" si="43"/>
        <v>3.7397306517901181E-3</v>
      </c>
      <c r="G1229" s="119"/>
    </row>
    <row r="1230" spans="1:7" x14ac:dyDescent="0.15">
      <c r="A1230" s="25" t="s">
        <v>377</v>
      </c>
      <c r="B1230" s="25" t="s">
        <v>1159</v>
      </c>
      <c r="C1230" s="21">
        <v>51.942609729999994</v>
      </c>
      <c r="D1230" s="22">
        <v>53.827560249999998</v>
      </c>
      <c r="E1230" s="23">
        <f t="shared" si="42"/>
        <v>-3.5018316105084879E-2</v>
      </c>
      <c r="F1230" s="24">
        <f t="shared" si="43"/>
        <v>2.0157716198928696E-3</v>
      </c>
      <c r="G1230" s="119"/>
    </row>
    <row r="1231" spans="1:7" x14ac:dyDescent="0.15">
      <c r="A1231" s="25" t="s">
        <v>379</v>
      </c>
      <c r="B1231" s="25" t="s">
        <v>1160</v>
      </c>
      <c r="C1231" s="21">
        <v>16.171156880000002</v>
      </c>
      <c r="D1231" s="22">
        <v>30.266095370000002</v>
      </c>
      <c r="E1231" s="23">
        <f t="shared" si="42"/>
        <v>-0.46570059063419911</v>
      </c>
      <c r="F1231" s="24">
        <f t="shared" si="43"/>
        <v>6.2756490805875671E-4</v>
      </c>
      <c r="G1231" s="119"/>
    </row>
    <row r="1232" spans="1:7" x14ac:dyDescent="0.15">
      <c r="A1232" s="25" t="s">
        <v>381</v>
      </c>
      <c r="B1232" s="25" t="s">
        <v>1161</v>
      </c>
      <c r="C1232" s="21">
        <v>3.4882428499999998</v>
      </c>
      <c r="D1232" s="22">
        <v>3.3590874199999998</v>
      </c>
      <c r="E1232" s="23">
        <f t="shared" si="42"/>
        <v>3.8449559017430968E-2</v>
      </c>
      <c r="F1232" s="24">
        <f t="shared" si="43"/>
        <v>1.3537057488782864E-4</v>
      </c>
      <c r="G1232" s="119"/>
    </row>
    <row r="1233" spans="1:7" x14ac:dyDescent="0.15">
      <c r="A1233" s="25" t="s">
        <v>383</v>
      </c>
      <c r="B1233" s="25" t="s">
        <v>1162</v>
      </c>
      <c r="C1233" s="21">
        <v>27.727354730000002</v>
      </c>
      <c r="D1233" s="22">
        <v>15.08985068</v>
      </c>
      <c r="E1233" s="23">
        <f t="shared" si="42"/>
        <v>0.83748370464325905</v>
      </c>
      <c r="F1233" s="24">
        <f t="shared" si="43"/>
        <v>1.0760340123448845E-3</v>
      </c>
      <c r="G1233" s="119"/>
    </row>
    <row r="1234" spans="1:7" x14ac:dyDescent="0.15">
      <c r="A1234" s="25" t="s">
        <v>385</v>
      </c>
      <c r="B1234" s="25" t="s">
        <v>1209</v>
      </c>
      <c r="C1234" s="21">
        <v>39.828771580000002</v>
      </c>
      <c r="D1234" s="22">
        <v>11.726378629999999</v>
      </c>
      <c r="E1234" s="23">
        <f t="shared" si="42"/>
        <v>2.3965107930341496</v>
      </c>
      <c r="F1234" s="24">
        <f t="shared" si="43"/>
        <v>1.5456617952676692E-3</v>
      </c>
      <c r="G1234" s="119"/>
    </row>
    <row r="1235" spans="1:7" x14ac:dyDescent="0.15">
      <c r="A1235" s="25" t="s">
        <v>387</v>
      </c>
      <c r="B1235" s="25" t="s">
        <v>1211</v>
      </c>
      <c r="C1235" s="21">
        <v>4.9047124599999998</v>
      </c>
      <c r="D1235" s="22">
        <v>6.8942617199999994</v>
      </c>
      <c r="E1235" s="23">
        <f t="shared" si="42"/>
        <v>-0.28858046601688914</v>
      </c>
      <c r="F1235" s="24">
        <f t="shared" si="43"/>
        <v>1.903404590565408E-4</v>
      </c>
      <c r="G1235" s="119"/>
    </row>
    <row r="1236" spans="1:7" x14ac:dyDescent="0.15">
      <c r="A1236" s="25" t="s">
        <v>1212</v>
      </c>
      <c r="B1236" s="25" t="s">
        <v>1213</v>
      </c>
      <c r="C1236" s="21">
        <v>12.183826079999999</v>
      </c>
      <c r="D1236" s="22">
        <v>16.419066000000001</v>
      </c>
      <c r="E1236" s="23">
        <f t="shared" si="42"/>
        <v>-0.25794645809938288</v>
      </c>
      <c r="F1236" s="24">
        <f t="shared" si="43"/>
        <v>4.7282589306616639E-4</v>
      </c>
      <c r="G1236" s="119"/>
    </row>
    <row r="1237" spans="1:7" x14ac:dyDescent="0.15">
      <c r="A1237" s="25" t="s">
        <v>1167</v>
      </c>
      <c r="B1237" s="25" t="s">
        <v>9</v>
      </c>
      <c r="C1237" s="21">
        <v>1.30582921</v>
      </c>
      <c r="D1237" s="22">
        <v>2.0844794800000002</v>
      </c>
      <c r="E1237" s="23">
        <f t="shared" si="42"/>
        <v>-0.37354662277606121</v>
      </c>
      <c r="F1237" s="24">
        <f t="shared" si="43"/>
        <v>5.0676188116609801E-5</v>
      </c>
      <c r="G1237" s="119"/>
    </row>
    <row r="1238" spans="1:7" x14ac:dyDescent="0.15">
      <c r="A1238" s="25" t="s">
        <v>1168</v>
      </c>
      <c r="B1238" s="25" t="s">
        <v>10</v>
      </c>
      <c r="C1238" s="21">
        <v>5.1075811400000006</v>
      </c>
      <c r="D1238" s="22">
        <v>9.3137530700000006</v>
      </c>
      <c r="E1238" s="23">
        <f t="shared" si="42"/>
        <v>-0.45160870149631305</v>
      </c>
      <c r="F1238" s="24">
        <f t="shared" si="43"/>
        <v>1.9821331969705928E-4</v>
      </c>
      <c r="G1238" s="119"/>
    </row>
    <row r="1239" spans="1:7" x14ac:dyDescent="0.15">
      <c r="A1239" s="25" t="s">
        <v>1201</v>
      </c>
      <c r="B1239" s="25" t="s">
        <v>1134</v>
      </c>
      <c r="C1239" s="21">
        <v>0</v>
      </c>
      <c r="D1239" s="22">
        <v>0</v>
      </c>
      <c r="E1239" s="23" t="str">
        <f t="shared" si="42"/>
        <v/>
      </c>
      <c r="F1239" s="24">
        <f t="shared" si="43"/>
        <v>0</v>
      </c>
      <c r="G1239" s="119"/>
    </row>
    <row r="1240" spans="1:7" x14ac:dyDescent="0.15">
      <c r="A1240" s="25" t="s">
        <v>1202</v>
      </c>
      <c r="B1240" s="25" t="s">
        <v>1133</v>
      </c>
      <c r="C1240" s="21">
        <v>0</v>
      </c>
      <c r="D1240" s="22">
        <v>0</v>
      </c>
      <c r="E1240" s="23" t="str">
        <f t="shared" si="42"/>
        <v/>
      </c>
      <c r="F1240" s="24">
        <f t="shared" si="43"/>
        <v>0</v>
      </c>
      <c r="G1240" s="119"/>
    </row>
    <row r="1241" spans="1:7" x14ac:dyDescent="0.15">
      <c r="A1241" s="25" t="s">
        <v>1203</v>
      </c>
      <c r="B1241" s="25" t="s">
        <v>7</v>
      </c>
      <c r="C1241" s="21">
        <v>1.0662362299999999</v>
      </c>
      <c r="D1241" s="22">
        <v>0.25578608000000003</v>
      </c>
      <c r="E1241" s="23">
        <f t="shared" si="42"/>
        <v>3.1684685499695675</v>
      </c>
      <c r="F1241" s="24">
        <f t="shared" si="43"/>
        <v>4.1378142987186533E-5</v>
      </c>
      <c r="G1241" s="119"/>
    </row>
    <row r="1242" spans="1:7" x14ac:dyDescent="0.15">
      <c r="A1242" s="25" t="s">
        <v>1203</v>
      </c>
      <c r="B1242" s="25" t="s">
        <v>1135</v>
      </c>
      <c r="C1242" s="21">
        <v>0</v>
      </c>
      <c r="D1242" s="22">
        <v>0</v>
      </c>
      <c r="E1242" s="23" t="str">
        <f t="shared" si="42"/>
        <v/>
      </c>
      <c r="F1242" s="24">
        <f t="shared" si="43"/>
        <v>0</v>
      </c>
      <c r="G1242" s="119"/>
    </row>
    <row r="1243" spans="1:7" x14ac:dyDescent="0.15">
      <c r="A1243" s="25" t="s">
        <v>1204</v>
      </c>
      <c r="B1243" s="25" t="s">
        <v>8</v>
      </c>
      <c r="C1243" s="21">
        <v>7.3602055199999992</v>
      </c>
      <c r="D1243" s="22">
        <v>7.3334687399999998</v>
      </c>
      <c r="E1243" s="23">
        <f t="shared" si="42"/>
        <v>3.645857226358018E-3</v>
      </c>
      <c r="F1243" s="24">
        <f t="shared" si="43"/>
        <v>2.8563242164603581E-4</v>
      </c>
      <c r="G1243" s="119"/>
    </row>
    <row r="1244" spans="1:7" x14ac:dyDescent="0.15">
      <c r="A1244" s="25" t="s">
        <v>396</v>
      </c>
      <c r="B1244" s="25" t="s">
        <v>1214</v>
      </c>
      <c r="C1244" s="21">
        <v>3.4037153300000003</v>
      </c>
      <c r="D1244" s="22">
        <v>4.0339641300000002</v>
      </c>
      <c r="E1244" s="23">
        <f t="shared" si="42"/>
        <v>-0.15623559845585433</v>
      </c>
      <c r="F1244" s="24">
        <f t="shared" si="43"/>
        <v>1.3209025884668992E-4</v>
      </c>
      <c r="G1244" s="119"/>
    </row>
    <row r="1245" spans="1:7" x14ac:dyDescent="0.15">
      <c r="A1245" s="25" t="s">
        <v>40</v>
      </c>
      <c r="B1245" s="25" t="s">
        <v>401</v>
      </c>
      <c r="C1245" s="21">
        <v>102.090738</v>
      </c>
      <c r="D1245" s="22">
        <v>75.874722819999988</v>
      </c>
      <c r="E1245" s="23">
        <f t="shared" si="42"/>
        <v>0.345517113020539</v>
      </c>
      <c r="F1245" s="24">
        <f t="shared" si="43"/>
        <v>3.9619035967586643E-3</v>
      </c>
      <c r="G1245" s="119"/>
    </row>
    <row r="1246" spans="1:7" x14ac:dyDescent="0.15">
      <c r="A1246" s="25" t="s">
        <v>1494</v>
      </c>
      <c r="B1246" s="25" t="s">
        <v>1215</v>
      </c>
      <c r="C1246" s="21">
        <v>1.40214964</v>
      </c>
      <c r="D1246" s="22">
        <v>2.5953562099999998</v>
      </c>
      <c r="E1246" s="23">
        <f t="shared" ref="E1246:E1277" si="44">IF(ISERROR(C1246/D1246-1),"",((C1246/D1246-1)))</f>
        <v>-0.45974674512983327</v>
      </c>
      <c r="F1246" s="24">
        <f t="shared" ref="F1246:F1277" si="45">C1246/$C$1621</f>
        <v>5.4414159508866176E-5</v>
      </c>
      <c r="G1246" s="119"/>
    </row>
    <row r="1247" spans="1:7" x14ac:dyDescent="0.15">
      <c r="A1247" s="25" t="s">
        <v>41</v>
      </c>
      <c r="B1247" s="25" t="s">
        <v>1216</v>
      </c>
      <c r="C1247" s="21">
        <v>18.01670726</v>
      </c>
      <c r="D1247" s="22">
        <v>13.07513331</v>
      </c>
      <c r="E1247" s="23">
        <f t="shared" si="44"/>
        <v>0.37793679290601445</v>
      </c>
      <c r="F1247" s="24">
        <f t="shared" si="45"/>
        <v>6.991864168436312E-4</v>
      </c>
      <c r="G1247" s="119"/>
    </row>
    <row r="1248" spans="1:7" x14ac:dyDescent="0.15">
      <c r="A1248" s="25" t="s">
        <v>1496</v>
      </c>
      <c r="B1248" s="25" t="s">
        <v>1217</v>
      </c>
      <c r="C1248" s="21">
        <v>6.2539843299999998</v>
      </c>
      <c r="D1248" s="22">
        <v>1.54775832</v>
      </c>
      <c r="E1248" s="23">
        <f t="shared" si="44"/>
        <v>3.0406724029110697</v>
      </c>
      <c r="F1248" s="24">
        <f t="shared" si="45"/>
        <v>2.4270255555503304E-4</v>
      </c>
      <c r="G1248" s="119"/>
    </row>
    <row r="1249" spans="1:7" x14ac:dyDescent="0.15">
      <c r="A1249" s="25" t="s">
        <v>42</v>
      </c>
      <c r="B1249" s="25" t="s">
        <v>1218</v>
      </c>
      <c r="C1249" s="21">
        <v>6.7955165300000004</v>
      </c>
      <c r="D1249" s="22">
        <v>8.8766337200000009</v>
      </c>
      <c r="E1249" s="23">
        <f t="shared" si="44"/>
        <v>-0.23444892012509444</v>
      </c>
      <c r="F1249" s="24">
        <f t="shared" si="45"/>
        <v>2.6371815807659221E-4</v>
      </c>
      <c r="G1249" s="119"/>
    </row>
    <row r="1250" spans="1:7" x14ac:dyDescent="0.15">
      <c r="A1250" s="25" t="s">
        <v>1500</v>
      </c>
      <c r="B1250" s="25" t="s">
        <v>1219</v>
      </c>
      <c r="C1250" s="21">
        <v>1.5956866999999999</v>
      </c>
      <c r="D1250" s="22">
        <v>1.6814719599999999</v>
      </c>
      <c r="E1250" s="23">
        <f t="shared" si="44"/>
        <v>-5.1017954530743426E-2</v>
      </c>
      <c r="F1250" s="24">
        <f t="shared" si="45"/>
        <v>6.1924881726586816E-5</v>
      </c>
      <c r="G1250" s="119"/>
    </row>
    <row r="1251" spans="1:7" x14ac:dyDescent="0.15">
      <c r="A1251" s="25" t="s">
        <v>417</v>
      </c>
      <c r="B1251" s="25" t="s">
        <v>418</v>
      </c>
      <c r="C1251" s="21">
        <v>11.830562480000001</v>
      </c>
      <c r="D1251" s="22">
        <v>38.559899899999998</v>
      </c>
      <c r="E1251" s="23">
        <f t="shared" si="44"/>
        <v>-0.69319001058921315</v>
      </c>
      <c r="F1251" s="24">
        <f t="shared" si="45"/>
        <v>4.5911655610903808E-4</v>
      </c>
      <c r="G1251" s="119"/>
    </row>
    <row r="1252" spans="1:7" x14ac:dyDescent="0.15">
      <c r="A1252" s="25" t="s">
        <v>1206</v>
      </c>
      <c r="B1252" s="25" t="s">
        <v>1008</v>
      </c>
      <c r="C1252" s="21">
        <v>1.35461706</v>
      </c>
      <c r="D1252" s="22">
        <v>0.55179141999999992</v>
      </c>
      <c r="E1252" s="23">
        <f t="shared" si="44"/>
        <v>1.4549440438925276</v>
      </c>
      <c r="F1252" s="24">
        <f t="shared" si="45"/>
        <v>5.2569530864245952E-5</v>
      </c>
      <c r="G1252" s="119"/>
    </row>
    <row r="1253" spans="1:7" x14ac:dyDescent="0.15">
      <c r="A1253" s="25" t="s">
        <v>1220</v>
      </c>
      <c r="B1253" s="25" t="s">
        <v>1221</v>
      </c>
      <c r="C1253" s="21">
        <v>1015.9409201</v>
      </c>
      <c r="D1253" s="22">
        <v>1151.5701692</v>
      </c>
      <c r="E1253" s="23">
        <f t="shared" si="44"/>
        <v>-0.11777766802888112</v>
      </c>
      <c r="F1253" s="24">
        <f t="shared" si="45"/>
        <v>3.9426299234299751E-2</v>
      </c>
      <c r="G1253" s="119"/>
    </row>
    <row r="1254" spans="1:7" x14ac:dyDescent="0.15">
      <c r="A1254" s="25" t="s">
        <v>1580</v>
      </c>
      <c r="B1254" s="25" t="s">
        <v>1581</v>
      </c>
      <c r="C1254" s="21">
        <v>94.127683810000008</v>
      </c>
      <c r="D1254" s="22">
        <v>104.9276612</v>
      </c>
      <c r="E1254" s="23">
        <f t="shared" si="44"/>
        <v>-0.10292783872704858</v>
      </c>
      <c r="F1254" s="24">
        <f t="shared" si="45"/>
        <v>3.65287602330195E-3</v>
      </c>
      <c r="G1254" s="119"/>
    </row>
    <row r="1255" spans="1:7" x14ac:dyDescent="0.15">
      <c r="A1255" s="25" t="s">
        <v>704</v>
      </c>
      <c r="B1255" s="25" t="s">
        <v>1223</v>
      </c>
      <c r="C1255" s="21">
        <v>38.093831269999995</v>
      </c>
      <c r="D1255" s="22">
        <v>41.490792469999995</v>
      </c>
      <c r="E1255" s="23">
        <f t="shared" si="44"/>
        <v>-8.1872651684254505E-2</v>
      </c>
      <c r="F1255" s="24">
        <f t="shared" si="45"/>
        <v>1.4783328054982876E-3</v>
      </c>
      <c r="G1255" s="119"/>
    </row>
    <row r="1256" spans="1:7" x14ac:dyDescent="0.15">
      <c r="A1256" s="25" t="s">
        <v>1205</v>
      </c>
      <c r="B1256" s="25" t="s">
        <v>1132</v>
      </c>
      <c r="C1256" s="21">
        <v>0.16901639999999998</v>
      </c>
      <c r="D1256" s="22">
        <v>5.6064820000000001E-2</v>
      </c>
      <c r="E1256" s="23">
        <f t="shared" si="44"/>
        <v>2.0146605304360201</v>
      </c>
      <c r="F1256" s="24">
        <f t="shared" si="45"/>
        <v>6.5591325539364892E-6</v>
      </c>
      <c r="G1256" s="119"/>
    </row>
    <row r="1257" spans="1:7" x14ac:dyDescent="0.15">
      <c r="A1257" s="25" t="s">
        <v>706</v>
      </c>
      <c r="B1257" s="25" t="s">
        <v>1225</v>
      </c>
      <c r="C1257" s="21">
        <v>12.87579418</v>
      </c>
      <c r="D1257" s="22">
        <v>10.242644210000002</v>
      </c>
      <c r="E1257" s="23">
        <f t="shared" si="44"/>
        <v>0.25707716835748595</v>
      </c>
      <c r="F1257" s="24">
        <f t="shared" si="45"/>
        <v>4.9967956224262252E-4</v>
      </c>
      <c r="G1257" s="119"/>
    </row>
    <row r="1258" spans="1:7" x14ac:dyDescent="0.15">
      <c r="A1258" s="25" t="s">
        <v>708</v>
      </c>
      <c r="B1258" s="25" t="s">
        <v>1227</v>
      </c>
      <c r="C1258" s="21">
        <v>9.3206371099999998</v>
      </c>
      <c r="D1258" s="22">
        <v>15.67038505</v>
      </c>
      <c r="E1258" s="23">
        <f t="shared" si="44"/>
        <v>-0.40520688673186112</v>
      </c>
      <c r="F1258" s="24">
        <f t="shared" si="45"/>
        <v>3.6171220243496797E-4</v>
      </c>
      <c r="G1258" s="119"/>
    </row>
    <row r="1259" spans="1:7" x14ac:dyDescent="0.15">
      <c r="A1259" s="25" t="s">
        <v>1582</v>
      </c>
      <c r="B1259" s="25" t="s">
        <v>1583</v>
      </c>
      <c r="C1259" s="21">
        <v>12.361124310000001</v>
      </c>
      <c r="D1259" s="22">
        <v>30.9168591</v>
      </c>
      <c r="E1259" s="23">
        <f t="shared" si="44"/>
        <v>-0.60018175617328473</v>
      </c>
      <c r="F1259" s="24">
        <f t="shared" si="45"/>
        <v>4.7970642413976833E-4</v>
      </c>
      <c r="G1259" s="119"/>
    </row>
    <row r="1260" spans="1:7" x14ac:dyDescent="0.15">
      <c r="A1260" s="25" t="s">
        <v>710</v>
      </c>
      <c r="B1260" s="25" t="s">
        <v>1229</v>
      </c>
      <c r="C1260" s="21">
        <v>13.642937160000001</v>
      </c>
      <c r="D1260" s="22">
        <v>14.500592169999997</v>
      </c>
      <c r="E1260" s="23">
        <f t="shared" si="44"/>
        <v>-5.9146205889052061E-2</v>
      </c>
      <c r="F1260" s="24">
        <f t="shared" si="45"/>
        <v>5.2945059330021136E-4</v>
      </c>
      <c r="G1260" s="119"/>
    </row>
    <row r="1261" spans="1:7" x14ac:dyDescent="0.15">
      <c r="A1261" s="25" t="s">
        <v>1139</v>
      </c>
      <c r="B1261" s="25" t="s">
        <v>1136</v>
      </c>
      <c r="C1261" s="21">
        <v>32.820778910000001</v>
      </c>
      <c r="D1261" s="22">
        <v>7.9155148099999995</v>
      </c>
      <c r="E1261" s="23">
        <f t="shared" si="44"/>
        <v>3.1463858887025449</v>
      </c>
      <c r="F1261" s="24">
        <f t="shared" si="45"/>
        <v>1.2736979334202669E-3</v>
      </c>
      <c r="G1261" s="119"/>
    </row>
    <row r="1262" spans="1:7" x14ac:dyDescent="0.15">
      <c r="A1262" s="25" t="s">
        <v>1585</v>
      </c>
      <c r="B1262" s="25" t="s">
        <v>1586</v>
      </c>
      <c r="C1262" s="21">
        <v>88.550161419999995</v>
      </c>
      <c r="D1262" s="22">
        <v>92.860588590000006</v>
      </c>
      <c r="E1262" s="23">
        <f t="shared" si="44"/>
        <v>-4.6418262423809309E-2</v>
      </c>
      <c r="F1262" s="24">
        <f t="shared" si="45"/>
        <v>3.4364253789943046E-3</v>
      </c>
      <c r="G1262" s="119"/>
    </row>
    <row r="1263" spans="1:7" x14ac:dyDescent="0.15">
      <c r="A1263" s="25" t="s">
        <v>712</v>
      </c>
      <c r="B1263" s="25" t="s">
        <v>1587</v>
      </c>
      <c r="C1263" s="21">
        <v>46.866250260000001</v>
      </c>
      <c r="D1263" s="22">
        <v>35.768835889999998</v>
      </c>
      <c r="E1263" s="23">
        <f t="shared" si="44"/>
        <v>0.31025371930268886</v>
      </c>
      <c r="F1263" s="24">
        <f t="shared" si="45"/>
        <v>1.8187699404395106E-3</v>
      </c>
      <c r="G1263" s="119"/>
    </row>
    <row r="1264" spans="1:7" x14ac:dyDescent="0.15">
      <c r="A1264" s="25" t="s">
        <v>714</v>
      </c>
      <c r="B1264" s="25" t="s">
        <v>1231</v>
      </c>
      <c r="C1264" s="21">
        <v>5.5671128799999998</v>
      </c>
      <c r="D1264" s="22">
        <v>6.6942665300000002</v>
      </c>
      <c r="E1264" s="23">
        <f t="shared" si="44"/>
        <v>-0.16837597441761853</v>
      </c>
      <c r="F1264" s="24">
        <f t="shared" si="45"/>
        <v>2.16046675486208E-4</v>
      </c>
      <c r="G1264" s="119"/>
    </row>
    <row r="1265" spans="1:9" x14ac:dyDescent="0.15">
      <c r="A1265" s="25" t="s">
        <v>716</v>
      </c>
      <c r="B1265" s="25" t="s">
        <v>1233</v>
      </c>
      <c r="C1265" s="21">
        <v>5.6363291599999998</v>
      </c>
      <c r="D1265" s="22">
        <v>21.62005345</v>
      </c>
      <c r="E1265" s="23">
        <f t="shared" si="44"/>
        <v>-0.73930086837967557</v>
      </c>
      <c r="F1265" s="24">
        <f t="shared" si="45"/>
        <v>2.1873279798917449E-4</v>
      </c>
      <c r="G1265" s="119"/>
    </row>
    <row r="1266" spans="1:9" x14ac:dyDescent="0.15">
      <c r="A1266" s="25" t="s">
        <v>723</v>
      </c>
      <c r="B1266" s="25" t="s">
        <v>1234</v>
      </c>
      <c r="C1266" s="21">
        <v>89.58776687000001</v>
      </c>
      <c r="D1266" s="22">
        <v>47.127533740000004</v>
      </c>
      <c r="E1266" s="23">
        <f t="shared" si="44"/>
        <v>0.90096446303026934</v>
      </c>
      <c r="F1266" s="24">
        <f t="shared" si="45"/>
        <v>3.4766924281400503E-3</v>
      </c>
      <c r="G1266" s="119"/>
    </row>
    <row r="1267" spans="1:9" x14ac:dyDescent="0.15">
      <c r="A1267" s="25" t="s">
        <v>725</v>
      </c>
      <c r="B1267" s="25" t="s">
        <v>1235</v>
      </c>
      <c r="C1267" s="21">
        <v>0.85606819999999995</v>
      </c>
      <c r="D1267" s="22">
        <v>1.5310718400000001</v>
      </c>
      <c r="E1267" s="23">
        <f t="shared" si="44"/>
        <v>-0.44086999862788945</v>
      </c>
      <c r="F1267" s="24">
        <f t="shared" si="45"/>
        <v>3.3222011585916005E-5</v>
      </c>
      <c r="G1267" s="119"/>
    </row>
    <row r="1268" spans="1:9" x14ac:dyDescent="0.15">
      <c r="A1268" s="25" t="s">
        <v>727</v>
      </c>
      <c r="B1268" s="25" t="s">
        <v>1236</v>
      </c>
      <c r="C1268" s="21">
        <v>6.4081231299999999</v>
      </c>
      <c r="D1268" s="22">
        <v>7.8718298200000003</v>
      </c>
      <c r="E1268" s="23">
        <f t="shared" si="44"/>
        <v>-0.18594236962302624</v>
      </c>
      <c r="F1268" s="24">
        <f t="shared" si="45"/>
        <v>2.4868432312850344E-4</v>
      </c>
      <c r="G1268" s="119"/>
    </row>
    <row r="1269" spans="1:9" x14ac:dyDescent="0.15">
      <c r="A1269" s="25" t="s">
        <v>1698</v>
      </c>
      <c r="B1269" s="25" t="s">
        <v>1009</v>
      </c>
      <c r="C1269" s="21">
        <v>2.8647319200000001</v>
      </c>
      <c r="D1269" s="22">
        <v>3.8023985800000006</v>
      </c>
      <c r="E1269" s="23">
        <f t="shared" si="44"/>
        <v>-0.24659872979439212</v>
      </c>
      <c r="F1269" s="24">
        <f t="shared" si="45"/>
        <v>1.1117356892451256E-4</v>
      </c>
      <c r="G1269" s="119"/>
    </row>
    <row r="1270" spans="1:9" x14ac:dyDescent="0.15">
      <c r="A1270" s="25" t="s">
        <v>118</v>
      </c>
      <c r="B1270" s="25" t="s">
        <v>1588</v>
      </c>
      <c r="C1270" s="21">
        <v>7.2050594700000001</v>
      </c>
      <c r="D1270" s="22">
        <v>10.130635030000001</v>
      </c>
      <c r="E1270" s="23">
        <f t="shared" si="44"/>
        <v>-0.28878501212771457</v>
      </c>
      <c r="F1270" s="24">
        <f t="shared" si="45"/>
        <v>2.7961156504768407E-4</v>
      </c>
      <c r="G1270" s="119"/>
    </row>
    <row r="1271" spans="1:9" x14ac:dyDescent="0.15">
      <c r="A1271" s="25" t="s">
        <v>1639</v>
      </c>
      <c r="B1271" s="25" t="s">
        <v>1243</v>
      </c>
      <c r="C1271" s="21">
        <v>242.83430922000002</v>
      </c>
      <c r="D1271" s="22">
        <v>49.216993700000003</v>
      </c>
      <c r="E1271" s="23">
        <f t="shared" si="44"/>
        <v>3.9339525022634616</v>
      </c>
      <c r="F1271" s="24">
        <f t="shared" si="45"/>
        <v>9.4238335618175642E-3</v>
      </c>
      <c r="G1271" s="119"/>
    </row>
    <row r="1272" spans="1:9" x14ac:dyDescent="0.15">
      <c r="A1272" s="25" t="s">
        <v>1207</v>
      </c>
      <c r="B1272" s="25" t="s">
        <v>1347</v>
      </c>
      <c r="C1272" s="21">
        <v>0.98433646000000008</v>
      </c>
      <c r="D1272" s="22">
        <v>0.44423955999999998</v>
      </c>
      <c r="E1272" s="23">
        <f t="shared" si="44"/>
        <v>1.2157784867245955</v>
      </c>
      <c r="F1272" s="24">
        <f t="shared" si="45"/>
        <v>3.819980379899586E-5</v>
      </c>
      <c r="G1272" s="119"/>
    </row>
    <row r="1273" spans="1:9" x14ac:dyDescent="0.15">
      <c r="A1273" s="25" t="s">
        <v>739</v>
      </c>
      <c r="B1273" s="25" t="s">
        <v>1244</v>
      </c>
      <c r="C1273" s="21">
        <v>61.697598679999999</v>
      </c>
      <c r="D1273" s="22">
        <v>95.653257230000008</v>
      </c>
      <c r="E1273" s="23">
        <f t="shared" si="44"/>
        <v>-0.35498695531457969</v>
      </c>
      <c r="F1273" s="24">
        <f t="shared" si="45"/>
        <v>2.394340004885307E-3</v>
      </c>
      <c r="G1273" s="119"/>
    </row>
    <row r="1274" spans="1:9" x14ac:dyDescent="0.15">
      <c r="A1274" s="25" t="s">
        <v>1589</v>
      </c>
      <c r="B1274" s="25" t="s">
        <v>1261</v>
      </c>
      <c r="C1274" s="21">
        <v>14.44055034</v>
      </c>
      <c r="D1274" s="22">
        <v>13.45807441</v>
      </c>
      <c r="E1274" s="23">
        <f t="shared" si="44"/>
        <v>7.3002711983073398E-2</v>
      </c>
      <c r="F1274" s="24">
        <f t="shared" si="45"/>
        <v>5.6040410180226684E-4</v>
      </c>
      <c r="G1274" s="119"/>
    </row>
    <row r="1275" spans="1:9" x14ac:dyDescent="0.15">
      <c r="A1275" s="25" t="s">
        <v>743</v>
      </c>
      <c r="B1275" s="25" t="s">
        <v>1262</v>
      </c>
      <c r="C1275" s="21">
        <v>139.31726366000001</v>
      </c>
      <c r="D1275" s="22">
        <v>139.78930905999999</v>
      </c>
      <c r="E1275" s="23">
        <f t="shared" si="44"/>
        <v>-3.3768347749495442E-3</v>
      </c>
      <c r="F1275" s="24">
        <f t="shared" si="45"/>
        <v>5.406578292980203E-3</v>
      </c>
      <c r="G1275" s="119"/>
      <c r="I1275" s="133"/>
    </row>
    <row r="1276" spans="1:9" x14ac:dyDescent="0.15">
      <c r="A1276" s="25" t="s">
        <v>1590</v>
      </c>
      <c r="B1276" s="25" t="s">
        <v>1238</v>
      </c>
      <c r="C1276" s="21">
        <v>7.4146394899999999</v>
      </c>
      <c r="D1276" s="22">
        <v>0.81443055999999991</v>
      </c>
      <c r="E1276" s="23">
        <f t="shared" si="44"/>
        <v>8.1040781794828529</v>
      </c>
      <c r="F1276" s="24">
        <f t="shared" si="45"/>
        <v>2.8774487715134184E-4</v>
      </c>
      <c r="G1276" s="119"/>
      <c r="I1276" s="132"/>
    </row>
    <row r="1277" spans="1:9" x14ac:dyDescent="0.15">
      <c r="A1277" s="25" t="s">
        <v>16</v>
      </c>
      <c r="B1277" s="25" t="s">
        <v>11</v>
      </c>
      <c r="C1277" s="21">
        <v>4.6171701600000006</v>
      </c>
      <c r="D1277" s="22">
        <v>1.8657126400000001</v>
      </c>
      <c r="E1277" s="23">
        <f t="shared" si="44"/>
        <v>1.4747488230556236</v>
      </c>
      <c r="F1277" s="24">
        <f t="shared" si="45"/>
        <v>1.7918161257440197E-4</v>
      </c>
      <c r="G1277" s="119"/>
      <c r="I1277" s="132"/>
    </row>
    <row r="1278" spans="1:9" x14ac:dyDescent="0.15">
      <c r="A1278" s="25" t="s">
        <v>745</v>
      </c>
      <c r="B1278" s="25" t="s">
        <v>1264</v>
      </c>
      <c r="C1278" s="21">
        <v>3.5207066299999998</v>
      </c>
      <c r="D1278" s="22">
        <v>3.68101498</v>
      </c>
      <c r="E1278" s="23">
        <f t="shared" ref="E1278:E1309" si="46">IF(ISERROR(C1278/D1278-1),"",((C1278/D1278-1)))</f>
        <v>-4.3550040103341292E-2</v>
      </c>
      <c r="F1278" s="24">
        <f t="shared" ref="F1278:F1309" si="47">C1278/$C$1621</f>
        <v>1.3663041852561664E-4</v>
      </c>
      <c r="G1278" s="119"/>
      <c r="I1278" s="132"/>
    </row>
    <row r="1279" spans="1:9" x14ac:dyDescent="0.15">
      <c r="A1279" s="25" t="s">
        <v>1137</v>
      </c>
      <c r="B1279" s="25" t="s">
        <v>1130</v>
      </c>
      <c r="C1279" s="21">
        <v>0</v>
      </c>
      <c r="D1279" s="22">
        <v>0</v>
      </c>
      <c r="E1279" s="23" t="str">
        <f t="shared" si="46"/>
        <v/>
      </c>
      <c r="F1279" s="24">
        <f t="shared" si="47"/>
        <v>0</v>
      </c>
      <c r="G1279" s="119"/>
      <c r="I1279" s="132"/>
    </row>
    <row r="1280" spans="1:9" x14ac:dyDescent="0.15">
      <c r="A1280" s="25" t="s">
        <v>747</v>
      </c>
      <c r="B1280" s="25" t="s">
        <v>1265</v>
      </c>
      <c r="C1280" s="21">
        <v>34.669890150000001</v>
      </c>
      <c r="D1280" s="22">
        <v>48.60031583</v>
      </c>
      <c r="E1280" s="23">
        <f t="shared" si="46"/>
        <v>-0.28663241055320521</v>
      </c>
      <c r="F1280" s="24">
        <f t="shared" si="47"/>
        <v>1.3454576308823704E-3</v>
      </c>
      <c r="G1280" s="119"/>
      <c r="I1280" s="132"/>
    </row>
    <row r="1281" spans="1:9" x14ac:dyDescent="0.15">
      <c r="A1281" s="25" t="s">
        <v>1208</v>
      </c>
      <c r="B1281" s="25" t="s">
        <v>12</v>
      </c>
      <c r="C1281" s="21">
        <v>0.96118679000000007</v>
      </c>
      <c r="D1281" s="22">
        <v>0.12878588999999999</v>
      </c>
      <c r="E1281" s="23">
        <f t="shared" si="46"/>
        <v>6.4634479755507392</v>
      </c>
      <c r="F1281" s="24">
        <f t="shared" si="47"/>
        <v>3.7301419061716596E-5</v>
      </c>
      <c r="G1281" s="119"/>
      <c r="I1281" s="132"/>
    </row>
    <row r="1282" spans="1:9" x14ac:dyDescent="0.15">
      <c r="A1282" s="25" t="s">
        <v>763</v>
      </c>
      <c r="B1282" s="25" t="s">
        <v>1266</v>
      </c>
      <c r="C1282" s="21">
        <v>49.87850117</v>
      </c>
      <c r="D1282" s="22">
        <v>87.47132873999999</v>
      </c>
      <c r="E1282" s="23">
        <f t="shared" si="46"/>
        <v>-0.42977313951341711</v>
      </c>
      <c r="F1282" s="24">
        <f t="shared" si="47"/>
        <v>1.9356683775403232E-3</v>
      </c>
      <c r="G1282" s="119"/>
      <c r="I1282" s="132"/>
    </row>
    <row r="1283" spans="1:9" x14ac:dyDescent="0.15">
      <c r="A1283" s="65" t="s">
        <v>1362</v>
      </c>
      <c r="B1283" s="25" t="s">
        <v>1363</v>
      </c>
      <c r="C1283" s="21">
        <v>6.8820892300000001</v>
      </c>
      <c r="D1283" s="22">
        <v>7.5597708299999997</v>
      </c>
      <c r="E1283" s="23">
        <f t="shared" si="46"/>
        <v>-8.9643140677056699E-2</v>
      </c>
      <c r="F1283" s="24">
        <f t="shared" si="47"/>
        <v>2.6707784278678703E-4</v>
      </c>
      <c r="G1283" s="119"/>
      <c r="I1283" s="132"/>
    </row>
    <row r="1284" spans="1:9" x14ac:dyDescent="0.15">
      <c r="A1284" s="25" t="s">
        <v>765</v>
      </c>
      <c r="B1284" s="25" t="s">
        <v>1267</v>
      </c>
      <c r="C1284" s="21">
        <v>18.976573329999997</v>
      </c>
      <c r="D1284" s="22">
        <v>11.23251065</v>
      </c>
      <c r="E1284" s="23">
        <f t="shared" si="46"/>
        <v>0.68943292566564329</v>
      </c>
      <c r="F1284" s="24">
        <f t="shared" si="47"/>
        <v>7.3643658184037735E-4</v>
      </c>
      <c r="G1284" s="119"/>
      <c r="I1284" s="132"/>
    </row>
    <row r="1285" spans="1:9" x14ac:dyDescent="0.15">
      <c r="A1285" s="25" t="s">
        <v>767</v>
      </c>
      <c r="B1285" s="25" t="s">
        <v>1269</v>
      </c>
      <c r="C1285" s="21">
        <v>37.840097579999998</v>
      </c>
      <c r="D1285" s="22">
        <v>21.685582670000002</v>
      </c>
      <c r="E1285" s="23">
        <f t="shared" si="46"/>
        <v>0.74494262643670051</v>
      </c>
      <c r="F1285" s="24">
        <f t="shared" si="47"/>
        <v>1.4684859923718135E-3</v>
      </c>
      <c r="G1285" s="119"/>
      <c r="I1285" s="132"/>
    </row>
    <row r="1286" spans="1:9" x14ac:dyDescent="0.15">
      <c r="A1286" s="25" t="s">
        <v>1270</v>
      </c>
      <c r="B1286" s="25" t="s">
        <v>1271</v>
      </c>
      <c r="C1286" s="21">
        <v>19.049863740000003</v>
      </c>
      <c r="D1286" s="22">
        <v>38.679923299999999</v>
      </c>
      <c r="E1286" s="23">
        <f t="shared" si="46"/>
        <v>-0.50749996083885707</v>
      </c>
      <c r="F1286" s="24">
        <f t="shared" si="47"/>
        <v>7.392808118329839E-4</v>
      </c>
      <c r="G1286" s="119"/>
      <c r="I1286" s="132"/>
    </row>
    <row r="1287" spans="1:9" x14ac:dyDescent="0.15">
      <c r="A1287" s="25" t="s">
        <v>1138</v>
      </c>
      <c r="B1287" s="25" t="s">
        <v>1131</v>
      </c>
      <c r="C1287" s="21">
        <v>23.218778990000001</v>
      </c>
      <c r="D1287" s="22">
        <v>4.4133108100000005</v>
      </c>
      <c r="E1287" s="23">
        <f t="shared" si="46"/>
        <v>4.2610794910227492</v>
      </c>
      <c r="F1287" s="24">
        <f t="shared" si="47"/>
        <v>9.0106669610739325E-4</v>
      </c>
      <c r="G1287" s="119"/>
      <c r="I1287" s="133"/>
    </row>
    <row r="1288" spans="1:9" x14ac:dyDescent="0.15">
      <c r="A1288" s="25" t="s">
        <v>771</v>
      </c>
      <c r="B1288" s="25" t="s">
        <v>1272</v>
      </c>
      <c r="C1288" s="21">
        <v>30.329345119999999</v>
      </c>
      <c r="D1288" s="22">
        <v>54.350928909999993</v>
      </c>
      <c r="E1288" s="23">
        <f t="shared" si="46"/>
        <v>-0.44197190870053882</v>
      </c>
      <c r="F1288" s="24">
        <f t="shared" si="47"/>
        <v>1.1770111948672839E-3</v>
      </c>
      <c r="G1288" s="119"/>
      <c r="I1288" s="133"/>
    </row>
    <row r="1289" spans="1:9" x14ac:dyDescent="0.15">
      <c r="A1289" s="25" t="s">
        <v>773</v>
      </c>
      <c r="B1289" s="25" t="s">
        <v>1274</v>
      </c>
      <c r="C1289" s="21">
        <v>13.595640470000001</v>
      </c>
      <c r="D1289" s="22">
        <v>18.440874489999999</v>
      </c>
      <c r="E1289" s="23">
        <f t="shared" si="46"/>
        <v>-0.26274426533445805</v>
      </c>
      <c r="F1289" s="24">
        <f t="shared" si="47"/>
        <v>5.2761511899669742E-4</v>
      </c>
      <c r="G1289" s="119"/>
      <c r="I1289" s="133"/>
    </row>
    <row r="1290" spans="1:9" x14ac:dyDescent="0.15">
      <c r="A1290" s="25" t="s">
        <v>1591</v>
      </c>
      <c r="B1290" s="25" t="s">
        <v>1240</v>
      </c>
      <c r="C1290" s="21">
        <v>3.7940823400000001</v>
      </c>
      <c r="D1290" s="22">
        <v>6.08089543</v>
      </c>
      <c r="E1290" s="23">
        <f t="shared" si="46"/>
        <v>-0.37606518913613352</v>
      </c>
      <c r="F1290" s="24">
        <f t="shared" si="47"/>
        <v>1.4723949266822351E-4</v>
      </c>
      <c r="G1290" s="119"/>
    </row>
    <row r="1291" spans="1:9" x14ac:dyDescent="0.15">
      <c r="A1291" s="25" t="s">
        <v>777</v>
      </c>
      <c r="B1291" s="25" t="s">
        <v>1275</v>
      </c>
      <c r="C1291" s="21">
        <v>117.8411751</v>
      </c>
      <c r="D1291" s="22">
        <v>135.36635863000001</v>
      </c>
      <c r="E1291" s="23">
        <f t="shared" si="46"/>
        <v>-0.12946483681297805</v>
      </c>
      <c r="F1291" s="24">
        <f t="shared" si="47"/>
        <v>4.5731413507360237E-3</v>
      </c>
      <c r="G1291" s="119"/>
    </row>
    <row r="1292" spans="1:9" x14ac:dyDescent="0.15">
      <c r="A1292" s="25" t="s">
        <v>1592</v>
      </c>
      <c r="B1292" s="25" t="s">
        <v>1242</v>
      </c>
      <c r="C1292" s="21">
        <v>4.0291307999999999</v>
      </c>
      <c r="D1292" s="22">
        <v>2.34527638</v>
      </c>
      <c r="E1292" s="23">
        <f t="shared" si="46"/>
        <v>0.71797696610921391</v>
      </c>
      <c r="F1292" s="24">
        <f t="shared" si="47"/>
        <v>1.5636117556845473E-4</v>
      </c>
      <c r="G1292" s="119"/>
    </row>
    <row r="1293" spans="1:9" x14ac:dyDescent="0.15">
      <c r="A1293" s="25" t="s">
        <v>784</v>
      </c>
      <c r="B1293" s="25" t="s">
        <v>1276</v>
      </c>
      <c r="C1293" s="21">
        <v>319.54232456</v>
      </c>
      <c r="D1293" s="22">
        <v>311.89672508000001</v>
      </c>
      <c r="E1293" s="23">
        <f t="shared" si="46"/>
        <v>2.4513240650535506E-2</v>
      </c>
      <c r="F1293" s="24">
        <f t="shared" si="47"/>
        <v>1.2400692852184968E-2</v>
      </c>
      <c r="G1293" s="119"/>
    </row>
    <row r="1294" spans="1:9" x14ac:dyDescent="0.15">
      <c r="A1294" s="25" t="s">
        <v>119</v>
      </c>
      <c r="B1294" s="25" t="s">
        <v>1593</v>
      </c>
      <c r="C1294" s="21">
        <v>3.3361790999999998</v>
      </c>
      <c r="D1294" s="22">
        <v>2.77358284</v>
      </c>
      <c r="E1294" s="23">
        <f t="shared" si="46"/>
        <v>0.20284097950360835</v>
      </c>
      <c r="F1294" s="24">
        <f t="shared" si="47"/>
        <v>1.2946933516849572E-4</v>
      </c>
      <c r="G1294" s="119"/>
    </row>
    <row r="1295" spans="1:9" x14ac:dyDescent="0.15">
      <c r="A1295" s="25" t="s">
        <v>786</v>
      </c>
      <c r="B1295" s="25" t="s">
        <v>1278</v>
      </c>
      <c r="C1295" s="21">
        <v>7.7757513999999999</v>
      </c>
      <c r="D1295" s="22">
        <v>8.9225699499999997</v>
      </c>
      <c r="E1295" s="23">
        <f t="shared" si="46"/>
        <v>-0.12853007109235381</v>
      </c>
      <c r="F1295" s="24">
        <f t="shared" si="47"/>
        <v>3.0175878872734977E-4</v>
      </c>
      <c r="G1295" s="119"/>
    </row>
    <row r="1296" spans="1:9" x14ac:dyDescent="0.15">
      <c r="A1296" s="25" t="s">
        <v>789</v>
      </c>
      <c r="B1296" s="25" t="s">
        <v>1280</v>
      </c>
      <c r="C1296" s="21">
        <v>4.3449217999999998</v>
      </c>
      <c r="D1296" s="22">
        <v>6.6785958900000004</v>
      </c>
      <c r="E1296" s="23">
        <f t="shared" si="46"/>
        <v>-0.34942585663765924</v>
      </c>
      <c r="F1296" s="24">
        <f t="shared" si="47"/>
        <v>1.6861628825775682E-4</v>
      </c>
      <c r="G1296" s="119"/>
    </row>
    <row r="1297" spans="1:7" x14ac:dyDescent="0.15">
      <c r="A1297" s="25" t="s">
        <v>791</v>
      </c>
      <c r="B1297" s="25" t="s">
        <v>1282</v>
      </c>
      <c r="C1297" s="21">
        <v>4.3478148299999999</v>
      </c>
      <c r="D1297" s="22">
        <v>0.75558982000000008</v>
      </c>
      <c r="E1297" s="23">
        <f t="shared" si="46"/>
        <v>4.7541998514485009</v>
      </c>
      <c r="F1297" s="24">
        <f t="shared" si="47"/>
        <v>1.6872856000921119E-4</v>
      </c>
      <c r="G1297" s="119"/>
    </row>
    <row r="1298" spans="1:7" x14ac:dyDescent="0.15">
      <c r="A1298" s="25" t="s">
        <v>1349</v>
      </c>
      <c r="B1298" s="25" t="s">
        <v>1348</v>
      </c>
      <c r="C1298" s="21">
        <v>6.72949457</v>
      </c>
      <c r="D1298" s="22">
        <v>0.21231986999999999</v>
      </c>
      <c r="E1298" s="23">
        <f t="shared" si="46"/>
        <v>30.695076725508546</v>
      </c>
      <c r="F1298" s="24">
        <f t="shared" si="47"/>
        <v>2.6115599968775717E-4</v>
      </c>
      <c r="G1298" s="119"/>
    </row>
    <row r="1299" spans="1:7" x14ac:dyDescent="0.15">
      <c r="A1299" s="25" t="s">
        <v>1594</v>
      </c>
      <c r="B1299" s="25" t="s">
        <v>1283</v>
      </c>
      <c r="C1299" s="21">
        <v>4.3535517400000003</v>
      </c>
      <c r="D1299" s="22">
        <v>2.1770776499999998</v>
      </c>
      <c r="E1299" s="23">
        <f t="shared" si="46"/>
        <v>0.99972276597483822</v>
      </c>
      <c r="F1299" s="24">
        <f t="shared" si="47"/>
        <v>1.6895119611517494E-4</v>
      </c>
      <c r="G1299" s="119"/>
    </row>
    <row r="1300" spans="1:7" x14ac:dyDescent="0.15">
      <c r="A1300" s="25" t="s">
        <v>1595</v>
      </c>
      <c r="B1300" s="25" t="s">
        <v>1596</v>
      </c>
      <c r="C1300" s="21">
        <v>0.19504126999999999</v>
      </c>
      <c r="D1300" s="22">
        <v>0.12627841000000001</v>
      </c>
      <c r="E1300" s="23">
        <f t="shared" si="46"/>
        <v>0.54453378055678692</v>
      </c>
      <c r="F1300" s="24">
        <f t="shared" si="47"/>
        <v>7.5690971019268925E-6</v>
      </c>
      <c r="G1300" s="119"/>
    </row>
    <row r="1301" spans="1:7" x14ac:dyDescent="0.15">
      <c r="A1301" s="25" t="s">
        <v>798</v>
      </c>
      <c r="B1301" s="25" t="s">
        <v>1598</v>
      </c>
      <c r="C1301" s="21">
        <v>0.43019406999999993</v>
      </c>
      <c r="D1301" s="22">
        <v>0.39828647</v>
      </c>
      <c r="E1301" s="23">
        <f t="shared" si="46"/>
        <v>8.01121865877088E-2</v>
      </c>
      <c r="F1301" s="24">
        <f t="shared" si="47"/>
        <v>1.6694829194370681E-5</v>
      </c>
      <c r="G1301" s="119"/>
    </row>
    <row r="1302" spans="1:7" x14ac:dyDescent="0.15">
      <c r="A1302" s="25" t="s">
        <v>800</v>
      </c>
      <c r="B1302" s="25" t="s">
        <v>1597</v>
      </c>
      <c r="C1302" s="21">
        <v>0.57170554000000007</v>
      </c>
      <c r="D1302" s="22">
        <v>1.51197699</v>
      </c>
      <c r="E1302" s="23">
        <f t="shared" si="46"/>
        <v>-0.62188211607638277</v>
      </c>
      <c r="F1302" s="24">
        <f t="shared" si="47"/>
        <v>2.2186559521323615E-5</v>
      </c>
      <c r="G1302" s="119"/>
    </row>
    <row r="1303" spans="1:7" x14ac:dyDescent="0.15">
      <c r="A1303" s="25" t="s">
        <v>116</v>
      </c>
      <c r="B1303" s="25" t="s">
        <v>1599</v>
      </c>
      <c r="C1303" s="21">
        <v>8.8752043399999998</v>
      </c>
      <c r="D1303" s="22">
        <v>7.1246829499999995</v>
      </c>
      <c r="E1303" s="23">
        <f t="shared" si="46"/>
        <v>0.2456981457680163</v>
      </c>
      <c r="F1303" s="24">
        <f t="shared" si="47"/>
        <v>3.4442599481075454E-4</v>
      </c>
      <c r="G1303" s="119"/>
    </row>
    <row r="1304" spans="1:7" x14ac:dyDescent="0.15">
      <c r="A1304" s="25" t="s">
        <v>117</v>
      </c>
      <c r="B1304" s="25" t="s">
        <v>1600</v>
      </c>
      <c r="C1304" s="21">
        <v>15.035940289999999</v>
      </c>
      <c r="D1304" s="22">
        <v>7.7629483399999994</v>
      </c>
      <c r="E1304" s="23">
        <f t="shared" si="46"/>
        <v>0.93688526980459086</v>
      </c>
      <c r="F1304" s="24">
        <f t="shared" si="47"/>
        <v>5.835097980739399E-4</v>
      </c>
      <c r="G1304" s="119"/>
    </row>
    <row r="1305" spans="1:7" x14ac:dyDescent="0.15">
      <c r="A1305" s="25" t="s">
        <v>1298</v>
      </c>
      <c r="B1305" s="25" t="s">
        <v>1601</v>
      </c>
      <c r="C1305" s="21">
        <v>0.47865642999999997</v>
      </c>
      <c r="D1305" s="22">
        <v>0.97715419000000003</v>
      </c>
      <c r="E1305" s="23">
        <f t="shared" si="46"/>
        <v>-0.51015260958969022</v>
      </c>
      <c r="F1305" s="24">
        <f t="shared" si="47"/>
        <v>1.857554043373319E-5</v>
      </c>
      <c r="G1305" s="119"/>
    </row>
    <row r="1306" spans="1:7" x14ac:dyDescent="0.15">
      <c r="A1306" s="25" t="s">
        <v>1530</v>
      </c>
      <c r="B1306" s="25" t="s">
        <v>1602</v>
      </c>
      <c r="C1306" s="21">
        <v>0.13219089000000001</v>
      </c>
      <c r="D1306" s="22">
        <v>0.21400895</v>
      </c>
      <c r="E1306" s="23">
        <f t="shared" si="46"/>
        <v>-0.3823113939860926</v>
      </c>
      <c r="F1306" s="24">
        <f t="shared" si="47"/>
        <v>5.1300203408239535E-6</v>
      </c>
      <c r="G1306" s="119"/>
    </row>
    <row r="1307" spans="1:7" x14ac:dyDescent="0.15">
      <c r="A1307" s="25" t="s">
        <v>927</v>
      </c>
      <c r="B1307" s="25" t="s">
        <v>1603</v>
      </c>
      <c r="C1307" s="21">
        <v>3.5511500000000001E-2</v>
      </c>
      <c r="D1307" s="22">
        <v>0.58599133000000003</v>
      </c>
      <c r="E1307" s="23">
        <f t="shared" si="46"/>
        <v>-0.93939927404727985</v>
      </c>
      <c r="F1307" s="24">
        <f t="shared" si="47"/>
        <v>1.3781185476031656E-6</v>
      </c>
      <c r="G1307" s="119"/>
    </row>
    <row r="1308" spans="1:7" x14ac:dyDescent="0.15">
      <c r="A1308" s="25" t="s">
        <v>1604</v>
      </c>
      <c r="B1308" s="25" t="s">
        <v>1605</v>
      </c>
      <c r="C1308" s="21">
        <v>48.921191829999998</v>
      </c>
      <c r="D1308" s="22">
        <v>50.859434790000002</v>
      </c>
      <c r="E1308" s="23">
        <f t="shared" si="46"/>
        <v>-3.8109801416454259E-2</v>
      </c>
      <c r="F1308" s="24">
        <f t="shared" si="47"/>
        <v>1.8985174332758527E-3</v>
      </c>
      <c r="G1308" s="119"/>
    </row>
    <row r="1309" spans="1:7" x14ac:dyDescent="0.15">
      <c r="A1309" s="25" t="s">
        <v>1606</v>
      </c>
      <c r="B1309" s="25" t="s">
        <v>1607</v>
      </c>
      <c r="C1309" s="21">
        <v>3.5956803900000001</v>
      </c>
      <c r="D1309" s="22">
        <v>3.6129079500000003</v>
      </c>
      <c r="E1309" s="23">
        <f t="shared" si="46"/>
        <v>-4.7683362649746375E-3</v>
      </c>
      <c r="F1309" s="24">
        <f t="shared" si="47"/>
        <v>1.395399754083039E-4</v>
      </c>
      <c r="G1309" s="119"/>
    </row>
    <row r="1310" spans="1:7" x14ac:dyDescent="0.15">
      <c r="A1310" s="25" t="s">
        <v>1608</v>
      </c>
      <c r="B1310" s="25" t="s">
        <v>1609</v>
      </c>
      <c r="C1310" s="21">
        <v>5.76574922</v>
      </c>
      <c r="D1310" s="22">
        <v>5.0894988200000002</v>
      </c>
      <c r="E1310" s="23">
        <f t="shared" ref="E1310:E1341" si="48">IF(ISERROR(C1310/D1310-1),"",((C1310/D1310-1)))</f>
        <v>0.13287170778831214</v>
      </c>
      <c r="F1310" s="24">
        <f t="shared" ref="F1310:F1345" si="49">C1310/$C$1621</f>
        <v>2.2375528887572997E-4</v>
      </c>
      <c r="G1310" s="119"/>
    </row>
    <row r="1311" spans="1:7" x14ac:dyDescent="0.15">
      <c r="A1311" s="25" t="s">
        <v>949</v>
      </c>
      <c r="B1311" s="25" t="s">
        <v>1610</v>
      </c>
      <c r="C1311" s="21">
        <v>0</v>
      </c>
      <c r="D1311" s="22">
        <v>5.9566899999999997E-3</v>
      </c>
      <c r="E1311" s="23">
        <f t="shared" si="48"/>
        <v>-1</v>
      </c>
      <c r="F1311" s="24">
        <f t="shared" si="49"/>
        <v>0</v>
      </c>
      <c r="G1311" s="119"/>
    </row>
    <row r="1312" spans="1:7" x14ac:dyDescent="0.15">
      <c r="A1312" s="25" t="s">
        <v>951</v>
      </c>
      <c r="B1312" s="25" t="s">
        <v>1611</v>
      </c>
      <c r="C1312" s="21">
        <v>0</v>
      </c>
      <c r="D1312" s="22">
        <v>9.8235059999999999E-2</v>
      </c>
      <c r="E1312" s="23">
        <f t="shared" si="48"/>
        <v>-1</v>
      </c>
      <c r="F1312" s="24">
        <f t="shared" si="49"/>
        <v>0</v>
      </c>
      <c r="G1312" s="119"/>
    </row>
    <row r="1313" spans="1:7" x14ac:dyDescent="0.15">
      <c r="A1313" s="25" t="s">
        <v>953</v>
      </c>
      <c r="B1313" s="25" t="s">
        <v>1612</v>
      </c>
      <c r="C1313" s="21">
        <v>0.11616882000000001</v>
      </c>
      <c r="D1313" s="22">
        <v>0.18747829000000002</v>
      </c>
      <c r="E1313" s="23">
        <f t="shared" si="48"/>
        <v>-0.38036121409044221</v>
      </c>
      <c r="F1313" s="24">
        <f t="shared" si="49"/>
        <v>4.5082411470980828E-6</v>
      </c>
      <c r="G1313" s="119"/>
    </row>
    <row r="1314" spans="1:7" x14ac:dyDescent="0.15">
      <c r="A1314" s="25" t="s">
        <v>955</v>
      </c>
      <c r="B1314" s="25" t="s">
        <v>1613</v>
      </c>
      <c r="C1314" s="21">
        <v>1.096832E-2</v>
      </c>
      <c r="D1314" s="22">
        <v>5.3791510000000001E-2</v>
      </c>
      <c r="E1314" s="23">
        <f t="shared" si="48"/>
        <v>-0.79609570357850146</v>
      </c>
      <c r="F1314" s="24">
        <f t="shared" si="49"/>
        <v>4.2565493510684575E-7</v>
      </c>
      <c r="G1314" s="119"/>
    </row>
    <row r="1315" spans="1:7" x14ac:dyDescent="0.15">
      <c r="A1315" s="25" t="s">
        <v>957</v>
      </c>
      <c r="B1315" s="25" t="s">
        <v>1614</v>
      </c>
      <c r="C1315" s="21">
        <v>0.93741034000000012</v>
      </c>
      <c r="D1315" s="22">
        <v>0.84889154</v>
      </c>
      <c r="E1315" s="23">
        <f t="shared" si="48"/>
        <v>0.10427574764144798</v>
      </c>
      <c r="F1315" s="24">
        <f t="shared" si="49"/>
        <v>3.6378710453486605E-5</v>
      </c>
      <c r="G1315" s="119"/>
    </row>
    <row r="1316" spans="1:7" x14ac:dyDescent="0.15">
      <c r="A1316" s="25" t="s">
        <v>1309</v>
      </c>
      <c r="B1316" s="25" t="s">
        <v>1615</v>
      </c>
      <c r="C1316" s="21">
        <v>4.5845787199999997</v>
      </c>
      <c r="D1316" s="22">
        <v>2.8878139799999998</v>
      </c>
      <c r="E1316" s="23">
        <f t="shared" si="48"/>
        <v>0.58756026245153081</v>
      </c>
      <c r="F1316" s="24">
        <f t="shared" si="49"/>
        <v>1.7791681474955379E-4</v>
      </c>
      <c r="G1316" s="119"/>
    </row>
    <row r="1317" spans="1:7" x14ac:dyDescent="0.15">
      <c r="A1317" s="25" t="s">
        <v>1310</v>
      </c>
      <c r="B1317" s="25" t="s">
        <v>1616</v>
      </c>
      <c r="C1317" s="21">
        <v>0.97792835999999994</v>
      </c>
      <c r="D1317" s="22">
        <v>1.4149083600000001</v>
      </c>
      <c r="E1317" s="23">
        <f t="shared" si="48"/>
        <v>-0.30883978945463308</v>
      </c>
      <c r="F1317" s="24">
        <f t="shared" si="49"/>
        <v>3.7951120373488741E-5</v>
      </c>
      <c r="G1317" s="119"/>
    </row>
    <row r="1318" spans="1:7" x14ac:dyDescent="0.15">
      <c r="A1318" s="25" t="s">
        <v>1331</v>
      </c>
      <c r="B1318" s="25" t="s">
        <v>1426</v>
      </c>
      <c r="C1318" s="21">
        <v>1.295024E-2</v>
      </c>
      <c r="D1318" s="22">
        <v>2.8183959999999997E-2</v>
      </c>
      <c r="E1318" s="23">
        <f t="shared" si="48"/>
        <v>-0.54051027605772917</v>
      </c>
      <c r="F1318" s="24">
        <f t="shared" si="49"/>
        <v>5.0256863100439059E-7</v>
      </c>
      <c r="G1318" s="119"/>
    </row>
    <row r="1319" spans="1:7" x14ac:dyDescent="0.15">
      <c r="A1319" s="25" t="s">
        <v>966</v>
      </c>
      <c r="B1319" s="25" t="s">
        <v>1618</v>
      </c>
      <c r="C1319" s="21">
        <v>0.51579477000000007</v>
      </c>
      <c r="D1319" s="22">
        <v>0.51351267999999994</v>
      </c>
      <c r="E1319" s="23">
        <f t="shared" si="48"/>
        <v>4.4440772134393125E-3</v>
      </c>
      <c r="F1319" s="24">
        <f t="shared" si="49"/>
        <v>2.0016792850026297E-5</v>
      </c>
      <c r="G1319" s="119"/>
    </row>
    <row r="1320" spans="1:7" x14ac:dyDescent="0.15">
      <c r="A1320" s="25" t="s">
        <v>968</v>
      </c>
      <c r="B1320" s="25" t="s">
        <v>1619</v>
      </c>
      <c r="C1320" s="21">
        <v>1.3976660300000001</v>
      </c>
      <c r="D1320" s="22">
        <v>0.92162299999999997</v>
      </c>
      <c r="E1320" s="23">
        <f t="shared" si="48"/>
        <v>0.5165268553410669</v>
      </c>
      <c r="F1320" s="24">
        <f t="shared" si="49"/>
        <v>5.4240161054809919E-5</v>
      </c>
      <c r="G1320" s="119"/>
    </row>
    <row r="1321" spans="1:7" x14ac:dyDescent="0.15">
      <c r="A1321" s="25" t="s">
        <v>982</v>
      </c>
      <c r="B1321" s="25" t="s">
        <v>1620</v>
      </c>
      <c r="C1321" s="21">
        <v>5.1777700000000003E-2</v>
      </c>
      <c r="D1321" s="22">
        <v>0.10479455</v>
      </c>
      <c r="E1321" s="23">
        <f t="shared" si="48"/>
        <v>-0.50591228265210353</v>
      </c>
      <c r="F1321" s="24">
        <f t="shared" si="49"/>
        <v>2.0093718576301316E-6</v>
      </c>
      <c r="G1321" s="119"/>
    </row>
    <row r="1322" spans="1:7" x14ac:dyDescent="0.15">
      <c r="A1322" s="25" t="s">
        <v>985</v>
      </c>
      <c r="B1322" s="25" t="s">
        <v>1621</v>
      </c>
      <c r="C1322" s="21">
        <v>0.88832058999999997</v>
      </c>
      <c r="D1322" s="22">
        <v>1.1678927400000001</v>
      </c>
      <c r="E1322" s="23">
        <f t="shared" si="48"/>
        <v>-0.2393817004119746</v>
      </c>
      <c r="F1322" s="24">
        <f t="shared" si="49"/>
        <v>3.4473651670495107E-5</v>
      </c>
      <c r="G1322" s="119"/>
    </row>
    <row r="1323" spans="1:7" x14ac:dyDescent="0.15">
      <c r="A1323" s="25" t="s">
        <v>987</v>
      </c>
      <c r="B1323" s="25" t="s">
        <v>1622</v>
      </c>
      <c r="C1323" s="21">
        <v>1.2966208100000001</v>
      </c>
      <c r="D1323" s="22">
        <v>0.41769590999999995</v>
      </c>
      <c r="E1323" s="23">
        <f t="shared" si="48"/>
        <v>2.1042219446199515</v>
      </c>
      <c r="F1323" s="24">
        <f t="shared" si="49"/>
        <v>5.0318831574820554E-5</v>
      </c>
      <c r="G1323" s="119"/>
    </row>
    <row r="1324" spans="1:7" x14ac:dyDescent="0.15">
      <c r="A1324" s="25" t="s">
        <v>1538</v>
      </c>
      <c r="B1324" s="25" t="s">
        <v>1623</v>
      </c>
      <c r="C1324" s="21">
        <v>0.31155636999999997</v>
      </c>
      <c r="D1324" s="22">
        <v>0.65818133000000001</v>
      </c>
      <c r="E1324" s="23">
        <f t="shared" si="48"/>
        <v>-0.52664052321265331</v>
      </c>
      <c r="F1324" s="24">
        <f t="shared" si="49"/>
        <v>1.2090776568742926E-5</v>
      </c>
      <c r="G1324" s="119"/>
    </row>
    <row r="1325" spans="1:7" x14ac:dyDescent="0.15">
      <c r="A1325" s="25" t="s">
        <v>989</v>
      </c>
      <c r="B1325" s="25" t="s">
        <v>1624</v>
      </c>
      <c r="C1325" s="21">
        <v>5.8753060000000003E-2</v>
      </c>
      <c r="D1325" s="22">
        <v>4.3898380000000008E-2</v>
      </c>
      <c r="E1325" s="23">
        <f t="shared" si="48"/>
        <v>0.33838788583997848</v>
      </c>
      <c r="F1325" s="24">
        <f t="shared" si="49"/>
        <v>2.2800693216124815E-6</v>
      </c>
      <c r="G1325" s="119"/>
    </row>
    <row r="1326" spans="1:7" x14ac:dyDescent="0.15">
      <c r="A1326" s="25" t="s">
        <v>1315</v>
      </c>
      <c r="B1326" s="25" t="s">
        <v>1625</v>
      </c>
      <c r="C1326" s="21">
        <v>0.13355461999999999</v>
      </c>
      <c r="D1326" s="22">
        <v>2.6548667300000002</v>
      </c>
      <c r="E1326" s="23">
        <f t="shared" si="48"/>
        <v>-0.9496944164877158</v>
      </c>
      <c r="F1326" s="24">
        <f t="shared" si="49"/>
        <v>5.182943523649878E-6</v>
      </c>
      <c r="G1326" s="119"/>
    </row>
    <row r="1327" spans="1:7" x14ac:dyDescent="0.15">
      <c r="A1327" s="25" t="s">
        <v>49</v>
      </c>
      <c r="B1327" s="25" t="s">
        <v>1626</v>
      </c>
      <c r="C1327" s="21">
        <v>0.17965927000000001</v>
      </c>
      <c r="D1327" s="22">
        <v>1.0683643700000001</v>
      </c>
      <c r="E1327" s="23">
        <f t="shared" si="48"/>
        <v>-0.8318370819498595</v>
      </c>
      <c r="F1327" s="24">
        <f t="shared" si="49"/>
        <v>6.9721575330764675E-6</v>
      </c>
      <c r="G1327" s="119"/>
    </row>
    <row r="1328" spans="1:7" x14ac:dyDescent="0.15">
      <c r="A1328" s="25" t="s">
        <v>1531</v>
      </c>
      <c r="B1328" s="25" t="s">
        <v>1627</v>
      </c>
      <c r="C1328" s="21">
        <v>0.21319920000000001</v>
      </c>
      <c r="D1328" s="22">
        <v>0.24503409000000001</v>
      </c>
      <c r="E1328" s="23">
        <f t="shared" si="48"/>
        <v>-0.12992024905595789</v>
      </c>
      <c r="F1328" s="24">
        <f t="shared" si="49"/>
        <v>8.273764044159126E-6</v>
      </c>
      <c r="G1328" s="119"/>
    </row>
    <row r="1329" spans="1:7" x14ac:dyDescent="0.15">
      <c r="A1329" s="25" t="s">
        <v>55</v>
      </c>
      <c r="B1329" s="25" t="s">
        <v>1628</v>
      </c>
      <c r="C1329" s="21">
        <v>0.10908176000000001</v>
      </c>
      <c r="D1329" s="22">
        <v>1.0628530000000001E-2</v>
      </c>
      <c r="E1329" s="23">
        <f t="shared" si="48"/>
        <v>9.2631088212575037</v>
      </c>
      <c r="F1329" s="24">
        <f t="shared" si="49"/>
        <v>4.2332088664572633E-6</v>
      </c>
      <c r="G1329" s="119"/>
    </row>
    <row r="1330" spans="1:7" x14ac:dyDescent="0.15">
      <c r="A1330" s="25" t="s">
        <v>1456</v>
      </c>
      <c r="B1330" s="25" t="s">
        <v>1629</v>
      </c>
      <c r="C1330" s="21">
        <v>0.38239341999999998</v>
      </c>
      <c r="D1330" s="22">
        <v>7.8416326600000001</v>
      </c>
      <c r="E1330" s="23">
        <f t="shared" si="48"/>
        <v>-0.95123548416765547</v>
      </c>
      <c r="F1330" s="24">
        <f t="shared" si="49"/>
        <v>1.4839797377846817E-5</v>
      </c>
      <c r="G1330" s="119"/>
    </row>
    <row r="1331" spans="1:7" x14ac:dyDescent="0.15">
      <c r="A1331" s="25" t="s">
        <v>74</v>
      </c>
      <c r="B1331" s="25" t="s">
        <v>75</v>
      </c>
      <c r="C1331" s="21">
        <v>1.2024680000000001E-2</v>
      </c>
      <c r="D1331" s="22">
        <v>4.7201499999999993E-3</v>
      </c>
      <c r="E1331" s="23">
        <f t="shared" si="48"/>
        <v>1.5475207355698446</v>
      </c>
      <c r="F1331" s="24">
        <f t="shared" si="49"/>
        <v>4.6664980462646842E-7</v>
      </c>
      <c r="G1331" s="119"/>
    </row>
    <row r="1332" spans="1:7" x14ac:dyDescent="0.15">
      <c r="A1332" s="25" t="s">
        <v>76</v>
      </c>
      <c r="B1332" s="25" t="s">
        <v>77</v>
      </c>
      <c r="C1332" s="21">
        <v>2.7765330000000001E-2</v>
      </c>
      <c r="D1332" s="22">
        <v>5.3678199999999997E-3</v>
      </c>
      <c r="E1332" s="23">
        <f t="shared" si="48"/>
        <v>4.1725523583130588</v>
      </c>
      <c r="F1332" s="24">
        <f t="shared" si="49"/>
        <v>1.0775077440638273E-6</v>
      </c>
      <c r="G1332" s="119"/>
    </row>
    <row r="1333" spans="1:7" x14ac:dyDescent="0.15">
      <c r="A1333" s="25" t="s">
        <v>1509</v>
      </c>
      <c r="B1333" s="25" t="s">
        <v>501</v>
      </c>
      <c r="C1333" s="21">
        <v>0</v>
      </c>
      <c r="D1333" s="22">
        <v>2.1008759999999998E-2</v>
      </c>
      <c r="E1333" s="23">
        <f t="shared" si="48"/>
        <v>-1</v>
      </c>
      <c r="F1333" s="24">
        <f t="shared" si="49"/>
        <v>0</v>
      </c>
      <c r="G1333" s="119"/>
    </row>
    <row r="1334" spans="1:7" x14ac:dyDescent="0.15">
      <c r="A1334" s="25" t="s">
        <v>1630</v>
      </c>
      <c r="B1334" s="25" t="s">
        <v>1631</v>
      </c>
      <c r="C1334" s="21">
        <v>4.4958449999999997E-2</v>
      </c>
      <c r="D1334" s="22">
        <v>3.8389989999999999E-2</v>
      </c>
      <c r="E1334" s="23">
        <f t="shared" si="48"/>
        <v>0.17109824722538347</v>
      </c>
      <c r="F1334" s="24">
        <f t="shared" si="49"/>
        <v>1.744732658898935E-6</v>
      </c>
      <c r="G1334" s="119"/>
    </row>
    <row r="1335" spans="1:7" x14ac:dyDescent="0.15">
      <c r="A1335" s="25" t="s">
        <v>78</v>
      </c>
      <c r="B1335" s="25" t="s">
        <v>79</v>
      </c>
      <c r="C1335" s="21">
        <v>4.5367600000000001E-2</v>
      </c>
      <c r="D1335" s="22">
        <v>0.7664669300000001</v>
      </c>
      <c r="E1335" s="23">
        <f t="shared" si="48"/>
        <v>-0.94080944888255003</v>
      </c>
      <c r="F1335" s="24">
        <f t="shared" si="49"/>
        <v>1.7606108167844605E-6</v>
      </c>
      <c r="G1335" s="119"/>
    </row>
    <row r="1336" spans="1:7" x14ac:dyDescent="0.15">
      <c r="A1336" s="25" t="s">
        <v>80</v>
      </c>
      <c r="B1336" s="25" t="s">
        <v>81</v>
      </c>
      <c r="C1336" s="21">
        <v>3.7657160699999999</v>
      </c>
      <c r="D1336" s="22">
        <v>3.0047189100000002</v>
      </c>
      <c r="E1336" s="23">
        <f t="shared" si="48"/>
        <v>0.25326733807522772</v>
      </c>
      <c r="F1336" s="24">
        <f t="shared" si="49"/>
        <v>1.4613866384338313E-4</v>
      </c>
      <c r="G1336" s="119"/>
    </row>
    <row r="1337" spans="1:7" x14ac:dyDescent="0.15">
      <c r="A1337" s="25" t="s">
        <v>82</v>
      </c>
      <c r="B1337" s="25" t="s">
        <v>83</v>
      </c>
      <c r="C1337" s="21">
        <v>0</v>
      </c>
      <c r="D1337" s="22">
        <v>0.93817194999999998</v>
      </c>
      <c r="E1337" s="23">
        <f t="shared" si="48"/>
        <v>-1</v>
      </c>
      <c r="F1337" s="24">
        <f t="shared" si="49"/>
        <v>0</v>
      </c>
      <c r="G1337" s="119"/>
    </row>
    <row r="1338" spans="1:7" x14ac:dyDescent="0.15">
      <c r="A1338" s="25" t="s">
        <v>84</v>
      </c>
      <c r="B1338" s="25" t="s">
        <v>85</v>
      </c>
      <c r="C1338" s="21">
        <v>3.1276999999999998E-4</v>
      </c>
      <c r="D1338" s="22">
        <v>4.585492E-2</v>
      </c>
      <c r="E1338" s="23">
        <f t="shared" si="48"/>
        <v>-0.99317913977387817</v>
      </c>
      <c r="F1338" s="24">
        <f t="shared" si="49"/>
        <v>1.2137874720410065E-8</v>
      </c>
      <c r="G1338" s="119"/>
    </row>
    <row r="1339" spans="1:7" x14ac:dyDescent="0.15">
      <c r="A1339" s="25" t="s">
        <v>86</v>
      </c>
      <c r="B1339" s="25" t="s">
        <v>87</v>
      </c>
      <c r="C1339" s="21">
        <v>3.8609320000000003E-2</v>
      </c>
      <c r="D1339" s="22">
        <v>3.1857610000000001E-2</v>
      </c>
      <c r="E1339" s="23">
        <f t="shared" si="48"/>
        <v>0.21193397747037523</v>
      </c>
      <c r="F1339" s="24">
        <f t="shared" si="49"/>
        <v>1.498337721649208E-6</v>
      </c>
      <c r="G1339" s="119"/>
    </row>
    <row r="1340" spans="1:7" x14ac:dyDescent="0.15">
      <c r="A1340" s="25" t="s">
        <v>1632</v>
      </c>
      <c r="B1340" s="25" t="s">
        <v>1633</v>
      </c>
      <c r="C1340" s="21">
        <v>0.10287382</v>
      </c>
      <c r="D1340" s="22">
        <v>0.28193871000000004</v>
      </c>
      <c r="E1340" s="23">
        <f t="shared" si="48"/>
        <v>-0.6351199166655761</v>
      </c>
      <c r="F1340" s="24">
        <f t="shared" si="49"/>
        <v>3.992293184033045E-6</v>
      </c>
      <c r="G1340" s="119"/>
    </row>
    <row r="1341" spans="1:7" x14ac:dyDescent="0.15">
      <c r="A1341" s="25" t="s">
        <v>88</v>
      </c>
      <c r="B1341" s="25" t="s">
        <v>89</v>
      </c>
      <c r="C1341" s="21">
        <v>8.065013E-2</v>
      </c>
      <c r="D1341" s="22">
        <v>0.21429492999999999</v>
      </c>
      <c r="E1341" s="23">
        <f t="shared" si="48"/>
        <v>-0.62364891227244623</v>
      </c>
      <c r="F1341" s="24">
        <f t="shared" si="49"/>
        <v>3.1298435723528008E-6</v>
      </c>
      <c r="G1341" s="119"/>
    </row>
    <row r="1342" spans="1:7" x14ac:dyDescent="0.15">
      <c r="A1342" s="25" t="s">
        <v>512</v>
      </c>
      <c r="B1342" s="25" t="s">
        <v>507</v>
      </c>
      <c r="C1342" s="21">
        <v>0.33844647999999999</v>
      </c>
      <c r="D1342" s="22">
        <v>2.1057104799999999</v>
      </c>
      <c r="E1342" s="23">
        <f>IF(ISERROR(C1342/D1342-1),"",((C1342/D1342-1)))</f>
        <v>-0.83927207314844154</v>
      </c>
      <c r="F1342" s="24">
        <f t="shared" si="49"/>
        <v>1.3134319064500338E-5</v>
      </c>
      <c r="G1342" s="119"/>
    </row>
    <row r="1343" spans="1:7" x14ac:dyDescent="0.15">
      <c r="A1343" s="25" t="s">
        <v>90</v>
      </c>
      <c r="B1343" s="25" t="s">
        <v>91</v>
      </c>
      <c r="C1343" s="21">
        <v>1.0016994399999999</v>
      </c>
      <c r="D1343" s="22">
        <v>0</v>
      </c>
      <c r="E1343" s="23" t="str">
        <f>IF(ISERROR(C1343/D1343-1),"",((C1343/D1343-1)))</f>
        <v/>
      </c>
      <c r="F1343" s="24">
        <f t="shared" si="49"/>
        <v>3.8873620584534701E-5</v>
      </c>
      <c r="G1343" s="119"/>
    </row>
    <row r="1344" spans="1:7" x14ac:dyDescent="0.15">
      <c r="A1344" s="25" t="s">
        <v>92</v>
      </c>
      <c r="B1344" s="25" t="s">
        <v>93</v>
      </c>
      <c r="C1344" s="21">
        <v>0.28014749999999999</v>
      </c>
      <c r="D1344" s="22">
        <v>0</v>
      </c>
      <c r="E1344" s="23" t="str">
        <f>IF(ISERROR(C1344/D1344-1),"",((C1344/D1344-1)))</f>
        <v/>
      </c>
      <c r="F1344" s="24">
        <f t="shared" si="49"/>
        <v>1.087187152935409E-5</v>
      </c>
      <c r="G1344" s="119"/>
    </row>
    <row r="1345" spans="1:8" x14ac:dyDescent="0.15">
      <c r="A1345" s="25" t="s">
        <v>94</v>
      </c>
      <c r="B1345" s="25" t="s">
        <v>95</v>
      </c>
      <c r="C1345" s="131">
        <v>7.2850369999999998E-2</v>
      </c>
      <c r="D1345" s="22">
        <v>0</v>
      </c>
      <c r="E1345" s="23" t="str">
        <f>IF(ISERROR(C1345/D1345-1),"",((C1345/D1345-1)))</f>
        <v/>
      </c>
      <c r="F1345" s="24">
        <f t="shared" si="49"/>
        <v>2.8271530658167978E-6</v>
      </c>
      <c r="G1345" s="119"/>
    </row>
    <row r="1346" spans="1:8" s="4" customFormat="1" x14ac:dyDescent="0.15">
      <c r="A1346" s="111" t="s">
        <v>1617</v>
      </c>
      <c r="B1346" s="26"/>
      <c r="C1346" s="28">
        <f>SUM(C1150:C1345)</f>
        <v>3863.8155806100017</v>
      </c>
      <c r="D1346" s="28">
        <f>SUM(D1150:D1345)</f>
        <v>3863.7584799099996</v>
      </c>
      <c r="E1346" s="29">
        <f>IF(ISERROR(C1346/D1346-1),"",((C1346/D1346-1)))</f>
        <v>1.477853760767367E-5</v>
      </c>
      <c r="F1346" s="48">
        <f>C1346/C$1621</f>
        <v>0.14994567720757324</v>
      </c>
      <c r="G1346" s="119"/>
      <c r="H1346"/>
    </row>
    <row r="1347" spans="1:8" x14ac:dyDescent="0.15">
      <c r="C1347" s="113">
        <f>COUNTA(C1150:C1345)</f>
        <v>196</v>
      </c>
      <c r="E1347" s="32"/>
      <c r="F1347" s="31">
        <f>C1347/C$1621</f>
        <v>7.6063031786948012E-3</v>
      </c>
      <c r="G1347" s="119"/>
    </row>
    <row r="1348" spans="1:8" s="4" customFormat="1" x14ac:dyDescent="0.15">
      <c r="A1348" s="33" t="s">
        <v>557</v>
      </c>
      <c r="B1348" s="34" t="s">
        <v>146</v>
      </c>
      <c r="C1348" s="140" t="s">
        <v>1333</v>
      </c>
      <c r="D1348" s="141"/>
      <c r="E1348" s="142"/>
      <c r="F1348" s="35"/>
      <c r="G1348" s="119"/>
      <c r="H1348"/>
    </row>
    <row r="1349" spans="1:8" s="10" customFormat="1" x14ac:dyDescent="0.15">
      <c r="A1349" s="36"/>
      <c r="B1349" s="37"/>
      <c r="C1349" s="7" t="s">
        <v>1686</v>
      </c>
      <c r="D1349" s="38" t="s">
        <v>240</v>
      </c>
      <c r="E1349" s="39" t="s">
        <v>114</v>
      </c>
      <c r="F1349" s="40" t="s">
        <v>115</v>
      </c>
      <c r="G1349" s="119"/>
      <c r="H1349"/>
    </row>
    <row r="1350" spans="1:8" x14ac:dyDescent="0.15">
      <c r="A1350" s="20" t="s">
        <v>155</v>
      </c>
      <c r="B1350" s="136" t="s">
        <v>156</v>
      </c>
      <c r="C1350" s="21">
        <v>15.775131150923698</v>
      </c>
      <c r="D1350" s="45">
        <v>10.7260941413977</v>
      </c>
      <c r="E1350" s="41">
        <f t="shared" ref="E1350:E1381" si="50">IF(ISERROR(C1350/D1350-1),"",((C1350/D1350-1)))</f>
        <v>0.47072465922512086</v>
      </c>
      <c r="F1350" s="42">
        <f t="shared" ref="F1350:F1381" si="51">C1350/$C$1621</f>
        <v>6.1219607253876684E-4</v>
      </c>
      <c r="G1350" s="119"/>
    </row>
    <row r="1351" spans="1:8" x14ac:dyDescent="0.15">
      <c r="A1351" s="25" t="s">
        <v>1487</v>
      </c>
      <c r="B1351" s="65" t="s">
        <v>159</v>
      </c>
      <c r="C1351" s="21">
        <v>4.6003098217584499</v>
      </c>
      <c r="D1351" s="22">
        <v>0.99828441085203112</v>
      </c>
      <c r="E1351" s="23">
        <f t="shared" si="50"/>
        <v>3.6082156264787377</v>
      </c>
      <c r="F1351" s="24">
        <f t="shared" si="51"/>
        <v>1.7852730214399089E-4</v>
      </c>
      <c r="G1351" s="119"/>
    </row>
    <row r="1352" spans="1:8" x14ac:dyDescent="0.15">
      <c r="A1352" s="25" t="s">
        <v>1488</v>
      </c>
      <c r="B1352" s="65" t="s">
        <v>160</v>
      </c>
      <c r="C1352" s="21">
        <v>2.1892434117012267</v>
      </c>
      <c r="D1352" s="22">
        <v>6.2600996768779202</v>
      </c>
      <c r="E1352" s="23">
        <f t="shared" si="50"/>
        <v>-0.65028617359123886</v>
      </c>
      <c r="F1352" s="24">
        <f t="shared" si="51"/>
        <v>8.4959434292651494E-5</v>
      </c>
      <c r="G1352" s="119"/>
    </row>
    <row r="1353" spans="1:8" x14ac:dyDescent="0.15">
      <c r="A1353" s="25" t="s">
        <v>1489</v>
      </c>
      <c r="B1353" s="65" t="s">
        <v>161</v>
      </c>
      <c r="C1353" s="21">
        <v>0.54156996479609598</v>
      </c>
      <c r="D1353" s="22">
        <v>0.92732507493900307</v>
      </c>
      <c r="E1353" s="23">
        <f t="shared" si="50"/>
        <v>-0.41598692903702728</v>
      </c>
      <c r="F1353" s="24">
        <f t="shared" si="51"/>
        <v>2.1017068085276409E-5</v>
      </c>
      <c r="G1353" s="119"/>
    </row>
    <row r="1354" spans="1:8" x14ac:dyDescent="0.15">
      <c r="A1354" s="25" t="s">
        <v>190</v>
      </c>
      <c r="B1354" s="65" t="s">
        <v>191</v>
      </c>
      <c r="C1354" s="21">
        <v>0.77014337068665006</v>
      </c>
      <c r="D1354" s="22">
        <v>0.96737267661031712</v>
      </c>
      <c r="E1354" s="23">
        <f t="shared" si="50"/>
        <v>-0.20388141064182252</v>
      </c>
      <c r="F1354" s="24">
        <f t="shared" si="51"/>
        <v>2.9887469227064261E-5</v>
      </c>
      <c r="G1354" s="119"/>
    </row>
    <row r="1355" spans="1:8" x14ac:dyDescent="0.15">
      <c r="A1355" s="25" t="s">
        <v>1001</v>
      </c>
      <c r="B1355" s="65" t="s">
        <v>1463</v>
      </c>
      <c r="C1355" s="21">
        <v>0.40202487619890231</v>
      </c>
      <c r="D1355" s="22">
        <v>1.5758309526901302E-2</v>
      </c>
      <c r="E1355" s="23">
        <f t="shared" si="50"/>
        <v>24.51192915157544</v>
      </c>
      <c r="F1355" s="24">
        <f t="shared" si="51"/>
        <v>1.5601648437480074E-5</v>
      </c>
      <c r="G1355" s="119"/>
    </row>
    <row r="1356" spans="1:8" x14ac:dyDescent="0.15">
      <c r="A1356" s="25" t="s">
        <v>198</v>
      </c>
      <c r="B1356" s="65" t="s">
        <v>199</v>
      </c>
      <c r="C1356" s="21">
        <v>0.22713315497560096</v>
      </c>
      <c r="D1356" s="22">
        <v>0.10742129556653601</v>
      </c>
      <c r="E1356" s="23">
        <f t="shared" si="50"/>
        <v>1.1144145932862655</v>
      </c>
      <c r="F1356" s="24">
        <f t="shared" si="51"/>
        <v>8.8145083606014924E-6</v>
      </c>
      <c r="G1356" s="119"/>
    </row>
    <row r="1357" spans="1:8" x14ac:dyDescent="0.15">
      <c r="A1357" s="25" t="s">
        <v>200</v>
      </c>
      <c r="B1357" s="65" t="s">
        <v>201</v>
      </c>
      <c r="C1357" s="21">
        <v>3.4214571296331497</v>
      </c>
      <c r="D1357" s="22">
        <v>6.7657615757051905</v>
      </c>
      <c r="E1357" s="23">
        <f t="shared" si="50"/>
        <v>-0.49429830014715914</v>
      </c>
      <c r="F1357" s="24">
        <f t="shared" si="51"/>
        <v>1.3277877673926845E-4</v>
      </c>
      <c r="G1357" s="119"/>
    </row>
    <row r="1358" spans="1:8" x14ac:dyDescent="0.15">
      <c r="A1358" s="25" t="s">
        <v>230</v>
      </c>
      <c r="B1358" s="65" t="s">
        <v>231</v>
      </c>
      <c r="C1358" s="21">
        <v>5.2093618679409204</v>
      </c>
      <c r="D1358" s="22">
        <v>1.68374218691366</v>
      </c>
      <c r="E1358" s="23">
        <f t="shared" si="50"/>
        <v>2.0939189553062194</v>
      </c>
      <c r="F1358" s="24">
        <f t="shared" si="51"/>
        <v>2.0216319252597199E-4</v>
      </c>
      <c r="G1358" s="119"/>
    </row>
    <row r="1359" spans="1:8" x14ac:dyDescent="0.15">
      <c r="A1359" s="25" t="s">
        <v>1634</v>
      </c>
      <c r="B1359" s="65" t="s">
        <v>233</v>
      </c>
      <c r="C1359" s="21">
        <v>1.9682552397046</v>
      </c>
      <c r="D1359" s="22">
        <v>1.6388724437720898</v>
      </c>
      <c r="E1359" s="23">
        <f t="shared" si="50"/>
        <v>0.20098134982024018</v>
      </c>
      <c r="F1359" s="24">
        <f t="shared" si="51"/>
        <v>7.6383398399223459E-5</v>
      </c>
      <c r="G1359" s="119"/>
    </row>
    <row r="1360" spans="1:8" x14ac:dyDescent="0.15">
      <c r="A1360" s="25" t="s">
        <v>234</v>
      </c>
      <c r="B1360" s="65" t="s">
        <v>235</v>
      </c>
      <c r="C1360" s="21">
        <v>9.1917437218543008E-2</v>
      </c>
      <c r="D1360" s="22">
        <v>0.48358021056618306</v>
      </c>
      <c r="E1360" s="23">
        <f t="shared" si="50"/>
        <v>-0.80992307954263743</v>
      </c>
      <c r="F1360" s="24">
        <f t="shared" si="51"/>
        <v>3.5671015045555279E-6</v>
      </c>
      <c r="G1360" s="119"/>
    </row>
    <row r="1361" spans="1:7" x14ac:dyDescent="0.15">
      <c r="A1361" s="25" t="s">
        <v>236</v>
      </c>
      <c r="B1361" s="65" t="s">
        <v>237</v>
      </c>
      <c r="C1361" s="21">
        <v>1.5162857775858301</v>
      </c>
      <c r="D1361" s="22">
        <v>0.67587983521303097</v>
      </c>
      <c r="E1361" s="23">
        <f t="shared" si="50"/>
        <v>1.2434250862180423</v>
      </c>
      <c r="F1361" s="24">
        <f t="shared" si="51"/>
        <v>5.8843516989085804E-5</v>
      </c>
      <c r="G1361" s="119"/>
    </row>
    <row r="1362" spans="1:7" x14ac:dyDescent="0.15">
      <c r="A1362" s="25" t="s">
        <v>238</v>
      </c>
      <c r="B1362" s="65" t="s">
        <v>239</v>
      </c>
      <c r="C1362" s="21">
        <v>7.4848336494554042</v>
      </c>
      <c r="D1362" s="22">
        <v>7.4125018100583704</v>
      </c>
      <c r="E1362" s="23">
        <f t="shared" si="50"/>
        <v>9.7580872491502824E-3</v>
      </c>
      <c r="F1362" s="24">
        <f t="shared" si="51"/>
        <v>2.904689488768084E-4</v>
      </c>
      <c r="G1362" s="119"/>
    </row>
    <row r="1363" spans="1:7" x14ac:dyDescent="0.15">
      <c r="A1363" s="25" t="s">
        <v>720</v>
      </c>
      <c r="B1363" s="65" t="s">
        <v>295</v>
      </c>
      <c r="C1363" s="21">
        <v>0</v>
      </c>
      <c r="D1363" s="22">
        <v>6.8463576158940402E-4</v>
      </c>
      <c r="E1363" s="23">
        <f t="shared" si="50"/>
        <v>-1</v>
      </c>
      <c r="F1363" s="24">
        <f t="shared" si="51"/>
        <v>0</v>
      </c>
      <c r="G1363" s="119"/>
    </row>
    <row r="1364" spans="1:7" x14ac:dyDescent="0.15">
      <c r="A1364" s="25" t="s">
        <v>721</v>
      </c>
      <c r="B1364" s="65" t="s">
        <v>297</v>
      </c>
      <c r="C1364" s="21">
        <v>0.12430113624085001</v>
      </c>
      <c r="D1364" s="22">
        <v>1.03157894736842E-2</v>
      </c>
      <c r="E1364" s="23">
        <f t="shared" si="50"/>
        <v>11.049599941715064</v>
      </c>
      <c r="F1364" s="24">
        <f t="shared" si="51"/>
        <v>4.8238373862456787E-6</v>
      </c>
      <c r="G1364" s="119"/>
    </row>
    <row r="1365" spans="1:7" x14ac:dyDescent="0.15">
      <c r="A1365" s="25" t="s">
        <v>298</v>
      </c>
      <c r="B1365" s="65" t="s">
        <v>299</v>
      </c>
      <c r="C1365" s="21">
        <v>2.0114023630045299</v>
      </c>
      <c r="D1365" s="22">
        <v>2.2073101506166197</v>
      </c>
      <c r="E1365" s="23">
        <f t="shared" si="50"/>
        <v>-8.8754082681748336E-2</v>
      </c>
      <c r="F1365" s="24">
        <f t="shared" si="51"/>
        <v>7.8057837690589748E-5</v>
      </c>
      <c r="G1365" s="119"/>
    </row>
    <row r="1366" spans="1:7" x14ac:dyDescent="0.15">
      <c r="A1366" s="25" t="s">
        <v>300</v>
      </c>
      <c r="B1366" s="65" t="s">
        <v>301</v>
      </c>
      <c r="C1366" s="21">
        <v>5.5729313912082796</v>
      </c>
      <c r="D1366" s="22">
        <v>8.3493738594493703</v>
      </c>
      <c r="E1366" s="23">
        <f t="shared" si="50"/>
        <v>-0.33253301564630056</v>
      </c>
      <c r="F1366" s="24">
        <f t="shared" si="51"/>
        <v>2.1627247834487539E-4</v>
      </c>
      <c r="G1366" s="119"/>
    </row>
    <row r="1367" spans="1:7" x14ac:dyDescent="0.15">
      <c r="A1367" s="25" t="s">
        <v>302</v>
      </c>
      <c r="B1367" s="65" t="s">
        <v>303</v>
      </c>
      <c r="C1367" s="21">
        <v>3.45743344993465</v>
      </c>
      <c r="D1367" s="22">
        <v>2.3885941704711899</v>
      </c>
      <c r="E1367" s="23">
        <f t="shared" si="50"/>
        <v>0.44747629910384212</v>
      </c>
      <c r="F1367" s="24">
        <f t="shared" si="51"/>
        <v>1.3417493387940643E-4</v>
      </c>
      <c r="G1367" s="119"/>
    </row>
    <row r="1368" spans="1:7" x14ac:dyDescent="0.15">
      <c r="A1368" s="25" t="s">
        <v>306</v>
      </c>
      <c r="B1368" s="65" t="s">
        <v>307</v>
      </c>
      <c r="C1368" s="21">
        <v>2.0429588131230401</v>
      </c>
      <c r="D1368" s="22">
        <v>0.68848274819547206</v>
      </c>
      <c r="E1368" s="23">
        <f t="shared" si="50"/>
        <v>1.967334793032474</v>
      </c>
      <c r="F1368" s="24">
        <f t="shared" si="51"/>
        <v>7.9282469970409883E-5</v>
      </c>
      <c r="G1368" s="119"/>
    </row>
    <row r="1369" spans="1:7" x14ac:dyDescent="0.15">
      <c r="A1369" s="25" t="s">
        <v>308</v>
      </c>
      <c r="B1369" s="65" t="s">
        <v>309</v>
      </c>
      <c r="C1369" s="21">
        <v>7.2519221212752702</v>
      </c>
      <c r="D1369" s="22">
        <v>13.294773526218099</v>
      </c>
      <c r="E1369" s="23">
        <f t="shared" si="50"/>
        <v>-0.45452834476841297</v>
      </c>
      <c r="F1369" s="24">
        <f t="shared" si="51"/>
        <v>2.8143019531991448E-4</v>
      </c>
      <c r="G1369" s="119"/>
    </row>
    <row r="1370" spans="1:7" x14ac:dyDescent="0.15">
      <c r="A1370" s="25" t="s">
        <v>310</v>
      </c>
      <c r="B1370" s="65" t="s">
        <v>311</v>
      </c>
      <c r="C1370" s="21">
        <v>7.6574748808210442</v>
      </c>
      <c r="D1370" s="22">
        <v>1.8598366869197098</v>
      </c>
      <c r="E1370" s="23">
        <f t="shared" si="50"/>
        <v>3.1172834876719593</v>
      </c>
      <c r="F1370" s="24">
        <f t="shared" si="51"/>
        <v>2.9716875268757503E-4</v>
      </c>
      <c r="G1370" s="119"/>
    </row>
    <row r="1371" spans="1:7" x14ac:dyDescent="0.15">
      <c r="A1371" s="25" t="s">
        <v>324</v>
      </c>
      <c r="B1371" s="65" t="s">
        <v>325</v>
      </c>
      <c r="C1371" s="21">
        <v>2.2177383968323725</v>
      </c>
      <c r="D1371" s="22">
        <v>2.8086803925618398</v>
      </c>
      <c r="E1371" s="23">
        <f t="shared" si="50"/>
        <v>-0.2103984480734955</v>
      </c>
      <c r="F1371" s="24">
        <f t="shared" si="51"/>
        <v>8.6065258251732591E-5</v>
      </c>
      <c r="G1371" s="119"/>
    </row>
    <row r="1372" spans="1:7" x14ac:dyDescent="0.15">
      <c r="A1372" s="25" t="s">
        <v>326</v>
      </c>
      <c r="B1372" s="65" t="s">
        <v>327</v>
      </c>
      <c r="C1372" s="21">
        <v>0.33709515872255102</v>
      </c>
      <c r="D1372" s="22">
        <v>0.13892509901106501</v>
      </c>
      <c r="E1372" s="23">
        <f t="shared" si="50"/>
        <v>1.4264525353744921</v>
      </c>
      <c r="F1372" s="24">
        <f t="shared" si="51"/>
        <v>1.3081877435275349E-5</v>
      </c>
      <c r="G1372" s="119"/>
    </row>
    <row r="1373" spans="1:7" x14ac:dyDescent="0.15">
      <c r="A1373" s="25" t="s">
        <v>328</v>
      </c>
      <c r="B1373" s="65" t="s">
        <v>329</v>
      </c>
      <c r="C1373" s="21">
        <v>3.5377549668874201E-3</v>
      </c>
      <c r="D1373" s="22">
        <v>4.7182153392587405E-2</v>
      </c>
      <c r="E1373" s="23">
        <f t="shared" si="50"/>
        <v>-0.92501921356893346</v>
      </c>
      <c r="F1373" s="24">
        <f t="shared" si="51"/>
        <v>1.3729202474530155E-7</v>
      </c>
      <c r="G1373" s="119"/>
    </row>
    <row r="1374" spans="1:7" x14ac:dyDescent="0.15">
      <c r="A1374" s="25" t="s">
        <v>332</v>
      </c>
      <c r="B1374" s="65" t="s">
        <v>333</v>
      </c>
      <c r="C1374" s="21">
        <v>0.11367758940397399</v>
      </c>
      <c r="D1374" s="22">
        <v>0</v>
      </c>
      <c r="E1374" s="23" t="str">
        <f t="shared" si="50"/>
        <v/>
      </c>
      <c r="F1374" s="24">
        <f t="shared" si="51"/>
        <v>4.411562294029642E-6</v>
      </c>
      <c r="G1374" s="119"/>
    </row>
    <row r="1375" spans="1:7" x14ac:dyDescent="0.15">
      <c r="A1375" s="25" t="s">
        <v>334</v>
      </c>
      <c r="B1375" s="65" t="s">
        <v>335</v>
      </c>
      <c r="C1375" s="21">
        <v>11.523466801803799</v>
      </c>
      <c r="D1375" s="22">
        <v>24.027501045570197</v>
      </c>
      <c r="E1375" s="23">
        <f t="shared" si="50"/>
        <v>-0.52040510663391237</v>
      </c>
      <c r="F1375" s="24">
        <f t="shared" si="51"/>
        <v>4.4719888859257273E-4</v>
      </c>
      <c r="G1375" s="119"/>
    </row>
    <row r="1376" spans="1:7" x14ac:dyDescent="0.15">
      <c r="A1376" s="25" t="s">
        <v>336</v>
      </c>
      <c r="B1376" s="65" t="s">
        <v>337</v>
      </c>
      <c r="C1376" s="21">
        <v>0.29068952910421703</v>
      </c>
      <c r="D1376" s="22">
        <v>6.9045428720808599E-2</v>
      </c>
      <c r="E1376" s="23">
        <f t="shared" si="50"/>
        <v>3.2101198368924075</v>
      </c>
      <c r="F1376" s="24">
        <f t="shared" si="51"/>
        <v>1.1280983108360719E-5</v>
      </c>
      <c r="G1376" s="119"/>
    </row>
    <row r="1377" spans="1:8" x14ac:dyDescent="0.15">
      <c r="A1377" s="25" t="s">
        <v>338</v>
      </c>
      <c r="B1377" s="65" t="s">
        <v>339</v>
      </c>
      <c r="C1377" s="21">
        <v>22.416292982825723</v>
      </c>
      <c r="D1377" s="22">
        <v>11.673657744002099</v>
      </c>
      <c r="E1377" s="23">
        <f t="shared" si="50"/>
        <v>0.92024586247126927</v>
      </c>
      <c r="F1377" s="24">
        <f t="shared" si="51"/>
        <v>8.6992408453990437E-4</v>
      </c>
      <c r="G1377" s="119"/>
    </row>
    <row r="1378" spans="1:8" x14ac:dyDescent="0.15">
      <c r="A1378" s="25" t="s">
        <v>1635</v>
      </c>
      <c r="B1378" s="65" t="s">
        <v>1636</v>
      </c>
      <c r="C1378" s="21">
        <v>0.77937322568288558</v>
      </c>
      <c r="D1378" s="22">
        <v>1.57554580501023</v>
      </c>
      <c r="E1378" s="23">
        <f t="shared" si="50"/>
        <v>-0.5053312806238438</v>
      </c>
      <c r="F1378" s="24">
        <f t="shared" si="51"/>
        <v>3.0245658387251804E-5</v>
      </c>
      <c r="G1378" s="119"/>
    </row>
    <row r="1379" spans="1:8" x14ac:dyDescent="0.15">
      <c r="A1379" s="25" t="s">
        <v>348</v>
      </c>
      <c r="B1379" s="65" t="s">
        <v>1637</v>
      </c>
      <c r="C1379" s="21">
        <v>38.958921205721083</v>
      </c>
      <c r="D1379" s="22">
        <v>23.9772576733906</v>
      </c>
      <c r="E1379" s="23">
        <f t="shared" si="50"/>
        <v>0.62482806567811888</v>
      </c>
      <c r="F1379" s="24">
        <f t="shared" si="51"/>
        <v>1.5119049296203908E-3</v>
      </c>
      <c r="G1379" s="119"/>
    </row>
    <row r="1380" spans="1:8" x14ac:dyDescent="0.15">
      <c r="A1380" s="25" t="s">
        <v>369</v>
      </c>
      <c r="B1380" s="65" t="s">
        <v>1155</v>
      </c>
      <c r="C1380" s="21">
        <v>0.68664910691938419</v>
      </c>
      <c r="D1380" s="22">
        <v>1.26302903913762</v>
      </c>
      <c r="E1380" s="23">
        <f t="shared" si="50"/>
        <v>-0.45634733197566113</v>
      </c>
      <c r="F1380" s="24">
        <f t="shared" si="51"/>
        <v>2.6647251452086011E-5</v>
      </c>
      <c r="G1380" s="119"/>
    </row>
    <row r="1381" spans="1:8" x14ac:dyDescent="0.15">
      <c r="A1381" s="25" t="s">
        <v>371</v>
      </c>
      <c r="B1381" s="65" t="s">
        <v>1156</v>
      </c>
      <c r="C1381" s="21">
        <v>4.605382309563705</v>
      </c>
      <c r="D1381" s="22">
        <v>8.5438125826991804</v>
      </c>
      <c r="E1381" s="23">
        <f t="shared" si="50"/>
        <v>-0.4609687109839713</v>
      </c>
      <c r="F1381" s="24">
        <f t="shared" si="51"/>
        <v>1.7872415357315927E-4</v>
      </c>
      <c r="G1381" s="119"/>
    </row>
    <row r="1382" spans="1:8" x14ac:dyDescent="0.15">
      <c r="A1382" s="25" t="s">
        <v>373</v>
      </c>
      <c r="B1382" s="65" t="s">
        <v>1157</v>
      </c>
      <c r="C1382" s="21">
        <v>4.8036872008931955</v>
      </c>
      <c r="D1382" s="22">
        <v>2.8945701980585401</v>
      </c>
      <c r="E1382" s="23">
        <f t="shared" ref="E1382:E1413" si="52">IF(ISERROR(C1382/D1382-1),"",((C1382/D1382-1)))</f>
        <v>0.65955111543508171</v>
      </c>
      <c r="F1382" s="24">
        <f t="shared" ref="F1382:F1413" si="53">C1382/$C$1621</f>
        <v>1.8641990421229307E-4</v>
      </c>
      <c r="G1382" s="119"/>
    </row>
    <row r="1383" spans="1:8" x14ac:dyDescent="0.15">
      <c r="A1383" s="25" t="s">
        <v>375</v>
      </c>
      <c r="B1383" s="65" t="s">
        <v>1158</v>
      </c>
      <c r="C1383" s="21">
        <v>10.225172002376254</v>
      </c>
      <c r="D1383" s="22">
        <v>2.1744478433794203</v>
      </c>
      <c r="E1383" s="23">
        <f t="shared" si="52"/>
        <v>3.7024222878047022</v>
      </c>
      <c r="F1383" s="24">
        <f t="shared" si="53"/>
        <v>3.9681509338967139E-4</v>
      </c>
      <c r="G1383" s="119"/>
    </row>
    <row r="1384" spans="1:8" x14ac:dyDescent="0.15">
      <c r="A1384" s="25" t="s">
        <v>377</v>
      </c>
      <c r="B1384" s="65" t="s">
        <v>1159</v>
      </c>
      <c r="C1384" s="21">
        <v>2.6561752882627374</v>
      </c>
      <c r="D1384" s="22">
        <v>1.26238734974863</v>
      </c>
      <c r="E1384" s="23">
        <f t="shared" si="52"/>
        <v>1.1040889619114469</v>
      </c>
      <c r="F1384" s="24">
        <f t="shared" si="53"/>
        <v>1.0307997213409918E-4</v>
      </c>
      <c r="G1384" s="119"/>
      <c r="H1384" s="4"/>
    </row>
    <row r="1385" spans="1:8" x14ac:dyDescent="0.15">
      <c r="A1385" s="25" t="s">
        <v>379</v>
      </c>
      <c r="B1385" s="65" t="s">
        <v>1160</v>
      </c>
      <c r="C1385" s="21">
        <v>0.40578003973509902</v>
      </c>
      <c r="D1385" s="22">
        <v>5.9226391038871701E-2</v>
      </c>
      <c r="E1385" s="23">
        <f t="shared" si="52"/>
        <v>5.851338273655335</v>
      </c>
      <c r="F1385" s="24">
        <f t="shared" si="53"/>
        <v>1.5747377582081565E-5</v>
      </c>
      <c r="G1385" s="119"/>
    </row>
    <row r="1386" spans="1:8" x14ac:dyDescent="0.15">
      <c r="A1386" s="25" t="s">
        <v>381</v>
      </c>
      <c r="B1386" s="65" t="s">
        <v>1161</v>
      </c>
      <c r="C1386" s="21">
        <v>0.1070027378111474</v>
      </c>
      <c r="D1386" s="22">
        <v>1.5242483660130699E-2</v>
      </c>
      <c r="E1386" s="23">
        <f t="shared" si="52"/>
        <v>6.0200329681855722</v>
      </c>
      <c r="F1386" s="24">
        <f t="shared" si="53"/>
        <v>4.1525268609284532E-6</v>
      </c>
      <c r="G1386" s="119"/>
      <c r="H1386" s="4"/>
    </row>
    <row r="1387" spans="1:8" x14ac:dyDescent="0.15">
      <c r="A1387" s="25" t="s">
        <v>383</v>
      </c>
      <c r="B1387" s="65" t="s">
        <v>1162</v>
      </c>
      <c r="C1387" s="21">
        <v>2.5878684210526304E-3</v>
      </c>
      <c r="D1387" s="22">
        <v>0.54244891249153104</v>
      </c>
      <c r="E1387" s="23">
        <f t="shared" si="52"/>
        <v>-0.99522928636880059</v>
      </c>
      <c r="F1387" s="24">
        <f t="shared" si="53"/>
        <v>1.0042914182192102E-7</v>
      </c>
      <c r="G1387" s="119"/>
      <c r="H1387" s="4"/>
    </row>
    <row r="1388" spans="1:8" x14ac:dyDescent="0.15">
      <c r="A1388" s="25" t="s">
        <v>385</v>
      </c>
      <c r="B1388" s="65" t="s">
        <v>1209</v>
      </c>
      <c r="C1388" s="21">
        <v>0.71135874571562629</v>
      </c>
      <c r="D1388" s="22">
        <v>1.2214838358312999E-2</v>
      </c>
      <c r="E1388" s="23">
        <f t="shared" si="52"/>
        <v>57.237262323778516</v>
      </c>
      <c r="F1388" s="24">
        <f t="shared" si="53"/>
        <v>2.7606174942495484E-5</v>
      </c>
      <c r="G1388" s="119"/>
    </row>
    <row r="1389" spans="1:8" x14ac:dyDescent="0.15">
      <c r="A1389" s="25" t="s">
        <v>387</v>
      </c>
      <c r="B1389" s="65" t="s">
        <v>1211</v>
      </c>
      <c r="C1389" s="21">
        <v>1.1781747368057938</v>
      </c>
      <c r="D1389" s="22">
        <v>0.88648451205926804</v>
      </c>
      <c r="E1389" s="23">
        <f t="shared" si="52"/>
        <v>0.32904153516336221</v>
      </c>
      <c r="F1389" s="24">
        <f t="shared" si="53"/>
        <v>4.572221553889704E-5</v>
      </c>
      <c r="G1389" s="119"/>
    </row>
    <row r="1390" spans="1:8" x14ac:dyDescent="0.15">
      <c r="A1390" s="25" t="s">
        <v>396</v>
      </c>
      <c r="B1390" s="65" t="s">
        <v>1214</v>
      </c>
      <c r="C1390" s="21">
        <v>1.5051929536974564</v>
      </c>
      <c r="D1390" s="22">
        <v>0.182244630258801</v>
      </c>
      <c r="E1390" s="23">
        <f t="shared" si="52"/>
        <v>7.2591895934600092</v>
      </c>
      <c r="F1390" s="24">
        <f t="shared" si="53"/>
        <v>5.8413030348255001E-5</v>
      </c>
      <c r="G1390" s="119"/>
    </row>
    <row r="1391" spans="1:8" x14ac:dyDescent="0.15">
      <c r="A1391" s="25" t="s">
        <v>40</v>
      </c>
      <c r="B1391" s="65" t="s">
        <v>401</v>
      </c>
      <c r="C1391" s="21">
        <v>25.086265927773198</v>
      </c>
      <c r="D1391" s="22">
        <v>9.5487139244037582</v>
      </c>
      <c r="E1391" s="23">
        <f t="shared" si="52"/>
        <v>1.6271879256598041</v>
      </c>
      <c r="F1391" s="24">
        <f t="shared" si="53"/>
        <v>9.7353951157145083E-4</v>
      </c>
      <c r="G1391" s="119"/>
    </row>
    <row r="1392" spans="1:8" x14ac:dyDescent="0.15">
      <c r="A1392" s="25" t="s">
        <v>1492</v>
      </c>
      <c r="B1392" s="65" t="s">
        <v>402</v>
      </c>
      <c r="C1392" s="21">
        <v>8.1936809799999999</v>
      </c>
      <c r="D1392" s="22">
        <v>20.959546710000001</v>
      </c>
      <c r="E1392" s="23">
        <f t="shared" si="52"/>
        <v>-0.6090716515309601</v>
      </c>
      <c r="F1392" s="24">
        <f t="shared" si="53"/>
        <v>3.1797766164992413E-4</v>
      </c>
      <c r="G1392" s="119"/>
    </row>
    <row r="1393" spans="1:7" x14ac:dyDescent="0.15">
      <c r="A1393" s="25" t="s">
        <v>1494</v>
      </c>
      <c r="B1393" s="65" t="s">
        <v>1215</v>
      </c>
      <c r="C1393" s="21">
        <v>4.6406501352844749E-2</v>
      </c>
      <c r="D1393" s="22">
        <v>0.21494718434835297</v>
      </c>
      <c r="E1393" s="23">
        <f t="shared" si="52"/>
        <v>-0.78410277160162134</v>
      </c>
      <c r="F1393" s="24">
        <f t="shared" si="53"/>
        <v>1.8009281568992225E-6</v>
      </c>
      <c r="G1393" s="119"/>
    </row>
    <row r="1394" spans="1:7" x14ac:dyDescent="0.15">
      <c r="A1394" s="25" t="s">
        <v>41</v>
      </c>
      <c r="B1394" s="65" t="s">
        <v>1216</v>
      </c>
      <c r="C1394" s="21">
        <v>0.12033076903994169</v>
      </c>
      <c r="D1394" s="22">
        <v>6.0995761719257198E-2</v>
      </c>
      <c r="E1394" s="23">
        <f t="shared" si="52"/>
        <v>0.97277262629792882</v>
      </c>
      <c r="F1394" s="24">
        <f t="shared" si="53"/>
        <v>4.6697566889964209E-6</v>
      </c>
      <c r="G1394" s="119"/>
    </row>
    <row r="1395" spans="1:7" x14ac:dyDescent="0.15">
      <c r="A1395" s="25" t="s">
        <v>1496</v>
      </c>
      <c r="B1395" s="65" t="s">
        <v>1217</v>
      </c>
      <c r="C1395" s="21">
        <v>0.74989738106027748</v>
      </c>
      <c r="D1395" s="22">
        <v>0.56798580327372605</v>
      </c>
      <c r="E1395" s="23">
        <f t="shared" si="52"/>
        <v>0.32027486732601274</v>
      </c>
      <c r="F1395" s="24">
        <f t="shared" si="53"/>
        <v>2.9101769557416812E-5</v>
      </c>
      <c r="G1395" s="119"/>
    </row>
    <row r="1396" spans="1:7" x14ac:dyDescent="0.15">
      <c r="A1396" s="25" t="s">
        <v>42</v>
      </c>
      <c r="B1396" s="65" t="s">
        <v>1218</v>
      </c>
      <c r="C1396" s="21">
        <v>0.30869046828163105</v>
      </c>
      <c r="D1396" s="22">
        <v>1.31037438155104</v>
      </c>
      <c r="E1396" s="23">
        <f t="shared" si="52"/>
        <v>-0.76442574532306873</v>
      </c>
      <c r="F1396" s="24">
        <f t="shared" si="53"/>
        <v>1.1979557602670188E-5</v>
      </c>
      <c r="G1396" s="119"/>
    </row>
    <row r="1397" spans="1:7" x14ac:dyDescent="0.15">
      <c r="A1397" s="25" t="s">
        <v>1500</v>
      </c>
      <c r="B1397" s="65" t="s">
        <v>1219</v>
      </c>
      <c r="C1397" s="21">
        <v>0.58698096834860303</v>
      </c>
      <c r="D1397" s="22">
        <v>6.0599006622516598E-2</v>
      </c>
      <c r="E1397" s="23">
        <f t="shared" si="52"/>
        <v>8.6863133748218928</v>
      </c>
      <c r="F1397" s="24">
        <f t="shared" si="53"/>
        <v>2.27793632927721E-5</v>
      </c>
      <c r="G1397" s="119"/>
    </row>
    <row r="1398" spans="1:7" x14ac:dyDescent="0.15">
      <c r="A1398" s="25" t="s">
        <v>417</v>
      </c>
      <c r="B1398" s="65" t="s">
        <v>418</v>
      </c>
      <c r="C1398" s="21">
        <v>24.443968973676579</v>
      </c>
      <c r="D1398" s="22">
        <v>8.3461414282173099</v>
      </c>
      <c r="E1398" s="23">
        <f t="shared" si="52"/>
        <v>1.9287748337254906</v>
      </c>
      <c r="F1398" s="24">
        <f t="shared" si="53"/>
        <v>9.4861346379792482E-4</v>
      </c>
      <c r="G1398" s="119"/>
    </row>
    <row r="1399" spans="1:7" x14ac:dyDescent="0.15">
      <c r="A1399" s="25" t="s">
        <v>419</v>
      </c>
      <c r="B1399" s="65" t="s">
        <v>420</v>
      </c>
      <c r="C1399" s="21">
        <v>0.81933374999999997</v>
      </c>
      <c r="D1399" s="22">
        <v>0.24658729999999998</v>
      </c>
      <c r="E1399" s="23">
        <f t="shared" si="52"/>
        <v>2.3226924095442061</v>
      </c>
      <c r="F1399" s="24">
        <f t="shared" si="53"/>
        <v>3.1796433199168017E-5</v>
      </c>
      <c r="G1399" s="119"/>
    </row>
    <row r="1400" spans="1:7" x14ac:dyDescent="0.15">
      <c r="A1400" s="25" t="s">
        <v>704</v>
      </c>
      <c r="B1400" s="65" t="s">
        <v>1223</v>
      </c>
      <c r="C1400" s="21">
        <v>9.4437972963124412</v>
      </c>
      <c r="D1400" s="22">
        <v>4.8796028083788707</v>
      </c>
      <c r="E1400" s="23">
        <f t="shared" si="52"/>
        <v>0.93536188644212892</v>
      </c>
      <c r="F1400" s="24">
        <f t="shared" si="53"/>
        <v>3.6649176221372799E-4</v>
      </c>
      <c r="G1400" s="119"/>
    </row>
    <row r="1401" spans="1:7" x14ac:dyDescent="0.15">
      <c r="A1401" s="25" t="s">
        <v>706</v>
      </c>
      <c r="B1401" s="65" t="s">
        <v>1225</v>
      </c>
      <c r="C1401" s="21">
        <v>3.2196519063010585</v>
      </c>
      <c r="D1401" s="22">
        <v>1.4480608061648199</v>
      </c>
      <c r="E1401" s="23">
        <f t="shared" si="52"/>
        <v>1.2234231412065402</v>
      </c>
      <c r="F1401" s="24">
        <f t="shared" si="53"/>
        <v>1.249471863734108E-4</v>
      </c>
      <c r="G1401" s="119"/>
    </row>
    <row r="1402" spans="1:7" x14ac:dyDescent="0.15">
      <c r="A1402" s="25" t="s">
        <v>708</v>
      </c>
      <c r="B1402" s="65" t="s">
        <v>1227</v>
      </c>
      <c r="C1402" s="21">
        <v>4.5310897335716707</v>
      </c>
      <c r="D1402" s="22">
        <v>1.1613951687867299</v>
      </c>
      <c r="E1402" s="23">
        <f t="shared" si="52"/>
        <v>2.9014194783547675</v>
      </c>
      <c r="F1402" s="24">
        <f t="shared" si="53"/>
        <v>1.7584103185417133E-4</v>
      </c>
      <c r="G1402" s="119"/>
    </row>
    <row r="1403" spans="1:7" x14ac:dyDescent="0.15">
      <c r="A1403" s="25" t="s">
        <v>1638</v>
      </c>
      <c r="B1403" s="65" t="s">
        <v>1583</v>
      </c>
      <c r="C1403" s="21">
        <v>0.9954381705278279</v>
      </c>
      <c r="D1403" s="22">
        <v>0.43560379990750803</v>
      </c>
      <c r="E1403" s="23">
        <f t="shared" si="52"/>
        <v>1.2851916598045974</v>
      </c>
      <c r="F1403" s="24">
        <f t="shared" si="53"/>
        <v>3.8630635309591604E-5</v>
      </c>
      <c r="G1403" s="119"/>
    </row>
    <row r="1404" spans="1:7" x14ac:dyDescent="0.15">
      <c r="A1404" s="25" t="s">
        <v>710</v>
      </c>
      <c r="B1404" s="65" t="s">
        <v>1229</v>
      </c>
      <c r="C1404" s="21">
        <v>3.3586548565685304</v>
      </c>
      <c r="D1404" s="22">
        <v>0.64248466073887489</v>
      </c>
      <c r="E1404" s="23">
        <f t="shared" si="52"/>
        <v>4.2276031815389734</v>
      </c>
      <c r="F1404" s="24">
        <f t="shared" si="53"/>
        <v>1.303415668962038E-4</v>
      </c>
      <c r="G1404" s="119"/>
    </row>
    <row r="1405" spans="1:7" x14ac:dyDescent="0.15">
      <c r="A1405" s="25" t="s">
        <v>712</v>
      </c>
      <c r="B1405" s="65" t="s">
        <v>1587</v>
      </c>
      <c r="C1405" s="21">
        <v>1.302431307268157</v>
      </c>
      <c r="D1405" s="22">
        <v>0.43002438481502703</v>
      </c>
      <c r="E1405" s="23">
        <f t="shared" si="52"/>
        <v>2.0287382605718784</v>
      </c>
      <c r="F1405" s="24">
        <f t="shared" si="53"/>
        <v>5.0544323431150042E-5</v>
      </c>
      <c r="G1405" s="119"/>
    </row>
    <row r="1406" spans="1:7" x14ac:dyDescent="0.15">
      <c r="A1406" s="25" t="s">
        <v>714</v>
      </c>
      <c r="B1406" s="65" t="s">
        <v>1231</v>
      </c>
      <c r="C1406" s="21">
        <v>0.2561221309050935</v>
      </c>
      <c r="D1406" s="22">
        <v>3.7379486114887301</v>
      </c>
      <c r="E1406" s="23">
        <f t="shared" si="52"/>
        <v>-0.93148056393341194</v>
      </c>
      <c r="F1406" s="24">
        <f t="shared" si="53"/>
        <v>9.9395029512117274E-6</v>
      </c>
      <c r="G1406" s="119"/>
    </row>
    <row r="1407" spans="1:7" x14ac:dyDescent="0.15">
      <c r="A1407" s="25" t="s">
        <v>716</v>
      </c>
      <c r="B1407" s="65" t="s">
        <v>1233</v>
      </c>
      <c r="C1407" s="21">
        <v>0.42468146476734181</v>
      </c>
      <c r="D1407" s="22">
        <v>2.9810185283156194</v>
      </c>
      <c r="E1407" s="23">
        <f t="shared" si="52"/>
        <v>-0.85753813311341553</v>
      </c>
      <c r="F1407" s="24">
        <f t="shared" si="53"/>
        <v>1.6480897833635697E-5</v>
      </c>
      <c r="G1407" s="119"/>
    </row>
    <row r="1408" spans="1:7" x14ac:dyDescent="0.15">
      <c r="A1408" s="25" t="s">
        <v>723</v>
      </c>
      <c r="B1408" s="65" t="s">
        <v>1234</v>
      </c>
      <c r="C1408" s="21">
        <v>16.726575748689651</v>
      </c>
      <c r="D1408" s="22">
        <v>10.9617426000652</v>
      </c>
      <c r="E1408" s="23">
        <f t="shared" si="52"/>
        <v>0.52590480902098191</v>
      </c>
      <c r="F1408" s="24">
        <f t="shared" si="53"/>
        <v>6.4911941982621153E-4</v>
      </c>
      <c r="G1408" s="119"/>
    </row>
    <row r="1409" spans="1:8" x14ac:dyDescent="0.15">
      <c r="A1409" s="25" t="s">
        <v>725</v>
      </c>
      <c r="B1409" s="65" t="s">
        <v>1235</v>
      </c>
      <c r="C1409" s="21">
        <v>0.81469435480773245</v>
      </c>
      <c r="D1409" s="22">
        <v>8.0592750000000005E-2</v>
      </c>
      <c r="E1409" s="23">
        <f t="shared" si="52"/>
        <v>9.1087796955400133</v>
      </c>
      <c r="F1409" s="24">
        <f t="shared" si="53"/>
        <v>3.1616389084891662E-5</v>
      </c>
      <c r="G1409" s="119"/>
    </row>
    <row r="1410" spans="1:8" x14ac:dyDescent="0.15">
      <c r="A1410" s="25" t="s">
        <v>727</v>
      </c>
      <c r="B1410" s="65" t="s">
        <v>1236</v>
      </c>
      <c r="C1410" s="21">
        <v>6.9764966887417203E-3</v>
      </c>
      <c r="D1410" s="22">
        <v>6.8769834437086105E-2</v>
      </c>
      <c r="E1410" s="23">
        <f t="shared" si="52"/>
        <v>-0.89855295209232833</v>
      </c>
      <c r="F1410" s="24">
        <f t="shared" si="53"/>
        <v>2.7074157622311176E-7</v>
      </c>
      <c r="G1410" s="119"/>
    </row>
    <row r="1411" spans="1:8" x14ac:dyDescent="0.15">
      <c r="A1411" s="25" t="s">
        <v>1639</v>
      </c>
      <c r="B1411" s="65" t="s">
        <v>1243</v>
      </c>
      <c r="C1411" s="21">
        <v>26.491143196934509</v>
      </c>
      <c r="D1411" s="22">
        <v>13.484028730242999</v>
      </c>
      <c r="E1411" s="23">
        <f t="shared" si="52"/>
        <v>0.96463117417705968</v>
      </c>
      <c r="F1411" s="24">
        <f t="shared" si="53"/>
        <v>1.028059524010725E-3</v>
      </c>
      <c r="G1411" s="119"/>
    </row>
    <row r="1412" spans="1:8" x14ac:dyDescent="0.15">
      <c r="A1412" s="25" t="s">
        <v>739</v>
      </c>
      <c r="B1412" s="65" t="s">
        <v>1244</v>
      </c>
      <c r="C1412" s="21">
        <v>12.074962062848366</v>
      </c>
      <c r="D1412" s="22">
        <v>8.4387175201980806</v>
      </c>
      <c r="E1412" s="23">
        <f t="shared" si="52"/>
        <v>0.43090013784048686</v>
      </c>
      <c r="F1412" s="24">
        <f t="shared" si="53"/>
        <v>4.6860113429215641E-4</v>
      </c>
      <c r="G1412" s="119"/>
    </row>
    <row r="1413" spans="1:8" x14ac:dyDescent="0.15">
      <c r="A1413" s="25" t="s">
        <v>741</v>
      </c>
      <c r="B1413" s="65" t="s">
        <v>1261</v>
      </c>
      <c r="C1413" s="21">
        <v>2.5016715551157862</v>
      </c>
      <c r="D1413" s="22">
        <v>0.52860508302133802</v>
      </c>
      <c r="E1413" s="23">
        <f t="shared" si="52"/>
        <v>3.7325908044944054</v>
      </c>
      <c r="F1413" s="24">
        <f t="shared" si="53"/>
        <v>9.7084042355752919E-5</v>
      </c>
      <c r="G1413" s="119"/>
    </row>
    <row r="1414" spans="1:8" x14ac:dyDescent="0.15">
      <c r="A1414" s="25" t="s">
        <v>743</v>
      </c>
      <c r="B1414" s="65" t="s">
        <v>1262</v>
      </c>
      <c r="C1414" s="21">
        <v>24.299146642174613</v>
      </c>
      <c r="D1414" s="22">
        <v>22.431120051873101</v>
      </c>
      <c r="E1414" s="23">
        <f t="shared" ref="E1414:E1445" si="54">IF(ISERROR(C1414/D1414-1),"",((C1414/D1414-1)))</f>
        <v>8.3278346599795494E-2</v>
      </c>
      <c r="F1414" s="24">
        <f t="shared" ref="F1414:F1445" si="55">C1414/$C$1621</f>
        <v>9.4299324665277475E-4</v>
      </c>
      <c r="G1414" s="119"/>
    </row>
    <row r="1415" spans="1:8" x14ac:dyDescent="0.15">
      <c r="A1415" s="25" t="s">
        <v>745</v>
      </c>
      <c r="B1415" s="65" t="s">
        <v>1264</v>
      </c>
      <c r="C1415" s="21">
        <v>5.7364499028034874</v>
      </c>
      <c r="D1415" s="22">
        <v>2.3117071718198501</v>
      </c>
      <c r="E1415" s="23">
        <f t="shared" si="54"/>
        <v>1.481477746287204</v>
      </c>
      <c r="F1415" s="24">
        <f t="shared" si="55"/>
        <v>2.2261825066386556E-4</v>
      </c>
      <c r="G1415" s="119"/>
    </row>
    <row r="1416" spans="1:8" x14ac:dyDescent="0.15">
      <c r="A1416" s="25" t="s">
        <v>747</v>
      </c>
      <c r="B1416" s="65" t="s">
        <v>1265</v>
      </c>
      <c r="C1416" s="21">
        <v>4.3174900662251697E-3</v>
      </c>
      <c r="D1416" s="22">
        <v>0.23929656857790199</v>
      </c>
      <c r="E1416" s="23">
        <f t="shared" si="54"/>
        <v>-0.98195757635856096</v>
      </c>
      <c r="F1416" s="24">
        <f t="shared" si="55"/>
        <v>1.6755172660567213E-7</v>
      </c>
      <c r="G1416" s="119"/>
    </row>
    <row r="1417" spans="1:8" x14ac:dyDescent="0.15">
      <c r="A1417" s="25" t="s">
        <v>763</v>
      </c>
      <c r="B1417" s="65" t="s">
        <v>1266</v>
      </c>
      <c r="C1417" s="21">
        <v>14.145006200990968</v>
      </c>
      <c r="D1417" s="22">
        <v>2.23446960345527</v>
      </c>
      <c r="E1417" s="23">
        <f t="shared" si="54"/>
        <v>5.3303641182309445</v>
      </c>
      <c r="F1417" s="24">
        <f t="shared" si="55"/>
        <v>5.4893472259824117E-4</v>
      </c>
      <c r="G1417" s="119"/>
    </row>
    <row r="1418" spans="1:8" x14ac:dyDescent="0.15">
      <c r="A1418" s="25" t="s">
        <v>765</v>
      </c>
      <c r="B1418" s="65" t="s">
        <v>1267</v>
      </c>
      <c r="C1418" s="21">
        <v>1.1060719987076904</v>
      </c>
      <c r="D1418" s="22">
        <v>0.597397248760132</v>
      </c>
      <c r="E1418" s="23">
        <f t="shared" si="54"/>
        <v>0.85148492230804074</v>
      </c>
      <c r="F1418" s="24">
        <f t="shared" si="55"/>
        <v>4.2924076324671516E-5</v>
      </c>
      <c r="G1418" s="119"/>
      <c r="H1418" s="4"/>
    </row>
    <row r="1419" spans="1:8" x14ac:dyDescent="0.15">
      <c r="A1419" s="25" t="s">
        <v>1270</v>
      </c>
      <c r="B1419" s="65" t="s">
        <v>1271</v>
      </c>
      <c r="C1419" s="21">
        <v>19.052882169080505</v>
      </c>
      <c r="D1419" s="22">
        <v>3.9540925959036799</v>
      </c>
      <c r="E1419" s="23">
        <f t="shared" si="54"/>
        <v>3.818522001436869</v>
      </c>
      <c r="F1419" s="24">
        <f t="shared" si="55"/>
        <v>7.3939795003048238E-4</v>
      </c>
      <c r="G1419" s="119"/>
    </row>
    <row r="1420" spans="1:8" x14ac:dyDescent="0.15">
      <c r="A1420" s="25" t="s">
        <v>771</v>
      </c>
      <c r="B1420" s="65" t="s">
        <v>1272</v>
      </c>
      <c r="C1420" s="21">
        <v>3.1141766534915072</v>
      </c>
      <c r="D1420" s="22">
        <v>1.65535314046878</v>
      </c>
      <c r="E1420" s="23">
        <f t="shared" si="54"/>
        <v>0.88127631340923562</v>
      </c>
      <c r="F1420" s="24">
        <f t="shared" si="55"/>
        <v>1.20853937645253E-4</v>
      </c>
      <c r="G1420" s="119"/>
      <c r="H1420" s="4"/>
    </row>
    <row r="1421" spans="1:8" x14ac:dyDescent="0.15">
      <c r="A1421" s="25" t="s">
        <v>773</v>
      </c>
      <c r="B1421" s="65" t="s">
        <v>1274</v>
      </c>
      <c r="C1421" s="21">
        <v>0.29813992670825018</v>
      </c>
      <c r="D1421" s="22">
        <v>9.130478161180941E-2</v>
      </c>
      <c r="E1421" s="23">
        <f t="shared" si="54"/>
        <v>2.2653265409014307</v>
      </c>
      <c r="F1421" s="24">
        <f t="shared" si="55"/>
        <v>1.1570115674575502E-5</v>
      </c>
      <c r="G1421" s="119"/>
      <c r="H1421" s="4"/>
    </row>
    <row r="1422" spans="1:8" x14ac:dyDescent="0.15">
      <c r="A1422" s="25" t="s">
        <v>777</v>
      </c>
      <c r="B1422" s="65" t="s">
        <v>1275</v>
      </c>
      <c r="C1422" s="21">
        <v>46.887713456323503</v>
      </c>
      <c r="D1422" s="22">
        <v>30.317466593208298</v>
      </c>
      <c r="E1422" s="23">
        <f t="shared" si="54"/>
        <v>0.54655776768720066</v>
      </c>
      <c r="F1422" s="24">
        <f t="shared" si="55"/>
        <v>1.8196028770641043E-3</v>
      </c>
      <c r="G1422" s="119"/>
    </row>
    <row r="1423" spans="1:8" x14ac:dyDescent="0.15">
      <c r="A1423" s="25" t="s">
        <v>784</v>
      </c>
      <c r="B1423" s="65" t="s">
        <v>1276</v>
      </c>
      <c r="C1423" s="21">
        <v>77.967340108780149</v>
      </c>
      <c r="D1423" s="22">
        <v>90.39613704206019</v>
      </c>
      <c r="E1423" s="23">
        <f t="shared" si="54"/>
        <v>-0.13749256704959723</v>
      </c>
      <c r="F1423" s="24">
        <f t="shared" si="55"/>
        <v>3.0257307495091487E-3</v>
      </c>
      <c r="G1423" s="119"/>
    </row>
    <row r="1424" spans="1:8" x14ac:dyDescent="0.15">
      <c r="A1424" s="25" t="s">
        <v>786</v>
      </c>
      <c r="B1424" s="65" t="s">
        <v>1278</v>
      </c>
      <c r="C1424" s="21">
        <v>2.8679915066297386</v>
      </c>
      <c r="D1424" s="22">
        <v>3.0505149685206701</v>
      </c>
      <c r="E1424" s="23">
        <f t="shared" si="54"/>
        <v>-5.9833655554702991E-2</v>
      </c>
      <c r="F1424" s="24">
        <f t="shared" si="55"/>
        <v>1.1130006588442588E-4</v>
      </c>
      <c r="G1424" s="119"/>
    </row>
    <row r="1425" spans="1:8" x14ac:dyDescent="0.15">
      <c r="A1425" s="25" t="s">
        <v>789</v>
      </c>
      <c r="B1425" s="65" t="s">
        <v>1280</v>
      </c>
      <c r="C1425" s="21">
        <v>0.47250021618132471</v>
      </c>
      <c r="D1425" s="22">
        <v>0.41637948512397505</v>
      </c>
      <c r="E1425" s="23">
        <f t="shared" si="54"/>
        <v>0.13478265155316183</v>
      </c>
      <c r="F1425" s="24">
        <f t="shared" si="55"/>
        <v>1.8336632123846894E-5</v>
      </c>
      <c r="G1425" s="119"/>
    </row>
    <row r="1426" spans="1:8" x14ac:dyDescent="0.15">
      <c r="A1426" s="25" t="s">
        <v>791</v>
      </c>
      <c r="B1426" s="65" t="s">
        <v>1282</v>
      </c>
      <c r="C1426" s="21">
        <v>0.14794450192451833</v>
      </c>
      <c r="D1426" s="22">
        <v>9.6607009279211897E-2</v>
      </c>
      <c r="E1426" s="23">
        <f t="shared" si="54"/>
        <v>0.53140546455518267</v>
      </c>
      <c r="F1426" s="24">
        <f t="shared" si="55"/>
        <v>5.741381302341239E-6</v>
      </c>
      <c r="G1426" s="119"/>
    </row>
    <row r="1427" spans="1:8" x14ac:dyDescent="0.15">
      <c r="A1427" s="25" t="s">
        <v>793</v>
      </c>
      <c r="B1427" s="65" t="s">
        <v>794</v>
      </c>
      <c r="C1427" s="21">
        <v>6.4481760054897199</v>
      </c>
      <c r="D1427" s="22">
        <v>3.9493023714638</v>
      </c>
      <c r="E1427" s="23">
        <f t="shared" si="54"/>
        <v>0.63273798736755582</v>
      </c>
      <c r="F1427" s="24">
        <f t="shared" si="55"/>
        <v>2.502386818741837E-4</v>
      </c>
      <c r="G1427" s="119"/>
    </row>
    <row r="1428" spans="1:8" x14ac:dyDescent="0.15">
      <c r="A1428" s="25" t="s">
        <v>749</v>
      </c>
      <c r="B1428" s="65" t="s">
        <v>755</v>
      </c>
      <c r="C1428" s="21">
        <v>38.853649185587919</v>
      </c>
      <c r="D1428" s="22">
        <v>47.088106088893397</v>
      </c>
      <c r="E1428" s="23">
        <f t="shared" si="54"/>
        <v>-0.17487339345864517</v>
      </c>
      <c r="F1428" s="24">
        <f t="shared" si="55"/>
        <v>1.5078195678787248E-3</v>
      </c>
      <c r="G1428" s="119"/>
    </row>
    <row r="1429" spans="1:8" x14ac:dyDescent="0.15">
      <c r="A1429" s="25" t="s">
        <v>750</v>
      </c>
      <c r="B1429" s="65" t="s">
        <v>756</v>
      </c>
      <c r="C1429" s="21">
        <v>5.6498592449895408</v>
      </c>
      <c r="D1429" s="22">
        <v>10.622278509203799</v>
      </c>
      <c r="E1429" s="23">
        <f t="shared" si="54"/>
        <v>-0.46811230376852264</v>
      </c>
      <c r="F1429" s="24">
        <f t="shared" si="55"/>
        <v>2.192578690527661E-4</v>
      </c>
      <c r="G1429" s="119"/>
    </row>
    <row r="1430" spans="1:8" x14ac:dyDescent="0.15">
      <c r="A1430" s="25" t="s">
        <v>751</v>
      </c>
      <c r="B1430" s="65" t="s">
        <v>757</v>
      </c>
      <c r="C1430" s="21">
        <v>39.923601326981505</v>
      </c>
      <c r="D1430" s="22">
        <v>54.608261970000001</v>
      </c>
      <c r="E1430" s="23">
        <f t="shared" si="54"/>
        <v>-0.26890913779833847</v>
      </c>
      <c r="F1430" s="24">
        <f t="shared" si="55"/>
        <v>1.5493419167263438E-3</v>
      </c>
      <c r="G1430" s="119"/>
    </row>
    <row r="1431" spans="1:8" x14ac:dyDescent="0.15">
      <c r="A1431" s="25" t="s">
        <v>752</v>
      </c>
      <c r="B1431" s="65" t="s">
        <v>758</v>
      </c>
      <c r="C1431" s="21">
        <v>14.87627</v>
      </c>
      <c r="D1431" s="22">
        <v>12.87893809</v>
      </c>
      <c r="E1431" s="23">
        <f t="shared" si="54"/>
        <v>0.15508513947674385</v>
      </c>
      <c r="F1431" s="24">
        <f t="shared" si="55"/>
        <v>5.7731336626592913E-4</v>
      </c>
      <c r="G1431" s="119"/>
    </row>
    <row r="1432" spans="1:8" x14ac:dyDescent="0.15">
      <c r="A1432" s="25" t="s">
        <v>753</v>
      </c>
      <c r="B1432" s="65" t="s">
        <v>759</v>
      </c>
      <c r="C1432" s="21">
        <v>17.4429970732816</v>
      </c>
      <c r="D1432" s="22">
        <v>35.871431205648896</v>
      </c>
      <c r="E1432" s="23">
        <f t="shared" si="54"/>
        <v>-0.51373568081847976</v>
      </c>
      <c r="F1432" s="24">
        <f t="shared" si="55"/>
        <v>6.7692206165543851E-4</v>
      </c>
      <c r="G1432" s="119"/>
    </row>
    <row r="1433" spans="1:8" x14ac:dyDescent="0.15">
      <c r="A1433" s="25" t="s">
        <v>754</v>
      </c>
      <c r="B1433" s="65" t="s">
        <v>760</v>
      </c>
      <c r="C1433" s="21">
        <v>7.4565158323518599</v>
      </c>
      <c r="D1433" s="22">
        <v>23.115929191171901</v>
      </c>
      <c r="E1433" s="23">
        <f t="shared" si="54"/>
        <v>-0.6774295434682529</v>
      </c>
      <c r="F1433" s="24">
        <f t="shared" si="55"/>
        <v>2.8937000039594928E-4</v>
      </c>
      <c r="G1433" s="119"/>
    </row>
    <row r="1434" spans="1:8" x14ac:dyDescent="0.15">
      <c r="A1434" s="25" t="s">
        <v>798</v>
      </c>
      <c r="B1434" s="65" t="s">
        <v>1640</v>
      </c>
      <c r="C1434" s="21">
        <v>3.7524535253389697</v>
      </c>
      <c r="D1434" s="22">
        <v>3.1761574161626398</v>
      </c>
      <c r="E1434" s="23">
        <f t="shared" si="54"/>
        <v>0.18144444171554874</v>
      </c>
      <c r="F1434" s="24">
        <f t="shared" si="55"/>
        <v>1.4562397539637917E-4</v>
      </c>
      <c r="G1434" s="119"/>
    </row>
    <row r="1435" spans="1:8" x14ac:dyDescent="0.15">
      <c r="A1435" s="25" t="s">
        <v>1010</v>
      </c>
      <c r="B1435" s="65" t="s">
        <v>1016</v>
      </c>
      <c r="C1435" s="21">
        <v>3.4673279155193848</v>
      </c>
      <c r="D1435" s="22">
        <v>2.4708710421983096</v>
      </c>
      <c r="E1435" s="23">
        <f t="shared" si="54"/>
        <v>0.40328161862892586</v>
      </c>
      <c r="F1435" s="24">
        <f t="shared" si="55"/>
        <v>1.345589150275118E-4</v>
      </c>
      <c r="G1435" s="119"/>
    </row>
    <row r="1436" spans="1:8" x14ac:dyDescent="0.15">
      <c r="A1436" s="25" t="s">
        <v>1292</v>
      </c>
      <c r="B1436" s="65" t="s">
        <v>1641</v>
      </c>
      <c r="C1436" s="21">
        <v>31.364766174352209</v>
      </c>
      <c r="D1436" s="22">
        <v>13.7699094245697</v>
      </c>
      <c r="E1436" s="23">
        <f t="shared" si="54"/>
        <v>1.2777757795841374</v>
      </c>
      <c r="F1436" s="24">
        <f t="shared" si="55"/>
        <v>1.2171934727091551E-3</v>
      </c>
      <c r="G1436" s="119"/>
      <c r="H1436" s="4"/>
    </row>
    <row r="1437" spans="1:8" x14ac:dyDescent="0.15">
      <c r="A1437" s="25" t="s">
        <v>1293</v>
      </c>
      <c r="B1437" s="65" t="s">
        <v>1642</v>
      </c>
      <c r="C1437" s="21">
        <v>2.0929473818363644</v>
      </c>
      <c r="D1437" s="22">
        <v>0.70302020837687718</v>
      </c>
      <c r="E1437" s="23">
        <f t="shared" si="54"/>
        <v>1.9770799713830858</v>
      </c>
      <c r="F1437" s="24">
        <f t="shared" si="55"/>
        <v>8.1222409812769904E-5</v>
      </c>
      <c r="G1437" s="119"/>
    </row>
    <row r="1438" spans="1:8" x14ac:dyDescent="0.15">
      <c r="A1438" s="25" t="s">
        <v>806</v>
      </c>
      <c r="B1438" s="65" t="s">
        <v>807</v>
      </c>
      <c r="C1438" s="21">
        <v>32.147244569999998</v>
      </c>
      <c r="D1438" s="22">
        <v>11.973230900000001</v>
      </c>
      <c r="E1438" s="23">
        <f t="shared" si="54"/>
        <v>1.684926469596439</v>
      </c>
      <c r="F1438" s="24">
        <f t="shared" si="55"/>
        <v>1.24755963550546E-3</v>
      </c>
      <c r="G1438" s="119"/>
      <c r="H1438" s="4"/>
    </row>
    <row r="1439" spans="1:8" x14ac:dyDescent="0.15">
      <c r="A1439" s="25" t="s">
        <v>1502</v>
      </c>
      <c r="B1439" s="65" t="s">
        <v>886</v>
      </c>
      <c r="C1439" s="21">
        <v>25.998627640000002</v>
      </c>
      <c r="D1439" s="22">
        <v>28.033940010000002</v>
      </c>
      <c r="E1439" s="23">
        <f t="shared" si="54"/>
        <v>-7.2601723813134456E-2</v>
      </c>
      <c r="F1439" s="24">
        <f t="shared" si="55"/>
        <v>1.0089461431624211E-3</v>
      </c>
      <c r="G1439" s="119"/>
      <c r="H1439" s="10"/>
    </row>
    <row r="1440" spans="1:8" x14ac:dyDescent="0.15">
      <c r="A1440" s="25" t="s">
        <v>887</v>
      </c>
      <c r="B1440" s="65" t="s">
        <v>888</v>
      </c>
      <c r="C1440" s="21">
        <v>0</v>
      </c>
      <c r="D1440" s="22">
        <v>1.63237E-2</v>
      </c>
      <c r="E1440" s="23">
        <f t="shared" si="54"/>
        <v>-1</v>
      </c>
      <c r="F1440" s="24">
        <f t="shared" si="55"/>
        <v>0</v>
      </c>
      <c r="G1440" s="119"/>
    </row>
    <row r="1441" spans="1:7" x14ac:dyDescent="0.15">
      <c r="A1441" s="25" t="s">
        <v>1296</v>
      </c>
      <c r="B1441" s="65" t="s">
        <v>1297</v>
      </c>
      <c r="C1441" s="21">
        <v>0.12541571000000001</v>
      </c>
      <c r="D1441" s="22">
        <v>0.12566450000000001</v>
      </c>
      <c r="E1441" s="23">
        <f t="shared" si="54"/>
        <v>-1.9797954076131719E-3</v>
      </c>
      <c r="F1441" s="24">
        <f t="shared" si="55"/>
        <v>4.8670913960778848E-6</v>
      </c>
      <c r="G1441" s="119"/>
    </row>
    <row r="1442" spans="1:7" x14ac:dyDescent="0.15">
      <c r="A1442" s="25" t="s">
        <v>1298</v>
      </c>
      <c r="B1442" s="65" t="s">
        <v>926</v>
      </c>
      <c r="C1442" s="21">
        <v>16.648947410000002</v>
      </c>
      <c r="D1442" s="22">
        <v>0.28001628000000001</v>
      </c>
      <c r="E1442" s="23">
        <f t="shared" si="54"/>
        <v>58.457069460389953</v>
      </c>
      <c r="F1442" s="24">
        <f t="shared" si="55"/>
        <v>6.4610684493166123E-4</v>
      </c>
      <c r="G1442" s="119"/>
    </row>
    <row r="1443" spans="1:7" x14ac:dyDescent="0.15">
      <c r="A1443" s="25" t="s">
        <v>924</v>
      </c>
      <c r="B1443" s="65" t="s">
        <v>925</v>
      </c>
      <c r="C1443" s="21">
        <v>0.61784178000000001</v>
      </c>
      <c r="D1443" s="22">
        <v>0.17140151000000001</v>
      </c>
      <c r="E1443" s="23">
        <f t="shared" si="54"/>
        <v>2.6046460734214065</v>
      </c>
      <c r="F1443" s="24">
        <f t="shared" si="55"/>
        <v>2.3976999465022726E-5</v>
      </c>
      <c r="G1443" s="119"/>
    </row>
    <row r="1444" spans="1:7" x14ac:dyDescent="0.15">
      <c r="A1444" s="25" t="s">
        <v>882</v>
      </c>
      <c r="B1444" s="65" t="s">
        <v>930</v>
      </c>
      <c r="C1444" s="21">
        <v>2.2779242700000002</v>
      </c>
      <c r="D1444" s="22">
        <v>1.4398480200000001</v>
      </c>
      <c r="E1444" s="23">
        <f t="shared" si="54"/>
        <v>0.58205882729206371</v>
      </c>
      <c r="F1444" s="24">
        <f t="shared" si="55"/>
        <v>8.8400931712893043E-5</v>
      </c>
      <c r="G1444" s="119"/>
    </row>
    <row r="1445" spans="1:7" x14ac:dyDescent="0.15">
      <c r="A1445" s="25" t="s">
        <v>933</v>
      </c>
      <c r="B1445" s="65" t="s">
        <v>934</v>
      </c>
      <c r="C1445" s="21">
        <v>1.57331529</v>
      </c>
      <c r="D1445" s="22">
        <v>5.8147499999999998E-2</v>
      </c>
      <c r="E1445" s="23">
        <f t="shared" si="54"/>
        <v>26.057316135689412</v>
      </c>
      <c r="F1445" s="24">
        <f t="shared" si="55"/>
        <v>6.1056699446000677E-5</v>
      </c>
      <c r="G1445" s="119"/>
    </row>
    <row r="1446" spans="1:7" x14ac:dyDescent="0.15">
      <c r="A1446" s="25" t="s">
        <v>937</v>
      </c>
      <c r="B1446" s="65" t="s">
        <v>938</v>
      </c>
      <c r="C1446" s="21">
        <v>0.2045254</v>
      </c>
      <c r="D1446" s="22">
        <v>0.18043842999999998</v>
      </c>
      <c r="E1446" s="23">
        <f t="shared" ref="E1446:E1477" si="56">IF(ISERROR(C1446/D1446-1),"",((C1446/D1446-1)))</f>
        <v>0.13349135214710084</v>
      </c>
      <c r="F1446" s="24">
        <f t="shared" ref="F1446:F1477" si="57">C1446/$C$1621</f>
        <v>7.9371540823664579E-6</v>
      </c>
      <c r="G1446" s="119"/>
    </row>
    <row r="1447" spans="1:7" x14ac:dyDescent="0.15">
      <c r="A1447" s="25" t="s">
        <v>945</v>
      </c>
      <c r="B1447" s="65" t="s">
        <v>946</v>
      </c>
      <c r="C1447" s="21">
        <v>0</v>
      </c>
      <c r="D1447" s="22">
        <v>2.5200000000000001E-3</v>
      </c>
      <c r="E1447" s="23">
        <f t="shared" si="56"/>
        <v>-1</v>
      </c>
      <c r="F1447" s="24">
        <f t="shared" si="57"/>
        <v>0</v>
      </c>
      <c r="G1447" s="119"/>
    </row>
    <row r="1448" spans="1:7" x14ac:dyDescent="0.15">
      <c r="A1448" s="25" t="s">
        <v>947</v>
      </c>
      <c r="B1448" s="65" t="s">
        <v>948</v>
      </c>
      <c r="C1448" s="21">
        <v>0.55124680000000004</v>
      </c>
      <c r="D1448" s="22">
        <v>0.40014474999999999</v>
      </c>
      <c r="E1448" s="23">
        <f t="shared" si="56"/>
        <v>0.3776184743146076</v>
      </c>
      <c r="F1448" s="24">
        <f t="shared" si="57"/>
        <v>2.1392603505537436E-5</v>
      </c>
      <c r="G1448" s="119"/>
    </row>
    <row r="1449" spans="1:7" x14ac:dyDescent="0.15">
      <c r="A1449" s="25" t="s">
        <v>957</v>
      </c>
      <c r="B1449" s="65" t="s">
        <v>586</v>
      </c>
      <c r="C1449" s="21">
        <v>0.515543080517602</v>
      </c>
      <c r="D1449" s="22">
        <v>0.257649557902766</v>
      </c>
      <c r="E1449" s="23">
        <f t="shared" si="56"/>
        <v>1.0009468858167501</v>
      </c>
      <c r="F1449" s="24">
        <f t="shared" si="57"/>
        <v>2.0007025367832377E-5</v>
      </c>
      <c r="G1449" s="119"/>
    </row>
    <row r="1450" spans="1:7" x14ac:dyDescent="0.15">
      <c r="A1450" s="25" t="s">
        <v>1248</v>
      </c>
      <c r="B1450" s="65" t="s">
        <v>587</v>
      </c>
      <c r="C1450" s="21">
        <v>0.91783691364891906</v>
      </c>
      <c r="D1450" s="22">
        <v>3.9407810587044398</v>
      </c>
      <c r="E1450" s="23">
        <f t="shared" si="56"/>
        <v>-0.76709263976449771</v>
      </c>
      <c r="F1450" s="24">
        <f t="shared" si="57"/>
        <v>3.5619111396995915E-5</v>
      </c>
      <c r="G1450" s="119"/>
    </row>
    <row r="1451" spans="1:7" x14ac:dyDescent="0.15">
      <c r="A1451" s="25" t="s">
        <v>1643</v>
      </c>
      <c r="B1451" s="65" t="s">
        <v>928</v>
      </c>
      <c r="C1451" s="21">
        <v>0.79850504</v>
      </c>
      <c r="D1451" s="22">
        <v>0.63266692000000002</v>
      </c>
      <c r="E1451" s="23">
        <f t="shared" si="56"/>
        <v>0.26212547986545576</v>
      </c>
      <c r="F1451" s="24">
        <f t="shared" si="57"/>
        <v>3.0988119509978671E-5</v>
      </c>
      <c r="G1451" s="119"/>
    </row>
    <row r="1452" spans="1:7" x14ac:dyDescent="0.15">
      <c r="A1452" s="25" t="s">
        <v>966</v>
      </c>
      <c r="B1452" s="65" t="s">
        <v>719</v>
      </c>
      <c r="C1452" s="21">
        <v>1.06687647077727</v>
      </c>
      <c r="D1452" s="22">
        <v>0.86513446870948096</v>
      </c>
      <c r="E1452" s="23">
        <f t="shared" si="56"/>
        <v>0.2331914972347906</v>
      </c>
      <c r="F1452" s="24">
        <f t="shared" si="57"/>
        <v>4.1402989239529797E-5</v>
      </c>
      <c r="G1452" s="119"/>
    </row>
    <row r="1453" spans="1:7" x14ac:dyDescent="0.15">
      <c r="A1453" s="25" t="s">
        <v>968</v>
      </c>
      <c r="B1453" s="65" t="s">
        <v>588</v>
      </c>
      <c r="C1453" s="21">
        <v>0.6918845258677141</v>
      </c>
      <c r="D1453" s="22">
        <v>0.54655842179688408</v>
      </c>
      <c r="E1453" s="23">
        <f t="shared" si="56"/>
        <v>0.26589308347504925</v>
      </c>
      <c r="F1453" s="24">
        <f t="shared" si="57"/>
        <v>2.6850425859170097E-5</v>
      </c>
      <c r="G1453" s="119"/>
    </row>
    <row r="1454" spans="1:7" x14ac:dyDescent="0.15">
      <c r="A1454" s="25" t="s">
        <v>441</v>
      </c>
      <c r="B1454" s="65" t="s">
        <v>1307</v>
      </c>
      <c r="C1454" s="21">
        <v>0</v>
      </c>
      <c r="D1454" s="22">
        <v>1.5427500000000001E-3</v>
      </c>
      <c r="E1454" s="23">
        <f t="shared" si="56"/>
        <v>-1</v>
      </c>
      <c r="F1454" s="24">
        <f t="shared" si="57"/>
        <v>0</v>
      </c>
      <c r="G1454" s="119"/>
    </row>
    <row r="1455" spans="1:7" x14ac:dyDescent="0.15">
      <c r="A1455" s="25" t="s">
        <v>970</v>
      </c>
      <c r="B1455" s="65" t="s">
        <v>971</v>
      </c>
      <c r="C1455" s="21">
        <v>0.67368716000000006</v>
      </c>
      <c r="D1455" s="22">
        <v>0.90546000000000004</v>
      </c>
      <c r="E1455" s="23">
        <f t="shared" si="56"/>
        <v>-0.25597247807744128</v>
      </c>
      <c r="F1455" s="24">
        <f t="shared" si="57"/>
        <v>2.6144228502825886E-5</v>
      </c>
      <c r="G1455" s="119"/>
    </row>
    <row r="1456" spans="1:7" x14ac:dyDescent="0.15">
      <c r="A1456" s="25" t="s">
        <v>972</v>
      </c>
      <c r="B1456" s="65" t="s">
        <v>973</v>
      </c>
      <c r="C1456" s="21">
        <v>0.46574834999999998</v>
      </c>
      <c r="D1456" s="22">
        <v>0.39165915000000001</v>
      </c>
      <c r="E1456" s="23">
        <f t="shared" si="56"/>
        <v>0.18916754530055013</v>
      </c>
      <c r="F1456" s="24">
        <f t="shared" si="57"/>
        <v>1.8074607934065607E-5</v>
      </c>
      <c r="G1456" s="119"/>
    </row>
    <row r="1457" spans="1:8" x14ac:dyDescent="0.15">
      <c r="A1457" s="25" t="s">
        <v>974</v>
      </c>
      <c r="B1457" s="65" t="s">
        <v>975</v>
      </c>
      <c r="C1457" s="21">
        <v>1.33424637</v>
      </c>
      <c r="D1457" s="22">
        <v>0.10818621</v>
      </c>
      <c r="E1457" s="23">
        <f t="shared" si="56"/>
        <v>11.332869133690883</v>
      </c>
      <c r="F1457" s="24">
        <f t="shared" si="57"/>
        <v>5.1778991863739793E-5</v>
      </c>
      <c r="G1457" s="119"/>
    </row>
    <row r="1458" spans="1:8" x14ac:dyDescent="0.15">
      <c r="A1458" s="25" t="s">
        <v>976</v>
      </c>
      <c r="B1458" s="65" t="s">
        <v>977</v>
      </c>
      <c r="C1458" s="21">
        <v>0.79576878000000006</v>
      </c>
      <c r="D1458" s="22">
        <v>8.1502693099999988</v>
      </c>
      <c r="E1458" s="23">
        <f t="shared" si="56"/>
        <v>-0.90236288523329788</v>
      </c>
      <c r="F1458" s="24">
        <f t="shared" si="57"/>
        <v>3.0881931636837166E-5</v>
      </c>
      <c r="G1458" s="119"/>
    </row>
    <row r="1459" spans="1:8" x14ac:dyDescent="0.15">
      <c r="A1459" s="25" t="s">
        <v>980</v>
      </c>
      <c r="B1459" s="65" t="s">
        <v>1644</v>
      </c>
      <c r="C1459" s="21">
        <v>9.0141937996692683</v>
      </c>
      <c r="D1459" s="22">
        <v>3.1842074895346499</v>
      </c>
      <c r="E1459" s="23">
        <f t="shared" si="56"/>
        <v>1.8309065377478371</v>
      </c>
      <c r="F1459" s="24">
        <f t="shared" si="57"/>
        <v>3.4981985179487408E-4</v>
      </c>
      <c r="G1459" s="119"/>
      <c r="H1459" s="4"/>
    </row>
    <row r="1460" spans="1:8" x14ac:dyDescent="0.15">
      <c r="A1460" s="25" t="s">
        <v>1645</v>
      </c>
      <c r="B1460" s="65" t="s">
        <v>1646</v>
      </c>
      <c r="C1460" s="21">
        <v>2.4725776436089397</v>
      </c>
      <c r="D1460" s="22">
        <v>1.4338968114419701</v>
      </c>
      <c r="E1460" s="23">
        <f t="shared" si="56"/>
        <v>0.72437627580916408</v>
      </c>
      <c r="F1460" s="24">
        <f t="shared" si="57"/>
        <v>9.595497545996112E-5</v>
      </c>
      <c r="G1460" s="119"/>
    </row>
    <row r="1461" spans="1:8" x14ac:dyDescent="0.15">
      <c r="A1461" s="25" t="s">
        <v>982</v>
      </c>
      <c r="B1461" s="65" t="s">
        <v>513</v>
      </c>
      <c r="C1461" s="21">
        <v>0.54338337350993404</v>
      </c>
      <c r="D1461" s="22">
        <v>0.12657590711049102</v>
      </c>
      <c r="E1461" s="23">
        <f t="shared" si="56"/>
        <v>3.2929447310664122</v>
      </c>
      <c r="F1461" s="24">
        <f t="shared" si="57"/>
        <v>2.1087442250910796E-5</v>
      </c>
      <c r="G1461" s="119"/>
      <c r="H1461" s="4"/>
    </row>
    <row r="1462" spans="1:8" x14ac:dyDescent="0.15">
      <c r="A1462" s="25" t="s">
        <v>440</v>
      </c>
      <c r="B1462" s="65" t="s">
        <v>883</v>
      </c>
      <c r="C1462" s="21">
        <v>0.44414345315440901</v>
      </c>
      <c r="D1462" s="22">
        <v>9.2872629139072807E-2</v>
      </c>
      <c r="E1462" s="23">
        <f t="shared" si="56"/>
        <v>3.7822857743084146</v>
      </c>
      <c r="F1462" s="24">
        <f t="shared" si="57"/>
        <v>1.7236172242473809E-5</v>
      </c>
      <c r="G1462" s="119"/>
      <c r="H1462" s="4"/>
    </row>
    <row r="1463" spans="1:8" x14ac:dyDescent="0.15">
      <c r="A1463" s="25" t="s">
        <v>985</v>
      </c>
      <c r="B1463" s="65" t="s">
        <v>1647</v>
      </c>
      <c r="C1463" s="21">
        <v>15.112116112426508</v>
      </c>
      <c r="D1463" s="22">
        <v>2.0951947304783403</v>
      </c>
      <c r="E1463" s="23">
        <f t="shared" si="56"/>
        <v>6.2127501528110267</v>
      </c>
      <c r="F1463" s="24">
        <f t="shared" si="57"/>
        <v>5.8646600419772789E-4</v>
      </c>
      <c r="G1463" s="119"/>
    </row>
    <row r="1464" spans="1:8" x14ac:dyDescent="0.15">
      <c r="A1464" s="25" t="s">
        <v>987</v>
      </c>
      <c r="B1464" s="65" t="s">
        <v>1648</v>
      </c>
      <c r="C1464" s="21">
        <v>4.1163518202020501</v>
      </c>
      <c r="D1464" s="22">
        <v>3.0264694042697298</v>
      </c>
      <c r="E1464" s="23">
        <f t="shared" si="56"/>
        <v>0.36011677976810841</v>
      </c>
      <c r="F1464" s="24">
        <f t="shared" si="57"/>
        <v>1.5974602007463767E-4</v>
      </c>
      <c r="G1464" s="119"/>
    </row>
    <row r="1465" spans="1:8" x14ac:dyDescent="0.15">
      <c r="A1465" s="25" t="s">
        <v>989</v>
      </c>
      <c r="B1465" s="65" t="s">
        <v>990</v>
      </c>
      <c r="C1465" s="21">
        <v>12.978274259999999</v>
      </c>
      <c r="D1465" s="22">
        <v>0.16919320999999998</v>
      </c>
      <c r="E1465" s="23">
        <f t="shared" si="56"/>
        <v>75.706826828334314</v>
      </c>
      <c r="F1465" s="24">
        <f t="shared" si="57"/>
        <v>5.0365657529495361E-4</v>
      </c>
      <c r="G1465" s="119"/>
    </row>
    <row r="1466" spans="1:8" x14ac:dyDescent="0.15">
      <c r="A1466" s="25" t="s">
        <v>1021</v>
      </c>
      <c r="B1466" s="65" t="s">
        <v>1022</v>
      </c>
      <c r="C1466" s="21">
        <v>2.0565015099999999</v>
      </c>
      <c r="D1466" s="22">
        <v>0.47560449999999999</v>
      </c>
      <c r="E1466" s="23">
        <f t="shared" si="56"/>
        <v>3.3239740372515403</v>
      </c>
      <c r="F1466" s="24">
        <f t="shared" si="57"/>
        <v>7.9808030471957442E-5</v>
      </c>
      <c r="G1466" s="119"/>
    </row>
    <row r="1467" spans="1:8" x14ac:dyDescent="0.15">
      <c r="A1467" s="25" t="s">
        <v>49</v>
      </c>
      <c r="B1467" s="65" t="s">
        <v>1649</v>
      </c>
      <c r="C1467" s="21">
        <v>11.065519569738662</v>
      </c>
      <c r="D1467" s="22">
        <v>4.88647023377741</v>
      </c>
      <c r="E1467" s="23">
        <f t="shared" si="56"/>
        <v>1.2645220456371495</v>
      </c>
      <c r="F1467" s="24">
        <f t="shared" si="57"/>
        <v>4.2942702386333017E-4</v>
      </c>
      <c r="G1467" s="119"/>
    </row>
    <row r="1468" spans="1:8" x14ac:dyDescent="0.15">
      <c r="A1468" s="25" t="s">
        <v>514</v>
      </c>
      <c r="B1468" s="65" t="s">
        <v>52</v>
      </c>
      <c r="C1468" s="21">
        <v>0.40438970000000002</v>
      </c>
      <c r="D1468" s="22">
        <v>0.47072491</v>
      </c>
      <c r="E1468" s="23">
        <f t="shared" si="56"/>
        <v>-0.1409213929213986</v>
      </c>
      <c r="F1468" s="24">
        <f t="shared" si="57"/>
        <v>1.5693421737456312E-5</v>
      </c>
      <c r="G1468" s="119"/>
    </row>
    <row r="1469" spans="1:8" x14ac:dyDescent="0.15">
      <c r="A1469" s="25" t="s">
        <v>53</v>
      </c>
      <c r="B1469" s="65" t="s">
        <v>54</v>
      </c>
      <c r="C1469" s="21">
        <v>0.47197420000000001</v>
      </c>
      <c r="D1469" s="22">
        <v>1.907646E-2</v>
      </c>
      <c r="E1469" s="23">
        <f t="shared" si="56"/>
        <v>23.741183636796347</v>
      </c>
      <c r="F1469" s="24">
        <f t="shared" si="57"/>
        <v>1.831621866184661E-5</v>
      </c>
      <c r="G1469" s="119"/>
    </row>
    <row r="1470" spans="1:8" x14ac:dyDescent="0.15">
      <c r="A1470" s="25" t="s">
        <v>55</v>
      </c>
      <c r="B1470" s="65" t="s">
        <v>56</v>
      </c>
      <c r="C1470" s="21">
        <v>1.0555747799999999</v>
      </c>
      <c r="D1470" s="22">
        <v>0.22610415</v>
      </c>
      <c r="E1470" s="23">
        <f t="shared" si="56"/>
        <v>3.6685334170115844</v>
      </c>
      <c r="F1470" s="24">
        <f t="shared" si="57"/>
        <v>4.0964396961551354E-5</v>
      </c>
      <c r="G1470" s="119"/>
    </row>
    <row r="1471" spans="1:8" x14ac:dyDescent="0.15">
      <c r="A1471" s="25" t="s">
        <v>1650</v>
      </c>
      <c r="B1471" s="65" t="s">
        <v>57</v>
      </c>
      <c r="C1471" s="21">
        <v>1.0671702712356199</v>
      </c>
      <c r="D1471" s="22">
        <v>2.3808757797469902</v>
      </c>
      <c r="E1471" s="23">
        <f t="shared" si="56"/>
        <v>-0.55177406552935515</v>
      </c>
      <c r="F1471" s="24">
        <f t="shared" si="57"/>
        <v>4.1414390950551473E-5</v>
      </c>
      <c r="G1471" s="119"/>
    </row>
    <row r="1472" spans="1:8" x14ac:dyDescent="0.15">
      <c r="A1472" s="25" t="s">
        <v>58</v>
      </c>
      <c r="B1472" s="65" t="s">
        <v>59</v>
      </c>
      <c r="C1472" s="21">
        <v>0.23482518839427338</v>
      </c>
      <c r="D1472" s="22">
        <v>0.17804245243011502</v>
      </c>
      <c r="E1472" s="23">
        <f t="shared" si="56"/>
        <v>0.31892807130617706</v>
      </c>
      <c r="F1472" s="24">
        <f t="shared" si="57"/>
        <v>9.1130182495967706E-6</v>
      </c>
      <c r="G1472" s="119"/>
    </row>
    <row r="1473" spans="1:7" x14ac:dyDescent="0.15">
      <c r="A1473" s="25" t="s">
        <v>60</v>
      </c>
      <c r="B1473" s="65" t="s">
        <v>61</v>
      </c>
      <c r="C1473" s="21">
        <v>9.1863874146043897E-2</v>
      </c>
      <c r="D1473" s="22">
        <v>0.14366631064831001</v>
      </c>
      <c r="E1473" s="23">
        <f t="shared" si="56"/>
        <v>-0.3605746974952021</v>
      </c>
      <c r="F1473" s="24">
        <f t="shared" si="57"/>
        <v>3.5650228465524127E-6</v>
      </c>
      <c r="G1473" s="119"/>
    </row>
    <row r="1474" spans="1:7" x14ac:dyDescent="0.15">
      <c r="A1474" s="25" t="s">
        <v>62</v>
      </c>
      <c r="B1474" s="65" t="s">
        <v>63</v>
      </c>
      <c r="C1474" s="21">
        <v>0.135574827666434</v>
      </c>
      <c r="D1474" s="22">
        <v>8.72248808827117E-2</v>
      </c>
      <c r="E1474" s="23">
        <f t="shared" si="56"/>
        <v>0.5543137037783612</v>
      </c>
      <c r="F1474" s="24">
        <f t="shared" si="57"/>
        <v>5.2613430746438612E-6</v>
      </c>
      <c r="G1474" s="119"/>
    </row>
    <row r="1475" spans="1:7" x14ac:dyDescent="0.15">
      <c r="A1475" s="25" t="s">
        <v>64</v>
      </c>
      <c r="B1475" s="65" t="s">
        <v>65</v>
      </c>
      <c r="C1475" s="21">
        <v>1.2032537648135201E-2</v>
      </c>
      <c r="D1475" s="22">
        <v>0</v>
      </c>
      <c r="E1475" s="23" t="str">
        <f t="shared" si="56"/>
        <v/>
      </c>
      <c r="F1475" s="24">
        <f t="shared" si="57"/>
        <v>4.6695474163661046E-7</v>
      </c>
      <c r="G1475" s="119"/>
    </row>
    <row r="1476" spans="1:7" x14ac:dyDescent="0.15">
      <c r="A1476" s="25" t="s">
        <v>66</v>
      </c>
      <c r="B1476" s="65" t="s">
        <v>67</v>
      </c>
      <c r="C1476" s="21">
        <v>3.1404202251655598E-2</v>
      </c>
      <c r="D1476" s="22">
        <v>8.2266907894736809E-3</v>
      </c>
      <c r="E1476" s="23">
        <f t="shared" si="56"/>
        <v>2.8173553686785335</v>
      </c>
      <c r="F1476" s="24">
        <f t="shared" si="57"/>
        <v>1.2187238949548083E-6</v>
      </c>
      <c r="G1476" s="119"/>
    </row>
    <row r="1477" spans="1:7" x14ac:dyDescent="0.15">
      <c r="A1477" s="25" t="s">
        <v>68</v>
      </c>
      <c r="B1477" s="65" t="s">
        <v>69</v>
      </c>
      <c r="C1477" s="21">
        <v>6.4111722084642198</v>
      </c>
      <c r="D1477" s="22">
        <v>1.4879719696778999</v>
      </c>
      <c r="E1477" s="23">
        <f t="shared" si="56"/>
        <v>3.3086646382539326</v>
      </c>
      <c r="F1477" s="24">
        <f t="shared" si="57"/>
        <v>2.488026507571488E-4</v>
      </c>
      <c r="G1477" s="119"/>
    </row>
    <row r="1478" spans="1:7" x14ac:dyDescent="0.15">
      <c r="A1478" s="25" t="s">
        <v>1540</v>
      </c>
      <c r="B1478" s="65" t="s">
        <v>70</v>
      </c>
      <c r="C1478" s="21">
        <v>5.0874674227082597</v>
      </c>
      <c r="D1478" s="22">
        <v>1.8167511556957101</v>
      </c>
      <c r="E1478" s="23">
        <f t="shared" ref="E1478:E1509" si="58">IF(ISERROR(C1478/D1478-1),"",((C1478/D1478-1)))</f>
        <v>1.8003105470765783</v>
      </c>
      <c r="F1478" s="24">
        <f t="shared" ref="F1478:F1508" si="59">C1478/$C$1621</f>
        <v>1.9743275320842899E-4</v>
      </c>
      <c r="G1478" s="119"/>
    </row>
    <row r="1479" spans="1:7" x14ac:dyDescent="0.15">
      <c r="A1479" s="25" t="s">
        <v>1541</v>
      </c>
      <c r="B1479" s="65" t="s">
        <v>71</v>
      </c>
      <c r="C1479" s="21">
        <v>0.33768966939700201</v>
      </c>
      <c r="D1479" s="22">
        <v>7.0423586275705802E-2</v>
      </c>
      <c r="E1479" s="23">
        <f t="shared" si="58"/>
        <v>3.7951217376939468</v>
      </c>
      <c r="F1479" s="24">
        <f t="shared" si="59"/>
        <v>1.3104949008912311E-5</v>
      </c>
      <c r="G1479" s="119"/>
    </row>
    <row r="1480" spans="1:7" x14ac:dyDescent="0.15">
      <c r="A1480" s="25" t="s">
        <v>72</v>
      </c>
      <c r="B1480" s="65" t="s">
        <v>73</v>
      </c>
      <c r="C1480" s="21">
        <v>0</v>
      </c>
      <c r="D1480" s="22">
        <v>2.4740300000000003E-3</v>
      </c>
      <c r="E1480" s="23">
        <f t="shared" si="58"/>
        <v>-1</v>
      </c>
      <c r="F1480" s="24">
        <f t="shared" si="59"/>
        <v>0</v>
      </c>
      <c r="G1480" s="119"/>
    </row>
    <row r="1481" spans="1:7" x14ac:dyDescent="0.15">
      <c r="A1481" s="25" t="s">
        <v>80</v>
      </c>
      <c r="B1481" s="65" t="s">
        <v>81</v>
      </c>
      <c r="C1481" s="21">
        <v>9.757531508422403</v>
      </c>
      <c r="D1481" s="22">
        <v>10.751144153190301</v>
      </c>
      <c r="E1481" s="23">
        <f t="shared" si="58"/>
        <v>-9.2419246789938403E-2</v>
      </c>
      <c r="F1481" s="24">
        <f t="shared" si="59"/>
        <v>3.7866705575881636E-4</v>
      </c>
      <c r="G1481" s="119"/>
    </row>
    <row r="1482" spans="1:7" x14ac:dyDescent="0.15">
      <c r="A1482" s="25" t="s">
        <v>512</v>
      </c>
      <c r="B1482" s="65" t="s">
        <v>507</v>
      </c>
      <c r="C1482" s="21">
        <v>6.3626904039735102E-2</v>
      </c>
      <c r="D1482" s="22">
        <v>7.7096068356836802E-3</v>
      </c>
      <c r="E1482" s="23">
        <f t="shared" si="58"/>
        <v>7.252937587587466</v>
      </c>
      <c r="F1482" s="24">
        <f t="shared" si="59"/>
        <v>2.4692118492242152E-6</v>
      </c>
      <c r="G1482" s="119"/>
    </row>
    <row r="1483" spans="1:7" x14ac:dyDescent="0.15">
      <c r="A1483" s="25" t="s">
        <v>97</v>
      </c>
      <c r="B1483" s="65" t="s">
        <v>96</v>
      </c>
      <c r="C1483" s="21">
        <v>53.070892918128287</v>
      </c>
      <c r="D1483" s="22">
        <v>30.995940019999999</v>
      </c>
      <c r="E1483" s="23">
        <f t="shared" si="58"/>
        <v>0.71218852804220556</v>
      </c>
      <c r="F1483" s="24">
        <f t="shared" si="59"/>
        <v>2.0595576607108706E-3</v>
      </c>
      <c r="G1483" s="119"/>
    </row>
    <row r="1484" spans="1:7" x14ac:dyDescent="0.15">
      <c r="A1484" s="25" t="s">
        <v>1651</v>
      </c>
      <c r="B1484" s="65" t="s">
        <v>98</v>
      </c>
      <c r="C1484" s="21">
        <v>4.717158806069973</v>
      </c>
      <c r="D1484" s="22">
        <v>1.5304970600000001</v>
      </c>
      <c r="E1484" s="23">
        <f t="shared" si="58"/>
        <v>2.082109028076129</v>
      </c>
      <c r="F1484" s="24">
        <f t="shared" si="59"/>
        <v>1.8306193888274595E-4</v>
      </c>
      <c r="G1484" s="119"/>
    </row>
    <row r="1485" spans="1:7" x14ac:dyDescent="0.15">
      <c r="A1485" s="25" t="s">
        <v>102</v>
      </c>
      <c r="B1485" s="65" t="s">
        <v>103</v>
      </c>
      <c r="C1485" s="21">
        <v>6.2546231159533523</v>
      </c>
      <c r="D1485" s="22">
        <v>1.08687704452862</v>
      </c>
      <c r="E1485" s="23">
        <f t="shared" si="58"/>
        <v>4.7546740428821836</v>
      </c>
      <c r="F1485" s="24">
        <f t="shared" si="59"/>
        <v>2.4272734534905085E-4</v>
      </c>
      <c r="G1485" s="119"/>
    </row>
    <row r="1486" spans="1:7" x14ac:dyDescent="0.15">
      <c r="A1486" s="25" t="s">
        <v>1427</v>
      </c>
      <c r="B1486" s="65" t="s">
        <v>99</v>
      </c>
      <c r="C1486" s="21">
        <v>8.2594275267343971</v>
      </c>
      <c r="D1486" s="22">
        <v>6.6632682999999995</v>
      </c>
      <c r="E1486" s="23">
        <f t="shared" si="58"/>
        <v>0.23954599377821806</v>
      </c>
      <c r="F1486" s="24">
        <f t="shared" si="59"/>
        <v>3.2052913189183259E-4</v>
      </c>
      <c r="G1486" s="119"/>
    </row>
    <row r="1487" spans="1:7" x14ac:dyDescent="0.15">
      <c r="A1487" s="25" t="s">
        <v>1360</v>
      </c>
      <c r="B1487" s="65" t="s">
        <v>101</v>
      </c>
      <c r="C1487" s="21">
        <v>5.5526970143494818</v>
      </c>
      <c r="D1487" s="22">
        <v>3.7154194953872901</v>
      </c>
      <c r="E1487" s="23">
        <f t="shared" si="58"/>
        <v>0.49450069399785934</v>
      </c>
      <c r="F1487" s="24">
        <f t="shared" si="59"/>
        <v>2.154872293396714E-4</v>
      </c>
      <c r="G1487" s="119"/>
    </row>
    <row r="1488" spans="1:7" x14ac:dyDescent="0.15">
      <c r="A1488" s="25" t="s">
        <v>1464</v>
      </c>
      <c r="B1488" s="65" t="s">
        <v>1652</v>
      </c>
      <c r="C1488" s="21">
        <v>4.2916506838820103</v>
      </c>
      <c r="D1488" s="22">
        <v>0.48077791291174304</v>
      </c>
      <c r="E1488" s="23">
        <f t="shared" si="58"/>
        <v>7.9264722205943627</v>
      </c>
      <c r="F1488" s="24">
        <f t="shared" si="59"/>
        <v>1.6654896040132374E-4</v>
      </c>
      <c r="G1488" s="119"/>
    </row>
    <row r="1489" spans="1:8" x14ac:dyDescent="0.15">
      <c r="A1489" s="25" t="s">
        <v>1361</v>
      </c>
      <c r="B1489" s="65" t="s">
        <v>100</v>
      </c>
      <c r="C1489" s="21">
        <v>23.86354330192929</v>
      </c>
      <c r="D1489" s="22">
        <v>7.0742701091746705</v>
      </c>
      <c r="E1489" s="23">
        <f t="shared" si="58"/>
        <v>2.3732869870179956</v>
      </c>
      <c r="F1489" s="24">
        <f t="shared" si="59"/>
        <v>9.2608849628768265E-4</v>
      </c>
      <c r="G1489" s="119"/>
    </row>
    <row r="1490" spans="1:8" x14ac:dyDescent="0.15">
      <c r="A1490" s="25" t="s">
        <v>1428</v>
      </c>
      <c r="B1490" s="65" t="s">
        <v>1429</v>
      </c>
      <c r="C1490" s="21">
        <v>3.7285225845720098</v>
      </c>
      <c r="D1490" s="22">
        <v>0.67772527034681107</v>
      </c>
      <c r="E1490" s="23">
        <f t="shared" si="58"/>
        <v>4.5015250983101458</v>
      </c>
      <c r="F1490" s="24">
        <f t="shared" si="59"/>
        <v>1.4469527136155833E-4</v>
      </c>
      <c r="G1490" s="119"/>
      <c r="H1490" s="4"/>
    </row>
    <row r="1491" spans="1:8" x14ac:dyDescent="0.15">
      <c r="A1491" s="25" t="s">
        <v>1660</v>
      </c>
      <c r="B1491" s="65" t="s">
        <v>1661</v>
      </c>
      <c r="C1491" s="21">
        <v>11.9314741865633</v>
      </c>
      <c r="D1491" s="22">
        <v>6.2871640003578895</v>
      </c>
      <c r="E1491" s="23">
        <f t="shared" si="58"/>
        <v>0.89775138454860004</v>
      </c>
      <c r="F1491" s="24">
        <f t="shared" si="59"/>
        <v>4.6303270424373158E-4</v>
      </c>
      <c r="G1491" s="119"/>
    </row>
    <row r="1492" spans="1:8" x14ac:dyDescent="0.15">
      <c r="A1492" s="25" t="s">
        <v>1662</v>
      </c>
      <c r="B1492" s="65" t="s">
        <v>1663</v>
      </c>
      <c r="C1492" s="21">
        <v>22.201937603520403</v>
      </c>
      <c r="D1492" s="22">
        <v>35.473564594265902</v>
      </c>
      <c r="E1492" s="23">
        <f t="shared" si="58"/>
        <v>-0.37412724496513616</v>
      </c>
      <c r="F1492" s="24">
        <f t="shared" si="59"/>
        <v>8.616054518716371E-4</v>
      </c>
      <c r="G1492" s="119"/>
      <c r="H1492" s="4"/>
    </row>
    <row r="1493" spans="1:8" x14ac:dyDescent="0.15">
      <c r="A1493" s="25" t="s">
        <v>1664</v>
      </c>
      <c r="B1493" s="65" t="s">
        <v>1665</v>
      </c>
      <c r="C1493" s="21">
        <v>1.4383735531383801</v>
      </c>
      <c r="D1493" s="22">
        <v>1.5763474499999999</v>
      </c>
      <c r="E1493" s="23">
        <f t="shared" si="58"/>
        <v>-8.7527592258686227E-2</v>
      </c>
      <c r="F1493" s="24">
        <f t="shared" si="59"/>
        <v>5.5819925149933653E-5</v>
      </c>
      <c r="G1493" s="119"/>
      <c r="H1493" s="4"/>
    </row>
    <row r="1494" spans="1:8" x14ac:dyDescent="0.15">
      <c r="A1494" s="25" t="s">
        <v>1666</v>
      </c>
      <c r="B1494" s="65" t="s">
        <v>1667</v>
      </c>
      <c r="C1494" s="21">
        <v>12.454004098483798</v>
      </c>
      <c r="D1494" s="22">
        <v>8.1174764609147196</v>
      </c>
      <c r="E1494" s="23">
        <f t="shared" si="58"/>
        <v>0.53422115339037468</v>
      </c>
      <c r="F1494" s="24">
        <f t="shared" si="59"/>
        <v>4.8331087225395611E-4</v>
      </c>
      <c r="G1494" s="119"/>
    </row>
    <row r="1495" spans="1:8" x14ac:dyDescent="0.15">
      <c r="A1495" s="25" t="s">
        <v>1668</v>
      </c>
      <c r="B1495" s="65" t="s">
        <v>105</v>
      </c>
      <c r="C1495" s="21">
        <v>50.952881697695062</v>
      </c>
      <c r="D1495" s="22">
        <v>65.609218080000005</v>
      </c>
      <c r="E1495" s="23">
        <f t="shared" si="58"/>
        <v>-0.22338837150038693</v>
      </c>
      <c r="F1495" s="24">
        <f t="shared" si="59"/>
        <v>1.9773625817389698E-3</v>
      </c>
      <c r="G1495" s="119"/>
    </row>
    <row r="1496" spans="1:8" x14ac:dyDescent="0.15">
      <c r="A1496" s="25" t="s">
        <v>1669</v>
      </c>
      <c r="B1496" s="65" t="s">
        <v>1670</v>
      </c>
      <c r="C1496" s="21">
        <v>28.750806461109377</v>
      </c>
      <c r="D1496" s="22">
        <v>22.299059526925699</v>
      </c>
      <c r="E1496" s="23">
        <f t="shared" si="58"/>
        <v>0.28932820805260029</v>
      </c>
      <c r="F1496" s="24">
        <f t="shared" si="59"/>
        <v>1.1157517886488536E-3</v>
      </c>
      <c r="G1496" s="119"/>
      <c r="H1496" s="4"/>
    </row>
    <row r="1497" spans="1:8" x14ac:dyDescent="0.15">
      <c r="A1497" s="25" t="s">
        <v>24</v>
      </c>
      <c r="B1497" s="65" t="s">
        <v>25</v>
      </c>
      <c r="C1497" s="21">
        <v>5.6351502618508196</v>
      </c>
      <c r="D1497" s="22">
        <v>2.86433267653927</v>
      </c>
      <c r="E1497" s="23">
        <f t="shared" si="58"/>
        <v>0.96735187501309849</v>
      </c>
      <c r="F1497" s="24">
        <f t="shared" si="59"/>
        <v>2.186870476996874E-4</v>
      </c>
      <c r="G1497" s="119"/>
    </row>
    <row r="1498" spans="1:8" x14ac:dyDescent="0.15">
      <c r="A1498" s="25" t="s">
        <v>26</v>
      </c>
      <c r="B1498" s="65" t="s">
        <v>27</v>
      </c>
      <c r="C1498" s="21">
        <v>24.059978229837228</v>
      </c>
      <c r="D1498" s="22">
        <v>31.399747077952899</v>
      </c>
      <c r="E1498" s="23">
        <f t="shared" si="58"/>
        <v>-0.23375248309784113</v>
      </c>
      <c r="F1498" s="24">
        <f t="shared" si="59"/>
        <v>9.3371167800478886E-4</v>
      </c>
      <c r="G1498" s="119"/>
      <c r="H1498" s="4"/>
    </row>
    <row r="1499" spans="1:8" x14ac:dyDescent="0.15">
      <c r="A1499" s="25" t="s">
        <v>28</v>
      </c>
      <c r="B1499" s="65" t="s">
        <v>29</v>
      </c>
      <c r="C1499" s="21">
        <v>295.81603308069521</v>
      </c>
      <c r="D1499" s="22">
        <v>514.26469403236399</v>
      </c>
      <c r="E1499" s="23">
        <f t="shared" si="58"/>
        <v>-0.42477864704031432</v>
      </c>
      <c r="F1499" s="24">
        <f t="shared" si="59"/>
        <v>1.1479930779237644E-2</v>
      </c>
      <c r="G1499" s="119"/>
      <c r="H1499" s="4"/>
    </row>
    <row r="1500" spans="1:8" x14ac:dyDescent="0.15">
      <c r="A1500" s="25" t="s">
        <v>30</v>
      </c>
      <c r="B1500" s="65" t="s">
        <v>31</v>
      </c>
      <c r="C1500" s="21">
        <v>86.696072114124803</v>
      </c>
      <c r="D1500" s="22">
        <v>35.715013254177293</v>
      </c>
      <c r="E1500" s="23">
        <f t="shared" si="58"/>
        <v>1.427440569519729</v>
      </c>
      <c r="F1500" s="24">
        <f t="shared" si="59"/>
        <v>3.3644724943980675E-3</v>
      </c>
      <c r="G1500" s="119"/>
    </row>
    <row r="1501" spans="1:8" x14ac:dyDescent="0.15">
      <c r="A1501" s="25" t="s">
        <v>32</v>
      </c>
      <c r="B1501" s="65" t="s">
        <v>33</v>
      </c>
      <c r="C1501" s="21">
        <v>156.28134664085886</v>
      </c>
      <c r="D1501" s="22">
        <v>243.97831403865101</v>
      </c>
      <c r="E1501" s="23">
        <f t="shared" si="58"/>
        <v>-0.35944574723103961</v>
      </c>
      <c r="F1501" s="24">
        <f t="shared" si="59"/>
        <v>6.0649148149238205E-3</v>
      </c>
      <c r="G1501" s="119"/>
    </row>
    <row r="1502" spans="1:8" x14ac:dyDescent="0.15">
      <c r="A1502" s="25" t="s">
        <v>1070</v>
      </c>
      <c r="B1502" s="65" t="s">
        <v>1074</v>
      </c>
      <c r="C1502" s="21">
        <v>39.024651710000001</v>
      </c>
      <c r="D1502" s="22">
        <v>42.696720970000001</v>
      </c>
      <c r="E1502" s="23">
        <f t="shared" si="58"/>
        <v>-8.600354258070797E-2</v>
      </c>
      <c r="F1502" s="24">
        <f t="shared" si="59"/>
        <v>1.5144557772919923E-3</v>
      </c>
      <c r="G1502" s="119"/>
      <c r="H1502" s="4"/>
    </row>
    <row r="1503" spans="1:8" x14ac:dyDescent="0.15">
      <c r="A1503" s="25" t="s">
        <v>1071</v>
      </c>
      <c r="B1503" s="65" t="s">
        <v>1075</v>
      </c>
      <c r="C1503" s="21">
        <v>34.302735343026633</v>
      </c>
      <c r="D1503" s="22">
        <v>63.633693599296798</v>
      </c>
      <c r="E1503" s="23">
        <f t="shared" si="58"/>
        <v>-0.46093439807168912</v>
      </c>
      <c r="F1503" s="24">
        <f t="shared" si="59"/>
        <v>1.3312092085591325E-3</v>
      </c>
      <c r="G1503" s="119"/>
    </row>
    <row r="1504" spans="1:8" x14ac:dyDescent="0.15">
      <c r="A1504" s="25" t="s">
        <v>34</v>
      </c>
      <c r="B1504" s="65" t="s">
        <v>35</v>
      </c>
      <c r="C1504" s="21">
        <v>6.2300733531718402</v>
      </c>
      <c r="D1504" s="22">
        <v>7.4403431559403295</v>
      </c>
      <c r="E1504" s="23">
        <f t="shared" si="58"/>
        <v>-0.16266316988379981</v>
      </c>
      <c r="F1504" s="24">
        <f t="shared" si="59"/>
        <v>2.4177462627414666E-4</v>
      </c>
      <c r="G1504" s="119"/>
      <c r="H1504" s="4"/>
    </row>
    <row r="1505" spans="1:8" x14ac:dyDescent="0.15">
      <c r="A1505" s="25" t="s">
        <v>36</v>
      </c>
      <c r="B1505" s="65" t="s">
        <v>37</v>
      </c>
      <c r="C1505" s="21">
        <v>13.4950000632625</v>
      </c>
      <c r="D1505" s="22">
        <v>25.074484709657199</v>
      </c>
      <c r="E1505" s="23">
        <f t="shared" si="58"/>
        <v>-0.46180349388934683</v>
      </c>
      <c r="F1505" s="24">
        <f t="shared" si="59"/>
        <v>5.237094993759189E-4</v>
      </c>
      <c r="G1505" s="119"/>
      <c r="H1505" s="4"/>
    </row>
    <row r="1506" spans="1:8" x14ac:dyDescent="0.15">
      <c r="A1506" s="25" t="s">
        <v>38</v>
      </c>
      <c r="B1506" s="65" t="s">
        <v>39</v>
      </c>
      <c r="C1506" s="21">
        <v>39.280171070440375</v>
      </c>
      <c r="D1506" s="22">
        <v>37.4282742562268</v>
      </c>
      <c r="E1506" s="23">
        <f t="shared" si="58"/>
        <v>4.9478552004183829E-2</v>
      </c>
      <c r="F1506" s="24">
        <f t="shared" si="59"/>
        <v>1.5243718881263581E-3</v>
      </c>
      <c r="G1506" s="119"/>
    </row>
    <row r="1507" spans="1:8" x14ac:dyDescent="0.15">
      <c r="A1507" s="25" t="s">
        <v>1072</v>
      </c>
      <c r="B1507" s="65" t="s">
        <v>1076</v>
      </c>
      <c r="C1507" s="21">
        <v>15.158036130000001</v>
      </c>
      <c r="D1507" s="22">
        <v>8.64414792</v>
      </c>
      <c r="E1507" s="23">
        <f t="shared" si="58"/>
        <v>0.75356047470321408</v>
      </c>
      <c r="F1507" s="24">
        <f t="shared" si="59"/>
        <v>5.8824805305300848E-4</v>
      </c>
      <c r="G1507" s="119"/>
      <c r="H1507" s="4"/>
    </row>
    <row r="1508" spans="1:8" x14ac:dyDescent="0.15">
      <c r="A1508" s="25" t="s">
        <v>1073</v>
      </c>
      <c r="B1508" s="25" t="s">
        <v>1077</v>
      </c>
      <c r="C1508" s="21">
        <v>3.6061230729849298</v>
      </c>
      <c r="D1508" s="22">
        <v>5.1130197380013902</v>
      </c>
      <c r="E1508" s="23">
        <f t="shared" si="58"/>
        <v>-0.29471755288108581</v>
      </c>
      <c r="F1508" s="24">
        <f t="shared" si="59"/>
        <v>1.3994523159596906E-4</v>
      </c>
      <c r="G1508" s="119"/>
    </row>
    <row r="1509" spans="1:8" s="4" customFormat="1" x14ac:dyDescent="0.15">
      <c r="A1509" s="111" t="s">
        <v>1617</v>
      </c>
      <c r="B1509" s="26"/>
      <c r="C1509" s="28">
        <f>SUM(C1350:C1508)</f>
        <v>1813.1996461037602</v>
      </c>
      <c r="D1509" s="28">
        <f>SUM(D1350:D1508)</f>
        <v>1907.7193831553618</v>
      </c>
      <c r="E1509" s="29">
        <f t="shared" si="58"/>
        <v>-4.9545933163013922E-2</v>
      </c>
      <c r="F1509" s="48">
        <f>C1509/$C1621</f>
        <v>7.0366052202894491E-2</v>
      </c>
      <c r="G1509" s="119"/>
    </row>
    <row r="1510" spans="1:8" x14ac:dyDescent="0.15">
      <c r="C1510" s="134"/>
      <c r="D1510" s="113"/>
      <c r="E1510" s="32" t="str">
        <f>IF(ISERROR(C1510/D1510-1),"",((C1510/D1510-1)))</f>
        <v/>
      </c>
      <c r="G1510" s="119"/>
      <c r="H1510" s="4"/>
    </row>
    <row r="1511" spans="1:8" s="4" customFormat="1" x14ac:dyDescent="0.15">
      <c r="A1511" s="33" t="s">
        <v>1054</v>
      </c>
      <c r="B1511" s="33" t="s">
        <v>146</v>
      </c>
      <c r="C1511" s="140" t="s">
        <v>1333</v>
      </c>
      <c r="D1511" s="141"/>
      <c r="E1511" s="142"/>
      <c r="F1511" s="112"/>
      <c r="G1511" s="119"/>
      <c r="H1511"/>
    </row>
    <row r="1512" spans="1:8" s="4" customFormat="1" x14ac:dyDescent="0.15">
      <c r="A1512" s="36"/>
      <c r="B1512" s="36"/>
      <c r="C1512" s="7" t="s">
        <v>1686</v>
      </c>
      <c r="D1512" s="38" t="s">
        <v>240</v>
      </c>
      <c r="E1512" s="38" t="s">
        <v>114</v>
      </c>
      <c r="F1512" s="40" t="s">
        <v>115</v>
      </c>
      <c r="G1512" s="119"/>
    </row>
    <row r="1513" spans="1:8" x14ac:dyDescent="0.15">
      <c r="A1513" s="20" t="s">
        <v>1537</v>
      </c>
      <c r="B1513" s="61" t="s">
        <v>1055</v>
      </c>
      <c r="C1513" s="44">
        <v>19.769290129999998</v>
      </c>
      <c r="D1513" s="45">
        <v>22.492731089999999</v>
      </c>
      <c r="E1513" s="41">
        <f t="shared" ref="E1513:E1543" si="60">IF(ISERROR(C1513/D1513-1),"",((C1513/D1513-1)))</f>
        <v>-0.12108093717489077</v>
      </c>
      <c r="F1513" s="42">
        <f t="shared" ref="F1513:F1543" si="61">C1513/$C$1621</f>
        <v>7.6720007324672834E-4</v>
      </c>
      <c r="G1513" s="119"/>
    </row>
    <row r="1514" spans="1:8" x14ac:dyDescent="0.15">
      <c r="A1514" s="25" t="s">
        <v>1056</v>
      </c>
      <c r="B1514" s="64" t="s">
        <v>1057</v>
      </c>
      <c r="C1514" s="21">
        <v>0.94888384999999997</v>
      </c>
      <c r="D1514" s="22">
        <v>1.6338138400000002</v>
      </c>
      <c r="E1514" s="23">
        <f t="shared" si="60"/>
        <v>-0.41922156198652361</v>
      </c>
      <c r="F1514" s="24">
        <f t="shared" si="61"/>
        <v>3.6823970635036535E-5</v>
      </c>
      <c r="G1514" s="119"/>
      <c r="H1514" s="4"/>
    </row>
    <row r="1515" spans="1:8" x14ac:dyDescent="0.15">
      <c r="A1515" s="25" t="s">
        <v>1058</v>
      </c>
      <c r="B1515" s="64" t="s">
        <v>1059</v>
      </c>
      <c r="C1515" s="21">
        <v>27.613356199999998</v>
      </c>
      <c r="D1515" s="22">
        <v>0.8731139</v>
      </c>
      <c r="E1515" s="23">
        <f t="shared" si="60"/>
        <v>30.626293201837697</v>
      </c>
      <c r="F1515" s="24">
        <f t="shared" si="61"/>
        <v>1.0716099950943457E-3</v>
      </c>
      <c r="G1515" s="119"/>
      <c r="H1515" s="4"/>
    </row>
    <row r="1516" spans="1:8" x14ac:dyDescent="0.15">
      <c r="A1516" s="25" t="s">
        <v>1060</v>
      </c>
      <c r="B1516" s="64" t="s">
        <v>1061</v>
      </c>
      <c r="C1516" s="21">
        <v>13.83378134</v>
      </c>
      <c r="D1516" s="22">
        <v>58.893781750000002</v>
      </c>
      <c r="E1516" s="23">
        <f t="shared" si="60"/>
        <v>-0.7651062484198512</v>
      </c>
      <c r="F1516" s="24">
        <f t="shared" si="61"/>
        <v>5.3685681112148383E-4</v>
      </c>
      <c r="G1516" s="119"/>
    </row>
    <row r="1517" spans="1:8" x14ac:dyDescent="0.15">
      <c r="A1517" s="25" t="s">
        <v>1062</v>
      </c>
      <c r="B1517" s="64" t="s">
        <v>1063</v>
      </c>
      <c r="C1517" s="21">
        <v>0.52367249999999999</v>
      </c>
      <c r="D1517" s="22">
        <v>2.1421590000000001E-2</v>
      </c>
      <c r="E1517" s="23">
        <f t="shared" si="60"/>
        <v>23.446014511527853</v>
      </c>
      <c r="F1517" s="24">
        <f t="shared" si="61"/>
        <v>2.0322509190535984E-5</v>
      </c>
      <c r="G1517" s="119"/>
      <c r="H1517" s="4"/>
    </row>
    <row r="1518" spans="1:8" x14ac:dyDescent="0.15">
      <c r="A1518" s="25" t="s">
        <v>1064</v>
      </c>
      <c r="B1518" s="64" t="s">
        <v>1065</v>
      </c>
      <c r="C1518" s="21">
        <v>0.43932853999999999</v>
      </c>
      <c r="D1518" s="22">
        <v>21.35221138</v>
      </c>
      <c r="E1518" s="23">
        <f t="shared" si="60"/>
        <v>-0.97942468196003785</v>
      </c>
      <c r="F1518" s="24">
        <f t="shared" si="61"/>
        <v>1.7049316685170131E-5</v>
      </c>
      <c r="G1518" s="119"/>
    </row>
    <row r="1519" spans="1:8" x14ac:dyDescent="0.15">
      <c r="A1519" s="25" t="s">
        <v>1066</v>
      </c>
      <c r="B1519" s="64" t="s">
        <v>1067</v>
      </c>
      <c r="C1519" s="21">
        <v>4.0033368300000003</v>
      </c>
      <c r="D1519" s="22">
        <v>36.042790459999999</v>
      </c>
      <c r="E1519" s="23">
        <f t="shared" si="60"/>
        <v>-0.88892822173569297</v>
      </c>
      <c r="F1519" s="24">
        <f t="shared" si="61"/>
        <v>1.5536017171130086E-4</v>
      </c>
      <c r="G1519" s="119"/>
      <c r="H1519" s="4"/>
    </row>
    <row r="1520" spans="1:8" x14ac:dyDescent="0.15">
      <c r="A1520" s="65" t="s">
        <v>589</v>
      </c>
      <c r="B1520" s="59" t="s">
        <v>590</v>
      </c>
      <c r="C1520" s="21">
        <v>9.1442999999999993E-3</v>
      </c>
      <c r="D1520" s="22">
        <v>0.1045191</v>
      </c>
      <c r="E1520" s="23">
        <f t="shared" si="60"/>
        <v>-0.9125107277043143</v>
      </c>
      <c r="F1520" s="24">
        <f t="shared" si="61"/>
        <v>3.5486897018846358E-7</v>
      </c>
      <c r="G1520" s="119"/>
      <c r="H1520" s="4"/>
    </row>
    <row r="1521" spans="1:8" x14ac:dyDescent="0.15">
      <c r="A1521" s="65" t="s">
        <v>1358</v>
      </c>
      <c r="B1521" s="59" t="s">
        <v>799</v>
      </c>
      <c r="C1521" s="21">
        <v>1.1028672800000001</v>
      </c>
      <c r="D1521" s="22">
        <v>0.38617834000000001</v>
      </c>
      <c r="E1521" s="23">
        <f t="shared" si="60"/>
        <v>1.8558496574406531</v>
      </c>
      <c r="F1521" s="24">
        <f t="shared" si="61"/>
        <v>4.2799708660931072E-5</v>
      </c>
      <c r="G1521" s="119"/>
    </row>
    <row r="1522" spans="1:8" x14ac:dyDescent="0.15">
      <c r="A1522" s="65" t="s">
        <v>800</v>
      </c>
      <c r="B1522" s="59" t="s">
        <v>801</v>
      </c>
      <c r="C1522" s="21">
        <v>3.59591562</v>
      </c>
      <c r="D1522" s="22">
        <v>1.86741055</v>
      </c>
      <c r="E1522" s="23">
        <f t="shared" si="60"/>
        <v>0.92561599269105543</v>
      </c>
      <c r="F1522" s="24">
        <f t="shared" si="61"/>
        <v>1.395491041363484E-4</v>
      </c>
      <c r="G1522" s="119"/>
      <c r="H1522" s="4"/>
    </row>
    <row r="1523" spans="1:8" x14ac:dyDescent="0.15">
      <c r="A1523" s="65" t="s">
        <v>1502</v>
      </c>
      <c r="B1523" s="59" t="s">
        <v>886</v>
      </c>
      <c r="C1523" s="21">
        <v>15.125840460000001</v>
      </c>
      <c r="D1523" s="22">
        <v>20.276947979999999</v>
      </c>
      <c r="E1523" s="23">
        <f t="shared" si="60"/>
        <v>-0.25403761577337725</v>
      </c>
      <c r="F1523" s="24">
        <f t="shared" si="61"/>
        <v>5.8699861413943086E-4</v>
      </c>
      <c r="G1523" s="119"/>
    </row>
    <row r="1524" spans="1:8" x14ac:dyDescent="0.15">
      <c r="A1524" s="65" t="s">
        <v>1298</v>
      </c>
      <c r="B1524" s="59" t="s">
        <v>926</v>
      </c>
      <c r="C1524" s="21">
        <v>1.0633608000000001</v>
      </c>
      <c r="D1524" s="22">
        <v>0.48640295</v>
      </c>
      <c r="E1524" s="23">
        <f t="shared" si="60"/>
        <v>1.1861725961982756</v>
      </c>
      <c r="F1524" s="24">
        <f t="shared" si="61"/>
        <v>4.1266554250711469E-5</v>
      </c>
      <c r="G1524" s="119"/>
      <c r="H1524" s="4"/>
    </row>
    <row r="1525" spans="1:8" x14ac:dyDescent="0.15">
      <c r="A1525" s="65" t="s">
        <v>1364</v>
      </c>
      <c r="B1525" s="59" t="s">
        <v>892</v>
      </c>
      <c r="C1525" s="21">
        <v>0.60376569999999996</v>
      </c>
      <c r="D1525" s="22">
        <v>0.20622768</v>
      </c>
      <c r="E1525" s="23">
        <f t="shared" si="60"/>
        <v>1.9276656751411836</v>
      </c>
      <c r="F1525" s="24">
        <f t="shared" si="61"/>
        <v>2.34307396076372E-5</v>
      </c>
      <c r="G1525" s="119"/>
      <c r="H1525" s="4"/>
    </row>
    <row r="1526" spans="1:8" x14ac:dyDescent="0.15">
      <c r="A1526" s="59" t="s">
        <v>924</v>
      </c>
      <c r="B1526" s="59" t="s">
        <v>925</v>
      </c>
      <c r="C1526" s="21">
        <v>0.97462070000000001</v>
      </c>
      <c r="D1526" s="22">
        <v>1.1995759999999999E-2</v>
      </c>
      <c r="E1526" s="23">
        <f t="shared" si="60"/>
        <v>80.247098974971166</v>
      </c>
      <c r="F1526" s="24">
        <f t="shared" si="61"/>
        <v>3.7822757798121188E-5</v>
      </c>
      <c r="G1526" s="119"/>
    </row>
    <row r="1527" spans="1:8" x14ac:dyDescent="0.15">
      <c r="A1527" s="65" t="s">
        <v>927</v>
      </c>
      <c r="B1527" s="59" t="s">
        <v>928</v>
      </c>
      <c r="C1527" s="21">
        <v>0.2208965</v>
      </c>
      <c r="D1527" s="22">
        <v>3.1881E-2</v>
      </c>
      <c r="E1527" s="23">
        <f t="shared" si="60"/>
        <v>5.92878203318591</v>
      </c>
      <c r="F1527" s="24">
        <f t="shared" si="61"/>
        <v>8.5724783169007969E-6</v>
      </c>
      <c r="G1527" s="119"/>
      <c r="H1527" s="4"/>
    </row>
    <row r="1528" spans="1:8" x14ac:dyDescent="0.15">
      <c r="A1528" s="65" t="s">
        <v>929</v>
      </c>
      <c r="B1528" s="59" t="s">
        <v>930</v>
      </c>
      <c r="C1528" s="21">
        <v>1.5501084599999999</v>
      </c>
      <c r="D1528" s="22">
        <v>0.40495535999999999</v>
      </c>
      <c r="E1528" s="23">
        <f t="shared" si="60"/>
        <v>2.827850210452826</v>
      </c>
      <c r="F1528" s="24">
        <f t="shared" si="61"/>
        <v>6.015609646234542E-5</v>
      </c>
      <c r="G1528" s="119"/>
    </row>
    <row r="1529" spans="1:8" x14ac:dyDescent="0.15">
      <c r="A1529" s="65" t="s">
        <v>1078</v>
      </c>
      <c r="B1529" s="59" t="s">
        <v>1079</v>
      </c>
      <c r="C1529" s="21">
        <v>19.668942449999999</v>
      </c>
      <c r="D1529" s="22">
        <v>27.831349850000002</v>
      </c>
      <c r="E1529" s="23">
        <f t="shared" si="60"/>
        <v>-0.29328104615809725</v>
      </c>
      <c r="F1529" s="24">
        <f t="shared" si="61"/>
        <v>7.6330581366836786E-4</v>
      </c>
      <c r="G1529" s="119"/>
    </row>
    <row r="1530" spans="1:8" x14ac:dyDescent="0.15">
      <c r="A1530" s="59" t="s">
        <v>959</v>
      </c>
      <c r="B1530" s="59" t="s">
        <v>960</v>
      </c>
      <c r="C1530" s="21">
        <v>0.15145145000000002</v>
      </c>
      <c r="D1530" s="22">
        <v>0.90652170999999993</v>
      </c>
      <c r="E1530" s="23">
        <f t="shared" si="60"/>
        <v>-0.83293124882800651</v>
      </c>
      <c r="F1530" s="24">
        <f t="shared" si="61"/>
        <v>5.877477783433351E-6</v>
      </c>
      <c r="G1530" s="119"/>
      <c r="H1530" s="4"/>
    </row>
    <row r="1531" spans="1:8" x14ac:dyDescent="0.15">
      <c r="A1531" s="59" t="s">
        <v>1526</v>
      </c>
      <c r="B1531" s="59" t="s">
        <v>963</v>
      </c>
      <c r="C1531" s="21">
        <v>5.6815406299999998</v>
      </c>
      <c r="D1531" s="22">
        <v>8.8634317300000003</v>
      </c>
      <c r="E1531" s="23">
        <f t="shared" si="60"/>
        <v>-0.35899087361730042</v>
      </c>
      <c r="F1531" s="24">
        <f t="shared" si="61"/>
        <v>2.204873497645544E-4</v>
      </c>
      <c r="G1531" s="119"/>
    </row>
    <row r="1532" spans="1:8" x14ac:dyDescent="0.15">
      <c r="A1532" s="65" t="s">
        <v>966</v>
      </c>
      <c r="B1532" s="59" t="s">
        <v>967</v>
      </c>
      <c r="C1532" s="21">
        <v>0.52959706000000006</v>
      </c>
      <c r="D1532" s="22">
        <v>0.70104005000000003</v>
      </c>
      <c r="E1532" s="23">
        <f t="shared" si="60"/>
        <v>-0.2445552005195708</v>
      </c>
      <c r="F1532" s="24">
        <f t="shared" si="61"/>
        <v>2.0552427555639909E-5</v>
      </c>
      <c r="G1532" s="119"/>
    </row>
    <row r="1533" spans="1:8" x14ac:dyDescent="0.15">
      <c r="A1533" s="65" t="s">
        <v>968</v>
      </c>
      <c r="B1533" s="59" t="s">
        <v>969</v>
      </c>
      <c r="C1533" s="21">
        <v>1.8376614899999999</v>
      </c>
      <c r="D1533" s="22">
        <v>1.27428816</v>
      </c>
      <c r="E1533" s="23">
        <f t="shared" si="60"/>
        <v>0.44210826694018723</v>
      </c>
      <c r="F1533" s="24">
        <f t="shared" si="61"/>
        <v>7.1315359350775635E-5</v>
      </c>
      <c r="G1533" s="119"/>
      <c r="H1533" s="4"/>
    </row>
    <row r="1534" spans="1:8" x14ac:dyDescent="0.15">
      <c r="A1534" s="65" t="s">
        <v>970</v>
      </c>
      <c r="B1534" s="59" t="s">
        <v>971</v>
      </c>
      <c r="C1534" s="21">
        <v>2.1930400000000003E-2</v>
      </c>
      <c r="D1534" s="22">
        <v>0</v>
      </c>
      <c r="E1534" s="23" t="str">
        <f t="shared" si="60"/>
        <v/>
      </c>
      <c r="F1534" s="24">
        <f t="shared" si="61"/>
        <v>8.5106771035739027E-7</v>
      </c>
      <c r="G1534" s="119"/>
      <c r="H1534" s="4"/>
    </row>
    <row r="1535" spans="1:8" x14ac:dyDescent="0.15">
      <c r="A1535" s="65" t="s">
        <v>972</v>
      </c>
      <c r="B1535" s="59" t="s">
        <v>973</v>
      </c>
      <c r="C1535" s="21">
        <v>2.638675E-2</v>
      </c>
      <c r="D1535" s="22">
        <v>4.2200000000000001E-4</v>
      </c>
      <c r="E1535" s="23">
        <f t="shared" si="60"/>
        <v>61.527843601895732</v>
      </c>
      <c r="F1535" s="24">
        <f t="shared" si="61"/>
        <v>1.0240082673491075E-6</v>
      </c>
      <c r="G1535" s="119"/>
      <c r="H1535" s="4"/>
    </row>
    <row r="1536" spans="1:8" x14ac:dyDescent="0.15">
      <c r="A1536" s="65" t="s">
        <v>974</v>
      </c>
      <c r="B1536" s="59" t="s">
        <v>975</v>
      </c>
      <c r="C1536" s="21">
        <v>0.16814489999999999</v>
      </c>
      <c r="D1536" s="22">
        <v>3.1704749999999997E-2</v>
      </c>
      <c r="E1536" s="23">
        <f t="shared" si="60"/>
        <v>4.3034608378870676</v>
      </c>
      <c r="F1536" s="24">
        <f t="shared" si="61"/>
        <v>6.525311670159793E-6</v>
      </c>
      <c r="G1536" s="119"/>
      <c r="H1536" s="4"/>
    </row>
    <row r="1537" spans="1:8" x14ac:dyDescent="0.15">
      <c r="A1537" s="65" t="s">
        <v>980</v>
      </c>
      <c r="B1537" s="59" t="s">
        <v>981</v>
      </c>
      <c r="C1537" s="21">
        <v>0.70582943999999992</v>
      </c>
      <c r="D1537" s="22">
        <v>0.45350258000000004</v>
      </c>
      <c r="E1537" s="23">
        <f t="shared" si="60"/>
        <v>0.55639564387924723</v>
      </c>
      <c r="F1537" s="24">
        <f t="shared" si="61"/>
        <v>2.7391595474940667E-5</v>
      </c>
      <c r="G1537" s="119"/>
      <c r="H1537" s="4"/>
    </row>
    <row r="1538" spans="1:8" x14ac:dyDescent="0.15">
      <c r="A1538" s="65" t="s">
        <v>1080</v>
      </c>
      <c r="B1538" s="59" t="s">
        <v>50</v>
      </c>
      <c r="C1538" s="21">
        <v>2.2234584800000001</v>
      </c>
      <c r="D1538" s="22">
        <v>0.21266495999999999</v>
      </c>
      <c r="E1538" s="23">
        <f t="shared" si="60"/>
        <v>9.4552178224376977</v>
      </c>
      <c r="F1538" s="24">
        <f t="shared" si="61"/>
        <v>8.6287241347550569E-5</v>
      </c>
      <c r="G1538" s="119"/>
      <c r="H1538" s="4"/>
    </row>
    <row r="1539" spans="1:8" x14ac:dyDescent="0.15">
      <c r="A1539" s="65" t="s">
        <v>1538</v>
      </c>
      <c r="B1539" s="59" t="s">
        <v>984</v>
      </c>
      <c r="C1539" s="21">
        <v>5.2457335</v>
      </c>
      <c r="D1539" s="22">
        <v>13.929867890000001</v>
      </c>
      <c r="E1539" s="23">
        <f t="shared" si="60"/>
        <v>-0.62341828785283626</v>
      </c>
      <c r="F1539" s="24">
        <f t="shared" si="61"/>
        <v>2.0357469079406023E-4</v>
      </c>
      <c r="G1539" s="119"/>
      <c r="H1539" s="4"/>
    </row>
    <row r="1540" spans="1:8" x14ac:dyDescent="0.15">
      <c r="A1540" s="59" t="s">
        <v>989</v>
      </c>
      <c r="B1540" s="59" t="s">
        <v>990</v>
      </c>
      <c r="C1540" s="21">
        <v>8.9737499999999998E-2</v>
      </c>
      <c r="D1540" s="22">
        <v>0.10344574000000001</v>
      </c>
      <c r="E1540" s="23">
        <f t="shared" si="60"/>
        <v>-0.13251623508130939</v>
      </c>
      <c r="F1540" s="24">
        <f t="shared" si="61"/>
        <v>3.4825032219292077E-6</v>
      </c>
      <c r="G1540" s="119"/>
      <c r="H1540" s="4"/>
    </row>
    <row r="1541" spans="1:8" x14ac:dyDescent="0.15">
      <c r="A1541" s="59" t="s">
        <v>1671</v>
      </c>
      <c r="B1541" s="59" t="s">
        <v>1436</v>
      </c>
      <c r="C1541" s="21">
        <v>4.1009734700000005</v>
      </c>
      <c r="D1541" s="22">
        <v>7.6330587300000001</v>
      </c>
      <c r="E1541" s="23">
        <f t="shared" si="60"/>
        <v>-0.46273523955972495</v>
      </c>
      <c r="F1541" s="24">
        <f t="shared" si="61"/>
        <v>1.5914922214593904E-4</v>
      </c>
      <c r="G1541" s="119"/>
    </row>
    <row r="1542" spans="1:8" x14ac:dyDescent="0.15">
      <c r="A1542" s="82" t="s">
        <v>55</v>
      </c>
      <c r="B1542" s="60" t="s">
        <v>56</v>
      </c>
      <c r="C1542" s="131">
        <v>3.1985E-3</v>
      </c>
      <c r="D1542" s="46">
        <v>2.4920000000000002E-5</v>
      </c>
      <c r="E1542" s="23">
        <f t="shared" si="60"/>
        <v>127.35072231139645</v>
      </c>
      <c r="F1542" s="43">
        <f t="shared" si="61"/>
        <v>1.2412633018905777E-7</v>
      </c>
      <c r="G1542" s="119"/>
      <c r="H1542" s="19"/>
    </row>
    <row r="1543" spans="1:8" s="4" customFormat="1" x14ac:dyDescent="0.15">
      <c r="A1543" s="111" t="s">
        <v>1617</v>
      </c>
      <c r="B1543" s="26"/>
      <c r="C1543" s="28">
        <f>SUM(C1513:C1542)</f>
        <v>131.83275523000003</v>
      </c>
      <c r="D1543" s="28">
        <f>SUM(D1513:D1542)</f>
        <v>227.02770579999995</v>
      </c>
      <c r="E1543" s="29">
        <f t="shared" si="60"/>
        <v>-0.41930983812989731</v>
      </c>
      <c r="F1543" s="49">
        <f t="shared" si="61"/>
        <v>5.1161219651124643E-3</v>
      </c>
      <c r="G1543" s="119"/>
      <c r="H1543" s="19"/>
    </row>
    <row r="1544" spans="1:8" x14ac:dyDescent="0.15">
      <c r="E1544" s="32"/>
      <c r="G1544" s="119"/>
      <c r="H1544" s="19"/>
    </row>
    <row r="1545" spans="1:8" s="4" customFormat="1" x14ac:dyDescent="0.15">
      <c r="A1545" s="110" t="s">
        <v>1028</v>
      </c>
      <c r="B1545" s="33" t="s">
        <v>146</v>
      </c>
      <c r="C1545" s="140" t="s">
        <v>1333</v>
      </c>
      <c r="D1545" s="141"/>
      <c r="E1545" s="142"/>
      <c r="F1545" s="112"/>
      <c r="G1545" s="119"/>
      <c r="H1545" s="19"/>
    </row>
    <row r="1546" spans="1:8" s="4" customFormat="1" x14ac:dyDescent="0.15">
      <c r="A1546" s="37"/>
      <c r="B1546" s="36"/>
      <c r="C1546" s="7" t="s">
        <v>1686</v>
      </c>
      <c r="D1546" s="38" t="s">
        <v>240</v>
      </c>
      <c r="E1546" s="38" t="s">
        <v>114</v>
      </c>
      <c r="F1546" s="40" t="s">
        <v>115</v>
      </c>
      <c r="G1546" s="119"/>
      <c r="H1546" s="19"/>
    </row>
    <row r="1547" spans="1:8" ht="12.75" customHeight="1" x14ac:dyDescent="0.15">
      <c r="A1547" s="65" t="s">
        <v>1546</v>
      </c>
      <c r="B1547" s="58" t="s">
        <v>1033</v>
      </c>
      <c r="C1547" s="44">
        <v>3.3560633199999996</v>
      </c>
      <c r="D1547" s="45">
        <v>3.6543947299999999</v>
      </c>
      <c r="E1547" s="41">
        <f t="shared" ref="E1547:E1554" si="62">IF(ISERROR(C1547/D1547-1),"",((C1547/D1547-1)))</f>
        <v>-8.1636339815978287E-2</v>
      </c>
      <c r="F1547" s="42">
        <f t="shared" ref="F1547:F1555" si="63">C1547/$C$1621</f>
        <v>1.3024099540212767E-4</v>
      </c>
      <c r="G1547" s="119"/>
    </row>
    <row r="1548" spans="1:8" x14ac:dyDescent="0.15">
      <c r="A1548" s="65" t="s">
        <v>1029</v>
      </c>
      <c r="B1548" s="59" t="s">
        <v>1030</v>
      </c>
      <c r="C1548" s="21">
        <v>49.4600534</v>
      </c>
      <c r="D1548" s="22">
        <v>46.153711130000005</v>
      </c>
      <c r="E1548" s="23">
        <f t="shared" si="62"/>
        <v>7.1637625427066975E-2</v>
      </c>
      <c r="F1548" s="24">
        <f t="shared" si="63"/>
        <v>1.9194293948716051E-3</v>
      </c>
      <c r="G1548" s="119"/>
    </row>
    <row r="1549" spans="1:8" x14ac:dyDescent="0.15">
      <c r="A1549" s="65" t="s">
        <v>1545</v>
      </c>
      <c r="B1549" s="59" t="s">
        <v>1037</v>
      </c>
      <c r="C1549" s="21">
        <v>20.625314789999997</v>
      </c>
      <c r="D1549" s="22">
        <v>19.552487980000002</v>
      </c>
      <c r="E1549" s="23">
        <f t="shared" si="62"/>
        <v>5.4869068892786199E-2</v>
      </c>
      <c r="F1549" s="24">
        <f t="shared" si="63"/>
        <v>8.0042039514672386E-4</v>
      </c>
      <c r="G1549" s="119"/>
    </row>
    <row r="1550" spans="1:8" x14ac:dyDescent="0.15">
      <c r="A1550" s="65" t="s">
        <v>1031</v>
      </c>
      <c r="B1550" s="59" t="s">
        <v>1032</v>
      </c>
      <c r="C1550" s="21">
        <v>2.4105253700000002</v>
      </c>
      <c r="D1550" s="22">
        <v>2.7391617799999999</v>
      </c>
      <c r="E1550" s="23">
        <f t="shared" si="62"/>
        <v>-0.11997699894892655</v>
      </c>
      <c r="F1550" s="24">
        <f t="shared" si="63"/>
        <v>9.3546871347731952E-5</v>
      </c>
      <c r="G1550" s="119"/>
    </row>
    <row r="1551" spans="1:8" x14ac:dyDescent="0.15">
      <c r="A1551" s="65" t="s">
        <v>1548</v>
      </c>
      <c r="B1551" s="59" t="s">
        <v>1034</v>
      </c>
      <c r="C1551" s="21">
        <v>165.87527491</v>
      </c>
      <c r="D1551" s="22">
        <v>195.4254933</v>
      </c>
      <c r="E1551" s="23">
        <f t="shared" si="62"/>
        <v>-0.15120963949486932</v>
      </c>
      <c r="F1551" s="24">
        <f t="shared" si="63"/>
        <v>6.4372328102796274E-3</v>
      </c>
      <c r="G1551" s="119"/>
    </row>
    <row r="1552" spans="1:8" x14ac:dyDescent="0.15">
      <c r="A1552" s="65" t="s">
        <v>1547</v>
      </c>
      <c r="B1552" s="59" t="s">
        <v>1035</v>
      </c>
      <c r="C1552" s="21">
        <v>64.943886789999993</v>
      </c>
      <c r="D1552" s="22">
        <v>81.916162069999999</v>
      </c>
      <c r="E1552" s="23">
        <f t="shared" si="62"/>
        <v>-0.2071908015599736</v>
      </c>
      <c r="F1552" s="24">
        <f t="shared" si="63"/>
        <v>2.5203208802427155E-3</v>
      </c>
      <c r="G1552" s="119"/>
    </row>
    <row r="1553" spans="1:8" x14ac:dyDescent="0.15">
      <c r="A1553" s="65" t="s">
        <v>1038</v>
      </c>
      <c r="B1553" s="59" t="s">
        <v>1039</v>
      </c>
      <c r="C1553" s="21">
        <v>0.16351914000000001</v>
      </c>
      <c r="D1553" s="22">
        <v>0.11820178999999999</v>
      </c>
      <c r="E1553" s="23">
        <f t="shared" si="62"/>
        <v>0.38338971008814693</v>
      </c>
      <c r="F1553" s="24">
        <f t="shared" si="63"/>
        <v>6.3457967059155118E-6</v>
      </c>
      <c r="G1553" s="119"/>
    </row>
    <row r="1554" spans="1:8" x14ac:dyDescent="0.15">
      <c r="A1554" s="65" t="s">
        <v>1457</v>
      </c>
      <c r="B1554" s="60" t="s">
        <v>1036</v>
      </c>
      <c r="C1554" s="131">
        <v>12.893916800000001</v>
      </c>
      <c r="D1554" s="46">
        <v>10.055314560000001</v>
      </c>
      <c r="E1554" s="47">
        <f t="shared" si="62"/>
        <v>0.2822987011557001</v>
      </c>
      <c r="F1554" s="43">
        <f t="shared" si="63"/>
        <v>5.0038285888605262E-4</v>
      </c>
      <c r="G1554" s="119"/>
    </row>
    <row r="1555" spans="1:8" s="4" customFormat="1" x14ac:dyDescent="0.15">
      <c r="A1555" s="111" t="s">
        <v>1617</v>
      </c>
      <c r="B1555" s="57"/>
      <c r="C1555" s="27">
        <f>SUM(C1547:C1554)</f>
        <v>319.72855451999999</v>
      </c>
      <c r="D1555" s="28">
        <f>SUM(D1547:D1554)</f>
        <v>359.61492734000001</v>
      </c>
      <c r="E1555" s="49">
        <f>C1555/D1555-1</f>
        <v>-0.11091411893002212</v>
      </c>
      <c r="F1555" s="49">
        <f t="shared" si="63"/>
        <v>1.2407920002882499E-2</v>
      </c>
      <c r="G1555" s="119"/>
      <c r="H1555"/>
    </row>
    <row r="1556" spans="1:8" x14ac:dyDescent="0.15">
      <c r="E1556" s="32"/>
      <c r="G1556" s="119"/>
    </row>
    <row r="1557" spans="1:8" s="4" customFormat="1" x14ac:dyDescent="0.15">
      <c r="A1557" s="33" t="s">
        <v>1023</v>
      </c>
      <c r="B1557" s="33" t="s">
        <v>146</v>
      </c>
      <c r="C1557" s="140" t="s">
        <v>1333</v>
      </c>
      <c r="D1557" s="141"/>
      <c r="E1557" s="142"/>
      <c r="F1557" s="112"/>
      <c r="G1557" s="119"/>
      <c r="H1557"/>
    </row>
    <row r="1558" spans="1:8" s="4" customFormat="1" x14ac:dyDescent="0.15">
      <c r="A1558" s="36"/>
      <c r="B1558" s="36"/>
      <c r="C1558" s="7" t="s">
        <v>1686</v>
      </c>
      <c r="D1558" s="38" t="s">
        <v>240</v>
      </c>
      <c r="E1558" s="38" t="s">
        <v>114</v>
      </c>
      <c r="F1558" s="40" t="s">
        <v>115</v>
      </c>
      <c r="G1558" s="119"/>
      <c r="H1558"/>
    </row>
    <row r="1559" spans="1:8" x14ac:dyDescent="0.15">
      <c r="A1559" s="25" t="s">
        <v>1024</v>
      </c>
      <c r="B1559" s="25" t="s">
        <v>1025</v>
      </c>
      <c r="C1559" s="21">
        <v>0</v>
      </c>
      <c r="D1559" s="22">
        <v>0</v>
      </c>
      <c r="E1559" s="23" t="str">
        <f>IF(ISERROR(C1559/D1559-1),"",((C1559/D1559-1)))</f>
        <v/>
      </c>
      <c r="F1559" s="24">
        <f t="shared" ref="F1559:F1581" si="64">C1559/$C$1621</f>
        <v>0</v>
      </c>
      <c r="G1559" s="119"/>
    </row>
    <row r="1560" spans="1:8" x14ac:dyDescent="0.15">
      <c r="A1560" s="25" t="s">
        <v>389</v>
      </c>
      <c r="B1560" s="25" t="s">
        <v>390</v>
      </c>
      <c r="C1560" s="21">
        <v>2.8531023599999998</v>
      </c>
      <c r="D1560" s="22">
        <v>1.6942461200000001</v>
      </c>
      <c r="E1560" s="23">
        <f>IF(ISERROR(C1560/D1560-1),"",((C1560/D1560-1)))</f>
        <v>0.68399521552394038</v>
      </c>
      <c r="F1560" s="24">
        <f t="shared" si="64"/>
        <v>1.1072225280617163E-4</v>
      </c>
      <c r="G1560" s="119"/>
    </row>
    <row r="1561" spans="1:8" x14ac:dyDescent="0.15">
      <c r="A1561" s="25" t="s">
        <v>391</v>
      </c>
      <c r="B1561" s="25" t="s">
        <v>392</v>
      </c>
      <c r="C1561" s="21">
        <v>7.3438320000000001E-2</v>
      </c>
      <c r="D1561" s="22">
        <v>0.11663505</v>
      </c>
      <c r="E1561" s="23">
        <f>IF(ISERROR(C1561/D1561-1),"",((C1561/D1561-1)))</f>
        <v>-0.37035805274658007</v>
      </c>
      <c r="F1561" s="24">
        <f t="shared" si="64"/>
        <v>2.8499700349694184E-6</v>
      </c>
      <c r="G1561" s="119"/>
    </row>
    <row r="1562" spans="1:8" x14ac:dyDescent="0.15">
      <c r="A1562" s="25" t="s">
        <v>393</v>
      </c>
      <c r="B1562" s="25" t="s">
        <v>394</v>
      </c>
      <c r="C1562" s="21">
        <v>0.75649999999999995</v>
      </c>
      <c r="D1562" s="22">
        <v>0</v>
      </c>
      <c r="E1562" s="23" t="str">
        <f t="shared" ref="E1562:E1580" si="65">IF(ISERROR(C1562/D1562-1),"",((C1562/D1562-1)))</f>
        <v/>
      </c>
      <c r="F1562" s="24">
        <f t="shared" si="64"/>
        <v>2.9358001809605189E-5</v>
      </c>
      <c r="G1562" s="119"/>
    </row>
    <row r="1563" spans="1:8" x14ac:dyDescent="0.15">
      <c r="A1563" s="25" t="s">
        <v>1492</v>
      </c>
      <c r="B1563" s="25" t="s">
        <v>402</v>
      </c>
      <c r="C1563" s="21">
        <v>9.5250000000000005E-3</v>
      </c>
      <c r="D1563" s="22">
        <v>0.34080309999999997</v>
      </c>
      <c r="E1563" s="23">
        <f t="shared" si="65"/>
        <v>-0.97205131056613037</v>
      </c>
      <c r="F1563" s="24">
        <f t="shared" si="64"/>
        <v>3.6964304988299994E-7</v>
      </c>
      <c r="G1563" s="119"/>
    </row>
    <row r="1564" spans="1:8" x14ac:dyDescent="0.15">
      <c r="A1564" s="25" t="s">
        <v>1497</v>
      </c>
      <c r="B1564" s="25" t="s">
        <v>408</v>
      </c>
      <c r="C1564" s="21">
        <v>5.2268999999999996E-3</v>
      </c>
      <c r="D1564" s="22">
        <v>1.1133179999999999E-2</v>
      </c>
      <c r="E1564" s="23">
        <f t="shared" si="65"/>
        <v>-0.53051149806254816</v>
      </c>
      <c r="F1564" s="24">
        <f t="shared" si="64"/>
        <v>2.0284380655469313E-7</v>
      </c>
      <c r="G1564" s="119"/>
    </row>
    <row r="1565" spans="1:8" x14ac:dyDescent="0.15">
      <c r="A1565" s="25" t="s">
        <v>675</v>
      </c>
      <c r="B1565" s="25" t="s">
        <v>676</v>
      </c>
      <c r="C1565" s="21">
        <v>0</v>
      </c>
      <c r="D1565" s="22">
        <v>0</v>
      </c>
      <c r="E1565" s="23" t="str">
        <f t="shared" si="65"/>
        <v/>
      </c>
      <c r="F1565" s="24">
        <f t="shared" si="64"/>
        <v>0</v>
      </c>
      <c r="G1565" s="119"/>
    </row>
    <row r="1566" spans="1:8" x14ac:dyDescent="0.15">
      <c r="A1566" s="25" t="s">
        <v>677</v>
      </c>
      <c r="B1566" s="25" t="s">
        <v>678</v>
      </c>
      <c r="C1566" s="21">
        <v>0</v>
      </c>
      <c r="D1566" s="22">
        <v>5.3017200000000002E-3</v>
      </c>
      <c r="E1566" s="23">
        <f t="shared" si="65"/>
        <v>-1</v>
      </c>
      <c r="F1566" s="24">
        <f t="shared" si="64"/>
        <v>0</v>
      </c>
      <c r="G1566" s="119"/>
    </row>
    <row r="1567" spans="1:8" x14ac:dyDescent="0.15">
      <c r="A1567" s="25" t="s">
        <v>1502</v>
      </c>
      <c r="B1567" s="25" t="s">
        <v>886</v>
      </c>
      <c r="C1567" s="21">
        <v>3.7980000000000002E-3</v>
      </c>
      <c r="D1567" s="22">
        <v>0</v>
      </c>
      <c r="E1567" s="23" t="str">
        <f t="shared" si="65"/>
        <v/>
      </c>
      <c r="F1567" s="24">
        <f t="shared" si="64"/>
        <v>1.4739152792185132E-7</v>
      </c>
      <c r="G1567" s="119"/>
    </row>
    <row r="1568" spans="1:8" x14ac:dyDescent="0.15">
      <c r="A1568" s="25" t="s">
        <v>1296</v>
      </c>
      <c r="B1568" s="25" t="s">
        <v>1297</v>
      </c>
      <c r="C1568" s="21">
        <v>2.0117999999999998E-3</v>
      </c>
      <c r="D1568" s="22">
        <v>0</v>
      </c>
      <c r="E1568" s="23" t="str">
        <f t="shared" si="65"/>
        <v/>
      </c>
      <c r="F1568" s="24">
        <f t="shared" si="64"/>
        <v>7.8073269055603064E-8</v>
      </c>
      <c r="G1568" s="119"/>
    </row>
    <row r="1569" spans="1:8" x14ac:dyDescent="0.15">
      <c r="A1569" s="25" t="s">
        <v>1298</v>
      </c>
      <c r="B1569" s="25" t="s">
        <v>926</v>
      </c>
      <c r="C1569" s="21">
        <v>1.5448046499999999</v>
      </c>
      <c r="D1569" s="22">
        <v>1.17157472</v>
      </c>
      <c r="E1569" s="23">
        <f t="shared" si="65"/>
        <v>0.31857117060361295</v>
      </c>
      <c r="F1569" s="24">
        <f t="shared" si="64"/>
        <v>5.9950267957946474E-5</v>
      </c>
      <c r="G1569" s="119"/>
    </row>
    <row r="1570" spans="1:8" x14ac:dyDescent="0.15">
      <c r="A1570" s="25" t="s">
        <v>927</v>
      </c>
      <c r="B1570" s="25" t="s">
        <v>928</v>
      </c>
      <c r="C1570" s="21">
        <v>8.9416600000000006E-3</v>
      </c>
      <c r="D1570" s="22">
        <v>0</v>
      </c>
      <c r="E1570" s="23" t="str">
        <f t="shared" si="65"/>
        <v/>
      </c>
      <c r="F1570" s="24">
        <f t="shared" si="64"/>
        <v>3.4700498408575594E-7</v>
      </c>
      <c r="G1570" s="119"/>
    </row>
    <row r="1571" spans="1:8" x14ac:dyDescent="0.15">
      <c r="A1571" s="25" t="s">
        <v>1650</v>
      </c>
      <c r="B1571" s="25" t="s">
        <v>57</v>
      </c>
      <c r="C1571" s="21">
        <v>1.5622423799999998</v>
      </c>
      <c r="D1571" s="22">
        <v>1.47225932</v>
      </c>
      <c r="E1571" s="23">
        <f t="shared" si="65"/>
        <v>6.1119028949329302E-2</v>
      </c>
      <c r="F1571" s="24">
        <f t="shared" si="64"/>
        <v>6.062698561676393E-5</v>
      </c>
      <c r="G1571" s="119"/>
    </row>
    <row r="1572" spans="1:8" x14ac:dyDescent="0.15">
      <c r="A1572" s="25" t="s">
        <v>58</v>
      </c>
      <c r="B1572" s="25" t="s">
        <v>59</v>
      </c>
      <c r="C1572" s="21">
        <v>0.1319816</v>
      </c>
      <c r="D1572" s="22">
        <v>4.0153800000000003E-2</v>
      </c>
      <c r="E1572" s="23">
        <f t="shared" si="65"/>
        <v>2.2869018623393051</v>
      </c>
      <c r="F1572" s="24">
        <f t="shared" si="64"/>
        <v>5.1218982837205394E-6</v>
      </c>
      <c r="G1572" s="119"/>
    </row>
    <row r="1573" spans="1:8" x14ac:dyDescent="0.15">
      <c r="A1573" s="25" t="s">
        <v>60</v>
      </c>
      <c r="B1573" s="25" t="s">
        <v>61</v>
      </c>
      <c r="C1573" s="21">
        <v>1.1616899999999999E-2</v>
      </c>
      <c r="D1573" s="22">
        <v>0</v>
      </c>
      <c r="E1573" s="23" t="str">
        <f t="shared" si="65"/>
        <v/>
      </c>
      <c r="F1573" s="24">
        <f t="shared" si="64"/>
        <v>4.5082481324785529E-7</v>
      </c>
      <c r="G1573" s="119"/>
    </row>
    <row r="1574" spans="1:8" x14ac:dyDescent="0.15">
      <c r="A1574" s="25" t="s">
        <v>62</v>
      </c>
      <c r="B1574" s="25" t="s">
        <v>63</v>
      </c>
      <c r="C1574" s="21">
        <v>2.5085900000000002E-3</v>
      </c>
      <c r="D1574" s="22">
        <v>3.7801399999999999E-2</v>
      </c>
      <c r="E1574" s="23">
        <f>IF(ISERROR(C1574/D1574-1),"",((C1574/D1574-1)))</f>
        <v>-0.93363764305025743</v>
      </c>
      <c r="F1574" s="24">
        <f t="shared" si="64"/>
        <v>9.7352531076744855E-8</v>
      </c>
      <c r="G1574" s="119"/>
    </row>
    <row r="1575" spans="1:8" x14ac:dyDescent="0.15">
      <c r="A1575" s="25" t="s">
        <v>64</v>
      </c>
      <c r="B1575" s="25" t="s">
        <v>65</v>
      </c>
      <c r="C1575" s="21">
        <v>0</v>
      </c>
      <c r="D1575" s="22">
        <v>0</v>
      </c>
      <c r="E1575" s="23" t="str">
        <f t="shared" si="65"/>
        <v/>
      </c>
      <c r="F1575" s="24">
        <f t="shared" si="64"/>
        <v>0</v>
      </c>
      <c r="G1575" s="119"/>
    </row>
    <row r="1576" spans="1:8" x14ac:dyDescent="0.15">
      <c r="A1576" s="25" t="s">
        <v>66</v>
      </c>
      <c r="B1576" s="25" t="s">
        <v>67</v>
      </c>
      <c r="C1576" s="21">
        <v>0</v>
      </c>
      <c r="D1576" s="22">
        <v>0</v>
      </c>
      <c r="E1576" s="23" t="str">
        <f t="shared" si="65"/>
        <v/>
      </c>
      <c r="F1576" s="24">
        <f t="shared" si="64"/>
        <v>0</v>
      </c>
      <c r="G1576" s="119"/>
    </row>
    <row r="1577" spans="1:8" x14ac:dyDescent="0.15">
      <c r="A1577" s="25" t="s">
        <v>68</v>
      </c>
      <c r="B1577" s="25" t="s">
        <v>69</v>
      </c>
      <c r="C1577" s="21">
        <v>3.5716449999999997E-2</v>
      </c>
      <c r="D1577" s="22">
        <v>1.2378780000000001E-2</v>
      </c>
      <c r="E1577" s="23">
        <f t="shared" si="65"/>
        <v>1.8852964508618779</v>
      </c>
      <c r="F1577" s="24">
        <f t="shared" si="64"/>
        <v>1.3860721794219077E-6</v>
      </c>
      <c r="G1577" s="119"/>
    </row>
    <row r="1578" spans="1:8" x14ac:dyDescent="0.15">
      <c r="A1578" s="25" t="s">
        <v>1540</v>
      </c>
      <c r="B1578" s="25" t="s">
        <v>70</v>
      </c>
      <c r="C1578" s="21">
        <v>4.8325600000000005E-3</v>
      </c>
      <c r="D1578" s="22">
        <v>0</v>
      </c>
      <c r="E1578" s="23" t="str">
        <f t="shared" si="65"/>
        <v/>
      </c>
      <c r="F1578" s="24">
        <f t="shared" si="64"/>
        <v>1.8754039025119057E-7</v>
      </c>
      <c r="G1578" s="119"/>
    </row>
    <row r="1579" spans="1:8" x14ac:dyDescent="0.15">
      <c r="A1579" s="25" t="s">
        <v>1541</v>
      </c>
      <c r="B1579" s="25" t="s">
        <v>71</v>
      </c>
      <c r="C1579" s="21">
        <v>4.0099999999999997E-3</v>
      </c>
      <c r="D1579" s="22">
        <v>9.8410000000000008E-3</v>
      </c>
      <c r="E1579" s="23">
        <f t="shared" si="65"/>
        <v>-0.59252108525556357</v>
      </c>
      <c r="F1579" s="24">
        <f t="shared" si="64"/>
        <v>1.5561875380901098E-7</v>
      </c>
      <c r="G1579" s="119"/>
    </row>
    <row r="1580" spans="1:8" x14ac:dyDescent="0.15">
      <c r="A1580" s="25" t="s">
        <v>72</v>
      </c>
      <c r="B1580" s="25" t="s">
        <v>73</v>
      </c>
      <c r="C1580" s="21">
        <v>0</v>
      </c>
      <c r="D1580" s="22">
        <v>0</v>
      </c>
      <c r="E1580" s="23" t="str">
        <f t="shared" si="65"/>
        <v/>
      </c>
      <c r="F1580" s="24">
        <f t="shared" si="64"/>
        <v>0</v>
      </c>
      <c r="G1580" s="119"/>
    </row>
    <row r="1581" spans="1:8" s="4" customFormat="1" x14ac:dyDescent="0.15">
      <c r="A1581" s="111" t="s">
        <v>1617</v>
      </c>
      <c r="B1581" s="26"/>
      <c r="C1581" s="27">
        <f>SUM(C1559:C1580)</f>
        <v>7.0102571699999983</v>
      </c>
      <c r="D1581" s="28">
        <f>SUM(D1559:D1580)</f>
        <v>4.9121281899999989</v>
      </c>
      <c r="E1581" s="29">
        <f>IF(ISERROR(C1581/D1581-1),"",((C1581/D1581-1)))</f>
        <v>0.42713237497981504</v>
      </c>
      <c r="F1581" s="49">
        <f t="shared" si="64"/>
        <v>2.7205174181448472E-4</v>
      </c>
      <c r="G1581" s="119"/>
      <c r="H1581"/>
    </row>
    <row r="1582" spans="1:8" x14ac:dyDescent="0.15">
      <c r="E1582" s="32" t="str">
        <f>IF(ISERROR(C1582/D1582-1),"",((C1582/D1582-1)))</f>
        <v/>
      </c>
      <c r="G1582" s="119"/>
    </row>
    <row r="1583" spans="1:8" s="4" customFormat="1" x14ac:dyDescent="0.15">
      <c r="A1583" s="33" t="s">
        <v>1026</v>
      </c>
      <c r="B1583" s="33" t="s">
        <v>146</v>
      </c>
      <c r="C1583" s="140" t="s">
        <v>1333</v>
      </c>
      <c r="D1583" s="141"/>
      <c r="E1583" s="142"/>
      <c r="F1583" s="112"/>
      <c r="G1583" s="119"/>
      <c r="H1583"/>
    </row>
    <row r="1584" spans="1:8" s="4" customFormat="1" x14ac:dyDescent="0.15">
      <c r="A1584" s="36"/>
      <c r="B1584" s="36"/>
      <c r="C1584" s="7" t="s">
        <v>1686</v>
      </c>
      <c r="D1584" s="38" t="s">
        <v>240</v>
      </c>
      <c r="E1584" s="38" t="s">
        <v>114</v>
      </c>
      <c r="F1584" s="40" t="s">
        <v>115</v>
      </c>
      <c r="G1584" s="119"/>
      <c r="H1584"/>
    </row>
    <row r="1585" spans="1:8" x14ac:dyDescent="0.15">
      <c r="A1585" s="25" t="s">
        <v>1329</v>
      </c>
      <c r="B1585" s="25" t="s">
        <v>1330</v>
      </c>
      <c r="C1585" s="21">
        <v>32.00086555</v>
      </c>
      <c r="D1585" s="22">
        <v>68.611163849999997</v>
      </c>
      <c r="E1585" s="23">
        <f>IF(ISERROR(C1585/D1585-1),"",((C1585/D1585-1)))</f>
        <v>-0.53359098207455924</v>
      </c>
      <c r="F1585" s="24">
        <f>C1585/$C$1621</f>
        <v>1.241879006907908E-3</v>
      </c>
      <c r="G1585" s="119"/>
    </row>
    <row r="1586" spans="1:8" x14ac:dyDescent="0.15">
      <c r="A1586" s="25" t="s">
        <v>1430</v>
      </c>
      <c r="B1586" s="25" t="s">
        <v>1027</v>
      </c>
      <c r="C1586" s="21">
        <v>0</v>
      </c>
      <c r="D1586" s="22">
        <v>0</v>
      </c>
      <c r="E1586" s="23" t="str">
        <f>IF(ISERROR(C1586/D1586-1),"",((C1586/D1586-1)))</f>
        <v/>
      </c>
      <c r="F1586" s="24">
        <f>C1586/$C$1621</f>
        <v>0</v>
      </c>
      <c r="G1586" s="119"/>
    </row>
    <row r="1587" spans="1:8" s="4" customFormat="1" x14ac:dyDescent="0.15">
      <c r="A1587" s="111" t="s">
        <v>1617</v>
      </c>
      <c r="B1587" s="26"/>
      <c r="C1587" s="27">
        <f>SUM(C1585:C1586)</f>
        <v>32.00086555</v>
      </c>
      <c r="D1587" s="28">
        <f>SUM(D1585:D1586)</f>
        <v>68.611163849999997</v>
      </c>
      <c r="E1587" s="49">
        <f>C1587/D1587-1</f>
        <v>-0.53359098207455924</v>
      </c>
      <c r="F1587" s="49">
        <f>C1587/$C$1621</f>
        <v>1.241879006907908E-3</v>
      </c>
      <c r="G1587" s="119"/>
      <c r="H1587"/>
    </row>
    <row r="1588" spans="1:8" x14ac:dyDescent="0.15">
      <c r="G1588" s="119"/>
    </row>
    <row r="1589" spans="1:8" s="4" customFormat="1" x14ac:dyDescent="0.15">
      <c r="A1589" s="33" t="s">
        <v>1040</v>
      </c>
      <c r="B1589" s="33" t="s">
        <v>146</v>
      </c>
      <c r="C1589" s="140" t="s">
        <v>1333</v>
      </c>
      <c r="D1589" s="141"/>
      <c r="E1589" s="142"/>
      <c r="F1589" s="112"/>
      <c r="G1589" s="119"/>
      <c r="H1589"/>
    </row>
    <row r="1590" spans="1:8" s="4" customFormat="1" x14ac:dyDescent="0.15">
      <c r="A1590" s="36"/>
      <c r="B1590" s="36"/>
      <c r="C1590" s="7" t="s">
        <v>1686</v>
      </c>
      <c r="D1590" s="38" t="s">
        <v>240</v>
      </c>
      <c r="E1590" s="38" t="s">
        <v>114</v>
      </c>
      <c r="F1590" s="40" t="s">
        <v>115</v>
      </c>
      <c r="G1590" s="119"/>
      <c r="H1590"/>
    </row>
    <row r="1591" spans="1:8" x14ac:dyDescent="0.15">
      <c r="A1591" s="20" t="s">
        <v>1041</v>
      </c>
      <c r="B1591" s="61" t="s">
        <v>1042</v>
      </c>
      <c r="C1591" s="44">
        <v>139.27426324000001</v>
      </c>
      <c r="D1591" s="45">
        <v>80.919026510000009</v>
      </c>
      <c r="E1591" s="41">
        <f>IF(ISERROR(C1591/D1591-1),"",((C1591/D1591-1)))</f>
        <v>0.72115594127653559</v>
      </c>
      <c r="F1591" s="42">
        <f>C1591/$C$1621</f>
        <v>5.4049095469019823E-3</v>
      </c>
      <c r="G1591" s="119"/>
    </row>
    <row r="1592" spans="1:8" x14ac:dyDescent="0.15">
      <c r="A1592" s="25" t="s">
        <v>1043</v>
      </c>
      <c r="B1592" s="64" t="s">
        <v>1044</v>
      </c>
      <c r="C1592" s="131">
        <v>31.046561730000001</v>
      </c>
      <c r="D1592" s="22">
        <v>14.43845269</v>
      </c>
      <c r="E1592" s="23">
        <f>IF(ISERROR(C1592/D1592-1),"",((C1592/D1592-1)))</f>
        <v>1.1502693118565741</v>
      </c>
      <c r="F1592" s="24">
        <f>C1592/$C$1621</f>
        <v>1.2048446998696089E-3</v>
      </c>
      <c r="G1592" s="119"/>
    </row>
    <row r="1593" spans="1:8" s="4" customFormat="1" x14ac:dyDescent="0.15">
      <c r="A1593" s="111" t="s">
        <v>1617</v>
      </c>
      <c r="B1593" s="26"/>
      <c r="C1593" s="27">
        <f>SUM(C1591:C1592)</f>
        <v>170.32082497000002</v>
      </c>
      <c r="D1593" s="28">
        <f>SUM(D1591:D1592)</f>
        <v>95.357479200000014</v>
      </c>
      <c r="E1593" s="49">
        <f>C1593/D1593-1</f>
        <v>0.7861296921741614</v>
      </c>
      <c r="F1593" s="48">
        <f>C1593/$C$1621</f>
        <v>6.6097542467715917E-3</v>
      </c>
      <c r="G1593" s="119"/>
      <c r="H1593"/>
    </row>
    <row r="1594" spans="1:8" x14ac:dyDescent="0.15">
      <c r="G1594" s="119"/>
    </row>
    <row r="1595" spans="1:8" s="4" customFormat="1" x14ac:dyDescent="0.15">
      <c r="A1595" s="33" t="s">
        <v>1045</v>
      </c>
      <c r="B1595" s="33" t="s">
        <v>146</v>
      </c>
      <c r="C1595" s="140" t="s">
        <v>1333</v>
      </c>
      <c r="D1595" s="141"/>
      <c r="E1595" s="142"/>
      <c r="F1595" s="112"/>
      <c r="G1595" s="119"/>
      <c r="H1595"/>
    </row>
    <row r="1596" spans="1:8" s="4" customFormat="1" x14ac:dyDescent="0.15">
      <c r="A1596" s="36"/>
      <c r="B1596" s="36"/>
      <c r="C1596" s="7" t="s">
        <v>1686</v>
      </c>
      <c r="D1596" s="38" t="s">
        <v>240</v>
      </c>
      <c r="E1596" s="38" t="s">
        <v>114</v>
      </c>
      <c r="F1596" s="40" t="s">
        <v>115</v>
      </c>
      <c r="G1596" s="119"/>
      <c r="H1596"/>
    </row>
    <row r="1597" spans="1:8" x14ac:dyDescent="0.15">
      <c r="A1597" s="25" t="s">
        <v>1046</v>
      </c>
      <c r="B1597" s="25" t="s">
        <v>1047</v>
      </c>
      <c r="C1597" s="21">
        <v>2.1091790499999998</v>
      </c>
      <c r="D1597" s="22">
        <v>3.89441419</v>
      </c>
      <c r="E1597" s="23">
        <f>IF(ISERROR(C1597/D1597-1),"",((C1597/D1597-1)))</f>
        <v>-0.45840916063424686</v>
      </c>
      <c r="F1597" s="24">
        <f>C1597/$C$1621</f>
        <v>8.1852323022711635E-5</v>
      </c>
      <c r="G1597" s="119"/>
    </row>
    <row r="1598" spans="1:8" s="4" customFormat="1" x14ac:dyDescent="0.15">
      <c r="A1598" s="111" t="s">
        <v>1617</v>
      </c>
      <c r="B1598" s="62"/>
      <c r="C1598" s="27">
        <f>SUM(C1597:C1597)</f>
        <v>2.1091790499999998</v>
      </c>
      <c r="D1598" s="28">
        <f>SUM(D1597:D1597)</f>
        <v>3.89441419</v>
      </c>
      <c r="E1598" s="49">
        <f>C1598/D1598-1</f>
        <v>-0.45840916063424686</v>
      </c>
      <c r="F1598" s="49">
        <f>C1598/$C$1621</f>
        <v>8.1852323022711635E-5</v>
      </c>
      <c r="G1598" s="119"/>
      <c r="H1598"/>
    </row>
    <row r="1599" spans="1:8" x14ac:dyDescent="0.15">
      <c r="G1599" s="119"/>
    </row>
    <row r="1600" spans="1:8" s="4" customFormat="1" x14ac:dyDescent="0.15">
      <c r="A1600" s="33" t="s">
        <v>1048</v>
      </c>
      <c r="B1600" s="33" t="s">
        <v>146</v>
      </c>
      <c r="C1600" s="140" t="s">
        <v>1333</v>
      </c>
      <c r="D1600" s="141"/>
      <c r="E1600" s="142"/>
      <c r="F1600" s="112"/>
      <c r="G1600" s="119"/>
      <c r="H1600"/>
    </row>
    <row r="1601" spans="1:8" s="4" customFormat="1" x14ac:dyDescent="0.15">
      <c r="A1601" s="36"/>
      <c r="B1601" s="36"/>
      <c r="C1601" s="7" t="s">
        <v>1686</v>
      </c>
      <c r="D1601" s="38" t="s">
        <v>240</v>
      </c>
      <c r="E1601" s="38" t="s">
        <v>114</v>
      </c>
      <c r="F1601" s="40" t="s">
        <v>115</v>
      </c>
      <c r="G1601" s="119"/>
      <c r="H1601"/>
    </row>
    <row r="1602" spans="1:8" x14ac:dyDescent="0.15">
      <c r="A1602" s="51" t="s">
        <v>1049</v>
      </c>
      <c r="B1602" s="31" t="s">
        <v>1050</v>
      </c>
      <c r="C1602" s="53">
        <v>1.87846E-3</v>
      </c>
      <c r="D1602" s="54">
        <v>2.2316700000000003E-3</v>
      </c>
      <c r="E1602" s="55">
        <f>IF(ISERROR(C1602/D1602-1),"",((C1602/D1602-1)))</f>
        <v>-0.15827160825749342</v>
      </c>
      <c r="F1602" s="56">
        <f>C1602/$C$1621</f>
        <v>7.2898654433933853E-8</v>
      </c>
      <c r="G1602" s="119"/>
    </row>
    <row r="1603" spans="1:8" s="4" customFormat="1" x14ac:dyDescent="0.15">
      <c r="A1603" s="111" t="s">
        <v>1617</v>
      </c>
      <c r="B1603" s="62"/>
      <c r="C1603" s="27">
        <f>SUM(C1602)</f>
        <v>1.87846E-3</v>
      </c>
      <c r="D1603" s="28">
        <f>SUM(D1602)</f>
        <v>2.2316700000000003E-3</v>
      </c>
      <c r="E1603" s="63">
        <f>IF(ISERROR(C1603/D1603-1),0,(C1603/D1603-1))</f>
        <v>-0.15827160825749342</v>
      </c>
      <c r="F1603" s="49">
        <f>C1603/$C$1621</f>
        <v>7.2898654433933853E-8</v>
      </c>
      <c r="G1603" s="119"/>
      <c r="H1603"/>
    </row>
    <row r="1604" spans="1:8" x14ac:dyDescent="0.15">
      <c r="G1604" s="119"/>
    </row>
    <row r="1605" spans="1:8" s="4" customFormat="1" x14ac:dyDescent="0.15">
      <c r="A1605" s="33" t="s">
        <v>1081</v>
      </c>
      <c r="B1605" s="33" t="s">
        <v>146</v>
      </c>
      <c r="C1605" s="140" t="s">
        <v>1333</v>
      </c>
      <c r="D1605" s="141"/>
      <c r="E1605" s="142"/>
      <c r="F1605" s="112"/>
      <c r="G1605" s="119"/>
      <c r="H1605"/>
    </row>
    <row r="1606" spans="1:8" s="4" customFormat="1" x14ac:dyDescent="0.15">
      <c r="A1606" s="36"/>
      <c r="B1606" s="36"/>
      <c r="C1606" s="7" t="s">
        <v>1686</v>
      </c>
      <c r="D1606" s="38" t="s">
        <v>240</v>
      </c>
      <c r="E1606" s="38" t="s">
        <v>114</v>
      </c>
      <c r="F1606" s="40" t="s">
        <v>115</v>
      </c>
      <c r="G1606" s="119"/>
      <c r="H1606"/>
    </row>
    <row r="1607" spans="1:8" x14ac:dyDescent="0.15">
      <c r="A1607" s="51" t="s">
        <v>1082</v>
      </c>
      <c r="B1607" s="51" t="s">
        <v>1083</v>
      </c>
      <c r="C1607" s="53">
        <v>0.15127873999999999</v>
      </c>
      <c r="D1607" s="54">
        <v>0.21422727999999999</v>
      </c>
      <c r="E1607" s="55">
        <f>IF(ISERROR(C1607/D1607-1),"",((C1607/D1607-1)))</f>
        <v>-0.29383998153736535</v>
      </c>
      <c r="F1607" s="56">
        <f>C1607/$C$1621</f>
        <v>5.8707753108721646E-6</v>
      </c>
      <c r="G1607" s="119"/>
    </row>
    <row r="1608" spans="1:8" s="4" customFormat="1" x14ac:dyDescent="0.15">
      <c r="A1608" s="111" t="s">
        <v>1617</v>
      </c>
      <c r="B1608" s="62"/>
      <c r="C1608" s="27">
        <f>SUM(C1607)</f>
        <v>0.15127873999999999</v>
      </c>
      <c r="D1608" s="28">
        <f>SUM(D1607)</f>
        <v>0.21422727999999999</v>
      </c>
      <c r="E1608" s="49">
        <f>C1608/D1608-1</f>
        <v>-0.29383998153736535</v>
      </c>
      <c r="F1608" s="49">
        <f>C1608/$C$1621</f>
        <v>5.8707753108721646E-6</v>
      </c>
      <c r="G1608" s="119"/>
      <c r="H1608"/>
    </row>
    <row r="1609" spans="1:8" x14ac:dyDescent="0.15">
      <c r="G1609" s="119"/>
    </row>
    <row r="1610" spans="1:8" s="4" customFormat="1" x14ac:dyDescent="0.15">
      <c r="A1610" s="33" t="s">
        <v>1084</v>
      </c>
      <c r="B1610" s="33" t="s">
        <v>146</v>
      </c>
      <c r="C1610" s="140" t="s">
        <v>1333</v>
      </c>
      <c r="D1610" s="141"/>
      <c r="E1610" s="142"/>
      <c r="F1610" s="112"/>
      <c r="G1610" s="119"/>
      <c r="H1610"/>
    </row>
    <row r="1611" spans="1:8" s="4" customFormat="1" x14ac:dyDescent="0.15">
      <c r="A1611" s="36"/>
      <c r="B1611" s="36"/>
      <c r="C1611" s="7" t="s">
        <v>1686</v>
      </c>
      <c r="D1611" s="38" t="s">
        <v>240</v>
      </c>
      <c r="E1611" s="38" t="s">
        <v>114</v>
      </c>
      <c r="F1611" s="40" t="s">
        <v>115</v>
      </c>
      <c r="G1611" s="119"/>
      <c r="H1611"/>
    </row>
    <row r="1612" spans="1:8" x14ac:dyDescent="0.15">
      <c r="A1612" s="51" t="s">
        <v>1549</v>
      </c>
      <c r="B1612" s="52" t="s">
        <v>1085</v>
      </c>
      <c r="C1612" s="53">
        <v>5.5636410599999992</v>
      </c>
      <c r="D1612" s="54">
        <v>2.85132846</v>
      </c>
      <c r="E1612" s="55">
        <f>IF(ISERROR(C1612/D1612-1),"",((C1612/D1612-1)))</f>
        <v>0.95124523114394166</v>
      </c>
      <c r="F1612" s="56">
        <f>C1612/$C$1621</f>
        <v>2.1591194224385157E-4</v>
      </c>
      <c r="G1612" s="119"/>
    </row>
    <row r="1613" spans="1:8" s="4" customFormat="1" x14ac:dyDescent="0.15">
      <c r="A1613" s="111" t="s">
        <v>1617</v>
      </c>
      <c r="B1613" s="57"/>
      <c r="C1613" s="27">
        <f>SUM(C1612)</f>
        <v>5.5636410599999992</v>
      </c>
      <c r="D1613" s="28">
        <f>SUM(D1612)</f>
        <v>2.85132846</v>
      </c>
      <c r="E1613" s="49">
        <f>IF(ISERROR(C1613/D1613-1),"",(C1613/D1613-1))</f>
        <v>0.95124523114394166</v>
      </c>
      <c r="F1613" s="49">
        <f>C1613/$C$1621</f>
        <v>2.1591194224385157E-4</v>
      </c>
      <c r="G1613" s="119"/>
      <c r="H1613"/>
    </row>
    <row r="1614" spans="1:8" x14ac:dyDescent="0.15">
      <c r="G1614" s="119"/>
    </row>
    <row r="1615" spans="1:8" s="4" customFormat="1" x14ac:dyDescent="0.15">
      <c r="A1615" s="33" t="s">
        <v>1051</v>
      </c>
      <c r="B1615" s="33" t="s">
        <v>146</v>
      </c>
      <c r="C1615" s="140" t="s">
        <v>1333</v>
      </c>
      <c r="D1615" s="141"/>
      <c r="E1615" s="142"/>
      <c r="F1615" s="112"/>
      <c r="G1615" s="119"/>
      <c r="H1615"/>
    </row>
    <row r="1616" spans="1:8" s="4" customFormat="1" x14ac:dyDescent="0.15">
      <c r="A1616" s="36"/>
      <c r="B1616" s="36"/>
      <c r="C1616" s="7" t="s">
        <v>1686</v>
      </c>
      <c r="D1616" s="38" t="s">
        <v>240</v>
      </c>
      <c r="E1616" s="38" t="s">
        <v>114</v>
      </c>
      <c r="F1616" s="40" t="s">
        <v>115</v>
      </c>
      <c r="G1616" s="119"/>
      <c r="H1616"/>
    </row>
    <row r="1617" spans="1:8" x14ac:dyDescent="0.15">
      <c r="A1617" s="51" t="s">
        <v>1052</v>
      </c>
      <c r="B1617" s="52" t="s">
        <v>1053</v>
      </c>
      <c r="C1617" s="53">
        <v>2.1895E-3</v>
      </c>
      <c r="D1617" s="54">
        <v>5.0309700000000001E-3</v>
      </c>
      <c r="E1617" s="55">
        <f>IF(ISERROR(C1617/D1617-1),"",((C1617/D1617-1)))</f>
        <v>-0.56479565570854129</v>
      </c>
      <c r="F1617" s="56">
        <f>C1617/$C$1621</f>
        <v>8.4969391886491157E-8</v>
      </c>
      <c r="G1617" s="119"/>
    </row>
    <row r="1618" spans="1:8" s="4" customFormat="1" x14ac:dyDescent="0.15">
      <c r="A1618" s="111" t="s">
        <v>1617</v>
      </c>
      <c r="B1618" s="57"/>
      <c r="C1618" s="27">
        <f>SUM(C1617)</f>
        <v>2.1895E-3</v>
      </c>
      <c r="D1618" s="28">
        <f>SUM(D1617)</f>
        <v>5.0309700000000001E-3</v>
      </c>
      <c r="E1618" s="49">
        <f>IF(ISERROR(C1618/D1618-1),"",(C1618/D1618-1))</f>
        <v>-0.56479565570854129</v>
      </c>
      <c r="F1618" s="49">
        <f>C1618/$C$1621</f>
        <v>8.4969391886491157E-8</v>
      </c>
      <c r="G1618" s="119"/>
      <c r="H1618"/>
    </row>
    <row r="1619" spans="1:8" x14ac:dyDescent="0.15">
      <c r="G1619" s="119"/>
    </row>
    <row r="1620" spans="1:8" x14ac:dyDescent="0.15">
      <c r="G1620" s="119"/>
    </row>
    <row r="1621" spans="1:8" s="4" customFormat="1" ht="14" thickBot="1" x14ac:dyDescent="0.2">
      <c r="A1621" s="66" t="s">
        <v>1086</v>
      </c>
      <c r="B1621" s="66"/>
      <c r="C1621" s="67">
        <f>C457+C845+C1146+C1346+C1509+C1581+C1587+C1555+C1593+C1598+C1603+C1543+C1608+C1613+C1618</f>
        <v>25768.102505957762</v>
      </c>
      <c r="D1621" s="67">
        <f>D457+D845+D1146+D1346+D1509+D1581+D1587+D1555+D1593+D1598+D1603+D1543+D1608+D1613+D1618</f>
        <v>24739.313172404367</v>
      </c>
      <c r="E1621" s="108">
        <f>IF(ISERROR(C1621/D1621-1),"",((C1621/D1621-1)))</f>
        <v>4.1585201916638725E-2</v>
      </c>
      <c r="F1621" s="108">
        <f>F457+F845+F1146+F1346+F1509+F1581+F1555+F1593+F1598+F1587+F1603+F1543+F1608+F1613+F1618</f>
        <v>1.0000000000000004</v>
      </c>
      <c r="G1621" s="119"/>
      <c r="H1621"/>
    </row>
    <row r="1622" spans="1:8" ht="14" thickTop="1" x14ac:dyDescent="0.15">
      <c r="D1622" s="68"/>
      <c r="G1622" s="119"/>
    </row>
    <row r="1623" spans="1:8" x14ac:dyDescent="0.15">
      <c r="D1623" s="69"/>
      <c r="G1623" s="119"/>
    </row>
    <row r="1624" spans="1:8" s="4" customFormat="1" x14ac:dyDescent="0.15">
      <c r="A1624" s="70" t="s">
        <v>122</v>
      </c>
      <c r="B1624" s="70" t="s">
        <v>146</v>
      </c>
      <c r="C1624" s="137" t="s">
        <v>126</v>
      </c>
      <c r="D1624" s="138"/>
      <c r="E1624" s="139"/>
      <c r="F1624" s="71"/>
      <c r="G1624" s="119"/>
      <c r="H1624"/>
    </row>
    <row r="1625" spans="1:8" s="4" customFormat="1" x14ac:dyDescent="0.15">
      <c r="A1625" s="72"/>
      <c r="B1625" s="72"/>
      <c r="C1625" s="73" t="s">
        <v>1686</v>
      </c>
      <c r="D1625" s="73" t="s">
        <v>240</v>
      </c>
      <c r="E1625" s="74" t="s">
        <v>114</v>
      </c>
      <c r="F1625" s="75" t="s">
        <v>115</v>
      </c>
      <c r="G1625" s="119"/>
      <c r="H1625"/>
    </row>
    <row r="1626" spans="1:8" s="4" customFormat="1" x14ac:dyDescent="0.15">
      <c r="A1626" s="76" t="s">
        <v>1087</v>
      </c>
      <c r="B1626" s="76" t="s">
        <v>1088</v>
      </c>
      <c r="C1626" s="129">
        <v>763.34171130999994</v>
      </c>
      <c r="D1626" s="129">
        <v>1034.1358104999999</v>
      </c>
      <c r="E1626" s="77">
        <f t="shared" ref="E1626:E1631" si="66">IF(ISERROR(C1626/D1626-1),"",((C1626/D1626-1)))</f>
        <v>-0.26185545113177378</v>
      </c>
      <c r="F1626" s="78"/>
      <c r="G1626" s="119"/>
      <c r="H1626"/>
    </row>
    <row r="1627" spans="1:8" s="4" customFormat="1" x14ac:dyDescent="0.15">
      <c r="A1627" s="79" t="s">
        <v>1089</v>
      </c>
      <c r="B1627" s="79" t="s">
        <v>1090</v>
      </c>
      <c r="C1627" s="129">
        <v>623.20167462999996</v>
      </c>
      <c r="D1627" s="129">
        <v>673.07142377000002</v>
      </c>
      <c r="E1627" s="77">
        <f t="shared" si="66"/>
        <v>-7.4092804090047704E-2</v>
      </c>
      <c r="F1627" s="80"/>
      <c r="G1627" s="119"/>
      <c r="H1627"/>
    </row>
    <row r="1628" spans="1:8" s="4" customFormat="1" x14ac:dyDescent="0.15">
      <c r="A1628" s="65" t="s">
        <v>1091</v>
      </c>
      <c r="B1628" s="65" t="s">
        <v>1092</v>
      </c>
      <c r="C1628" s="129">
        <v>244.93883246000001</v>
      </c>
      <c r="D1628" s="129">
        <v>419.71648922000003</v>
      </c>
      <c r="E1628" s="77">
        <f t="shared" si="66"/>
        <v>-0.41641837108855628</v>
      </c>
      <c r="F1628" s="81"/>
      <c r="G1628" s="119"/>
      <c r="H1628"/>
    </row>
    <row r="1629" spans="1:8" s="4" customFormat="1" x14ac:dyDescent="0.15">
      <c r="A1629" s="65" t="s">
        <v>1095</v>
      </c>
      <c r="B1629" s="65" t="s">
        <v>1096</v>
      </c>
      <c r="C1629" s="129">
        <v>67.336361139999994</v>
      </c>
      <c r="D1629" s="129">
        <v>51.522475010000001</v>
      </c>
      <c r="E1629" s="77">
        <f t="shared" si="66"/>
        <v>0.30693180261489128</v>
      </c>
      <c r="F1629" s="81"/>
      <c r="G1629" s="119"/>
      <c r="H1629"/>
    </row>
    <row r="1630" spans="1:8" s="4" customFormat="1" x14ac:dyDescent="0.15">
      <c r="A1630" s="82" t="s">
        <v>1093</v>
      </c>
      <c r="B1630" s="82" t="s">
        <v>1094</v>
      </c>
      <c r="C1630" s="129">
        <v>13.877886609999999</v>
      </c>
      <c r="D1630" s="129">
        <v>71.099147680000002</v>
      </c>
      <c r="E1630" s="77">
        <f t="shared" si="66"/>
        <v>-0.80480938150677983</v>
      </c>
      <c r="F1630" s="83"/>
      <c r="G1630" s="119"/>
      <c r="H1630"/>
    </row>
    <row r="1631" spans="1:8" s="4" customFormat="1" x14ac:dyDescent="0.15">
      <c r="A1631" s="84"/>
      <c r="B1631" s="84"/>
      <c r="C1631" s="85">
        <f>SUM(C1626:C1630)</f>
        <v>1712.6964661499999</v>
      </c>
      <c r="D1631" s="124">
        <f>SUM(D1626:D1630)</f>
        <v>2249.5453461799998</v>
      </c>
      <c r="E1631" s="86">
        <f t="shared" si="66"/>
        <v>-0.23864772539110368</v>
      </c>
      <c r="F1631" s="86"/>
      <c r="G1631" s="119"/>
      <c r="H1631"/>
    </row>
    <row r="1632" spans="1:8" x14ac:dyDescent="0.15">
      <c r="G1632" s="119"/>
    </row>
    <row r="1633" spans="1:10" s="4" customFormat="1" x14ac:dyDescent="0.15">
      <c r="A1633" s="87" t="s">
        <v>127</v>
      </c>
      <c r="B1633" s="87"/>
      <c r="C1633" s="50"/>
      <c r="D1633" s="50"/>
      <c r="E1633" s="88"/>
      <c r="F1633" s="50"/>
      <c r="G1633" s="119"/>
      <c r="H1633"/>
      <c r="I1633" s="18"/>
      <c r="J1633" s="14"/>
    </row>
    <row r="1634" spans="1:10" s="4" customFormat="1" x14ac:dyDescent="0.15">
      <c r="A1634" s="87" t="s">
        <v>1334</v>
      </c>
      <c r="B1634" s="87"/>
      <c r="C1634" s="50"/>
      <c r="D1634" s="50"/>
      <c r="E1634" s="88"/>
      <c r="F1634" s="50"/>
      <c r="G1634" s="119"/>
      <c r="H1634"/>
      <c r="I1634" s="18"/>
      <c r="J1634" s="14"/>
    </row>
    <row r="1635" spans="1:10" s="4" customFormat="1" x14ac:dyDescent="0.15">
      <c r="A1635" s="50"/>
      <c r="B1635" s="50"/>
      <c r="C1635" s="50"/>
      <c r="D1635" s="50"/>
      <c r="E1635" s="88"/>
      <c r="F1635" s="50"/>
      <c r="G1635" s="119"/>
      <c r="H1635"/>
      <c r="I1635" s="18"/>
      <c r="J1635" s="14"/>
    </row>
    <row r="1636" spans="1:10" s="4" customFormat="1" x14ac:dyDescent="0.15">
      <c r="A1636" s="50" t="s">
        <v>312</v>
      </c>
      <c r="B1636" s="50"/>
      <c r="C1636" s="50"/>
      <c r="D1636" s="50"/>
      <c r="E1636" s="88"/>
      <c r="F1636" s="50"/>
      <c r="G1636" s="119"/>
      <c r="H1636"/>
      <c r="I1636" s="18"/>
      <c r="J1636" s="14"/>
    </row>
    <row r="1637" spans="1:10" s="4" customFormat="1" x14ac:dyDescent="0.15">
      <c r="A1637" s="50" t="s">
        <v>121</v>
      </c>
      <c r="B1637" s="50"/>
      <c r="C1637" s="50"/>
      <c r="D1637" s="50"/>
      <c r="E1637" s="88"/>
      <c r="F1637" s="50"/>
      <c r="G1637" s="119"/>
      <c r="H1637"/>
      <c r="I1637" s="18"/>
      <c r="J1637" s="14"/>
    </row>
    <row r="1638" spans="1:10" x14ac:dyDescent="0.15">
      <c r="G1638" s="119"/>
    </row>
    <row r="1639" spans="1:10" x14ac:dyDescent="0.15">
      <c r="G1639" s="119"/>
    </row>
    <row r="1640" spans="1:10" x14ac:dyDescent="0.15">
      <c r="G1640" s="119"/>
    </row>
    <row r="1641" spans="1:10" x14ac:dyDescent="0.15">
      <c r="G1641" s="119"/>
    </row>
    <row r="1642" spans="1:10" x14ac:dyDescent="0.15">
      <c r="G1642" s="119"/>
    </row>
    <row r="1643" spans="1:10" x14ac:dyDescent="0.15">
      <c r="G1643" s="119"/>
    </row>
    <row r="1644" spans="1:10" x14ac:dyDescent="0.15">
      <c r="G1644" s="119"/>
    </row>
    <row r="1645" spans="1:10" x14ac:dyDescent="0.15">
      <c r="G1645" s="119"/>
    </row>
    <row r="1646" spans="1:10" x14ac:dyDescent="0.15">
      <c r="G1646" s="119"/>
    </row>
    <row r="1647" spans="1:10" x14ac:dyDescent="0.15">
      <c r="G1647" s="119"/>
    </row>
    <row r="1648" spans="1:10" x14ac:dyDescent="0.15">
      <c r="G1648" s="119"/>
    </row>
    <row r="1649" spans="7:7" x14ac:dyDescent="0.15">
      <c r="G1649" s="119"/>
    </row>
    <row r="1650" spans="7:7" x14ac:dyDescent="0.15">
      <c r="G1650" s="119"/>
    </row>
    <row r="1651" spans="7:7" x14ac:dyDescent="0.15">
      <c r="G1651" s="119"/>
    </row>
    <row r="1652" spans="7:7" x14ac:dyDescent="0.15">
      <c r="G1652" s="119"/>
    </row>
    <row r="1653" spans="7:7" x14ac:dyDescent="0.15">
      <c r="G1653" s="119"/>
    </row>
    <row r="1654" spans="7:7" x14ac:dyDescent="0.15">
      <c r="G1654" s="119"/>
    </row>
    <row r="1655" spans="7:7" x14ac:dyDescent="0.15">
      <c r="G1655" s="119"/>
    </row>
    <row r="1656" spans="7:7" x14ac:dyDescent="0.15">
      <c r="G1656" s="119"/>
    </row>
    <row r="1657" spans="7:7" x14ac:dyDescent="0.15">
      <c r="G1657" s="119"/>
    </row>
    <row r="1658" spans="7:7" x14ac:dyDescent="0.15">
      <c r="G1658" s="119"/>
    </row>
    <row r="1659" spans="7:7" x14ac:dyDescent="0.15">
      <c r="G1659" s="119"/>
    </row>
    <row r="1660" spans="7:7" x14ac:dyDescent="0.15">
      <c r="G1660" s="119"/>
    </row>
    <row r="1661" spans="7:7" x14ac:dyDescent="0.15">
      <c r="G1661" s="119"/>
    </row>
    <row r="1662" spans="7:7" x14ac:dyDescent="0.15">
      <c r="G1662" s="119"/>
    </row>
    <row r="1663" spans="7:7" x14ac:dyDescent="0.15">
      <c r="G1663" s="119"/>
    </row>
    <row r="1664" spans="7:7" x14ac:dyDescent="0.15">
      <c r="G1664" s="119"/>
    </row>
    <row r="1665" spans="7:7" x14ac:dyDescent="0.15">
      <c r="G1665" s="119"/>
    </row>
    <row r="1666" spans="7:7" x14ac:dyDescent="0.15">
      <c r="G1666" s="119"/>
    </row>
    <row r="1667" spans="7:7" x14ac:dyDescent="0.15">
      <c r="G1667" s="119"/>
    </row>
    <row r="1668" spans="7:7" x14ac:dyDescent="0.15">
      <c r="G1668" s="119"/>
    </row>
    <row r="1669" spans="7:7" x14ac:dyDescent="0.15">
      <c r="G1669" s="119"/>
    </row>
    <row r="1670" spans="7:7" x14ac:dyDescent="0.15">
      <c r="G1670" s="119"/>
    </row>
    <row r="1671" spans="7:7" x14ac:dyDescent="0.15">
      <c r="G1671" s="119"/>
    </row>
    <row r="1672" spans="7:7" x14ac:dyDescent="0.15">
      <c r="G1672" s="119"/>
    </row>
    <row r="1673" spans="7:7" x14ac:dyDescent="0.15">
      <c r="G1673" s="119"/>
    </row>
    <row r="1674" spans="7:7" x14ac:dyDescent="0.15">
      <c r="G1674" s="119"/>
    </row>
    <row r="1675" spans="7:7" x14ac:dyDescent="0.15">
      <c r="G1675" s="119"/>
    </row>
    <row r="1676" spans="7:7" x14ac:dyDescent="0.15">
      <c r="G1676" s="119"/>
    </row>
    <row r="1677" spans="7:7" x14ac:dyDescent="0.15">
      <c r="G1677" s="119"/>
    </row>
    <row r="1678" spans="7:7" x14ac:dyDescent="0.15">
      <c r="G1678" s="119"/>
    </row>
    <row r="1679" spans="7:7" x14ac:dyDescent="0.15">
      <c r="G1679" s="119"/>
    </row>
    <row r="1680" spans="7:7" x14ac:dyDescent="0.15">
      <c r="G1680" s="119"/>
    </row>
    <row r="1681" spans="7:7" x14ac:dyDescent="0.15">
      <c r="G1681" s="119"/>
    </row>
    <row r="1682" spans="7:7" x14ac:dyDescent="0.15">
      <c r="G1682" s="119"/>
    </row>
    <row r="1683" spans="7:7" x14ac:dyDescent="0.15">
      <c r="G1683" s="119"/>
    </row>
    <row r="1684" spans="7:7" x14ac:dyDescent="0.15">
      <c r="G1684" s="119"/>
    </row>
    <row r="1685" spans="7:7" x14ac:dyDescent="0.15">
      <c r="G1685" s="119"/>
    </row>
    <row r="1686" spans="7:7" x14ac:dyDescent="0.15">
      <c r="G1686" s="119"/>
    </row>
    <row r="1687" spans="7:7" x14ac:dyDescent="0.15">
      <c r="G1687" s="119"/>
    </row>
    <row r="1688" spans="7:7" x14ac:dyDescent="0.15">
      <c r="G1688" s="119"/>
    </row>
    <row r="1689" spans="7:7" x14ac:dyDescent="0.15">
      <c r="G1689" s="119"/>
    </row>
    <row r="1690" spans="7:7" x14ac:dyDescent="0.15">
      <c r="G1690" s="119"/>
    </row>
    <row r="1691" spans="7:7" x14ac:dyDescent="0.15">
      <c r="G1691" s="119"/>
    </row>
    <row r="1692" spans="7:7" x14ac:dyDescent="0.15">
      <c r="G1692" s="119"/>
    </row>
    <row r="1693" spans="7:7" x14ac:dyDescent="0.15">
      <c r="G1693" s="119"/>
    </row>
    <row r="1694" spans="7:7" x14ac:dyDescent="0.15">
      <c r="G1694" s="119"/>
    </row>
    <row r="1695" spans="7:7" x14ac:dyDescent="0.15">
      <c r="G1695" s="119"/>
    </row>
    <row r="1696" spans="7:7" x14ac:dyDescent="0.15">
      <c r="G1696" s="119"/>
    </row>
    <row r="1697" spans="7:7" x14ac:dyDescent="0.15">
      <c r="G1697" s="119"/>
    </row>
    <row r="1698" spans="7:7" x14ac:dyDescent="0.15">
      <c r="G1698" s="119"/>
    </row>
    <row r="1699" spans="7:7" x14ac:dyDescent="0.15">
      <c r="G1699" s="119"/>
    </row>
    <row r="1700" spans="7:7" x14ac:dyDescent="0.15">
      <c r="G1700" s="119"/>
    </row>
    <row r="1701" spans="7:7" x14ac:dyDescent="0.15">
      <c r="G1701" s="119"/>
    </row>
    <row r="1702" spans="7:7" x14ac:dyDescent="0.15">
      <c r="G1702" s="119"/>
    </row>
    <row r="1703" spans="7:7" x14ac:dyDescent="0.15">
      <c r="G1703" s="119"/>
    </row>
    <row r="1704" spans="7:7" x14ac:dyDescent="0.15">
      <c r="G1704" s="119"/>
    </row>
    <row r="1705" spans="7:7" x14ac:dyDescent="0.15">
      <c r="G1705" s="119"/>
    </row>
    <row r="1706" spans="7:7" x14ac:dyDescent="0.15">
      <c r="G1706" s="119"/>
    </row>
    <row r="1707" spans="7:7" x14ac:dyDescent="0.15">
      <c r="G1707" s="119"/>
    </row>
    <row r="1708" spans="7:7" x14ac:dyDescent="0.15">
      <c r="G1708" s="119"/>
    </row>
    <row r="1709" spans="7:7" x14ac:dyDescent="0.15">
      <c r="G1709" s="119"/>
    </row>
    <row r="1710" spans="7:7" x14ac:dyDescent="0.15">
      <c r="G1710" s="119"/>
    </row>
    <row r="1711" spans="7:7" x14ac:dyDescent="0.15">
      <c r="G1711" s="119"/>
    </row>
    <row r="1712" spans="7:7" x14ac:dyDescent="0.15">
      <c r="G1712" s="119"/>
    </row>
    <row r="1713" spans="7:7" x14ac:dyDescent="0.15">
      <c r="G1713" s="119"/>
    </row>
    <row r="1714" spans="7:7" x14ac:dyDescent="0.15">
      <c r="G1714" s="119"/>
    </row>
    <row r="1715" spans="7:7" x14ac:dyDescent="0.15">
      <c r="G1715" s="119"/>
    </row>
    <row r="1716" spans="7:7" x14ac:dyDescent="0.15">
      <c r="G1716" s="119"/>
    </row>
    <row r="1717" spans="7:7" x14ac:dyDescent="0.15">
      <c r="G1717" s="119"/>
    </row>
    <row r="1718" spans="7:7" x14ac:dyDescent="0.15">
      <c r="G1718" s="119"/>
    </row>
    <row r="1719" spans="7:7" x14ac:dyDescent="0.15">
      <c r="G1719" s="119"/>
    </row>
    <row r="1720" spans="7:7" x14ac:dyDescent="0.15">
      <c r="G1720" s="119"/>
    </row>
    <row r="1721" spans="7:7" x14ac:dyDescent="0.15">
      <c r="G1721" s="119"/>
    </row>
    <row r="1722" spans="7:7" x14ac:dyDescent="0.15">
      <c r="G1722" s="119"/>
    </row>
    <row r="1723" spans="7:7" x14ac:dyDescent="0.15">
      <c r="G1723" s="119"/>
    </row>
    <row r="1724" spans="7:7" x14ac:dyDescent="0.15">
      <c r="G1724" s="119"/>
    </row>
    <row r="1725" spans="7:7" x14ac:dyDescent="0.15">
      <c r="G1725" s="119"/>
    </row>
    <row r="1726" spans="7:7" x14ac:dyDescent="0.15">
      <c r="G1726" s="119"/>
    </row>
    <row r="1727" spans="7:7" x14ac:dyDescent="0.15">
      <c r="G1727" s="119"/>
    </row>
    <row r="1728" spans="7:7" x14ac:dyDescent="0.15">
      <c r="G1728" s="119"/>
    </row>
    <row r="1729" spans="7:7" x14ac:dyDescent="0.15">
      <c r="G1729" s="119"/>
    </row>
    <row r="1730" spans="7:7" x14ac:dyDescent="0.15">
      <c r="G1730" s="119"/>
    </row>
    <row r="1731" spans="7:7" x14ac:dyDescent="0.15">
      <c r="G1731" s="119"/>
    </row>
    <row r="1732" spans="7:7" x14ac:dyDescent="0.15">
      <c r="G1732" s="119"/>
    </row>
    <row r="1733" spans="7:7" x14ac:dyDescent="0.15">
      <c r="G1733" s="119"/>
    </row>
    <row r="1734" spans="7:7" x14ac:dyDescent="0.15">
      <c r="G1734" s="119"/>
    </row>
    <row r="1735" spans="7:7" x14ac:dyDescent="0.15">
      <c r="G1735" s="119"/>
    </row>
    <row r="1736" spans="7:7" x14ac:dyDescent="0.15">
      <c r="G1736" s="119"/>
    </row>
    <row r="1737" spans="7:7" x14ac:dyDescent="0.15">
      <c r="G1737" s="119"/>
    </row>
    <row r="1738" spans="7:7" x14ac:dyDescent="0.15">
      <c r="G1738" s="119"/>
    </row>
    <row r="1739" spans="7:7" x14ac:dyDescent="0.15">
      <c r="G1739" s="119"/>
    </row>
    <row r="1740" spans="7:7" x14ac:dyDescent="0.15">
      <c r="G1740" s="119"/>
    </row>
    <row r="1741" spans="7:7" x14ac:dyDescent="0.15">
      <c r="G1741" s="119"/>
    </row>
    <row r="1742" spans="7:7" x14ac:dyDescent="0.15">
      <c r="G1742" s="119"/>
    </row>
    <row r="1743" spans="7:7" x14ac:dyDescent="0.15">
      <c r="G1743" s="119"/>
    </row>
    <row r="1744" spans="7:7" x14ac:dyDescent="0.15">
      <c r="G1744" s="119"/>
    </row>
    <row r="1745" spans="7:7" x14ac:dyDescent="0.15">
      <c r="G1745" s="119"/>
    </row>
    <row r="1746" spans="7:7" x14ac:dyDescent="0.15">
      <c r="G1746" s="119"/>
    </row>
    <row r="1747" spans="7:7" x14ac:dyDescent="0.15">
      <c r="G1747" s="119"/>
    </row>
    <row r="1748" spans="7:7" x14ac:dyDescent="0.15">
      <c r="G1748" s="119"/>
    </row>
  </sheetData>
  <mergeCells count="16">
    <mergeCell ref="C1595:E1595"/>
    <mergeCell ref="C1600:E1600"/>
    <mergeCell ref="C4:E4"/>
    <mergeCell ref="C459:E459"/>
    <mergeCell ref="C1148:E1148"/>
    <mergeCell ref="C1583:E1583"/>
    <mergeCell ref="C1624:E1624"/>
    <mergeCell ref="C847:E847"/>
    <mergeCell ref="C1511:E1511"/>
    <mergeCell ref="C1545:E1545"/>
    <mergeCell ref="C1557:E1557"/>
    <mergeCell ref="C1348:E1348"/>
    <mergeCell ref="C1605:E1605"/>
    <mergeCell ref="C1610:E1610"/>
    <mergeCell ref="C1615:E1615"/>
    <mergeCell ref="C1589:E1589"/>
  </mergeCells>
  <phoneticPr fontId="2" type="noConversion"/>
  <pageMargins left="0.75" right="0.75" top="1" bottom="1" header="0.5" footer="0.5"/>
  <pageSetup paperSize="9" scale="70" orientation="portrait" verticalDpi="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458"/>
  <sheetViews>
    <sheetView showGridLines="0" workbookViewId="0"/>
  </sheetViews>
  <sheetFormatPr baseColWidth="10" defaultRowHeight="13" x14ac:dyDescent="0.15"/>
  <cols>
    <col min="1" max="1" width="46.83203125" style="4" customWidth="1"/>
    <col min="2" max="2" width="12.6640625" style="102" bestFit="1" customWidth="1"/>
    <col min="3" max="4" width="11.33203125" style="4" customWidth="1"/>
    <col min="5" max="5" width="10.6640625" style="4" customWidth="1"/>
    <col min="6" max="7" width="10.33203125" style="4" customWidth="1"/>
    <col min="8" max="8" width="11.5" style="4" customWidth="1"/>
    <col min="9" max="9" width="11.5" style="4" bestFit="1" customWidth="1"/>
    <col min="10" max="256" width="8.83203125" customWidth="1"/>
  </cols>
  <sheetData>
    <row r="1" spans="1:9" x14ac:dyDescent="0.15">
      <c r="A1" s="1" t="s">
        <v>145</v>
      </c>
      <c r="B1" s="89"/>
      <c r="C1" s="90"/>
      <c r="D1" s="18"/>
      <c r="E1" s="19"/>
      <c r="F1" s="18"/>
      <c r="G1" s="18"/>
      <c r="H1" s="19"/>
      <c r="I1" s="18"/>
    </row>
    <row r="2" spans="1:9" x14ac:dyDescent="0.15">
      <c r="A2" s="1" t="s">
        <v>1336</v>
      </c>
      <c r="B2" s="89"/>
      <c r="C2" s="90"/>
      <c r="D2" s="18"/>
      <c r="E2" s="19"/>
      <c r="F2" s="18"/>
      <c r="G2" s="18"/>
      <c r="H2" s="19"/>
      <c r="I2" s="18"/>
    </row>
    <row r="3" spans="1:9" x14ac:dyDescent="0.15">
      <c r="A3" s="2" t="s">
        <v>1685</v>
      </c>
      <c r="B3" s="91"/>
      <c r="C3" s="18"/>
      <c r="D3" s="18"/>
      <c r="E3" s="19"/>
      <c r="F3" s="18"/>
      <c r="G3" s="18"/>
      <c r="H3" s="19"/>
      <c r="I3" s="18"/>
    </row>
    <row r="4" spans="1:9" x14ac:dyDescent="0.15">
      <c r="A4" s="92"/>
      <c r="B4" s="93"/>
      <c r="C4" s="18"/>
      <c r="D4" s="18"/>
      <c r="E4" s="19"/>
      <c r="F4" s="18"/>
      <c r="G4" s="18"/>
      <c r="H4" s="19"/>
      <c r="I4" s="18"/>
    </row>
    <row r="5" spans="1:9" x14ac:dyDescent="0.15">
      <c r="A5" s="94" t="s">
        <v>145</v>
      </c>
      <c r="B5" s="95" t="s">
        <v>146</v>
      </c>
      <c r="C5" s="146" t="s">
        <v>1335</v>
      </c>
      <c r="D5" s="147"/>
      <c r="E5" s="148"/>
      <c r="F5" s="143" t="s">
        <v>128</v>
      </c>
      <c r="G5" s="149"/>
      <c r="H5" s="149"/>
      <c r="I5" s="150"/>
    </row>
    <row r="6" spans="1:9" ht="24" x14ac:dyDescent="0.15">
      <c r="A6" s="5"/>
      <c r="B6" s="126"/>
      <c r="C6" s="127" t="s">
        <v>1686</v>
      </c>
      <c r="D6" s="128" t="s">
        <v>240</v>
      </c>
      <c r="E6" s="128" t="s">
        <v>114</v>
      </c>
      <c r="F6" s="127" t="s">
        <v>1686</v>
      </c>
      <c r="G6" s="128" t="s">
        <v>240</v>
      </c>
      <c r="H6" s="96" t="s">
        <v>114</v>
      </c>
      <c r="I6" s="96" t="s">
        <v>129</v>
      </c>
    </row>
    <row r="7" spans="1:9" x14ac:dyDescent="0.15">
      <c r="A7" s="105" t="s">
        <v>867</v>
      </c>
      <c r="B7" s="114" t="s">
        <v>868</v>
      </c>
      <c r="C7" s="98">
        <v>3.9492080999999999</v>
      </c>
      <c r="D7" s="97">
        <v>0.2494055</v>
      </c>
      <c r="E7" s="99">
        <f t="shared" ref="E7:E27" si="0">IF(ISERROR(C7/D7-1),"",(C7/D7-1))</f>
        <v>14.834486809633308</v>
      </c>
      <c r="F7" s="98">
        <v>0.65914680000000003</v>
      </c>
      <c r="G7" s="97">
        <v>6.5602060000000004E-2</v>
      </c>
      <c r="H7" s="99">
        <f>IF(ISERROR(F7/G7-1),"",(F7/G7-1))</f>
        <v>9.0476539913533198</v>
      </c>
      <c r="I7" s="100">
        <f t="shared" ref="I7:I70" si="1">IF(ISERROR(F7/C7),"",(F7/C7))</f>
        <v>0.16690606909268724</v>
      </c>
    </row>
    <row r="8" spans="1:9" x14ac:dyDescent="0.15">
      <c r="A8" s="103" t="s">
        <v>1682</v>
      </c>
      <c r="B8" s="114" t="s">
        <v>1683</v>
      </c>
      <c r="C8" s="98">
        <v>4.3070070000000002E-2</v>
      </c>
      <c r="D8" s="97"/>
      <c r="E8" s="99" t="str">
        <f t="shared" si="0"/>
        <v/>
      </c>
      <c r="F8" s="98">
        <v>93.387606944693005</v>
      </c>
      <c r="G8" s="97"/>
      <c r="H8" s="99" t="str">
        <f t="shared" ref="H8:H71" si="2">IF(ISERROR(F8/G8-1),"",(F8/G8-1))</f>
        <v/>
      </c>
      <c r="I8" s="100">
        <f t="shared" si="1"/>
        <v>2168.2715385578199</v>
      </c>
    </row>
    <row r="9" spans="1:9" x14ac:dyDescent="0.15">
      <c r="A9" s="103" t="s">
        <v>576</v>
      </c>
      <c r="B9" s="114" t="s">
        <v>577</v>
      </c>
      <c r="C9" s="98">
        <v>34.085148097000001</v>
      </c>
      <c r="D9" s="97">
        <v>51.693851605999996</v>
      </c>
      <c r="E9" s="99">
        <f t="shared" si="0"/>
        <v>-0.34063438807403912</v>
      </c>
      <c r="F9" s="98">
        <v>64.81898339</v>
      </c>
      <c r="G9" s="97">
        <v>19.759208510000001</v>
      </c>
      <c r="H9" s="99">
        <f t="shared" si="2"/>
        <v>2.2804443233237586</v>
      </c>
      <c r="I9" s="100">
        <f t="shared" si="1"/>
        <v>1.9016782090996704</v>
      </c>
    </row>
    <row r="10" spans="1:9" x14ac:dyDescent="0.15">
      <c r="A10" s="103" t="s">
        <v>578</v>
      </c>
      <c r="B10" s="114" t="s">
        <v>579</v>
      </c>
      <c r="C10" s="98">
        <v>0.2237412</v>
      </c>
      <c r="D10" s="97">
        <v>0.23121</v>
      </c>
      <c r="E10" s="99">
        <f t="shared" si="0"/>
        <v>-3.2303101076943008E-2</v>
      </c>
      <c r="F10" s="98">
        <v>0.22276499999999999</v>
      </c>
      <c r="G10" s="97">
        <v>0.23125620000000002</v>
      </c>
      <c r="H10" s="99">
        <f t="shared" si="2"/>
        <v>-3.6717718270904864E-2</v>
      </c>
      <c r="I10" s="100">
        <f t="shared" si="1"/>
        <v>0.99563692337396947</v>
      </c>
    </row>
    <row r="11" spans="1:9" x14ac:dyDescent="0.15">
      <c r="A11" s="103" t="s">
        <v>521</v>
      </c>
      <c r="B11" s="114" t="s">
        <v>522</v>
      </c>
      <c r="C11" s="98">
        <v>59.191091862</v>
      </c>
      <c r="D11" s="97">
        <v>55.412778146999997</v>
      </c>
      <c r="E11" s="99">
        <f t="shared" si="0"/>
        <v>6.8184881562458832E-2</v>
      </c>
      <c r="F11" s="98">
        <v>6.7736825199999995</v>
      </c>
      <c r="G11" s="97">
        <v>11.344815909999999</v>
      </c>
      <c r="H11" s="99">
        <f t="shared" si="2"/>
        <v>-0.4029270660946318</v>
      </c>
      <c r="I11" s="100">
        <f t="shared" si="1"/>
        <v>0.1144375328603902</v>
      </c>
    </row>
    <row r="12" spans="1:9" x14ac:dyDescent="0.15">
      <c r="A12" s="105" t="s">
        <v>865</v>
      </c>
      <c r="B12" s="114" t="s">
        <v>866</v>
      </c>
      <c r="C12" s="98">
        <v>1.8641019329999999</v>
      </c>
      <c r="D12" s="97">
        <v>1.2918714650000001</v>
      </c>
      <c r="E12" s="99">
        <f t="shared" si="0"/>
        <v>0.44294690571248108</v>
      </c>
      <c r="F12" s="98">
        <v>1.7249444899999999</v>
      </c>
      <c r="G12" s="97">
        <v>0.97494119999999995</v>
      </c>
      <c r="H12" s="99">
        <f t="shared" si="2"/>
        <v>0.76928053712367483</v>
      </c>
      <c r="I12" s="100">
        <f t="shared" si="1"/>
        <v>0.92534880172778622</v>
      </c>
    </row>
    <row r="13" spans="1:9" x14ac:dyDescent="0.15">
      <c r="A13" s="105" t="s">
        <v>863</v>
      </c>
      <c r="B13" s="114" t="s">
        <v>864</v>
      </c>
      <c r="C13" s="98">
        <v>18.114549215</v>
      </c>
      <c r="D13" s="97">
        <v>17.852554513000001</v>
      </c>
      <c r="E13" s="99">
        <f t="shared" si="0"/>
        <v>1.4675474135044331E-2</v>
      </c>
      <c r="F13" s="98">
        <v>31.881034260000003</v>
      </c>
      <c r="G13" s="97">
        <v>4.9207146900000005</v>
      </c>
      <c r="H13" s="99">
        <f t="shared" si="2"/>
        <v>5.4789438665869898</v>
      </c>
      <c r="I13" s="100">
        <f t="shared" si="1"/>
        <v>1.7599684033870673</v>
      </c>
    </row>
    <row r="14" spans="1:9" x14ac:dyDescent="0.15">
      <c r="A14" s="103" t="s">
        <v>523</v>
      </c>
      <c r="B14" s="114" t="s">
        <v>524</v>
      </c>
      <c r="C14" s="98">
        <v>22.795211225999999</v>
      </c>
      <c r="D14" s="97">
        <v>17.953801063</v>
      </c>
      <c r="E14" s="99">
        <f t="shared" si="0"/>
        <v>0.26965934099478206</v>
      </c>
      <c r="F14" s="98">
        <v>11.008185460000002</v>
      </c>
      <c r="G14" s="97">
        <v>7.8368095899999997</v>
      </c>
      <c r="H14" s="99">
        <f t="shared" si="2"/>
        <v>0.40467690755773522</v>
      </c>
      <c r="I14" s="100">
        <f t="shared" si="1"/>
        <v>0.48291658063006543</v>
      </c>
    </row>
    <row r="15" spans="1:9" x14ac:dyDescent="0.15">
      <c r="A15" s="103" t="s">
        <v>525</v>
      </c>
      <c r="B15" s="114" t="s">
        <v>526</v>
      </c>
      <c r="C15" s="98">
        <v>0.30809752600000001</v>
      </c>
      <c r="D15" s="97">
        <v>0.131868025</v>
      </c>
      <c r="E15" s="99">
        <f t="shared" si="0"/>
        <v>1.3364081322974242</v>
      </c>
      <c r="F15" s="98">
        <v>3.7503480000000006E-2</v>
      </c>
      <c r="G15" s="97">
        <v>1.8534810000000002E-2</v>
      </c>
      <c r="H15" s="99">
        <f t="shared" si="2"/>
        <v>1.0234078471805215</v>
      </c>
      <c r="I15" s="100">
        <f t="shared" si="1"/>
        <v>0.12172600178555151</v>
      </c>
    </row>
    <row r="16" spans="1:9" x14ac:dyDescent="0.15">
      <c r="A16" s="103" t="s">
        <v>529</v>
      </c>
      <c r="B16" s="114" t="s">
        <v>530</v>
      </c>
      <c r="C16" s="98">
        <v>3.5784416999999999E-2</v>
      </c>
      <c r="D16" s="97">
        <v>0.90347962000000004</v>
      </c>
      <c r="E16" s="99">
        <f t="shared" si="0"/>
        <v>-0.96039266829283876</v>
      </c>
      <c r="F16" s="98">
        <v>0</v>
      </c>
      <c r="G16" s="97">
        <v>0</v>
      </c>
      <c r="H16" s="99" t="str">
        <f t="shared" si="2"/>
        <v/>
      </c>
      <c r="I16" s="100">
        <f t="shared" si="1"/>
        <v>0</v>
      </c>
    </row>
    <row r="17" spans="1:9" x14ac:dyDescent="0.15">
      <c r="A17" s="103" t="s">
        <v>531</v>
      </c>
      <c r="B17" s="114" t="s">
        <v>532</v>
      </c>
      <c r="C17" s="98">
        <v>2.4047116749999997</v>
      </c>
      <c r="D17" s="97">
        <v>3.6373336439999999</v>
      </c>
      <c r="E17" s="99">
        <f t="shared" si="0"/>
        <v>-0.33888064435146992</v>
      </c>
      <c r="F17" s="98">
        <v>11.26910794</v>
      </c>
      <c r="G17" s="97">
        <v>3.7483734399999999</v>
      </c>
      <c r="H17" s="99">
        <f t="shared" si="2"/>
        <v>2.0063994744344362</v>
      </c>
      <c r="I17" s="100">
        <f t="shared" si="1"/>
        <v>4.686261582690574</v>
      </c>
    </row>
    <row r="18" spans="1:9" x14ac:dyDescent="0.15">
      <c r="A18" s="103" t="s">
        <v>533</v>
      </c>
      <c r="B18" s="114" t="s">
        <v>534</v>
      </c>
      <c r="C18" s="98">
        <v>8.7053955700000003</v>
      </c>
      <c r="D18" s="97">
        <v>0.749225853</v>
      </c>
      <c r="E18" s="99">
        <f t="shared" si="0"/>
        <v>10.619187372062028</v>
      </c>
      <c r="F18" s="98">
        <v>0.60239629000000006</v>
      </c>
      <c r="G18" s="97">
        <v>0.32810855</v>
      </c>
      <c r="H18" s="99">
        <f t="shared" si="2"/>
        <v>0.8359664507371114</v>
      </c>
      <c r="I18" s="100">
        <f t="shared" si="1"/>
        <v>6.9198037602787532E-2</v>
      </c>
    </row>
    <row r="19" spans="1:9" x14ac:dyDescent="0.15">
      <c r="A19" s="103" t="s">
        <v>535</v>
      </c>
      <c r="B19" s="114" t="s">
        <v>536</v>
      </c>
      <c r="C19" s="98">
        <v>0.55651043500000008</v>
      </c>
      <c r="D19" s="97">
        <v>0.25789966000000003</v>
      </c>
      <c r="E19" s="99">
        <f t="shared" si="0"/>
        <v>1.1578564120635133</v>
      </c>
      <c r="F19" s="98">
        <v>0.38225081999999999</v>
      </c>
      <c r="G19" s="97">
        <v>0</v>
      </c>
      <c r="H19" s="99" t="str">
        <f t="shared" si="2"/>
        <v/>
      </c>
      <c r="I19" s="100">
        <f t="shared" si="1"/>
        <v>0.68687089398422496</v>
      </c>
    </row>
    <row r="20" spans="1:9" x14ac:dyDescent="0.15">
      <c r="A20" s="103" t="s">
        <v>537</v>
      </c>
      <c r="B20" s="114" t="s">
        <v>538</v>
      </c>
      <c r="C20" s="98">
        <v>2.034389295</v>
      </c>
      <c r="D20" s="97">
        <v>1.5198947199999999</v>
      </c>
      <c r="E20" s="99">
        <f t="shared" si="0"/>
        <v>0.33850671907064722</v>
      </c>
      <c r="F20" s="98">
        <v>8.7072770000000008E-2</v>
      </c>
      <c r="G20" s="97">
        <v>0</v>
      </c>
      <c r="H20" s="99" t="str">
        <f t="shared" si="2"/>
        <v/>
      </c>
      <c r="I20" s="100">
        <f t="shared" si="1"/>
        <v>4.2800446411118187E-2</v>
      </c>
    </row>
    <row r="21" spans="1:9" x14ac:dyDescent="0.15">
      <c r="A21" s="103" t="s">
        <v>539</v>
      </c>
      <c r="B21" s="114" t="s">
        <v>540</v>
      </c>
      <c r="C21" s="98">
        <v>0.251935935</v>
      </c>
      <c r="D21" s="97">
        <v>0.32057959999999996</v>
      </c>
      <c r="E21" s="99">
        <f t="shared" si="0"/>
        <v>-0.2141236217151683</v>
      </c>
      <c r="F21" s="98">
        <v>3.5270709999999997E-2</v>
      </c>
      <c r="G21" s="97">
        <v>2.0495999999999999E-3</v>
      </c>
      <c r="H21" s="99">
        <f t="shared" si="2"/>
        <v>16.208582162373144</v>
      </c>
      <c r="I21" s="100">
        <f t="shared" si="1"/>
        <v>0.13999872626348439</v>
      </c>
    </row>
    <row r="22" spans="1:9" x14ac:dyDescent="0.15">
      <c r="A22" s="103" t="s">
        <v>541</v>
      </c>
      <c r="B22" s="114" t="s">
        <v>542</v>
      </c>
      <c r="C22" s="98">
        <v>0.57763184000000001</v>
      </c>
      <c r="D22" s="97">
        <v>5.5180680000000003E-2</v>
      </c>
      <c r="E22" s="99">
        <f t="shared" si="0"/>
        <v>9.4680087305919383</v>
      </c>
      <c r="F22" s="98">
        <v>0.57222286</v>
      </c>
      <c r="G22" s="97">
        <v>1.635E-2</v>
      </c>
      <c r="H22" s="99">
        <f t="shared" si="2"/>
        <v>33.998340061162082</v>
      </c>
      <c r="I22" s="100">
        <f t="shared" si="1"/>
        <v>0.99063593862831378</v>
      </c>
    </row>
    <row r="23" spans="1:9" x14ac:dyDescent="0.15">
      <c r="A23" s="103" t="s">
        <v>543</v>
      </c>
      <c r="B23" s="114" t="s">
        <v>544</v>
      </c>
      <c r="C23" s="98">
        <v>0.90743882499999995</v>
      </c>
      <c r="D23" s="97">
        <v>0.90852965399999996</v>
      </c>
      <c r="E23" s="99">
        <f t="shared" si="0"/>
        <v>-1.2006531599683123E-3</v>
      </c>
      <c r="F23" s="98">
        <v>4.4138499999999997E-2</v>
      </c>
      <c r="G23" s="97">
        <v>0</v>
      </c>
      <c r="H23" s="99" t="str">
        <f t="shared" si="2"/>
        <v/>
      </c>
      <c r="I23" s="100">
        <f t="shared" si="1"/>
        <v>4.8640744460101762E-2</v>
      </c>
    </row>
    <row r="24" spans="1:9" x14ac:dyDescent="0.15">
      <c r="A24" s="103" t="s">
        <v>545</v>
      </c>
      <c r="B24" s="114" t="s">
        <v>546</v>
      </c>
      <c r="C24" s="98">
        <v>1.3007579999999999E-2</v>
      </c>
      <c r="D24" s="97">
        <v>2.1309999999999999E-2</v>
      </c>
      <c r="E24" s="99">
        <f t="shared" si="0"/>
        <v>-0.38960206475832937</v>
      </c>
      <c r="F24" s="98">
        <v>0</v>
      </c>
      <c r="G24" s="97">
        <v>0</v>
      </c>
      <c r="H24" s="99" t="str">
        <f t="shared" si="2"/>
        <v/>
      </c>
      <c r="I24" s="100">
        <f t="shared" si="1"/>
        <v>0</v>
      </c>
    </row>
    <row r="25" spans="1:9" x14ac:dyDescent="0.15">
      <c r="A25" s="103" t="s">
        <v>547</v>
      </c>
      <c r="B25" s="114" t="s">
        <v>548</v>
      </c>
      <c r="C25" s="98">
        <v>0.174036</v>
      </c>
      <c r="D25" s="97">
        <v>2.823987E-2</v>
      </c>
      <c r="E25" s="99">
        <f t="shared" si="0"/>
        <v>5.1627762450747827</v>
      </c>
      <c r="F25" s="98">
        <v>0.10919806</v>
      </c>
      <c r="G25" s="97">
        <v>0</v>
      </c>
      <c r="H25" s="99" t="str">
        <f t="shared" si="2"/>
        <v/>
      </c>
      <c r="I25" s="100">
        <f t="shared" si="1"/>
        <v>0.62744524121446144</v>
      </c>
    </row>
    <row r="26" spans="1:9" x14ac:dyDescent="0.15">
      <c r="A26" s="103" t="s">
        <v>549</v>
      </c>
      <c r="B26" s="114" t="s">
        <v>550</v>
      </c>
      <c r="C26" s="98">
        <v>1.2720622699999999</v>
      </c>
      <c r="D26" s="97">
        <v>0.1217</v>
      </c>
      <c r="E26" s="99">
        <f t="shared" si="0"/>
        <v>9.4524426458504518</v>
      </c>
      <c r="F26" s="98">
        <v>1.1474074699999999</v>
      </c>
      <c r="G26" s="97">
        <v>0</v>
      </c>
      <c r="H26" s="99" t="str">
        <f t="shared" si="2"/>
        <v/>
      </c>
      <c r="I26" s="100">
        <f t="shared" si="1"/>
        <v>0.90200574064664296</v>
      </c>
    </row>
    <row r="27" spans="1:9" x14ac:dyDescent="0.15">
      <c r="A27" s="103" t="s">
        <v>551</v>
      </c>
      <c r="B27" s="114" t="s">
        <v>552</v>
      </c>
      <c r="C27" s="98">
        <v>3.2018080690000001</v>
      </c>
      <c r="D27" s="97">
        <v>0.67471911600000001</v>
      </c>
      <c r="E27" s="99">
        <f t="shared" si="0"/>
        <v>3.7453940359383564</v>
      </c>
      <c r="F27" s="98">
        <v>0.35266786999999999</v>
      </c>
      <c r="G27" s="97">
        <v>1.9561040000000002E-2</v>
      </c>
      <c r="H27" s="99">
        <f t="shared" si="2"/>
        <v>17.02909610122979</v>
      </c>
      <c r="I27" s="100">
        <f t="shared" si="1"/>
        <v>0.1101464742420199</v>
      </c>
    </row>
    <row r="28" spans="1:9" x14ac:dyDescent="0.15">
      <c r="A28" s="103" t="s">
        <v>553</v>
      </c>
      <c r="B28" s="114" t="s">
        <v>554</v>
      </c>
      <c r="C28" s="98">
        <v>2.038775E-3</v>
      </c>
      <c r="D28" s="97">
        <v>0</v>
      </c>
      <c r="E28" s="99" t="str">
        <f t="shared" ref="E28:E43" si="3">IF(ISERROR(C28/D28-1),"",(C28/D28-1))</f>
        <v/>
      </c>
      <c r="F28" s="98">
        <v>0</v>
      </c>
      <c r="G28" s="97">
        <v>0</v>
      </c>
      <c r="H28" s="99" t="str">
        <f t="shared" si="2"/>
        <v/>
      </c>
      <c r="I28" s="100">
        <f t="shared" si="1"/>
        <v>0</v>
      </c>
    </row>
    <row r="29" spans="1:9" x14ac:dyDescent="0.15">
      <c r="A29" s="103" t="s">
        <v>442</v>
      </c>
      <c r="B29" s="116" t="s">
        <v>443</v>
      </c>
      <c r="C29" s="98">
        <v>2.2492439999999999E-2</v>
      </c>
      <c r="D29" s="97">
        <v>7.3301999999999994E-3</v>
      </c>
      <c r="E29" s="99">
        <f t="shared" si="3"/>
        <v>2.0684619792092986</v>
      </c>
      <c r="F29" s="98">
        <v>0</v>
      </c>
      <c r="G29" s="97">
        <v>0</v>
      </c>
      <c r="H29" s="99" t="str">
        <f t="shared" si="2"/>
        <v/>
      </c>
      <c r="I29" s="100">
        <f t="shared" si="1"/>
        <v>0</v>
      </c>
    </row>
    <row r="30" spans="1:9" x14ac:dyDescent="0.15">
      <c r="A30" s="103" t="s">
        <v>555</v>
      </c>
      <c r="B30" s="114" t="s">
        <v>556</v>
      </c>
      <c r="C30" s="98">
        <v>1.0194E-3</v>
      </c>
      <c r="D30" s="97">
        <v>1.8779214</v>
      </c>
      <c r="E30" s="99">
        <f t="shared" si="3"/>
        <v>-0.99945716577914279</v>
      </c>
      <c r="F30" s="98">
        <v>2.9214000000000002E-3</v>
      </c>
      <c r="G30" s="97">
        <v>0</v>
      </c>
      <c r="H30" s="99" t="str">
        <f t="shared" si="2"/>
        <v/>
      </c>
      <c r="I30" s="100">
        <f t="shared" si="1"/>
        <v>2.8658034137728077</v>
      </c>
    </row>
    <row r="31" spans="1:9" x14ac:dyDescent="0.15">
      <c r="A31" s="103" t="s">
        <v>562</v>
      </c>
      <c r="B31" s="114" t="s">
        <v>563</v>
      </c>
      <c r="C31" s="98">
        <v>2.2856802200000002</v>
      </c>
      <c r="D31" s="97">
        <v>1.7840301999999999</v>
      </c>
      <c r="E31" s="99">
        <f t="shared" si="3"/>
        <v>0.28118919735775783</v>
      </c>
      <c r="F31" s="98">
        <v>1.2680161699999999</v>
      </c>
      <c r="G31" s="97">
        <v>0.48158740999999999</v>
      </c>
      <c r="H31" s="99">
        <f t="shared" si="2"/>
        <v>1.6329927727969467</v>
      </c>
      <c r="I31" s="100">
        <f t="shared" si="1"/>
        <v>0.55476534245897258</v>
      </c>
    </row>
    <row r="32" spans="1:9" x14ac:dyDescent="0.15">
      <c r="A32" s="103" t="s">
        <v>564</v>
      </c>
      <c r="B32" s="114" t="s">
        <v>565</v>
      </c>
      <c r="C32" s="98">
        <v>2.7694240750000003</v>
      </c>
      <c r="D32" s="97">
        <v>1.4756277990000002</v>
      </c>
      <c r="E32" s="99">
        <f t="shared" si="3"/>
        <v>0.87677683822219721</v>
      </c>
      <c r="F32" s="98">
        <v>0</v>
      </c>
      <c r="G32" s="97">
        <v>0</v>
      </c>
      <c r="H32" s="99" t="str">
        <f t="shared" si="2"/>
        <v/>
      </c>
      <c r="I32" s="100">
        <f t="shared" si="1"/>
        <v>0</v>
      </c>
    </row>
    <row r="33" spans="1:9" x14ac:dyDescent="0.15">
      <c r="A33" s="103" t="s">
        <v>527</v>
      </c>
      <c r="B33" s="114" t="s">
        <v>528</v>
      </c>
      <c r="C33" s="98">
        <v>0.22454870000000002</v>
      </c>
      <c r="D33" s="97">
        <v>11.579385778999999</v>
      </c>
      <c r="E33" s="99">
        <f t="shared" si="3"/>
        <v>-0.98060789196545861</v>
      </c>
      <c r="F33" s="98">
        <v>9.1741649999999994E-2</v>
      </c>
      <c r="G33" s="97">
        <v>2.9730588399999998</v>
      </c>
      <c r="H33" s="99">
        <f t="shared" si="2"/>
        <v>-0.96914233624787594</v>
      </c>
      <c r="I33" s="100">
        <f t="shared" si="1"/>
        <v>0.40856014753147085</v>
      </c>
    </row>
    <row r="34" spans="1:9" x14ac:dyDescent="0.15">
      <c r="A34" s="103" t="s">
        <v>566</v>
      </c>
      <c r="B34" s="114" t="s">
        <v>567</v>
      </c>
      <c r="C34" s="98">
        <v>0</v>
      </c>
      <c r="D34" s="97">
        <v>1.92128E-3</v>
      </c>
      <c r="E34" s="99">
        <f t="shared" si="3"/>
        <v>-1</v>
      </c>
      <c r="F34" s="98">
        <v>1.92128E-3</v>
      </c>
      <c r="G34" s="97">
        <v>0</v>
      </c>
      <c r="H34" s="99" t="str">
        <f t="shared" si="2"/>
        <v/>
      </c>
      <c r="I34" s="100" t="str">
        <f t="shared" si="1"/>
        <v/>
      </c>
    </row>
    <row r="35" spans="1:9" x14ac:dyDescent="0.15">
      <c r="A35" s="103" t="s">
        <v>568</v>
      </c>
      <c r="B35" s="114" t="s">
        <v>569</v>
      </c>
      <c r="C35" s="98">
        <v>8.0760342999999998E-2</v>
      </c>
      <c r="D35" s="97">
        <v>0.60637772600000006</v>
      </c>
      <c r="E35" s="99">
        <f t="shared" si="3"/>
        <v>-0.86681512275732897</v>
      </c>
      <c r="F35" s="98">
        <v>1.7501779999999998E-2</v>
      </c>
      <c r="G35" s="97">
        <v>0</v>
      </c>
      <c r="H35" s="99" t="str">
        <f t="shared" si="2"/>
        <v/>
      </c>
      <c r="I35" s="100">
        <f t="shared" si="1"/>
        <v>0.21671255160469041</v>
      </c>
    </row>
    <row r="36" spans="1:9" x14ac:dyDescent="0.15">
      <c r="A36" s="103" t="s">
        <v>570</v>
      </c>
      <c r="B36" s="114" t="s">
        <v>571</v>
      </c>
      <c r="C36" s="98">
        <v>6.8352618060000001</v>
      </c>
      <c r="D36" s="97">
        <v>1.1889325759999998</v>
      </c>
      <c r="E36" s="99">
        <f t="shared" si="3"/>
        <v>4.7490743747608457</v>
      </c>
      <c r="F36" s="98">
        <v>0.35019682000000002</v>
      </c>
      <c r="G36" s="97">
        <v>0</v>
      </c>
      <c r="H36" s="99" t="str">
        <f t="shared" si="2"/>
        <v/>
      </c>
      <c r="I36" s="100">
        <f t="shared" si="1"/>
        <v>5.1233856133000917E-2</v>
      </c>
    </row>
    <row r="37" spans="1:9" x14ac:dyDescent="0.15">
      <c r="A37" s="105" t="s">
        <v>830</v>
      </c>
      <c r="B37" s="114" t="s">
        <v>831</v>
      </c>
      <c r="C37" s="98">
        <v>1.8991684900000001</v>
      </c>
      <c r="D37" s="97">
        <v>1.5653399999999999E-3</v>
      </c>
      <c r="E37" s="99">
        <f t="shared" si="3"/>
        <v>1212.262607484636</v>
      </c>
      <c r="F37" s="98">
        <v>4.9818599999999994E-3</v>
      </c>
      <c r="G37" s="97">
        <v>0</v>
      </c>
      <c r="H37" s="99" t="str">
        <f t="shared" si="2"/>
        <v/>
      </c>
      <c r="I37" s="100">
        <f t="shared" si="1"/>
        <v>2.6231795789745855E-3</v>
      </c>
    </row>
    <row r="38" spans="1:9" x14ac:dyDescent="0.15">
      <c r="A38" s="105" t="s">
        <v>822</v>
      </c>
      <c r="B38" s="114" t="s">
        <v>823</v>
      </c>
      <c r="C38" s="98">
        <v>6.8049999999999999E-2</v>
      </c>
      <c r="D38" s="97">
        <v>3.1449999999999998E-3</v>
      </c>
      <c r="E38" s="99">
        <f t="shared" si="3"/>
        <v>20.637519872813993</v>
      </c>
      <c r="F38" s="98">
        <v>6.8070419999999993E-2</v>
      </c>
      <c r="G38" s="97">
        <v>0</v>
      </c>
      <c r="H38" s="99" t="str">
        <f t="shared" si="2"/>
        <v/>
      </c>
      <c r="I38" s="100">
        <f t="shared" si="1"/>
        <v>1.0003000734753857</v>
      </c>
    </row>
    <row r="39" spans="1:9" x14ac:dyDescent="0.15">
      <c r="A39" s="105" t="s">
        <v>853</v>
      </c>
      <c r="B39" s="114" t="s">
        <v>854</v>
      </c>
      <c r="C39" s="98">
        <v>0</v>
      </c>
      <c r="D39" s="97">
        <v>0</v>
      </c>
      <c r="E39" s="99" t="str">
        <f t="shared" si="3"/>
        <v/>
      </c>
      <c r="F39" s="98">
        <v>0</v>
      </c>
      <c r="G39" s="97">
        <v>0</v>
      </c>
      <c r="H39" s="99" t="str">
        <f t="shared" si="2"/>
        <v/>
      </c>
      <c r="I39" s="100" t="str">
        <f t="shared" si="1"/>
        <v/>
      </c>
    </row>
    <row r="40" spans="1:9" x14ac:dyDescent="0.15">
      <c r="A40" s="105" t="s">
        <v>855</v>
      </c>
      <c r="B40" s="114" t="s">
        <v>856</v>
      </c>
      <c r="C40" s="98">
        <v>2.9871999999999998E-3</v>
      </c>
      <c r="D40" s="97">
        <v>0</v>
      </c>
      <c r="E40" s="99" t="str">
        <f t="shared" si="3"/>
        <v/>
      </c>
      <c r="F40" s="98">
        <v>0</v>
      </c>
      <c r="G40" s="97">
        <v>0</v>
      </c>
      <c r="H40" s="99" t="str">
        <f t="shared" si="2"/>
        <v/>
      </c>
      <c r="I40" s="100">
        <f t="shared" si="1"/>
        <v>0</v>
      </c>
    </row>
    <row r="41" spans="1:9" x14ac:dyDescent="0.15">
      <c r="A41" s="105" t="s">
        <v>857</v>
      </c>
      <c r="B41" s="114" t="s">
        <v>858</v>
      </c>
      <c r="C41" s="98">
        <v>2.44009988</v>
      </c>
      <c r="D41" s="97">
        <v>0.10937375000000001</v>
      </c>
      <c r="E41" s="99">
        <f t="shared" si="3"/>
        <v>21.309739585595263</v>
      </c>
      <c r="F41" s="98">
        <v>1.9856000000000001E-3</v>
      </c>
      <c r="G41" s="97">
        <v>0</v>
      </c>
      <c r="H41" s="99" t="str">
        <f t="shared" si="2"/>
        <v/>
      </c>
      <c r="I41" s="100">
        <f t="shared" si="1"/>
        <v>8.1373718193863444E-4</v>
      </c>
    </row>
    <row r="42" spans="1:9" x14ac:dyDescent="0.15">
      <c r="A42" s="105" t="s">
        <v>820</v>
      </c>
      <c r="B42" s="114" t="s">
        <v>821</v>
      </c>
      <c r="C42" s="98">
        <v>1.4202000000000002E-3</v>
      </c>
      <c r="D42" s="97">
        <v>9.3858520000000001E-3</v>
      </c>
      <c r="E42" s="99">
        <f t="shared" si="3"/>
        <v>-0.84868715168319298</v>
      </c>
      <c r="F42" s="98">
        <v>1.9588000000000001E-3</v>
      </c>
      <c r="G42" s="97">
        <v>0</v>
      </c>
      <c r="H42" s="99" t="str">
        <f t="shared" si="2"/>
        <v/>
      </c>
      <c r="I42" s="100">
        <f t="shared" si="1"/>
        <v>1.3792423602309534</v>
      </c>
    </row>
    <row r="43" spans="1:9" x14ac:dyDescent="0.15">
      <c r="A43" s="105" t="s">
        <v>832</v>
      </c>
      <c r="B43" s="114" t="s">
        <v>833</v>
      </c>
      <c r="C43" s="98">
        <v>5.0978145000000001</v>
      </c>
      <c r="D43" s="97">
        <v>2.2929999999999999E-3</v>
      </c>
      <c r="E43" s="99">
        <f t="shared" si="3"/>
        <v>2222.2073702573048</v>
      </c>
      <c r="F43" s="98">
        <v>0</v>
      </c>
      <c r="G43" s="97">
        <v>9.0721960680729001</v>
      </c>
      <c r="H43" s="99">
        <f t="shared" si="2"/>
        <v>-1</v>
      </c>
      <c r="I43" s="100">
        <f t="shared" si="1"/>
        <v>0</v>
      </c>
    </row>
    <row r="44" spans="1:9" x14ac:dyDescent="0.15">
      <c r="A44" s="105" t="s">
        <v>824</v>
      </c>
      <c r="B44" s="114" t="s">
        <v>825</v>
      </c>
      <c r="C44" s="98">
        <v>0.35575759999999995</v>
      </c>
      <c r="D44" s="97">
        <v>1.3596576</v>
      </c>
      <c r="E44" s="99">
        <f t="shared" ref="E44:E107" si="4">IF(ISERROR(C44/D44-1),"",(C44/D44-1))</f>
        <v>-0.73834765458597817</v>
      </c>
      <c r="F44" s="98">
        <v>0</v>
      </c>
      <c r="G44" s="97">
        <v>0</v>
      </c>
      <c r="H44" s="99" t="str">
        <f t="shared" si="2"/>
        <v/>
      </c>
      <c r="I44" s="100">
        <f t="shared" si="1"/>
        <v>0</v>
      </c>
    </row>
    <row r="45" spans="1:9" x14ac:dyDescent="0.15">
      <c r="A45" s="105" t="s">
        <v>828</v>
      </c>
      <c r="B45" s="114" t="s">
        <v>829</v>
      </c>
      <c r="C45" s="98">
        <v>5.9826643749999997</v>
      </c>
      <c r="D45" s="97">
        <v>4.3695200099999996</v>
      </c>
      <c r="E45" s="99">
        <f t="shared" si="4"/>
        <v>0.36918113690020626</v>
      </c>
      <c r="F45" s="98">
        <v>0.18082935</v>
      </c>
      <c r="G45" s="97">
        <v>0.55501060999999996</v>
      </c>
      <c r="H45" s="99">
        <f t="shared" si="2"/>
        <v>-0.67418757994554368</v>
      </c>
      <c r="I45" s="100">
        <f t="shared" si="1"/>
        <v>3.022555481394525E-2</v>
      </c>
    </row>
    <row r="46" spans="1:9" x14ac:dyDescent="0.15">
      <c r="A46" s="105" t="s">
        <v>826</v>
      </c>
      <c r="B46" s="114" t="s">
        <v>827</v>
      </c>
      <c r="C46" s="98">
        <v>1.5288589999999999E-2</v>
      </c>
      <c r="D46" s="97">
        <v>1.743656E-2</v>
      </c>
      <c r="E46" s="99">
        <f t="shared" si="4"/>
        <v>-0.12318771592561839</v>
      </c>
      <c r="F46" s="98">
        <v>0</v>
      </c>
      <c r="G46" s="97">
        <v>0</v>
      </c>
      <c r="H46" s="99" t="str">
        <f t="shared" si="2"/>
        <v/>
      </c>
      <c r="I46" s="100">
        <f t="shared" si="1"/>
        <v>0</v>
      </c>
    </row>
    <row r="47" spans="1:9" x14ac:dyDescent="0.15">
      <c r="A47" s="105" t="s">
        <v>834</v>
      </c>
      <c r="B47" s="114" t="s">
        <v>835</v>
      </c>
      <c r="C47" s="98">
        <v>0.58263796999999995</v>
      </c>
      <c r="D47" s="97">
        <v>5.1780200000000002E-3</v>
      </c>
      <c r="E47" s="99">
        <f t="shared" si="4"/>
        <v>111.52138269068098</v>
      </c>
      <c r="F47" s="98">
        <v>4.7213660000000005E-2</v>
      </c>
      <c r="G47" s="97">
        <v>0</v>
      </c>
      <c r="H47" s="99" t="str">
        <f t="shared" si="2"/>
        <v/>
      </c>
      <c r="I47" s="100">
        <f t="shared" si="1"/>
        <v>8.1034299910114002E-2</v>
      </c>
    </row>
    <row r="48" spans="1:9" x14ac:dyDescent="0.15">
      <c r="A48" s="105" t="s">
        <v>836</v>
      </c>
      <c r="B48" s="114" t="s">
        <v>837</v>
      </c>
      <c r="C48" s="98">
        <v>2.5757875399999999</v>
      </c>
      <c r="D48" s="97">
        <v>0.64665119999999998</v>
      </c>
      <c r="E48" s="99">
        <f t="shared" si="4"/>
        <v>2.9832718782552323</v>
      </c>
      <c r="F48" s="98">
        <v>0</v>
      </c>
      <c r="G48" s="97">
        <v>3.9335999999999998E-3</v>
      </c>
      <c r="H48" s="99">
        <f t="shared" si="2"/>
        <v>-1</v>
      </c>
      <c r="I48" s="100">
        <f t="shared" si="1"/>
        <v>0</v>
      </c>
    </row>
    <row r="49" spans="1:9" x14ac:dyDescent="0.15">
      <c r="A49" s="105" t="s">
        <v>847</v>
      </c>
      <c r="B49" s="114" t="s">
        <v>848</v>
      </c>
      <c r="C49" s="98">
        <v>0.54227999999999998</v>
      </c>
      <c r="D49" s="97">
        <v>1.0536000000000001</v>
      </c>
      <c r="E49" s="99">
        <f t="shared" si="4"/>
        <v>-0.48530751708428255</v>
      </c>
      <c r="F49" s="98">
        <v>0</v>
      </c>
      <c r="G49" s="97">
        <v>0</v>
      </c>
      <c r="H49" s="99" t="str">
        <f t="shared" si="2"/>
        <v/>
      </c>
      <c r="I49" s="100">
        <f t="shared" si="1"/>
        <v>0</v>
      </c>
    </row>
    <row r="50" spans="1:9" x14ac:dyDescent="0.15">
      <c r="A50" s="105" t="s">
        <v>849</v>
      </c>
      <c r="B50" s="114" t="s">
        <v>850</v>
      </c>
      <c r="C50" s="98">
        <v>1.03E-2</v>
      </c>
      <c r="D50" s="97">
        <v>1.0361825000000002E-2</v>
      </c>
      <c r="E50" s="99">
        <f t="shared" si="4"/>
        <v>-5.9666130242501669E-3</v>
      </c>
      <c r="F50" s="98">
        <v>0</v>
      </c>
      <c r="G50" s="97">
        <v>0</v>
      </c>
      <c r="H50" s="99" t="str">
        <f t="shared" si="2"/>
        <v/>
      </c>
      <c r="I50" s="100">
        <f t="shared" si="1"/>
        <v>0</v>
      </c>
    </row>
    <row r="51" spans="1:9" x14ac:dyDescent="0.15">
      <c r="A51" s="105" t="s">
        <v>851</v>
      </c>
      <c r="B51" s="114" t="s">
        <v>852</v>
      </c>
      <c r="C51" s="98">
        <v>0.22111606</v>
      </c>
      <c r="D51" s="97">
        <v>6.7990029999999993E-2</v>
      </c>
      <c r="E51" s="99">
        <f t="shared" si="4"/>
        <v>2.2521835922119759</v>
      </c>
      <c r="F51" s="98">
        <v>1.4E-2</v>
      </c>
      <c r="G51" s="97">
        <v>3.2736759999999997E-2</v>
      </c>
      <c r="H51" s="99">
        <f t="shared" si="2"/>
        <v>-0.57234619430878308</v>
      </c>
      <c r="I51" s="100">
        <f t="shared" si="1"/>
        <v>6.3315165800258921E-2</v>
      </c>
    </row>
    <row r="52" spans="1:9" x14ac:dyDescent="0.15">
      <c r="A52" s="105" t="s">
        <v>838</v>
      </c>
      <c r="B52" s="114" t="s">
        <v>839</v>
      </c>
      <c r="C52" s="98">
        <v>3.8184521199999999</v>
      </c>
      <c r="D52" s="97">
        <v>8.2298682000000003</v>
      </c>
      <c r="E52" s="99">
        <f t="shared" si="4"/>
        <v>-0.53602511884698223</v>
      </c>
      <c r="F52" s="98">
        <v>1.9841900000000003E-2</v>
      </c>
      <c r="G52" s="97">
        <v>0</v>
      </c>
      <c r="H52" s="99" t="str">
        <f t="shared" si="2"/>
        <v/>
      </c>
      <c r="I52" s="100">
        <f t="shared" si="1"/>
        <v>5.1963202304079184E-3</v>
      </c>
    </row>
    <row r="53" spans="1:9" x14ac:dyDescent="0.15">
      <c r="A53" s="105" t="s">
        <v>818</v>
      </c>
      <c r="B53" s="114" t="s">
        <v>819</v>
      </c>
      <c r="C53" s="98">
        <v>12.520673</v>
      </c>
      <c r="D53" s="97">
        <v>8.5193566300000008</v>
      </c>
      <c r="E53" s="99">
        <f t="shared" si="4"/>
        <v>0.46967353801222411</v>
      </c>
      <c r="F53" s="98">
        <v>5.9622379999999996E-2</v>
      </c>
      <c r="G53" s="97">
        <v>1.8575999999999998E-3</v>
      </c>
      <c r="H53" s="99">
        <f t="shared" si="2"/>
        <v>31.096457795004305</v>
      </c>
      <c r="I53" s="100">
        <f t="shared" si="1"/>
        <v>4.7619149545715311E-3</v>
      </c>
    </row>
    <row r="54" spans="1:9" x14ac:dyDescent="0.15">
      <c r="A54" s="115" t="s">
        <v>572</v>
      </c>
      <c r="B54" s="114" t="s">
        <v>573</v>
      </c>
      <c r="C54" s="98">
        <v>1.860881333</v>
      </c>
      <c r="D54" s="97">
        <v>1.1886737169999999</v>
      </c>
      <c r="E54" s="99">
        <f t="shared" si="4"/>
        <v>0.56551062447694389</v>
      </c>
      <c r="F54" s="98">
        <v>0.76446811999999997</v>
      </c>
      <c r="G54" s="97">
        <v>1.6487664199999998</v>
      </c>
      <c r="H54" s="99">
        <f t="shared" si="2"/>
        <v>-0.53633934393205318</v>
      </c>
      <c r="I54" s="100">
        <f t="shared" si="1"/>
        <v>0.41080970959473856</v>
      </c>
    </row>
    <row r="55" spans="1:9" x14ac:dyDescent="0.15">
      <c r="A55" s="115" t="s">
        <v>574</v>
      </c>
      <c r="B55" s="114" t="s">
        <v>575</v>
      </c>
      <c r="C55" s="98">
        <v>2.3665333749999999</v>
      </c>
      <c r="D55" s="97">
        <v>2.341083077</v>
      </c>
      <c r="E55" s="99">
        <f t="shared" si="4"/>
        <v>1.0871163971085229E-2</v>
      </c>
      <c r="F55" s="98">
        <v>0.19905138</v>
      </c>
      <c r="G55" s="97">
        <v>3.9962499999999998E-3</v>
      </c>
      <c r="H55" s="99">
        <f t="shared" si="2"/>
        <v>48.809541445104792</v>
      </c>
      <c r="I55" s="100">
        <f t="shared" si="1"/>
        <v>8.4110954065881288E-2</v>
      </c>
    </row>
    <row r="56" spans="1:9" x14ac:dyDescent="0.15">
      <c r="A56" s="105" t="s">
        <v>859</v>
      </c>
      <c r="B56" s="114" t="s">
        <v>860</v>
      </c>
      <c r="C56" s="98">
        <v>11.745610449999999</v>
      </c>
      <c r="D56" s="97">
        <v>7.5864913300000003</v>
      </c>
      <c r="E56" s="99">
        <f t="shared" si="4"/>
        <v>0.54822696541590843</v>
      </c>
      <c r="F56" s="98">
        <v>2.800474E-2</v>
      </c>
      <c r="G56" s="97">
        <v>0</v>
      </c>
      <c r="H56" s="99" t="str">
        <f t="shared" si="2"/>
        <v/>
      </c>
      <c r="I56" s="100">
        <f t="shared" si="1"/>
        <v>2.3842728412638613E-3</v>
      </c>
    </row>
    <row r="57" spans="1:9" x14ac:dyDescent="0.15">
      <c r="A57" s="105" t="s">
        <v>861</v>
      </c>
      <c r="B57" s="114" t="s">
        <v>862</v>
      </c>
      <c r="C57" s="98">
        <v>0</v>
      </c>
      <c r="D57" s="97">
        <v>1.5989999999999999E-3</v>
      </c>
      <c r="E57" s="99">
        <f t="shared" si="4"/>
        <v>-1</v>
      </c>
      <c r="F57" s="98">
        <v>0</v>
      </c>
      <c r="G57" s="97">
        <v>0</v>
      </c>
      <c r="H57" s="99" t="str">
        <f t="shared" si="2"/>
        <v/>
      </c>
      <c r="I57" s="100" t="str">
        <f t="shared" si="1"/>
        <v/>
      </c>
    </row>
    <row r="58" spans="1:9" x14ac:dyDescent="0.15">
      <c r="A58" s="118" t="s">
        <v>1392</v>
      </c>
      <c r="B58" s="25" t="s">
        <v>1393</v>
      </c>
      <c r="C58" s="98">
        <v>0.99899448000000002</v>
      </c>
      <c r="D58" s="97">
        <v>1.4585522</v>
      </c>
      <c r="E58" s="99">
        <f t="shared" si="4"/>
        <v>-0.31507800680702414</v>
      </c>
      <c r="F58" s="98">
        <v>3.4436814199999999</v>
      </c>
      <c r="G58" s="97">
        <v>0.87134919999999993</v>
      </c>
      <c r="H58" s="99">
        <f t="shared" si="2"/>
        <v>2.9521255313024906</v>
      </c>
      <c r="I58" s="100">
        <f t="shared" si="1"/>
        <v>3.4471475958505793</v>
      </c>
    </row>
    <row r="59" spans="1:9" x14ac:dyDescent="0.15">
      <c r="A59" s="118" t="s">
        <v>840</v>
      </c>
      <c r="B59" s="25" t="s">
        <v>1391</v>
      </c>
      <c r="C59" s="98">
        <v>7.0451252599999998</v>
      </c>
      <c r="D59" s="97">
        <v>17.82675961</v>
      </c>
      <c r="E59" s="99">
        <f t="shared" si="4"/>
        <v>-0.60480056868843368</v>
      </c>
      <c r="F59" s="98">
        <v>5.5652863300000002</v>
      </c>
      <c r="G59" s="97">
        <v>11.604446880000001</v>
      </c>
      <c r="H59" s="99">
        <f t="shared" si="2"/>
        <v>-0.52041778573766884</v>
      </c>
      <c r="I59" s="100">
        <f t="shared" si="1"/>
        <v>0.78994852818273387</v>
      </c>
    </row>
    <row r="60" spans="1:9" x14ac:dyDescent="0.15">
      <c r="A60" s="103" t="s">
        <v>147</v>
      </c>
      <c r="B60" s="114" t="s">
        <v>148</v>
      </c>
      <c r="C60" s="98">
        <v>7.9923800000000003E-2</v>
      </c>
      <c r="D60" s="97">
        <v>0.55862615999999998</v>
      </c>
      <c r="E60" s="99">
        <f t="shared" si="4"/>
        <v>-0.85692793191067174</v>
      </c>
      <c r="F60" s="98">
        <v>5.3257079999999998E-2</v>
      </c>
      <c r="G60" s="97">
        <v>0.50166456000000004</v>
      </c>
      <c r="H60" s="99">
        <f t="shared" si="2"/>
        <v>-0.89383926183663442</v>
      </c>
      <c r="I60" s="100">
        <f t="shared" si="1"/>
        <v>0.66634819665731604</v>
      </c>
    </row>
    <row r="61" spans="1:9" x14ac:dyDescent="0.15">
      <c r="A61" s="103" t="s">
        <v>149</v>
      </c>
      <c r="B61" s="114" t="s">
        <v>150</v>
      </c>
      <c r="C61" s="98">
        <v>0.41365174500000002</v>
      </c>
      <c r="D61" s="97">
        <v>0.20910541899999999</v>
      </c>
      <c r="E61" s="99">
        <f t="shared" si="4"/>
        <v>0.97819715518706873</v>
      </c>
      <c r="F61" s="98">
        <v>0.78610835000000001</v>
      </c>
      <c r="G61" s="97">
        <v>0.24521944000000001</v>
      </c>
      <c r="H61" s="99">
        <f t="shared" si="2"/>
        <v>2.2057342191141127</v>
      </c>
      <c r="I61" s="100">
        <f t="shared" si="1"/>
        <v>1.9004110571321293</v>
      </c>
    </row>
    <row r="62" spans="1:9" x14ac:dyDescent="0.15">
      <c r="A62" s="103" t="s">
        <v>151</v>
      </c>
      <c r="B62" s="114" t="s">
        <v>152</v>
      </c>
      <c r="C62" s="98">
        <v>2.4945967100000002</v>
      </c>
      <c r="D62" s="97">
        <v>0.73174348</v>
      </c>
      <c r="E62" s="99">
        <f t="shared" si="4"/>
        <v>2.4091136828441577</v>
      </c>
      <c r="F62" s="98">
        <v>6.6073992500000003</v>
      </c>
      <c r="G62" s="97">
        <v>3.2458966199999999</v>
      </c>
      <c r="H62" s="99">
        <f t="shared" si="2"/>
        <v>1.0356160480551595</v>
      </c>
      <c r="I62" s="100">
        <f t="shared" si="1"/>
        <v>2.6486843438513152</v>
      </c>
    </row>
    <row r="63" spans="1:9" x14ac:dyDescent="0.15">
      <c r="A63" s="103" t="s">
        <v>153</v>
      </c>
      <c r="B63" s="114" t="s">
        <v>154</v>
      </c>
      <c r="C63" s="98">
        <v>2.4824997519999998</v>
      </c>
      <c r="D63" s="97">
        <v>1.205798742</v>
      </c>
      <c r="E63" s="99">
        <f t="shared" si="4"/>
        <v>1.0588010797576364</v>
      </c>
      <c r="F63" s="98">
        <v>2.7535598999999999</v>
      </c>
      <c r="G63" s="97">
        <v>7.0718414599999999</v>
      </c>
      <c r="H63" s="99">
        <f t="shared" si="2"/>
        <v>-0.61063042552992974</v>
      </c>
      <c r="I63" s="100">
        <f t="shared" si="1"/>
        <v>1.1091883887527576</v>
      </c>
    </row>
    <row r="64" spans="1:9" x14ac:dyDescent="0.15">
      <c r="A64" s="103" t="s">
        <v>155</v>
      </c>
      <c r="B64" s="114" t="s">
        <v>156</v>
      </c>
      <c r="C64" s="98">
        <v>407.96864109699999</v>
      </c>
      <c r="D64" s="97">
        <v>301.70907067799999</v>
      </c>
      <c r="E64" s="99">
        <f t="shared" si="4"/>
        <v>0.35219216372982665</v>
      </c>
      <c r="F64" s="98">
        <v>415.20995436000004</v>
      </c>
      <c r="G64" s="97">
        <v>315.15396523999999</v>
      </c>
      <c r="H64" s="99">
        <f t="shared" si="2"/>
        <v>0.31748288187903384</v>
      </c>
      <c r="I64" s="100">
        <f t="shared" si="1"/>
        <v>1.0177496810625657</v>
      </c>
    </row>
    <row r="65" spans="1:9" x14ac:dyDescent="0.15">
      <c r="A65" s="103" t="s">
        <v>277</v>
      </c>
      <c r="B65" s="114" t="s">
        <v>278</v>
      </c>
      <c r="C65" s="98">
        <v>2.9057255199999998</v>
      </c>
      <c r="D65" s="97">
        <v>0</v>
      </c>
      <c r="E65" s="99" t="str">
        <f t="shared" si="4"/>
        <v/>
      </c>
      <c r="F65" s="98">
        <v>58.934421979999996</v>
      </c>
      <c r="G65" s="97">
        <v>13.946999999999999</v>
      </c>
      <c r="H65" s="99">
        <f t="shared" si="2"/>
        <v>3.225598478525848</v>
      </c>
      <c r="I65" s="100">
        <f t="shared" si="1"/>
        <v>20.282171035893299</v>
      </c>
    </row>
    <row r="66" spans="1:9" x14ac:dyDescent="0.15">
      <c r="A66" s="105" t="s">
        <v>1693</v>
      </c>
      <c r="B66" s="114" t="s">
        <v>1713</v>
      </c>
      <c r="C66" s="98">
        <v>11.91442172</v>
      </c>
      <c r="D66" s="97">
        <v>0.79605749999999997</v>
      </c>
      <c r="E66" s="99">
        <f t="shared" si="4"/>
        <v>13.966785338998754</v>
      </c>
      <c r="F66" s="98">
        <v>36.684038659999999</v>
      </c>
      <c r="G66" s="97">
        <v>1.1879158400000001</v>
      </c>
      <c r="H66" s="99">
        <f t="shared" si="2"/>
        <v>29.881008085555958</v>
      </c>
      <c r="I66" s="100">
        <f t="shared" si="1"/>
        <v>3.0789609031901883</v>
      </c>
    </row>
    <row r="67" spans="1:9" x14ac:dyDescent="0.15">
      <c r="A67" s="103" t="s">
        <v>157</v>
      </c>
      <c r="B67" s="114" t="s">
        <v>158</v>
      </c>
      <c r="C67" s="98">
        <v>41.445781498000002</v>
      </c>
      <c r="D67" s="97">
        <v>12.466020433000001</v>
      </c>
      <c r="E67" s="99">
        <f t="shared" si="4"/>
        <v>2.3247002698860411</v>
      </c>
      <c r="F67" s="98">
        <v>180.80487924000002</v>
      </c>
      <c r="G67" s="97">
        <v>143.43934049999999</v>
      </c>
      <c r="H67" s="99">
        <f t="shared" si="2"/>
        <v>0.26049714541179192</v>
      </c>
      <c r="I67" s="100">
        <f t="shared" si="1"/>
        <v>4.3624434792893192</v>
      </c>
    </row>
    <row r="68" spans="1:9" x14ac:dyDescent="0.15">
      <c r="A68" s="103" t="s">
        <v>1487</v>
      </c>
      <c r="B68" s="114" t="s">
        <v>159</v>
      </c>
      <c r="C68" s="98">
        <v>499.85870438900002</v>
      </c>
      <c r="D68" s="97">
        <v>285.34036615700001</v>
      </c>
      <c r="E68" s="99">
        <f t="shared" si="4"/>
        <v>0.75179807582488256</v>
      </c>
      <c r="F68" s="98">
        <v>610.17706309000005</v>
      </c>
      <c r="G68" s="97">
        <v>280.80857112000001</v>
      </c>
      <c r="H68" s="99">
        <f t="shared" si="2"/>
        <v>1.1729289125909501</v>
      </c>
      <c r="I68" s="100">
        <f t="shared" si="1"/>
        <v>1.2206990850261319</v>
      </c>
    </row>
    <row r="69" spans="1:9" x14ac:dyDescent="0.15">
      <c r="A69" s="103" t="s">
        <v>1488</v>
      </c>
      <c r="B69" s="114" t="s">
        <v>160</v>
      </c>
      <c r="C69" s="98">
        <v>398.63468811799999</v>
      </c>
      <c r="D69" s="97">
        <v>582.50982986199995</v>
      </c>
      <c r="E69" s="99">
        <f t="shared" si="4"/>
        <v>-0.31566015252920465</v>
      </c>
      <c r="F69" s="98">
        <v>573.63810208000007</v>
      </c>
      <c r="G69" s="97">
        <v>497.81640599000002</v>
      </c>
      <c r="H69" s="99">
        <f t="shared" si="2"/>
        <v>0.15230855226479445</v>
      </c>
      <c r="I69" s="100">
        <f t="shared" si="1"/>
        <v>1.439006988549369</v>
      </c>
    </row>
    <row r="70" spans="1:9" x14ac:dyDescent="0.15">
      <c r="A70" s="103" t="s">
        <v>519</v>
      </c>
      <c r="B70" s="114" t="s">
        <v>520</v>
      </c>
      <c r="C70" s="98">
        <v>82.127346889999998</v>
      </c>
      <c r="D70" s="97">
        <v>33.905490649999997</v>
      </c>
      <c r="E70" s="99">
        <f t="shared" si="4"/>
        <v>1.422243280234023</v>
      </c>
      <c r="F70" s="98">
        <v>147.40503823</v>
      </c>
      <c r="G70" s="97">
        <v>137.09469532</v>
      </c>
      <c r="H70" s="99">
        <f t="shared" si="2"/>
        <v>7.5205994556784894E-2</v>
      </c>
      <c r="I70" s="100">
        <f t="shared" si="1"/>
        <v>1.7948350191737212</v>
      </c>
    </row>
    <row r="71" spans="1:9" x14ac:dyDescent="0.15">
      <c r="A71" s="103" t="s">
        <v>1489</v>
      </c>
      <c r="B71" s="114" t="s">
        <v>161</v>
      </c>
      <c r="C71" s="98">
        <v>5.2952801849999993</v>
      </c>
      <c r="D71" s="97">
        <v>3.9920514300000001</v>
      </c>
      <c r="E71" s="99">
        <f t="shared" si="4"/>
        <v>0.32645590314952422</v>
      </c>
      <c r="F71" s="98">
        <v>5.2929475899999998</v>
      </c>
      <c r="G71" s="97">
        <v>4.9068459200000003</v>
      </c>
      <c r="H71" s="99">
        <f t="shared" si="2"/>
        <v>7.8686324432212684E-2</v>
      </c>
      <c r="I71" s="100">
        <f t="shared" ref="I71:I134" si="5">IF(ISERROR(F71/C71),"",(F71/C71))</f>
        <v>0.99955949545283607</v>
      </c>
    </row>
    <row r="72" spans="1:9" x14ac:dyDescent="0.15">
      <c r="A72" s="103" t="s">
        <v>995</v>
      </c>
      <c r="B72" s="114" t="s">
        <v>996</v>
      </c>
      <c r="C72" s="98">
        <v>1.1104400000000001E-3</v>
      </c>
      <c r="D72" s="97">
        <v>9.8844400000000013E-3</v>
      </c>
      <c r="E72" s="99">
        <f t="shared" si="4"/>
        <v>-0.88765777322741601</v>
      </c>
      <c r="F72" s="98">
        <v>2.6714400000000002E-3</v>
      </c>
      <c r="G72" s="97">
        <v>6.2444399999999995E-3</v>
      </c>
      <c r="H72" s="99">
        <f t="shared" ref="H72:H135" si="6">IF(ISERROR(F72/G72-1),"",(F72/G72-1))</f>
        <v>-0.57218901935161515</v>
      </c>
      <c r="I72" s="100">
        <f t="shared" si="5"/>
        <v>2.4057490724397534</v>
      </c>
    </row>
    <row r="73" spans="1:9" x14ac:dyDescent="0.15">
      <c r="A73" s="103" t="s">
        <v>162</v>
      </c>
      <c r="B73" s="115" t="s">
        <v>163</v>
      </c>
      <c r="C73" s="98">
        <v>28.355570294</v>
      </c>
      <c r="D73" s="97">
        <v>30.471878076000003</v>
      </c>
      <c r="E73" s="99">
        <f t="shared" si="4"/>
        <v>-6.9451176482188348E-2</v>
      </c>
      <c r="F73" s="98">
        <v>67.673103319999996</v>
      </c>
      <c r="G73" s="97">
        <v>190.25482405000002</v>
      </c>
      <c r="H73" s="99">
        <f t="shared" si="6"/>
        <v>-0.64430282565547392</v>
      </c>
      <c r="I73" s="100">
        <f t="shared" si="5"/>
        <v>2.3865893938419407</v>
      </c>
    </row>
    <row r="74" spans="1:9" x14ac:dyDescent="0.15">
      <c r="A74" s="103" t="s">
        <v>164</v>
      </c>
      <c r="B74" s="115" t="s">
        <v>165</v>
      </c>
      <c r="C74" s="98">
        <v>57.370018721000001</v>
      </c>
      <c r="D74" s="97">
        <v>44.855538505999995</v>
      </c>
      <c r="E74" s="99">
        <f t="shared" si="4"/>
        <v>0.27899520620683305</v>
      </c>
      <c r="F74" s="98">
        <v>115.22278514</v>
      </c>
      <c r="G74" s="97">
        <v>104.69238399</v>
      </c>
      <c r="H74" s="99">
        <f t="shared" si="6"/>
        <v>0.10058421394822603</v>
      </c>
      <c r="I74" s="100">
        <f t="shared" si="5"/>
        <v>2.0084146337889077</v>
      </c>
    </row>
    <row r="75" spans="1:9" x14ac:dyDescent="0.15">
      <c r="A75" s="103" t="s">
        <v>166</v>
      </c>
      <c r="B75" s="115" t="s">
        <v>167</v>
      </c>
      <c r="C75" s="98">
        <v>14.382987214</v>
      </c>
      <c r="D75" s="97">
        <v>16.906778779</v>
      </c>
      <c r="E75" s="99">
        <f t="shared" si="4"/>
        <v>-0.1492769023591185</v>
      </c>
      <c r="F75" s="98">
        <v>23.844048369999999</v>
      </c>
      <c r="G75" s="97">
        <v>15.185909410000001</v>
      </c>
      <c r="H75" s="99">
        <f t="shared" si="6"/>
        <v>0.57014293489058798</v>
      </c>
      <c r="I75" s="100">
        <f t="shared" si="5"/>
        <v>1.6577952837774106</v>
      </c>
    </row>
    <row r="76" spans="1:9" x14ac:dyDescent="0.15">
      <c r="A76" s="118" t="s">
        <v>841</v>
      </c>
      <c r="B76" s="25" t="s">
        <v>842</v>
      </c>
      <c r="C76" s="98">
        <v>2.0864932899999999</v>
      </c>
      <c r="D76" s="97">
        <v>4.2154691699999995</v>
      </c>
      <c r="E76" s="99">
        <f t="shared" si="4"/>
        <v>-0.5050388922664093</v>
      </c>
      <c r="F76" s="98">
        <v>2.8730496800000003</v>
      </c>
      <c r="G76" s="97">
        <v>4.7893338400000003</v>
      </c>
      <c r="H76" s="99">
        <f t="shared" si="6"/>
        <v>-0.40011496880743647</v>
      </c>
      <c r="I76" s="100">
        <f t="shared" si="5"/>
        <v>1.3769752789379928</v>
      </c>
    </row>
    <row r="77" spans="1:9" x14ac:dyDescent="0.15">
      <c r="A77" s="103" t="s">
        <v>1513</v>
      </c>
      <c r="B77" s="115" t="s">
        <v>168</v>
      </c>
      <c r="C77" s="98">
        <v>1.2489377800000001</v>
      </c>
      <c r="D77" s="97">
        <v>3.2339386400000003</v>
      </c>
      <c r="E77" s="99">
        <f t="shared" si="4"/>
        <v>-0.61380288279062711</v>
      </c>
      <c r="F77" s="98">
        <v>1.1040651499999998</v>
      </c>
      <c r="G77" s="97">
        <v>4.5265339200000003</v>
      </c>
      <c r="H77" s="99">
        <f t="shared" si="6"/>
        <v>-0.75609038405261753</v>
      </c>
      <c r="I77" s="100">
        <f t="shared" si="5"/>
        <v>0.88400332480934296</v>
      </c>
    </row>
    <row r="78" spans="1:9" x14ac:dyDescent="0.15">
      <c r="A78" s="103" t="s">
        <v>169</v>
      </c>
      <c r="B78" s="115" t="s">
        <v>170</v>
      </c>
      <c r="C78" s="98">
        <v>6.0031608499999995</v>
      </c>
      <c r="D78" s="97">
        <v>5.2451668759999999</v>
      </c>
      <c r="E78" s="99">
        <f t="shared" si="4"/>
        <v>0.14451284237843942</v>
      </c>
      <c r="F78" s="98">
        <v>13.56677314</v>
      </c>
      <c r="G78" s="97">
        <v>18.174303559999998</v>
      </c>
      <c r="H78" s="99">
        <f t="shared" si="6"/>
        <v>-0.25351895354828102</v>
      </c>
      <c r="I78" s="100">
        <f t="shared" si="5"/>
        <v>2.259938302336177</v>
      </c>
    </row>
    <row r="79" spans="1:9" x14ac:dyDescent="0.15">
      <c r="A79" s="103" t="s">
        <v>171</v>
      </c>
      <c r="B79" s="115" t="s">
        <v>172</v>
      </c>
      <c r="C79" s="98">
        <v>6.5633488600000005</v>
      </c>
      <c r="D79" s="97">
        <v>7.7186739000000006</v>
      </c>
      <c r="E79" s="99">
        <f t="shared" si="4"/>
        <v>-0.14967921367943782</v>
      </c>
      <c r="F79" s="98">
        <v>5.92473603</v>
      </c>
      <c r="G79" s="97">
        <v>11.10322019</v>
      </c>
      <c r="H79" s="99">
        <f t="shared" si="6"/>
        <v>-0.46639480001161715</v>
      </c>
      <c r="I79" s="100">
        <f t="shared" si="5"/>
        <v>0.90270015450618601</v>
      </c>
    </row>
    <row r="80" spans="1:9" x14ac:dyDescent="0.15">
      <c r="A80" s="103" t="s">
        <v>173</v>
      </c>
      <c r="B80" s="115" t="s">
        <v>174</v>
      </c>
      <c r="C80" s="98">
        <v>0.61287252000000003</v>
      </c>
      <c r="D80" s="97">
        <v>0.8904917</v>
      </c>
      <c r="E80" s="99">
        <f t="shared" si="4"/>
        <v>-0.31175942459654593</v>
      </c>
      <c r="F80" s="98">
        <v>0.99796224</v>
      </c>
      <c r="G80" s="97">
        <v>1.2555042199999999</v>
      </c>
      <c r="H80" s="99">
        <f t="shared" si="6"/>
        <v>-0.20513031808049198</v>
      </c>
      <c r="I80" s="100">
        <f t="shared" si="5"/>
        <v>1.6283357589601177</v>
      </c>
    </row>
    <row r="81" spans="1:9" x14ac:dyDescent="0.15">
      <c r="A81" s="103" t="s">
        <v>175</v>
      </c>
      <c r="B81" s="115" t="s">
        <v>176</v>
      </c>
      <c r="C81" s="98">
        <v>0.68263047199999993</v>
      </c>
      <c r="D81" s="97">
        <v>2.9869704700000002</v>
      </c>
      <c r="E81" s="99">
        <f t="shared" si="4"/>
        <v>-0.77146393683630898</v>
      </c>
      <c r="F81" s="98">
        <v>2.0781048700000002</v>
      </c>
      <c r="G81" s="97">
        <v>2.2315049</v>
      </c>
      <c r="H81" s="99">
        <f t="shared" si="6"/>
        <v>-6.8742860479490631E-2</v>
      </c>
      <c r="I81" s="100">
        <f t="shared" si="5"/>
        <v>3.0442603359200766</v>
      </c>
    </row>
    <row r="82" spans="1:9" x14ac:dyDescent="0.15">
      <c r="A82" s="103" t="s">
        <v>1514</v>
      </c>
      <c r="B82" s="115" t="s">
        <v>179</v>
      </c>
      <c r="C82" s="98">
        <v>9.2206055620000011</v>
      </c>
      <c r="D82" s="97">
        <v>7.4302474069999995</v>
      </c>
      <c r="E82" s="99">
        <f t="shared" si="4"/>
        <v>0.24095538909152792</v>
      </c>
      <c r="F82" s="98">
        <v>29.197779149999999</v>
      </c>
      <c r="G82" s="97">
        <v>11.21490477</v>
      </c>
      <c r="H82" s="99">
        <f t="shared" si="6"/>
        <v>1.6034799000794369</v>
      </c>
      <c r="I82" s="100">
        <f t="shared" si="5"/>
        <v>3.1665793481428173</v>
      </c>
    </row>
    <row r="83" spans="1:9" x14ac:dyDescent="0.15">
      <c r="A83" s="103" t="s">
        <v>177</v>
      </c>
      <c r="B83" s="115" t="s">
        <v>178</v>
      </c>
      <c r="C83" s="98">
        <v>3.14743811</v>
      </c>
      <c r="D83" s="97">
        <v>11.202839050000001</v>
      </c>
      <c r="E83" s="99">
        <f t="shared" si="4"/>
        <v>-0.71904995725168441</v>
      </c>
      <c r="F83" s="98">
        <v>4.4789070199999994</v>
      </c>
      <c r="G83" s="97">
        <v>15.560033369999999</v>
      </c>
      <c r="H83" s="99">
        <f t="shared" si="6"/>
        <v>-0.7121531224582458</v>
      </c>
      <c r="I83" s="100">
        <f t="shared" si="5"/>
        <v>1.4230325945948463</v>
      </c>
    </row>
    <row r="84" spans="1:9" x14ac:dyDescent="0.15">
      <c r="A84" s="103" t="s">
        <v>180</v>
      </c>
      <c r="B84" s="114" t="s">
        <v>181</v>
      </c>
      <c r="C84" s="98">
        <v>2.1852714399999997</v>
      </c>
      <c r="D84" s="97">
        <v>1.1311830300000001</v>
      </c>
      <c r="E84" s="99">
        <f t="shared" si="4"/>
        <v>0.93184602495318503</v>
      </c>
      <c r="F84" s="98">
        <v>3.7392211800000004</v>
      </c>
      <c r="G84" s="97">
        <v>0.99694520999999992</v>
      </c>
      <c r="H84" s="99">
        <f t="shared" si="6"/>
        <v>2.7506787158343444</v>
      </c>
      <c r="I84" s="100">
        <f t="shared" si="5"/>
        <v>1.7111014730508722</v>
      </c>
    </row>
    <row r="85" spans="1:9" x14ac:dyDescent="0.15">
      <c r="A85" s="103" t="s">
        <v>182</v>
      </c>
      <c r="B85" s="114" t="s">
        <v>183</v>
      </c>
      <c r="C85" s="98">
        <v>3.5626364160000001</v>
      </c>
      <c r="D85" s="97">
        <v>10.996920644999999</v>
      </c>
      <c r="E85" s="99">
        <f t="shared" si="4"/>
        <v>-0.67603327049378736</v>
      </c>
      <c r="F85" s="98">
        <v>5.1342755100000002</v>
      </c>
      <c r="G85" s="97">
        <v>45.976307820000002</v>
      </c>
      <c r="H85" s="99">
        <f t="shared" si="6"/>
        <v>-0.88832779852394861</v>
      </c>
      <c r="I85" s="100">
        <f t="shared" si="5"/>
        <v>1.4411449585317437</v>
      </c>
    </row>
    <row r="86" spans="1:9" x14ac:dyDescent="0.15">
      <c r="A86" s="103" t="s">
        <v>184</v>
      </c>
      <c r="B86" s="115" t="s">
        <v>185</v>
      </c>
      <c r="C86" s="98">
        <v>6.3679284900000006</v>
      </c>
      <c r="D86" s="97">
        <v>7.6020065099999998</v>
      </c>
      <c r="E86" s="99">
        <f t="shared" si="4"/>
        <v>-0.1623358278339595</v>
      </c>
      <c r="F86" s="98">
        <v>19.841705579999999</v>
      </c>
      <c r="G86" s="97">
        <v>4.622115</v>
      </c>
      <c r="H86" s="99">
        <f t="shared" si="6"/>
        <v>3.2927762680071782</v>
      </c>
      <c r="I86" s="100">
        <f t="shared" si="5"/>
        <v>3.1158807155511883</v>
      </c>
    </row>
    <row r="87" spans="1:9" x14ac:dyDescent="0.15">
      <c r="A87" s="103" t="s">
        <v>186</v>
      </c>
      <c r="B87" s="115" t="s">
        <v>187</v>
      </c>
      <c r="C87" s="98">
        <v>6.3442165199999998</v>
      </c>
      <c r="D87" s="97">
        <v>6.7111122500000002</v>
      </c>
      <c r="E87" s="99">
        <f t="shared" si="4"/>
        <v>-5.466988426545849E-2</v>
      </c>
      <c r="F87" s="98">
        <v>5.6961759800000005</v>
      </c>
      <c r="G87" s="97">
        <v>6.7768315000000001</v>
      </c>
      <c r="H87" s="99">
        <f t="shared" si="6"/>
        <v>-0.15946324178194482</v>
      </c>
      <c r="I87" s="100">
        <f t="shared" si="5"/>
        <v>0.8978533380824778</v>
      </c>
    </row>
    <row r="88" spans="1:9" x14ac:dyDescent="0.15">
      <c r="A88" s="103" t="s">
        <v>188</v>
      </c>
      <c r="B88" s="115" t="s">
        <v>189</v>
      </c>
      <c r="C88" s="98">
        <v>1.74649718</v>
      </c>
      <c r="D88" s="97">
        <v>3.18645018</v>
      </c>
      <c r="E88" s="99">
        <f t="shared" si="4"/>
        <v>-0.45189879604519656</v>
      </c>
      <c r="F88" s="98">
        <v>2.2137631200000003</v>
      </c>
      <c r="G88" s="97">
        <v>2.5749195600000001</v>
      </c>
      <c r="H88" s="99">
        <f t="shared" si="6"/>
        <v>-0.14025930969276557</v>
      </c>
      <c r="I88" s="100">
        <f t="shared" si="5"/>
        <v>1.2675446289584047</v>
      </c>
    </row>
    <row r="89" spans="1:9" x14ac:dyDescent="0.15">
      <c r="A89" s="103" t="s">
        <v>190</v>
      </c>
      <c r="B89" s="115" t="s">
        <v>191</v>
      </c>
      <c r="C89" s="98">
        <v>4.1637297640000002</v>
      </c>
      <c r="D89" s="97">
        <v>2.7239805580000001</v>
      </c>
      <c r="E89" s="99">
        <f t="shared" si="4"/>
        <v>0.52854606534236503</v>
      </c>
      <c r="F89" s="98">
        <v>3.4845058900000003</v>
      </c>
      <c r="G89" s="97">
        <v>2.8206512999999998</v>
      </c>
      <c r="H89" s="99">
        <f t="shared" si="6"/>
        <v>0.23535507207147544</v>
      </c>
      <c r="I89" s="100">
        <f t="shared" si="5"/>
        <v>0.83687128788409049</v>
      </c>
    </row>
    <row r="90" spans="1:9" x14ac:dyDescent="0.15">
      <c r="A90" s="103" t="s">
        <v>192</v>
      </c>
      <c r="B90" s="114" t="s">
        <v>193</v>
      </c>
      <c r="C90" s="98">
        <v>19.285048918000001</v>
      </c>
      <c r="D90" s="97">
        <v>12.373134009999999</v>
      </c>
      <c r="E90" s="99">
        <f t="shared" si="4"/>
        <v>0.55862281152162208</v>
      </c>
      <c r="F90" s="98">
        <v>31.304188140000001</v>
      </c>
      <c r="G90" s="97">
        <v>20.834848640000001</v>
      </c>
      <c r="H90" s="99">
        <f t="shared" si="6"/>
        <v>0.50249174740345026</v>
      </c>
      <c r="I90" s="100">
        <f t="shared" si="5"/>
        <v>1.6232361283139785</v>
      </c>
    </row>
    <row r="91" spans="1:9" x14ac:dyDescent="0.15">
      <c r="A91" s="103" t="s">
        <v>1001</v>
      </c>
      <c r="B91" s="114" t="s">
        <v>1463</v>
      </c>
      <c r="C91" s="98">
        <v>6.1032752010000006</v>
      </c>
      <c r="D91" s="97">
        <v>4.0495512749999998</v>
      </c>
      <c r="E91" s="99">
        <f t="shared" si="4"/>
        <v>0.50714851758482826</v>
      </c>
      <c r="F91" s="98">
        <v>6.3617382199999994</v>
      </c>
      <c r="G91" s="97">
        <v>6.5031131699999998</v>
      </c>
      <c r="H91" s="99">
        <f t="shared" si="6"/>
        <v>-2.1739580152501103E-2</v>
      </c>
      <c r="I91" s="100">
        <f t="shared" si="5"/>
        <v>1.0423482491757294</v>
      </c>
    </row>
    <row r="92" spans="1:9" x14ac:dyDescent="0.15">
      <c r="A92" s="103" t="s">
        <v>194</v>
      </c>
      <c r="B92" s="115" t="s">
        <v>195</v>
      </c>
      <c r="C92" s="98">
        <v>0.59368988</v>
      </c>
      <c r="D92" s="97">
        <v>5.3952489999999999E-2</v>
      </c>
      <c r="E92" s="99">
        <f t="shared" si="4"/>
        <v>10.00393846511996</v>
      </c>
      <c r="F92" s="98">
        <v>0.24723864000000001</v>
      </c>
      <c r="G92" s="97">
        <v>7.0739130000000011E-2</v>
      </c>
      <c r="H92" s="99">
        <f t="shared" si="6"/>
        <v>2.4950760632764353</v>
      </c>
      <c r="I92" s="100">
        <f t="shared" si="5"/>
        <v>0.4164440869364322</v>
      </c>
    </row>
    <row r="93" spans="1:9" x14ac:dyDescent="0.15">
      <c r="A93" s="103" t="s">
        <v>196</v>
      </c>
      <c r="B93" s="115" t="s">
        <v>197</v>
      </c>
      <c r="C93" s="98">
        <v>0.22776864000000002</v>
      </c>
      <c r="D93" s="97">
        <v>1.05105E-3</v>
      </c>
      <c r="E93" s="99">
        <f t="shared" si="4"/>
        <v>215.70580847723707</v>
      </c>
      <c r="F93" s="98">
        <v>0.20390633999999999</v>
      </c>
      <c r="G93" s="97">
        <v>1.05105E-3</v>
      </c>
      <c r="H93" s="99">
        <f t="shared" si="6"/>
        <v>193.00251177394034</v>
      </c>
      <c r="I93" s="100">
        <f t="shared" si="5"/>
        <v>0.8952344800407992</v>
      </c>
    </row>
    <row r="94" spans="1:9" x14ac:dyDescent="0.15">
      <c r="A94" s="103" t="s">
        <v>198</v>
      </c>
      <c r="B94" s="114" t="s">
        <v>199</v>
      </c>
      <c r="C94" s="98">
        <v>5.8258301770000003</v>
      </c>
      <c r="D94" s="97">
        <v>6.8227958049999993</v>
      </c>
      <c r="E94" s="99">
        <f t="shared" si="4"/>
        <v>-0.14612274154084837</v>
      </c>
      <c r="F94" s="98">
        <v>16.696760749999999</v>
      </c>
      <c r="G94" s="97">
        <v>16.180183320000001</v>
      </c>
      <c r="H94" s="99">
        <f t="shared" si="6"/>
        <v>3.1926549890288758E-2</v>
      </c>
      <c r="I94" s="100">
        <f t="shared" si="5"/>
        <v>2.8659882356196595</v>
      </c>
    </row>
    <row r="95" spans="1:9" x14ac:dyDescent="0.15">
      <c r="A95" s="103" t="s">
        <v>200</v>
      </c>
      <c r="B95" s="114" t="s">
        <v>201</v>
      </c>
      <c r="C95" s="98">
        <v>26.270898977000002</v>
      </c>
      <c r="D95" s="97">
        <v>20.283495586000001</v>
      </c>
      <c r="E95" s="99">
        <f t="shared" si="4"/>
        <v>0.29518597352285791</v>
      </c>
      <c r="F95" s="98">
        <v>37.001767979999997</v>
      </c>
      <c r="G95" s="97">
        <v>43.127641400000002</v>
      </c>
      <c r="H95" s="99">
        <f t="shared" si="6"/>
        <v>-0.14204053876222422</v>
      </c>
      <c r="I95" s="100">
        <f t="shared" si="5"/>
        <v>1.4084698057875675</v>
      </c>
    </row>
    <row r="96" spans="1:9" x14ac:dyDescent="0.15">
      <c r="A96" s="103" t="s">
        <v>1345</v>
      </c>
      <c r="B96" s="114" t="s">
        <v>1346</v>
      </c>
      <c r="C96" s="98">
        <v>3.27718379</v>
      </c>
      <c r="D96" s="97">
        <v>1.40880089</v>
      </c>
      <c r="E96" s="99">
        <f t="shared" si="4"/>
        <v>1.3262221178750107</v>
      </c>
      <c r="F96" s="98">
        <v>5.1546882099999998</v>
      </c>
      <c r="G96" s="97">
        <v>2.79117755</v>
      </c>
      <c r="H96" s="99">
        <f t="shared" si="6"/>
        <v>0.84677904492317224</v>
      </c>
      <c r="I96" s="100">
        <f t="shared" si="5"/>
        <v>1.5729017779622301</v>
      </c>
    </row>
    <row r="97" spans="1:9" x14ac:dyDescent="0.15">
      <c r="A97" s="115" t="s">
        <v>1337</v>
      </c>
      <c r="B97" s="114" t="s">
        <v>202</v>
      </c>
      <c r="C97" s="98">
        <v>536.31554295599994</v>
      </c>
      <c r="D97" s="97">
        <v>544.66572145999999</v>
      </c>
      <c r="E97" s="99">
        <f t="shared" si="4"/>
        <v>-1.5330831691807267E-2</v>
      </c>
      <c r="F97" s="98">
        <v>755.20762609000008</v>
      </c>
      <c r="G97" s="97">
        <v>1238.6639087599999</v>
      </c>
      <c r="H97" s="99">
        <f t="shared" si="6"/>
        <v>-0.39030464942986642</v>
      </c>
      <c r="I97" s="100">
        <f t="shared" si="5"/>
        <v>1.4081404800008908</v>
      </c>
    </row>
    <row r="98" spans="1:9" x14ac:dyDescent="0.15">
      <c r="A98" s="118" t="s">
        <v>1437</v>
      </c>
      <c r="B98" s="25" t="s">
        <v>1338</v>
      </c>
      <c r="C98" s="98">
        <v>33.226546333000002</v>
      </c>
      <c r="D98" s="97">
        <v>17.189400287999998</v>
      </c>
      <c r="E98" s="99">
        <f t="shared" si="4"/>
        <v>0.9329671644330495</v>
      </c>
      <c r="F98" s="98">
        <v>47.132289740000004</v>
      </c>
      <c r="G98" s="97">
        <v>35.951032270000006</v>
      </c>
      <c r="H98" s="99">
        <f t="shared" si="6"/>
        <v>0.31101353046072067</v>
      </c>
      <c r="I98" s="100">
        <f t="shared" si="5"/>
        <v>1.4185130548217426</v>
      </c>
    </row>
    <row r="99" spans="1:9" x14ac:dyDescent="0.15">
      <c r="A99" s="103" t="s">
        <v>241</v>
      </c>
      <c r="B99" s="114" t="s">
        <v>242</v>
      </c>
      <c r="C99" s="98">
        <v>0</v>
      </c>
      <c r="D99" s="97">
        <v>4.8785000000000001E-4</v>
      </c>
      <c r="E99" s="99">
        <f t="shared" si="4"/>
        <v>-1</v>
      </c>
      <c r="F99" s="98">
        <v>4.8785000000000001E-4</v>
      </c>
      <c r="G99" s="97">
        <v>0</v>
      </c>
      <c r="H99" s="99" t="str">
        <f t="shared" si="6"/>
        <v/>
      </c>
      <c r="I99" s="100" t="str">
        <f t="shared" si="5"/>
        <v/>
      </c>
    </row>
    <row r="100" spans="1:9" x14ac:dyDescent="0.15">
      <c r="A100" s="103" t="s">
        <v>243</v>
      </c>
      <c r="B100" s="114" t="s">
        <v>244</v>
      </c>
      <c r="C100" s="98">
        <v>6.4978835999999998</v>
      </c>
      <c r="D100" s="97">
        <v>1.3501800000000001E-3</v>
      </c>
      <c r="E100" s="99">
        <f t="shared" si="4"/>
        <v>4811.6054303870587</v>
      </c>
      <c r="F100" s="98">
        <v>9.9978060000000006</v>
      </c>
      <c r="G100" s="97">
        <v>1.3501800000000001E-3</v>
      </c>
      <c r="H100" s="99">
        <f t="shared" si="6"/>
        <v>7403.7949162333907</v>
      </c>
      <c r="I100" s="100">
        <f t="shared" si="5"/>
        <v>1.538624976292281</v>
      </c>
    </row>
    <row r="101" spans="1:9" x14ac:dyDescent="0.15">
      <c r="A101" s="103" t="s">
        <v>203</v>
      </c>
      <c r="B101" s="114" t="s">
        <v>204</v>
      </c>
      <c r="C101" s="98">
        <v>1.1977933500000002</v>
      </c>
      <c r="D101" s="97">
        <v>0.11268316</v>
      </c>
      <c r="E101" s="99">
        <f t="shared" si="4"/>
        <v>9.6297458289242162</v>
      </c>
      <c r="F101" s="98">
        <v>2.3143445512097798</v>
      </c>
      <c r="G101" s="97">
        <v>8.0916979045479991</v>
      </c>
      <c r="H101" s="99">
        <f t="shared" si="6"/>
        <v>-0.71398529968488011</v>
      </c>
      <c r="I101" s="100">
        <f t="shared" si="5"/>
        <v>1.932173484858452</v>
      </c>
    </row>
    <row r="102" spans="1:9" x14ac:dyDescent="0.15">
      <c r="A102" s="118" t="s">
        <v>1068</v>
      </c>
      <c r="B102" s="25" t="s">
        <v>1069</v>
      </c>
      <c r="C102" s="98">
        <v>7.1989100000000002E-3</v>
      </c>
      <c r="D102" s="97">
        <v>3.5236000000000002E-4</v>
      </c>
      <c r="E102" s="99">
        <f t="shared" si="4"/>
        <v>19.430553978885229</v>
      </c>
      <c r="F102" s="98">
        <v>8.0725099999999998E-3</v>
      </c>
      <c r="G102" s="97">
        <v>3.5236000000000002E-4</v>
      </c>
      <c r="H102" s="99">
        <f t="shared" si="6"/>
        <v>21.909836530820748</v>
      </c>
      <c r="I102" s="100">
        <f t="shared" si="5"/>
        <v>1.1213517046330623</v>
      </c>
    </row>
    <row r="103" spans="1:9" x14ac:dyDescent="0.15">
      <c r="A103" s="103" t="s">
        <v>205</v>
      </c>
      <c r="B103" s="114" t="s">
        <v>206</v>
      </c>
      <c r="C103" s="98">
        <v>14.984220795000001</v>
      </c>
      <c r="D103" s="97">
        <v>1.803762165</v>
      </c>
      <c r="E103" s="99">
        <f t="shared" si="4"/>
        <v>7.3072042898737717</v>
      </c>
      <c r="F103" s="98">
        <v>232.64280553999998</v>
      </c>
      <c r="G103" s="97">
        <v>14.72823028</v>
      </c>
      <c r="H103" s="99">
        <f t="shared" si="6"/>
        <v>14.795706688257999</v>
      </c>
      <c r="I103" s="100">
        <f t="shared" si="5"/>
        <v>15.525852743549351</v>
      </c>
    </row>
    <row r="104" spans="1:9" x14ac:dyDescent="0.15">
      <c r="A104" s="103" t="s">
        <v>1438</v>
      </c>
      <c r="B104" s="114" t="s">
        <v>207</v>
      </c>
      <c r="C104" s="98">
        <v>5.5580847379999998</v>
      </c>
      <c r="D104" s="97">
        <v>4.1631627900000003</v>
      </c>
      <c r="E104" s="99">
        <f t="shared" si="4"/>
        <v>0.33506303220970124</v>
      </c>
      <c r="F104" s="98">
        <v>35.390531780000003</v>
      </c>
      <c r="G104" s="97">
        <v>22.35196298</v>
      </c>
      <c r="H104" s="99">
        <f t="shared" si="6"/>
        <v>0.58332992103049741</v>
      </c>
      <c r="I104" s="100">
        <f t="shared" si="5"/>
        <v>6.3673969448574468</v>
      </c>
    </row>
    <row r="105" spans="1:9" x14ac:dyDescent="0.15">
      <c r="A105" s="103" t="s">
        <v>1439</v>
      </c>
      <c r="B105" s="114" t="s">
        <v>208</v>
      </c>
      <c r="C105" s="98">
        <v>2.6820010099999996</v>
      </c>
      <c r="D105" s="97">
        <v>0.20159228000000001</v>
      </c>
      <c r="E105" s="99">
        <f t="shared" si="4"/>
        <v>12.304085900511664</v>
      </c>
      <c r="F105" s="98">
        <v>36.806666740000004</v>
      </c>
      <c r="G105" s="97">
        <v>29.933965100000002</v>
      </c>
      <c r="H105" s="99">
        <f t="shared" si="6"/>
        <v>0.22959543171245311</v>
      </c>
      <c r="I105" s="100">
        <f t="shared" si="5"/>
        <v>13.723584220425037</v>
      </c>
    </row>
    <row r="106" spans="1:9" x14ac:dyDescent="0.15">
      <c r="A106" s="103" t="s">
        <v>1440</v>
      </c>
      <c r="B106" s="114" t="s">
        <v>209</v>
      </c>
      <c r="C106" s="98">
        <v>33.140305668000003</v>
      </c>
      <c r="D106" s="97">
        <v>44.982304325000001</v>
      </c>
      <c r="E106" s="99">
        <f t="shared" si="4"/>
        <v>-0.26325904896825214</v>
      </c>
      <c r="F106" s="98">
        <v>218.83207997</v>
      </c>
      <c r="G106" s="97">
        <v>208.62063696000001</v>
      </c>
      <c r="H106" s="99">
        <f t="shared" si="6"/>
        <v>4.8947425138759826E-2</v>
      </c>
      <c r="I106" s="100">
        <f t="shared" si="5"/>
        <v>6.6032004098653312</v>
      </c>
    </row>
    <row r="107" spans="1:9" x14ac:dyDescent="0.15">
      <c r="A107" s="103" t="s">
        <v>1441</v>
      </c>
      <c r="B107" s="114" t="s">
        <v>210</v>
      </c>
      <c r="C107" s="98">
        <v>0.26380305999999998</v>
      </c>
      <c r="D107" s="97">
        <v>1.6755869999999999E-2</v>
      </c>
      <c r="E107" s="99">
        <f t="shared" si="4"/>
        <v>14.743918996745618</v>
      </c>
      <c r="F107" s="98">
        <v>2.2244640899999997</v>
      </c>
      <c r="G107" s="97">
        <v>0.56531280000000006</v>
      </c>
      <c r="H107" s="99">
        <f t="shared" si="6"/>
        <v>2.9349260975516556</v>
      </c>
      <c r="I107" s="100">
        <f t="shared" si="5"/>
        <v>8.4322907020108104</v>
      </c>
    </row>
    <row r="108" spans="1:9" x14ac:dyDescent="0.15">
      <c r="A108" s="103" t="s">
        <v>1442</v>
      </c>
      <c r="B108" s="114" t="s">
        <v>211</v>
      </c>
      <c r="C108" s="98">
        <v>2.6089727699999998</v>
      </c>
      <c r="D108" s="97">
        <v>4.0502400000000001E-3</v>
      </c>
      <c r="E108" s="99">
        <f t="shared" ref="E108:E171" si="7">IF(ISERROR(C108/D108-1),"",(C108/D108-1))</f>
        <v>643.15263539938371</v>
      </c>
      <c r="F108" s="98">
        <v>6.3318563600000006</v>
      </c>
      <c r="G108" s="97">
        <v>0.86262749999999999</v>
      </c>
      <c r="H108" s="99">
        <f t="shared" si="6"/>
        <v>6.3401976635337975</v>
      </c>
      <c r="I108" s="100">
        <f t="shared" si="5"/>
        <v>2.4269537930056666</v>
      </c>
    </row>
    <row r="109" spans="1:9" x14ac:dyDescent="0.15">
      <c r="A109" s="115" t="s">
        <v>1443</v>
      </c>
      <c r="B109" s="115" t="s">
        <v>212</v>
      </c>
      <c r="C109" s="98">
        <v>45.419276329999995</v>
      </c>
      <c r="D109" s="97">
        <v>24.300078105000001</v>
      </c>
      <c r="E109" s="99">
        <f t="shared" si="7"/>
        <v>0.86910001415404881</v>
      </c>
      <c r="F109" s="98">
        <v>78.963878190000003</v>
      </c>
      <c r="G109" s="97">
        <v>73.122985129999989</v>
      </c>
      <c r="H109" s="99">
        <f t="shared" si="6"/>
        <v>7.9877661580909365E-2</v>
      </c>
      <c r="I109" s="100">
        <f t="shared" si="5"/>
        <v>1.7385543005193895</v>
      </c>
    </row>
    <row r="110" spans="1:9" x14ac:dyDescent="0.15">
      <c r="A110" s="103" t="s">
        <v>1444</v>
      </c>
      <c r="B110" s="115" t="s">
        <v>213</v>
      </c>
      <c r="C110" s="98">
        <v>41.286515430000001</v>
      </c>
      <c r="D110" s="97">
        <v>14.10554827</v>
      </c>
      <c r="E110" s="99">
        <f t="shared" si="7"/>
        <v>1.9269699156472422</v>
      </c>
      <c r="F110" s="98">
        <v>88.661617069999991</v>
      </c>
      <c r="G110" s="97">
        <v>158.92365716999998</v>
      </c>
      <c r="H110" s="99">
        <f t="shared" si="6"/>
        <v>-0.4421119004632581</v>
      </c>
      <c r="I110" s="100">
        <f t="shared" si="5"/>
        <v>2.1474715448031207</v>
      </c>
    </row>
    <row r="111" spans="1:9" x14ac:dyDescent="0.15">
      <c r="A111" s="103" t="s">
        <v>1445</v>
      </c>
      <c r="B111" s="115" t="s">
        <v>214</v>
      </c>
      <c r="C111" s="98">
        <v>14.926821628000001</v>
      </c>
      <c r="D111" s="97">
        <v>18.961108120000002</v>
      </c>
      <c r="E111" s="99">
        <f t="shared" si="7"/>
        <v>-0.21276638825473881</v>
      </c>
      <c r="F111" s="98">
        <v>132.37798728999999</v>
      </c>
      <c r="G111" s="97">
        <v>68.83833052</v>
      </c>
      <c r="H111" s="99">
        <f t="shared" si="6"/>
        <v>0.92302727695494369</v>
      </c>
      <c r="I111" s="100">
        <f t="shared" si="5"/>
        <v>8.8684644721474388</v>
      </c>
    </row>
    <row r="112" spans="1:9" x14ac:dyDescent="0.15">
      <c r="A112" s="103" t="s">
        <v>1446</v>
      </c>
      <c r="B112" s="115" t="s">
        <v>215</v>
      </c>
      <c r="C112" s="98">
        <v>17.314312271000002</v>
      </c>
      <c r="D112" s="97">
        <v>27.441574261</v>
      </c>
      <c r="E112" s="99">
        <f t="shared" si="7"/>
        <v>-0.36904814183320656</v>
      </c>
      <c r="F112" s="98">
        <v>39.577813810000002</v>
      </c>
      <c r="G112" s="97">
        <v>109.93122628</v>
      </c>
      <c r="H112" s="99">
        <f t="shared" si="6"/>
        <v>-0.63997660037746285</v>
      </c>
      <c r="I112" s="100">
        <f t="shared" si="5"/>
        <v>2.2858438262251668</v>
      </c>
    </row>
    <row r="113" spans="1:9" x14ac:dyDescent="0.15">
      <c r="A113" s="103" t="s">
        <v>1447</v>
      </c>
      <c r="B113" s="115" t="s">
        <v>216</v>
      </c>
      <c r="C113" s="98">
        <v>7.62785096</v>
      </c>
      <c r="D113" s="97">
        <v>32.730749162999999</v>
      </c>
      <c r="E113" s="99">
        <f t="shared" si="7"/>
        <v>-0.76695153166176855</v>
      </c>
      <c r="F113" s="98">
        <v>26.826504920000001</v>
      </c>
      <c r="G113" s="97">
        <v>89.713563180000008</v>
      </c>
      <c r="H113" s="99">
        <f t="shared" si="6"/>
        <v>-0.7009760400868742</v>
      </c>
      <c r="I113" s="100">
        <f t="shared" si="5"/>
        <v>3.516915191536464</v>
      </c>
    </row>
    <row r="114" spans="1:9" x14ac:dyDescent="0.15">
      <c r="A114" s="103" t="s">
        <v>217</v>
      </c>
      <c r="B114" s="115" t="s">
        <v>218</v>
      </c>
      <c r="C114" s="98">
        <v>2.0871566000000001</v>
      </c>
      <c r="D114" s="97">
        <v>0.13670733999999998</v>
      </c>
      <c r="E114" s="99">
        <f t="shared" si="7"/>
        <v>14.267333853471222</v>
      </c>
      <c r="F114" s="98">
        <v>4.1567965999999998</v>
      </c>
      <c r="G114" s="97">
        <v>0.13670733999999998</v>
      </c>
      <c r="H114" s="99">
        <f t="shared" si="6"/>
        <v>29.406535596406165</v>
      </c>
      <c r="I114" s="100">
        <f t="shared" si="5"/>
        <v>1.9916074337689849</v>
      </c>
    </row>
    <row r="115" spans="1:9" x14ac:dyDescent="0.15">
      <c r="A115" s="103" t="s">
        <v>1448</v>
      </c>
      <c r="B115" s="115" t="s">
        <v>219</v>
      </c>
      <c r="C115" s="98">
        <v>22.5443654</v>
      </c>
      <c r="D115" s="97">
        <v>27.86631685</v>
      </c>
      <c r="E115" s="99">
        <f t="shared" si="7"/>
        <v>-0.19098151645397654</v>
      </c>
      <c r="F115" s="98">
        <v>123.23070457999999</v>
      </c>
      <c r="G115" s="97">
        <v>76.592789659999994</v>
      </c>
      <c r="H115" s="99">
        <f t="shared" si="6"/>
        <v>0.60890738053840976</v>
      </c>
      <c r="I115" s="100">
        <f t="shared" si="5"/>
        <v>5.4661420888786694</v>
      </c>
    </row>
    <row r="116" spans="1:9" x14ac:dyDescent="0.15">
      <c r="A116" s="103" t="s">
        <v>220</v>
      </c>
      <c r="B116" s="115" t="s">
        <v>221</v>
      </c>
      <c r="C116" s="98">
        <v>12.0018764</v>
      </c>
      <c r="D116" s="97">
        <v>0</v>
      </c>
      <c r="E116" s="99" t="str">
        <f t="shared" si="7"/>
        <v/>
      </c>
      <c r="F116" s="98">
        <v>0.86266189999999998</v>
      </c>
      <c r="G116" s="97">
        <v>0</v>
      </c>
      <c r="H116" s="99" t="str">
        <f t="shared" si="6"/>
        <v/>
      </c>
      <c r="I116" s="100">
        <f t="shared" si="5"/>
        <v>7.1877252460290295E-2</v>
      </c>
    </row>
    <row r="117" spans="1:9" x14ac:dyDescent="0.15">
      <c r="A117" s="103" t="s">
        <v>1449</v>
      </c>
      <c r="B117" s="115" t="s">
        <v>222</v>
      </c>
      <c r="C117" s="98">
        <v>9.1536142500000004</v>
      </c>
      <c r="D117" s="97">
        <v>8.9537431099999996</v>
      </c>
      <c r="E117" s="99">
        <f t="shared" si="7"/>
        <v>2.2322635075019637E-2</v>
      </c>
      <c r="F117" s="98">
        <v>121.80785661</v>
      </c>
      <c r="G117" s="97">
        <v>13.44018867</v>
      </c>
      <c r="H117" s="99">
        <f t="shared" si="6"/>
        <v>8.062957343886751</v>
      </c>
      <c r="I117" s="100">
        <f t="shared" si="5"/>
        <v>13.307077760022496</v>
      </c>
    </row>
    <row r="118" spans="1:9" x14ac:dyDescent="0.15">
      <c r="A118" s="103" t="s">
        <v>446</v>
      </c>
      <c r="B118" s="116" t="s">
        <v>447</v>
      </c>
      <c r="C118" s="98">
        <v>0.92755259999999995</v>
      </c>
      <c r="D118" s="97">
        <v>0.36912244999999999</v>
      </c>
      <c r="E118" s="99">
        <f t="shared" si="7"/>
        <v>1.5128588087774122</v>
      </c>
      <c r="F118" s="98">
        <v>18.233370559999997</v>
      </c>
      <c r="G118" s="97">
        <v>0.36912244999999999</v>
      </c>
      <c r="H118" s="99">
        <f t="shared" si="6"/>
        <v>48.396536461003656</v>
      </c>
      <c r="I118" s="100">
        <f t="shared" si="5"/>
        <v>19.657505741453367</v>
      </c>
    </row>
    <row r="119" spans="1:9" x14ac:dyDescent="0.15">
      <c r="A119" s="103" t="s">
        <v>444</v>
      </c>
      <c r="B119" s="116" t="s">
        <v>445</v>
      </c>
      <c r="C119" s="98">
        <v>0</v>
      </c>
      <c r="D119" s="97">
        <v>0</v>
      </c>
      <c r="E119" s="99" t="str">
        <f t="shared" si="7"/>
        <v/>
      </c>
      <c r="F119" s="98">
        <v>0</v>
      </c>
      <c r="G119" s="97">
        <v>0</v>
      </c>
      <c r="H119" s="99" t="str">
        <f t="shared" si="6"/>
        <v/>
      </c>
      <c r="I119" s="100" t="str">
        <f t="shared" si="5"/>
        <v/>
      </c>
    </row>
    <row r="120" spans="1:9" x14ac:dyDescent="0.15">
      <c r="A120" s="103" t="s">
        <v>223</v>
      </c>
      <c r="B120" s="115" t="s">
        <v>224</v>
      </c>
      <c r="C120" s="98">
        <v>5.561E-2</v>
      </c>
      <c r="D120" s="97">
        <v>1.34696E-2</v>
      </c>
      <c r="E120" s="99">
        <f t="shared" si="7"/>
        <v>3.1285561560848132</v>
      </c>
      <c r="F120" s="98">
        <v>5.561E-2</v>
      </c>
      <c r="G120" s="97">
        <v>1.34696E-2</v>
      </c>
      <c r="H120" s="99">
        <f t="shared" si="6"/>
        <v>3.1285561560848132</v>
      </c>
      <c r="I120" s="100">
        <f t="shared" si="5"/>
        <v>1</v>
      </c>
    </row>
    <row r="121" spans="1:9" x14ac:dyDescent="0.15">
      <c r="A121" s="103" t="s">
        <v>1450</v>
      </c>
      <c r="B121" s="115" t="s">
        <v>225</v>
      </c>
      <c r="C121" s="98">
        <v>17.775133780000001</v>
      </c>
      <c r="D121" s="97">
        <v>23.54734388</v>
      </c>
      <c r="E121" s="99">
        <f t="shared" si="7"/>
        <v>-0.24513211041618332</v>
      </c>
      <c r="F121" s="98">
        <v>29.742746950000001</v>
      </c>
      <c r="G121" s="97">
        <v>42.763473810000001</v>
      </c>
      <c r="H121" s="99">
        <f t="shared" si="6"/>
        <v>-0.30448244026787119</v>
      </c>
      <c r="I121" s="100">
        <f t="shared" si="5"/>
        <v>1.6732783740545214</v>
      </c>
    </row>
    <row r="122" spans="1:9" x14ac:dyDescent="0.15">
      <c r="A122" s="103" t="s">
        <v>484</v>
      </c>
      <c r="B122" s="116" t="s">
        <v>485</v>
      </c>
      <c r="C122" s="98">
        <v>5.4819999999999999E-3</v>
      </c>
      <c r="D122" s="97">
        <v>1.5727600000000001E-3</v>
      </c>
      <c r="E122" s="99">
        <f t="shared" si="7"/>
        <v>2.4855922073297894</v>
      </c>
      <c r="F122" s="98">
        <v>5.4819999999999999E-3</v>
      </c>
      <c r="G122" s="97">
        <v>1.5727600000000001E-3</v>
      </c>
      <c r="H122" s="99">
        <f t="shared" si="6"/>
        <v>2.4855922073297894</v>
      </c>
      <c r="I122" s="100">
        <f t="shared" si="5"/>
        <v>1</v>
      </c>
    </row>
    <row r="123" spans="1:9" x14ac:dyDescent="0.15">
      <c r="A123" s="103" t="s">
        <v>502</v>
      </c>
      <c r="B123" s="116" t="s">
        <v>503</v>
      </c>
      <c r="C123" s="98">
        <v>8.5141499999999998E-3</v>
      </c>
      <c r="D123" s="97">
        <v>0.14530898</v>
      </c>
      <c r="E123" s="99">
        <f t="shared" si="7"/>
        <v>-0.94140658065317095</v>
      </c>
      <c r="F123" s="98">
        <v>8.5141499999999998E-3</v>
      </c>
      <c r="G123" s="97">
        <v>0.41039940999999996</v>
      </c>
      <c r="H123" s="99">
        <f t="shared" si="6"/>
        <v>-0.97925399064292029</v>
      </c>
      <c r="I123" s="100">
        <f t="shared" si="5"/>
        <v>1</v>
      </c>
    </row>
    <row r="124" spans="1:9" x14ac:dyDescent="0.15">
      <c r="A124" s="103" t="s">
        <v>1451</v>
      </c>
      <c r="B124" s="114" t="s">
        <v>1344</v>
      </c>
      <c r="C124" s="98">
        <v>22.629674739999999</v>
      </c>
      <c r="D124" s="97">
        <v>10.876464840000001</v>
      </c>
      <c r="E124" s="99">
        <f t="shared" si="7"/>
        <v>1.0806093774859291</v>
      </c>
      <c r="F124" s="98">
        <v>39.647868799999998</v>
      </c>
      <c r="G124" s="97">
        <v>10.957472340000001</v>
      </c>
      <c r="H124" s="99">
        <f t="shared" si="6"/>
        <v>2.6183407605115612</v>
      </c>
      <c r="I124" s="100">
        <f t="shared" si="5"/>
        <v>1.7520299896276812</v>
      </c>
    </row>
    <row r="125" spans="1:9" x14ac:dyDescent="0.15">
      <c r="A125" s="103" t="s">
        <v>226</v>
      </c>
      <c r="B125" s="115" t="s">
        <v>227</v>
      </c>
      <c r="C125" s="98">
        <v>2.6554076800000002</v>
      </c>
      <c r="D125" s="97">
        <v>8.6272040199999989</v>
      </c>
      <c r="E125" s="99">
        <f t="shared" si="7"/>
        <v>-0.69220529920886231</v>
      </c>
      <c r="F125" s="98">
        <v>4.1821082799999996</v>
      </c>
      <c r="G125" s="97">
        <v>15.87438377</v>
      </c>
      <c r="H125" s="99">
        <f t="shared" si="6"/>
        <v>-0.73654988183519265</v>
      </c>
      <c r="I125" s="100">
        <f t="shared" si="5"/>
        <v>1.5749401914812566</v>
      </c>
    </row>
    <row r="126" spans="1:9" x14ac:dyDescent="0.15">
      <c r="A126" s="103" t="s">
        <v>228</v>
      </c>
      <c r="B126" s="115" t="s">
        <v>229</v>
      </c>
      <c r="C126" s="98">
        <v>3.7376967349999997</v>
      </c>
      <c r="D126" s="97">
        <v>2.384796605</v>
      </c>
      <c r="E126" s="99">
        <f t="shared" si="7"/>
        <v>0.56730210331710862</v>
      </c>
      <c r="F126" s="98">
        <v>2.1018803900000003</v>
      </c>
      <c r="G126" s="97">
        <v>3.3784711199999999</v>
      </c>
      <c r="H126" s="99">
        <f t="shared" si="6"/>
        <v>-0.37786048323538712</v>
      </c>
      <c r="I126" s="100">
        <f t="shared" si="5"/>
        <v>0.56234642321777362</v>
      </c>
    </row>
    <row r="127" spans="1:9" x14ac:dyDescent="0.15">
      <c r="A127" s="118" t="s">
        <v>845</v>
      </c>
      <c r="B127" s="25" t="s">
        <v>846</v>
      </c>
      <c r="C127" s="98">
        <v>11.798429539999999</v>
      </c>
      <c r="D127" s="97">
        <v>5.6878693799999995</v>
      </c>
      <c r="E127" s="99">
        <f t="shared" si="7"/>
        <v>1.074314431601803</v>
      </c>
      <c r="F127" s="98">
        <v>29.598650489999997</v>
      </c>
      <c r="G127" s="97">
        <v>8.9749861300000013</v>
      </c>
      <c r="H127" s="99">
        <f t="shared" si="6"/>
        <v>2.2979048726396187</v>
      </c>
      <c r="I127" s="100">
        <f t="shared" si="5"/>
        <v>2.5086940926885428</v>
      </c>
    </row>
    <row r="128" spans="1:9" x14ac:dyDescent="0.15">
      <c r="A128" s="103" t="s">
        <v>230</v>
      </c>
      <c r="B128" s="115" t="s">
        <v>231</v>
      </c>
      <c r="C128" s="98">
        <v>38.879466477000001</v>
      </c>
      <c r="D128" s="97">
        <v>39.934719874999999</v>
      </c>
      <c r="E128" s="99">
        <f t="shared" si="7"/>
        <v>-2.6424459750889806E-2</v>
      </c>
      <c r="F128" s="98">
        <v>64.667902549999994</v>
      </c>
      <c r="G128" s="97">
        <v>59.543877999999999</v>
      </c>
      <c r="H128" s="99">
        <f t="shared" si="6"/>
        <v>8.6054599097492357E-2</v>
      </c>
      <c r="I128" s="100">
        <f t="shared" si="5"/>
        <v>1.6632919226979543</v>
      </c>
    </row>
    <row r="129" spans="1:9" x14ac:dyDescent="0.15">
      <c r="A129" s="103" t="s">
        <v>232</v>
      </c>
      <c r="B129" s="115" t="s">
        <v>233</v>
      </c>
      <c r="C129" s="98">
        <v>20.401952199</v>
      </c>
      <c r="D129" s="97">
        <v>11.627883913</v>
      </c>
      <c r="E129" s="99">
        <f t="shared" si="7"/>
        <v>0.75457136927472868</v>
      </c>
      <c r="F129" s="98">
        <v>51.752157600000004</v>
      </c>
      <c r="G129" s="97">
        <v>85.491017310000004</v>
      </c>
      <c r="H129" s="99">
        <f t="shared" si="6"/>
        <v>-0.3946480083124887</v>
      </c>
      <c r="I129" s="100">
        <f t="shared" si="5"/>
        <v>2.5366277253868201</v>
      </c>
    </row>
    <row r="130" spans="1:9" x14ac:dyDescent="0.15">
      <c r="A130" s="103" t="s">
        <v>234</v>
      </c>
      <c r="B130" s="114" t="s">
        <v>235</v>
      </c>
      <c r="C130" s="98">
        <v>4.3884629500000001</v>
      </c>
      <c r="D130" s="97">
        <v>2.1663489339999997</v>
      </c>
      <c r="E130" s="99">
        <f t="shared" si="7"/>
        <v>1.025741505038634</v>
      </c>
      <c r="F130" s="98">
        <v>1.88614802</v>
      </c>
      <c r="G130" s="97">
        <v>2.5557996899999997</v>
      </c>
      <c r="H130" s="99">
        <f t="shared" si="6"/>
        <v>-0.26201257971042313</v>
      </c>
      <c r="I130" s="100">
        <f t="shared" si="5"/>
        <v>0.42979695658590439</v>
      </c>
    </row>
    <row r="131" spans="1:9" x14ac:dyDescent="0.15">
      <c r="A131" s="103" t="s">
        <v>236</v>
      </c>
      <c r="B131" s="114" t="s">
        <v>237</v>
      </c>
      <c r="C131" s="98">
        <v>12.621732312000001</v>
      </c>
      <c r="D131" s="97">
        <v>13.116784251</v>
      </c>
      <c r="E131" s="99">
        <f t="shared" si="7"/>
        <v>-3.7741867940098039E-2</v>
      </c>
      <c r="F131" s="98">
        <v>18.26693964</v>
      </c>
      <c r="G131" s="97">
        <v>18.186166019999998</v>
      </c>
      <c r="H131" s="99">
        <f t="shared" si="6"/>
        <v>4.4414870023277153E-3</v>
      </c>
      <c r="I131" s="100">
        <f t="shared" si="5"/>
        <v>1.4472608979856805</v>
      </c>
    </row>
    <row r="132" spans="1:9" x14ac:dyDescent="0.15">
      <c r="A132" s="103" t="s">
        <v>238</v>
      </c>
      <c r="B132" s="115" t="s">
        <v>239</v>
      </c>
      <c r="C132" s="98">
        <v>46.250398437999998</v>
      </c>
      <c r="D132" s="97">
        <v>37.500052016000005</v>
      </c>
      <c r="E132" s="99">
        <f t="shared" si="7"/>
        <v>0.23334224758585709</v>
      </c>
      <c r="F132" s="98">
        <v>120.94950343000001</v>
      </c>
      <c r="G132" s="97">
        <v>123.07049759</v>
      </c>
      <c r="H132" s="99">
        <f t="shared" si="6"/>
        <v>-1.7233977285652347E-2</v>
      </c>
      <c r="I132" s="100">
        <f t="shared" si="5"/>
        <v>2.615101869709</v>
      </c>
    </row>
    <row r="133" spans="1:9" x14ac:dyDescent="0.15">
      <c r="A133" s="103" t="s">
        <v>294</v>
      </c>
      <c r="B133" s="115" t="s">
        <v>295</v>
      </c>
      <c r="C133" s="98">
        <v>1.7573800000000001E-2</v>
      </c>
      <c r="D133" s="97">
        <v>1.8302200000000001E-2</v>
      </c>
      <c r="E133" s="99">
        <f t="shared" si="7"/>
        <v>-3.9798494170099841E-2</v>
      </c>
      <c r="F133" s="98">
        <v>1.73098E-2</v>
      </c>
      <c r="G133" s="97">
        <v>3.9896730000000005E-2</v>
      </c>
      <c r="H133" s="99">
        <f t="shared" si="6"/>
        <v>-0.56613486869725915</v>
      </c>
      <c r="I133" s="100">
        <f t="shared" si="5"/>
        <v>0.98497763716441522</v>
      </c>
    </row>
    <row r="134" spans="1:9" x14ac:dyDescent="0.15">
      <c r="A134" s="103" t="s">
        <v>296</v>
      </c>
      <c r="B134" s="115" t="s">
        <v>297</v>
      </c>
      <c r="C134" s="98">
        <v>1.586939705</v>
      </c>
      <c r="D134" s="97">
        <v>0.29068450000000001</v>
      </c>
      <c r="E134" s="99">
        <f t="shared" si="7"/>
        <v>4.4593200015824719</v>
      </c>
      <c r="F134" s="98">
        <v>63.472901210000003</v>
      </c>
      <c r="G134" s="97">
        <v>33.25975905</v>
      </c>
      <c r="H134" s="99">
        <f t="shared" si="6"/>
        <v>0.9083993096456302</v>
      </c>
      <c r="I134" s="100">
        <f t="shared" si="5"/>
        <v>39.997046522949027</v>
      </c>
    </row>
    <row r="135" spans="1:9" x14ac:dyDescent="0.15">
      <c r="A135" s="103" t="s">
        <v>298</v>
      </c>
      <c r="B135" s="114" t="s">
        <v>299</v>
      </c>
      <c r="C135" s="98">
        <v>41.603379421</v>
      </c>
      <c r="D135" s="97">
        <v>46.904929891999998</v>
      </c>
      <c r="E135" s="99">
        <f t="shared" si="7"/>
        <v>-0.11302757478173353</v>
      </c>
      <c r="F135" s="98">
        <v>231.86682943</v>
      </c>
      <c r="G135" s="97">
        <v>100.74393693</v>
      </c>
      <c r="H135" s="99">
        <f t="shared" si="6"/>
        <v>1.3015462418458812</v>
      </c>
      <c r="I135" s="100">
        <f t="shared" ref="I135:I198" si="8">IF(ISERROR(F135/C135),"",(F135/C135))</f>
        <v>5.5732691107530883</v>
      </c>
    </row>
    <row r="136" spans="1:9" x14ac:dyDescent="0.15">
      <c r="A136" s="103" t="s">
        <v>300</v>
      </c>
      <c r="B136" s="114" t="s">
        <v>301</v>
      </c>
      <c r="C136" s="98">
        <v>39.182825405000003</v>
      </c>
      <c r="D136" s="97">
        <v>20.229062489999997</v>
      </c>
      <c r="E136" s="99">
        <f t="shared" si="7"/>
        <v>0.93695705989190459</v>
      </c>
      <c r="F136" s="98">
        <v>71.17488109</v>
      </c>
      <c r="G136" s="97">
        <v>33.702122340000003</v>
      </c>
      <c r="H136" s="99">
        <f t="shared" ref="H136:H199" si="9">IF(ISERROR(F136/G136-1),"",(F136/G136-1))</f>
        <v>1.111881274774341</v>
      </c>
      <c r="I136" s="100">
        <f t="shared" si="8"/>
        <v>1.8164815924917346</v>
      </c>
    </row>
    <row r="137" spans="1:9" x14ac:dyDescent="0.15">
      <c r="A137" s="103" t="s">
        <v>302</v>
      </c>
      <c r="B137" s="114" t="s">
        <v>303</v>
      </c>
      <c r="C137" s="98">
        <v>14.285068979</v>
      </c>
      <c r="D137" s="97">
        <v>7.8308438420000002</v>
      </c>
      <c r="E137" s="99">
        <f t="shared" si="7"/>
        <v>0.82420557314441201</v>
      </c>
      <c r="F137" s="98">
        <v>18.086519620000001</v>
      </c>
      <c r="G137" s="97">
        <v>10.991974990000001</v>
      </c>
      <c r="H137" s="99">
        <f t="shared" si="9"/>
        <v>0.64542947345261381</v>
      </c>
      <c r="I137" s="100">
        <f t="shared" si="8"/>
        <v>1.2661135656109457</v>
      </c>
    </row>
    <row r="138" spans="1:9" x14ac:dyDescent="0.15">
      <c r="A138" s="118" t="s">
        <v>843</v>
      </c>
      <c r="B138" s="25" t="s">
        <v>844</v>
      </c>
      <c r="C138" s="98">
        <v>5.8117760399999998</v>
      </c>
      <c r="D138" s="97">
        <v>5.1306867699999996</v>
      </c>
      <c r="E138" s="99">
        <f t="shared" si="7"/>
        <v>0.1327481681365632</v>
      </c>
      <c r="F138" s="98">
        <v>11.609245130000001</v>
      </c>
      <c r="G138" s="97">
        <v>6.2541697599999999</v>
      </c>
      <c r="H138" s="99">
        <f t="shared" si="9"/>
        <v>0.856240808212408</v>
      </c>
      <c r="I138" s="100">
        <f t="shared" si="8"/>
        <v>1.9975382826348556</v>
      </c>
    </row>
    <row r="139" spans="1:9" x14ac:dyDescent="0.15">
      <c r="A139" s="103" t="s">
        <v>275</v>
      </c>
      <c r="B139" s="114" t="s">
        <v>276</v>
      </c>
      <c r="C139" s="98">
        <v>8.9791019999999999E-2</v>
      </c>
      <c r="D139" s="97">
        <v>0</v>
      </c>
      <c r="E139" s="99" t="str">
        <f t="shared" si="7"/>
        <v/>
      </c>
      <c r="F139" s="98">
        <v>105.52815972</v>
      </c>
      <c r="G139" s="97">
        <v>0</v>
      </c>
      <c r="H139" s="99" t="str">
        <f t="shared" si="9"/>
        <v/>
      </c>
      <c r="I139" s="100">
        <f t="shared" si="8"/>
        <v>1175.2640711732645</v>
      </c>
    </row>
    <row r="140" spans="1:9" x14ac:dyDescent="0.15">
      <c r="A140" s="103" t="s">
        <v>304</v>
      </c>
      <c r="B140" s="115" t="s">
        <v>305</v>
      </c>
      <c r="C140" s="98">
        <v>21.231715177999998</v>
      </c>
      <c r="D140" s="97">
        <v>5.9461065049999995</v>
      </c>
      <c r="E140" s="99">
        <f t="shared" si="7"/>
        <v>2.5706920419515762</v>
      </c>
      <c r="F140" s="98">
        <v>32.392561289999996</v>
      </c>
      <c r="G140" s="97">
        <v>11.910356090000001</v>
      </c>
      <c r="H140" s="99">
        <f t="shared" si="9"/>
        <v>1.7196971312383318</v>
      </c>
      <c r="I140" s="100">
        <f t="shared" si="8"/>
        <v>1.5256686055945545</v>
      </c>
    </row>
    <row r="141" spans="1:9" x14ac:dyDescent="0.15">
      <c r="A141" s="103" t="s">
        <v>306</v>
      </c>
      <c r="B141" s="115" t="s">
        <v>307</v>
      </c>
      <c r="C141" s="98">
        <v>35.337108656999995</v>
      </c>
      <c r="D141" s="97">
        <v>16.540036880000002</v>
      </c>
      <c r="E141" s="99">
        <f t="shared" si="7"/>
        <v>1.1364588793468271</v>
      </c>
      <c r="F141" s="98">
        <v>123.38831631000001</v>
      </c>
      <c r="G141" s="97">
        <v>51.506711539999998</v>
      </c>
      <c r="H141" s="99">
        <f t="shared" si="9"/>
        <v>1.3955774426440897</v>
      </c>
      <c r="I141" s="100">
        <f t="shared" si="8"/>
        <v>3.4917490705781833</v>
      </c>
    </row>
    <row r="142" spans="1:9" x14ac:dyDescent="0.15">
      <c r="A142" s="103" t="s">
        <v>308</v>
      </c>
      <c r="B142" s="115" t="s">
        <v>309</v>
      </c>
      <c r="C142" s="98">
        <v>26.058948010999998</v>
      </c>
      <c r="D142" s="97">
        <v>34.373065913999994</v>
      </c>
      <c r="E142" s="99">
        <f t="shared" si="7"/>
        <v>-0.24187885723669744</v>
      </c>
      <c r="F142" s="98">
        <v>72.643726040000004</v>
      </c>
      <c r="G142" s="97">
        <v>74.66246975</v>
      </c>
      <c r="H142" s="99">
        <f t="shared" si="9"/>
        <v>-2.7038265901992875E-2</v>
      </c>
      <c r="I142" s="100">
        <f t="shared" si="8"/>
        <v>2.7876691725750269</v>
      </c>
    </row>
    <row r="143" spans="1:9" x14ac:dyDescent="0.15">
      <c r="A143" s="103" t="s">
        <v>310</v>
      </c>
      <c r="B143" s="115" t="s">
        <v>311</v>
      </c>
      <c r="C143" s="98">
        <v>25.688534173000001</v>
      </c>
      <c r="D143" s="97">
        <v>21.603175704999998</v>
      </c>
      <c r="E143" s="99">
        <f t="shared" si="7"/>
        <v>0.18910916264290045</v>
      </c>
      <c r="F143" s="98">
        <v>39.742000850000004</v>
      </c>
      <c r="G143" s="97">
        <v>64.798416549999999</v>
      </c>
      <c r="H143" s="99">
        <f t="shared" si="9"/>
        <v>-0.38668253074773629</v>
      </c>
      <c r="I143" s="100">
        <f t="shared" si="8"/>
        <v>1.5470715682863265</v>
      </c>
    </row>
    <row r="144" spans="1:9" x14ac:dyDescent="0.15">
      <c r="A144" s="105" t="s">
        <v>810</v>
      </c>
      <c r="B144" s="114" t="s">
        <v>811</v>
      </c>
      <c r="C144" s="98">
        <v>9.5395839799999997</v>
      </c>
      <c r="D144" s="97">
        <v>0.70754802999999999</v>
      </c>
      <c r="E144" s="99">
        <f t="shared" si="7"/>
        <v>12.482595633825735</v>
      </c>
      <c r="F144" s="98">
        <v>2.98050572</v>
      </c>
      <c r="G144" s="97">
        <v>1.81781773</v>
      </c>
      <c r="H144" s="99">
        <f t="shared" si="9"/>
        <v>0.63960647473715637</v>
      </c>
      <c r="I144" s="100">
        <f t="shared" si="8"/>
        <v>0.31243560791002128</v>
      </c>
    </row>
    <row r="145" spans="1:9" x14ac:dyDescent="0.15">
      <c r="A145" s="105" t="s">
        <v>1694</v>
      </c>
      <c r="B145" s="114" t="s">
        <v>1714</v>
      </c>
      <c r="C145" s="98">
        <v>15.548027980000001</v>
      </c>
      <c r="D145" s="97">
        <v>19.58454905</v>
      </c>
      <c r="E145" s="99">
        <f t="shared" si="7"/>
        <v>-0.20610742987722763</v>
      </c>
      <c r="F145" s="98">
        <v>11.85203969</v>
      </c>
      <c r="G145" s="97">
        <v>16.009644210000001</v>
      </c>
      <c r="H145" s="99">
        <f t="shared" si="9"/>
        <v>-0.25969374868450001</v>
      </c>
      <c r="I145" s="100">
        <f t="shared" si="8"/>
        <v>0.76228571914365695</v>
      </c>
    </row>
    <row r="146" spans="1:9" x14ac:dyDescent="0.15">
      <c r="A146" s="103" t="s">
        <v>999</v>
      </c>
      <c r="B146" s="114" t="s">
        <v>1000</v>
      </c>
      <c r="C146" s="98">
        <v>1.3612000000000001E-2</v>
      </c>
      <c r="D146" s="97">
        <v>1.8343999999999999E-2</v>
      </c>
      <c r="E146" s="99">
        <f t="shared" si="7"/>
        <v>-0.25795900566942864</v>
      </c>
      <c r="F146" s="98">
        <v>0.23020757</v>
      </c>
      <c r="G146" s="97">
        <v>4.5255160000000003E-2</v>
      </c>
      <c r="H146" s="99">
        <f t="shared" si="9"/>
        <v>4.0868800375470995</v>
      </c>
      <c r="I146" s="100">
        <f t="shared" si="8"/>
        <v>16.912104760505436</v>
      </c>
    </row>
    <row r="147" spans="1:9" x14ac:dyDescent="0.15">
      <c r="A147" s="103" t="s">
        <v>313</v>
      </c>
      <c r="B147" s="114" t="s">
        <v>314</v>
      </c>
      <c r="C147" s="98">
        <v>16.523964280999998</v>
      </c>
      <c r="D147" s="97">
        <v>21.263097867999999</v>
      </c>
      <c r="E147" s="99">
        <f t="shared" si="7"/>
        <v>-0.22288067413413848</v>
      </c>
      <c r="F147" s="98">
        <v>25.89841697</v>
      </c>
      <c r="G147" s="97">
        <v>26.3436849</v>
      </c>
      <c r="H147" s="99">
        <f t="shared" si="9"/>
        <v>-1.6902264496794106E-2</v>
      </c>
      <c r="I147" s="100">
        <f t="shared" si="8"/>
        <v>1.5673246764264173</v>
      </c>
    </row>
    <row r="148" spans="1:9" x14ac:dyDescent="0.15">
      <c r="A148" s="103" t="s">
        <v>324</v>
      </c>
      <c r="B148" s="114" t="s">
        <v>325</v>
      </c>
      <c r="C148" s="98">
        <v>15.275099072000001</v>
      </c>
      <c r="D148" s="97">
        <v>12.00638507</v>
      </c>
      <c r="E148" s="99">
        <f t="shared" si="7"/>
        <v>0.27224797330275874</v>
      </c>
      <c r="F148" s="98">
        <v>22.882070505124599</v>
      </c>
      <c r="G148" s="97">
        <v>18.453940329877298</v>
      </c>
      <c r="H148" s="99">
        <f t="shared" si="9"/>
        <v>0.2399558086832041</v>
      </c>
      <c r="I148" s="100">
        <f t="shared" si="8"/>
        <v>1.4979981731881886</v>
      </c>
    </row>
    <row r="149" spans="1:9" x14ac:dyDescent="0.15">
      <c r="A149" s="103" t="s">
        <v>993</v>
      </c>
      <c r="B149" s="114" t="s">
        <v>994</v>
      </c>
      <c r="C149" s="98">
        <v>0</v>
      </c>
      <c r="D149" s="97">
        <v>1.0222E-2</v>
      </c>
      <c r="E149" s="99">
        <f t="shared" si="7"/>
        <v>-1</v>
      </c>
      <c r="F149" s="98">
        <v>8.0599999999999995E-3</v>
      </c>
      <c r="G149" s="97">
        <v>9.8679800000000002E-3</v>
      </c>
      <c r="H149" s="99">
        <f t="shared" si="9"/>
        <v>-0.18321682857079169</v>
      </c>
      <c r="I149" s="100" t="str">
        <f t="shared" si="8"/>
        <v/>
      </c>
    </row>
    <row r="150" spans="1:9" x14ac:dyDescent="0.15">
      <c r="A150" s="103" t="s">
        <v>326</v>
      </c>
      <c r="B150" s="114" t="s">
        <v>327</v>
      </c>
      <c r="C150" s="98">
        <v>2.0323690399999998</v>
      </c>
      <c r="D150" s="97">
        <v>1.0324738499999999</v>
      </c>
      <c r="E150" s="99">
        <f t="shared" si="7"/>
        <v>0.96844601923816276</v>
      </c>
      <c r="F150" s="98">
        <v>7.2670962800000005</v>
      </c>
      <c r="G150" s="97">
        <v>1.27636054</v>
      </c>
      <c r="H150" s="99">
        <f t="shared" si="9"/>
        <v>4.6936077638376386</v>
      </c>
      <c r="I150" s="100">
        <f t="shared" si="8"/>
        <v>3.5756775157330685</v>
      </c>
    </row>
    <row r="151" spans="1:9" x14ac:dyDescent="0.15">
      <c r="A151" s="103" t="s">
        <v>997</v>
      </c>
      <c r="B151" s="114" t="s">
        <v>998</v>
      </c>
      <c r="C151" s="98">
        <v>0.61850000000000005</v>
      </c>
      <c r="D151" s="97">
        <v>0</v>
      </c>
      <c r="E151" s="99" t="str">
        <f t="shared" si="7"/>
        <v/>
      </c>
      <c r="F151" s="98">
        <v>0.41399999999999998</v>
      </c>
      <c r="G151" s="97">
        <v>0</v>
      </c>
      <c r="H151" s="99" t="str">
        <f t="shared" si="9"/>
        <v/>
      </c>
      <c r="I151" s="100">
        <f t="shared" si="8"/>
        <v>0.66936135812449471</v>
      </c>
    </row>
    <row r="152" spans="1:9" x14ac:dyDescent="0.15">
      <c r="A152" s="103" t="s">
        <v>328</v>
      </c>
      <c r="B152" s="114" t="s">
        <v>329</v>
      </c>
      <c r="C152" s="98">
        <v>0.12157819500000001</v>
      </c>
      <c r="D152" s="97">
        <v>0.25913936500000001</v>
      </c>
      <c r="E152" s="99">
        <f t="shared" si="7"/>
        <v>-0.53083857020333436</v>
      </c>
      <c r="F152" s="98">
        <v>0.19246811</v>
      </c>
      <c r="G152" s="97">
        <v>0.32880736999999999</v>
      </c>
      <c r="H152" s="99">
        <f t="shared" si="9"/>
        <v>-0.41464782252295618</v>
      </c>
      <c r="I152" s="100">
        <f t="shared" si="8"/>
        <v>1.5830808312296458</v>
      </c>
    </row>
    <row r="153" spans="1:9" x14ac:dyDescent="0.15">
      <c r="A153" s="103" t="s">
        <v>330</v>
      </c>
      <c r="B153" s="114" t="s">
        <v>331</v>
      </c>
      <c r="C153" s="98">
        <v>1.90537924</v>
      </c>
      <c r="D153" s="97">
        <v>3.3949546499999999</v>
      </c>
      <c r="E153" s="99">
        <f t="shared" si="7"/>
        <v>-0.43876150451670981</v>
      </c>
      <c r="F153" s="98">
        <v>5.59867706</v>
      </c>
      <c r="G153" s="97">
        <v>3.3317536400000001</v>
      </c>
      <c r="H153" s="99">
        <f t="shared" si="9"/>
        <v>0.68039947275333357</v>
      </c>
      <c r="I153" s="100">
        <f t="shared" si="8"/>
        <v>2.9383531333111406</v>
      </c>
    </row>
    <row r="154" spans="1:9" x14ac:dyDescent="0.15">
      <c r="A154" s="103" t="s">
        <v>332</v>
      </c>
      <c r="B154" s="114" t="s">
        <v>333</v>
      </c>
      <c r="C154" s="98">
        <v>3.4760622900000002</v>
      </c>
      <c r="D154" s="97">
        <v>3.9049788199999997</v>
      </c>
      <c r="E154" s="99">
        <f t="shared" si="7"/>
        <v>-0.10983837551262299</v>
      </c>
      <c r="F154" s="98">
        <v>7.1582092599999996</v>
      </c>
      <c r="G154" s="97">
        <v>6.2207658700000001</v>
      </c>
      <c r="H154" s="99">
        <f t="shared" si="9"/>
        <v>0.15069581617287242</v>
      </c>
      <c r="I154" s="100">
        <f t="shared" si="8"/>
        <v>2.0592868202025225</v>
      </c>
    </row>
    <row r="155" spans="1:9" x14ac:dyDescent="0.15">
      <c r="A155" s="103" t="s">
        <v>334</v>
      </c>
      <c r="B155" s="114" t="s">
        <v>335</v>
      </c>
      <c r="C155" s="98">
        <v>756.89403876199992</v>
      </c>
      <c r="D155" s="97">
        <v>740.51529252600005</v>
      </c>
      <c r="E155" s="99">
        <f t="shared" si="7"/>
        <v>2.2118039156395763E-2</v>
      </c>
      <c r="F155" s="98">
        <v>599.95657741000002</v>
      </c>
      <c r="G155" s="97">
        <v>370.08127777999999</v>
      </c>
      <c r="H155" s="99">
        <f t="shared" si="9"/>
        <v>0.62114814618277614</v>
      </c>
      <c r="I155" s="100">
        <f t="shared" si="8"/>
        <v>0.79265596858353937</v>
      </c>
    </row>
    <row r="156" spans="1:9" x14ac:dyDescent="0.15">
      <c r="A156" s="103" t="s">
        <v>336</v>
      </c>
      <c r="B156" s="114" t="s">
        <v>337</v>
      </c>
      <c r="C156" s="98">
        <v>3.2985300000000002E-2</v>
      </c>
      <c r="D156" s="97">
        <v>0.13498639000000001</v>
      </c>
      <c r="E156" s="99">
        <f t="shared" si="7"/>
        <v>-0.75563980931707264</v>
      </c>
      <c r="F156" s="98">
        <v>4.6222699999999999E-2</v>
      </c>
      <c r="G156" s="97">
        <v>0.25234939000000001</v>
      </c>
      <c r="H156" s="99">
        <f t="shared" si="9"/>
        <v>-0.81683054593474547</v>
      </c>
      <c r="I156" s="100">
        <f t="shared" si="8"/>
        <v>1.4013120996322603</v>
      </c>
    </row>
    <row r="157" spans="1:9" x14ac:dyDescent="0.15">
      <c r="A157" s="103" t="s">
        <v>338</v>
      </c>
      <c r="B157" s="114" t="s">
        <v>339</v>
      </c>
      <c r="C157" s="98">
        <v>3.5142387099999999</v>
      </c>
      <c r="D157" s="97">
        <v>13.20884734</v>
      </c>
      <c r="E157" s="99">
        <f t="shared" si="7"/>
        <v>-0.73394811677791716</v>
      </c>
      <c r="F157" s="98">
        <v>6.5112550032424501</v>
      </c>
      <c r="G157" s="97">
        <v>14.649095610042849</v>
      </c>
      <c r="H157" s="99">
        <f t="shared" si="9"/>
        <v>-0.55551829433220523</v>
      </c>
      <c r="I157" s="100">
        <f t="shared" si="8"/>
        <v>1.8528209209904385</v>
      </c>
    </row>
    <row r="158" spans="1:9" x14ac:dyDescent="0.15">
      <c r="A158" s="103" t="s">
        <v>263</v>
      </c>
      <c r="B158" s="114" t="s">
        <v>264</v>
      </c>
      <c r="C158" s="98">
        <v>3.0026565199999999</v>
      </c>
      <c r="D158" s="97">
        <v>0.73000133</v>
      </c>
      <c r="E158" s="99">
        <f t="shared" si="7"/>
        <v>3.1132206156391522</v>
      </c>
      <c r="F158" s="98">
        <v>2.1382034300000003</v>
      </c>
      <c r="G158" s="97">
        <v>0</v>
      </c>
      <c r="H158" s="99" t="str">
        <f t="shared" si="9"/>
        <v/>
      </c>
      <c r="I158" s="100">
        <f t="shared" si="8"/>
        <v>0.71210390391239298</v>
      </c>
    </row>
    <row r="159" spans="1:9" x14ac:dyDescent="0.15">
      <c r="A159" s="103" t="s">
        <v>261</v>
      </c>
      <c r="B159" s="114" t="s">
        <v>262</v>
      </c>
      <c r="C159" s="98">
        <v>4.1271646099999995</v>
      </c>
      <c r="D159" s="97">
        <v>1.2759517</v>
      </c>
      <c r="E159" s="99">
        <f t="shared" si="7"/>
        <v>2.234577460886646</v>
      </c>
      <c r="F159" s="98">
        <v>1.9535942399999999</v>
      </c>
      <c r="G159" s="97">
        <v>13.550596800000001</v>
      </c>
      <c r="H159" s="99">
        <f t="shared" si="9"/>
        <v>-0.8558296532002192</v>
      </c>
      <c r="I159" s="100">
        <f t="shared" si="8"/>
        <v>0.47335021124829818</v>
      </c>
    </row>
    <row r="160" spans="1:9" x14ac:dyDescent="0.15">
      <c r="A160" s="103" t="s">
        <v>269</v>
      </c>
      <c r="B160" s="114" t="s">
        <v>270</v>
      </c>
      <c r="C160" s="98">
        <v>0.59643578000000008</v>
      </c>
      <c r="D160" s="97">
        <v>1.0697561200000001</v>
      </c>
      <c r="E160" s="99">
        <f t="shared" si="7"/>
        <v>-0.44245630490059729</v>
      </c>
      <c r="F160" s="98">
        <v>2.6210689199999999</v>
      </c>
      <c r="G160" s="97">
        <v>11.979686640000001</v>
      </c>
      <c r="H160" s="99">
        <f t="shared" si="9"/>
        <v>-0.78120722196119152</v>
      </c>
      <c r="I160" s="100">
        <f t="shared" si="8"/>
        <v>4.3945534588820268</v>
      </c>
    </row>
    <row r="161" spans="1:9" x14ac:dyDescent="0.15">
      <c r="A161" s="103" t="s">
        <v>247</v>
      </c>
      <c r="B161" s="114" t="s">
        <v>248</v>
      </c>
      <c r="C161" s="98">
        <v>0</v>
      </c>
      <c r="D161" s="97">
        <v>0.67938847999999996</v>
      </c>
      <c r="E161" s="99">
        <f t="shared" si="7"/>
        <v>-1</v>
      </c>
      <c r="F161" s="98">
        <v>2.1412797499999998</v>
      </c>
      <c r="G161" s="97">
        <v>11.962080539999999</v>
      </c>
      <c r="H161" s="99">
        <f t="shared" si="9"/>
        <v>-0.82099437110126661</v>
      </c>
      <c r="I161" s="100" t="str">
        <f t="shared" si="8"/>
        <v/>
      </c>
    </row>
    <row r="162" spans="1:9" x14ac:dyDescent="0.15">
      <c r="A162" s="103" t="s">
        <v>255</v>
      </c>
      <c r="B162" s="114" t="s">
        <v>256</v>
      </c>
      <c r="C162" s="98">
        <v>13.98766502</v>
      </c>
      <c r="D162" s="97">
        <v>28.584046910000001</v>
      </c>
      <c r="E162" s="99">
        <f t="shared" si="7"/>
        <v>-0.51064784269205499</v>
      </c>
      <c r="F162" s="98">
        <v>5.5356883300000002</v>
      </c>
      <c r="G162" s="97">
        <v>10.45443</v>
      </c>
      <c r="H162" s="99">
        <f t="shared" si="9"/>
        <v>-0.47049352953723922</v>
      </c>
      <c r="I162" s="100">
        <f t="shared" si="8"/>
        <v>0.39575499714104534</v>
      </c>
    </row>
    <row r="163" spans="1:9" x14ac:dyDescent="0.15">
      <c r="A163" s="103" t="s">
        <v>253</v>
      </c>
      <c r="B163" s="114" t="s">
        <v>254</v>
      </c>
      <c r="C163" s="98">
        <v>0.67678370999999993</v>
      </c>
      <c r="D163" s="97">
        <v>1.07688031</v>
      </c>
      <c r="E163" s="99">
        <f t="shared" si="7"/>
        <v>-0.3715330258011682</v>
      </c>
      <c r="F163" s="98">
        <v>2.7208950699999996</v>
      </c>
      <c r="G163" s="97">
        <v>12.209953859999999</v>
      </c>
      <c r="H163" s="99">
        <f t="shared" si="9"/>
        <v>-0.77715762883316908</v>
      </c>
      <c r="I163" s="100">
        <f t="shared" si="8"/>
        <v>4.0203317984707398</v>
      </c>
    </row>
    <row r="164" spans="1:9" x14ac:dyDescent="0.15">
      <c r="A164" s="103" t="s">
        <v>342</v>
      </c>
      <c r="B164" s="114" t="s">
        <v>343</v>
      </c>
      <c r="C164" s="98">
        <v>1.0473949499999999</v>
      </c>
      <c r="D164" s="97">
        <v>1.1253669499999999</v>
      </c>
      <c r="E164" s="99">
        <f t="shared" si="7"/>
        <v>-6.9285844941509911E-2</v>
      </c>
      <c r="F164" s="98">
        <v>0.46116000000000001</v>
      </c>
      <c r="G164" s="97">
        <v>0.30128450000000001</v>
      </c>
      <c r="H164" s="99">
        <f t="shared" si="9"/>
        <v>0.5306462828323395</v>
      </c>
      <c r="I164" s="100">
        <f t="shared" si="8"/>
        <v>0.44029236535845434</v>
      </c>
    </row>
    <row r="165" spans="1:9" x14ac:dyDescent="0.15">
      <c r="A165" s="103" t="s">
        <v>344</v>
      </c>
      <c r="B165" s="114" t="s">
        <v>345</v>
      </c>
      <c r="C165" s="98">
        <v>1.84196629</v>
      </c>
      <c r="D165" s="97">
        <v>0.14753064999999999</v>
      </c>
      <c r="E165" s="99">
        <f t="shared" si="7"/>
        <v>11.48531264520288</v>
      </c>
      <c r="F165" s="98">
        <v>4.9727279999999999E-2</v>
      </c>
      <c r="G165" s="97">
        <v>0.11733130999999999</v>
      </c>
      <c r="H165" s="99">
        <f t="shared" si="9"/>
        <v>-0.57618064606966368</v>
      </c>
      <c r="I165" s="100">
        <f t="shared" si="8"/>
        <v>2.6996845854328853E-2</v>
      </c>
    </row>
    <row r="166" spans="1:9" x14ac:dyDescent="0.15">
      <c r="A166" s="103" t="s">
        <v>346</v>
      </c>
      <c r="B166" s="114" t="s">
        <v>347</v>
      </c>
      <c r="C166" s="98">
        <v>10.94506026</v>
      </c>
      <c r="D166" s="97">
        <v>7.2954807300000004</v>
      </c>
      <c r="E166" s="99">
        <f t="shared" si="7"/>
        <v>0.50025209647836322</v>
      </c>
      <c r="F166" s="98">
        <v>11.715809349999999</v>
      </c>
      <c r="G166" s="97">
        <v>13.17644393</v>
      </c>
      <c r="H166" s="99">
        <f t="shared" si="9"/>
        <v>-0.11085195579016904</v>
      </c>
      <c r="I166" s="100">
        <f t="shared" si="8"/>
        <v>1.0704198123802746</v>
      </c>
    </row>
    <row r="167" spans="1:9" x14ac:dyDescent="0.15">
      <c r="A167" s="103" t="s">
        <v>348</v>
      </c>
      <c r="B167" s="114" t="s">
        <v>349</v>
      </c>
      <c r="C167" s="98">
        <v>17.688198629000002</v>
      </c>
      <c r="D167" s="97">
        <v>9.6124516520000007</v>
      </c>
      <c r="E167" s="99">
        <f t="shared" si="7"/>
        <v>0.84013395014785153</v>
      </c>
      <c r="F167" s="98">
        <v>59.685436469999999</v>
      </c>
      <c r="G167" s="97">
        <v>3.4861886099999997</v>
      </c>
      <c r="H167" s="99">
        <f t="shared" si="9"/>
        <v>16.120541412703428</v>
      </c>
      <c r="I167" s="100">
        <f t="shared" si="8"/>
        <v>3.3743083578983022</v>
      </c>
    </row>
    <row r="168" spans="1:9" x14ac:dyDescent="0.15">
      <c r="A168" s="103" t="s">
        <v>350</v>
      </c>
      <c r="B168" s="114" t="s">
        <v>351</v>
      </c>
      <c r="C168" s="98">
        <v>2.4466214599999998</v>
      </c>
      <c r="D168" s="97">
        <v>0.11072694</v>
      </c>
      <c r="E168" s="99">
        <f t="shared" si="7"/>
        <v>21.095990912419325</v>
      </c>
      <c r="F168" s="98">
        <v>1.3861775700000001</v>
      </c>
      <c r="G168" s="97">
        <v>3.21936081</v>
      </c>
      <c r="H168" s="99">
        <f t="shared" si="9"/>
        <v>-0.56942459953719815</v>
      </c>
      <c r="I168" s="100">
        <f t="shared" si="8"/>
        <v>0.56656805830518642</v>
      </c>
    </row>
    <row r="169" spans="1:9" x14ac:dyDescent="0.15">
      <c r="A169" s="103" t="s">
        <v>352</v>
      </c>
      <c r="B169" s="114" t="s">
        <v>353</v>
      </c>
      <c r="C169" s="98">
        <v>0.12317949</v>
      </c>
      <c r="D169" s="97">
        <v>0.38992984999999997</v>
      </c>
      <c r="E169" s="99">
        <f t="shared" si="7"/>
        <v>-0.68409833204613602</v>
      </c>
      <c r="F169" s="98">
        <v>0.65395281000000005</v>
      </c>
      <c r="G169" s="97">
        <v>6.6398096600000001</v>
      </c>
      <c r="H169" s="99">
        <f t="shared" si="9"/>
        <v>-0.90151030775180385</v>
      </c>
      <c r="I169" s="100">
        <f t="shared" si="8"/>
        <v>5.3089423409692635</v>
      </c>
    </row>
    <row r="170" spans="1:9" x14ac:dyDescent="0.15">
      <c r="A170" s="103" t="s">
        <v>354</v>
      </c>
      <c r="B170" s="114" t="s">
        <v>355</v>
      </c>
      <c r="C170" s="98">
        <v>0.52761400000000003</v>
      </c>
      <c r="D170" s="97">
        <v>0.65431499999999998</v>
      </c>
      <c r="E170" s="99">
        <f t="shared" si="7"/>
        <v>-0.19363914933938542</v>
      </c>
      <c r="F170" s="98">
        <v>1.2015415900000002</v>
      </c>
      <c r="G170" s="97">
        <v>1.44524144</v>
      </c>
      <c r="H170" s="99">
        <f t="shared" si="9"/>
        <v>-0.16862224072401344</v>
      </c>
      <c r="I170" s="100">
        <f t="shared" si="8"/>
        <v>2.2773118037049813</v>
      </c>
    </row>
    <row r="171" spans="1:9" x14ac:dyDescent="0.15">
      <c r="A171" s="103" t="s">
        <v>1550</v>
      </c>
      <c r="B171" s="114" t="s">
        <v>341</v>
      </c>
      <c r="C171" s="98">
        <v>1.47607237</v>
      </c>
      <c r="D171" s="97">
        <v>0.76510983999999993</v>
      </c>
      <c r="E171" s="99">
        <f t="shared" si="7"/>
        <v>0.9292293639825624</v>
      </c>
      <c r="F171" s="98">
        <v>1.8310045800000001</v>
      </c>
      <c r="G171" s="97">
        <v>8.4540799999999992E-3</v>
      </c>
      <c r="H171" s="99">
        <f t="shared" si="9"/>
        <v>215.5823578674439</v>
      </c>
      <c r="I171" s="100">
        <f t="shared" si="8"/>
        <v>1.2404571870686802</v>
      </c>
    </row>
    <row r="172" spans="1:9" x14ac:dyDescent="0.15">
      <c r="A172" s="103" t="s">
        <v>1490</v>
      </c>
      <c r="B172" s="114" t="s">
        <v>340</v>
      </c>
      <c r="C172" s="98">
        <v>8.2498520000000006E-2</v>
      </c>
      <c r="D172" s="97">
        <v>2.8512220000000001E-2</v>
      </c>
      <c r="E172" s="99">
        <f t="shared" ref="E172:E235" si="10">IF(ISERROR(C172/D172-1),"",(C172/D172-1))</f>
        <v>1.893444284590958</v>
      </c>
      <c r="F172" s="98">
        <v>0</v>
      </c>
      <c r="G172" s="97">
        <v>0</v>
      </c>
      <c r="H172" s="99" t="str">
        <f t="shared" si="9"/>
        <v/>
      </c>
      <c r="I172" s="100">
        <f t="shared" si="8"/>
        <v>0</v>
      </c>
    </row>
    <row r="173" spans="1:9" x14ac:dyDescent="0.15">
      <c r="A173" s="103" t="s">
        <v>356</v>
      </c>
      <c r="B173" s="114" t="s">
        <v>357</v>
      </c>
      <c r="C173" s="98">
        <v>0.21572666000000001</v>
      </c>
      <c r="D173" s="97">
        <v>0.19487448000000002</v>
      </c>
      <c r="E173" s="99">
        <f t="shared" si="10"/>
        <v>0.10700313350419211</v>
      </c>
      <c r="F173" s="98">
        <v>2.0734E-3</v>
      </c>
      <c r="G173" s="97">
        <v>4.47988E-2</v>
      </c>
      <c r="H173" s="99">
        <f t="shared" si="9"/>
        <v>-0.95371751029045426</v>
      </c>
      <c r="I173" s="100">
        <f t="shared" si="8"/>
        <v>9.6112367381945268E-3</v>
      </c>
    </row>
    <row r="174" spans="1:9" x14ac:dyDescent="0.15">
      <c r="A174" s="103" t="s">
        <v>358</v>
      </c>
      <c r="B174" s="114" t="s">
        <v>359</v>
      </c>
      <c r="C174" s="98">
        <v>32.359917267</v>
      </c>
      <c r="D174" s="97">
        <v>60.078271184000002</v>
      </c>
      <c r="E174" s="99">
        <f t="shared" si="10"/>
        <v>-0.4613706981032758</v>
      </c>
      <c r="F174" s="98">
        <v>28.189932829999996</v>
      </c>
      <c r="G174" s="97">
        <v>3076.21457581</v>
      </c>
      <c r="H174" s="99">
        <f t="shared" si="9"/>
        <v>-0.99083616173862732</v>
      </c>
      <c r="I174" s="100">
        <f t="shared" si="8"/>
        <v>0.87113735790503799</v>
      </c>
    </row>
    <row r="175" spans="1:9" x14ac:dyDescent="0.15">
      <c r="A175" s="103" t="s">
        <v>1365</v>
      </c>
      <c r="B175" s="114" t="s">
        <v>1366</v>
      </c>
      <c r="C175" s="98">
        <v>1.8877734499999999</v>
      </c>
      <c r="D175" s="97">
        <v>2.133791263</v>
      </c>
      <c r="E175" s="99">
        <f t="shared" si="10"/>
        <v>-0.11529610101323207</v>
      </c>
      <c r="F175" s="98">
        <v>1.85056994</v>
      </c>
      <c r="G175" s="97">
        <v>2.0241560999999999</v>
      </c>
      <c r="H175" s="99">
        <f t="shared" si="9"/>
        <v>-8.5757299054158853E-2</v>
      </c>
      <c r="I175" s="100">
        <f t="shared" si="8"/>
        <v>0.98029238625005566</v>
      </c>
    </row>
    <row r="176" spans="1:9" x14ac:dyDescent="0.15">
      <c r="A176" s="103" t="s">
        <v>245</v>
      </c>
      <c r="B176" s="114" t="s">
        <v>246</v>
      </c>
      <c r="C176" s="98">
        <v>0.63259745000000001</v>
      </c>
      <c r="D176" s="97">
        <v>0.38494279999999997</v>
      </c>
      <c r="E176" s="99">
        <f t="shared" si="10"/>
        <v>0.64335441525338322</v>
      </c>
      <c r="F176" s="98">
        <v>2.163199E-2</v>
      </c>
      <c r="G176" s="97">
        <v>1.2794E-2</v>
      </c>
      <c r="H176" s="99">
        <f t="shared" si="9"/>
        <v>0.69079177739565423</v>
      </c>
      <c r="I176" s="100">
        <f t="shared" si="8"/>
        <v>3.4195506162726388E-2</v>
      </c>
    </row>
    <row r="177" spans="1:9" x14ac:dyDescent="0.15">
      <c r="A177" s="105" t="s">
        <v>1701</v>
      </c>
      <c r="B177" s="114" t="s">
        <v>1</v>
      </c>
      <c r="C177" s="98">
        <v>1.34139E-3</v>
      </c>
      <c r="D177" s="97">
        <v>0</v>
      </c>
      <c r="E177" s="99" t="str">
        <f t="shared" si="10"/>
        <v/>
      </c>
      <c r="F177" s="98">
        <v>0</v>
      </c>
      <c r="G177" s="97">
        <v>0</v>
      </c>
      <c r="H177" s="99" t="str">
        <f t="shared" si="9"/>
        <v/>
      </c>
      <c r="I177" s="100">
        <f t="shared" si="8"/>
        <v>0</v>
      </c>
    </row>
    <row r="178" spans="1:9" x14ac:dyDescent="0.15">
      <c r="A178" s="105" t="s">
        <v>1705</v>
      </c>
      <c r="B178" s="114" t="s">
        <v>5</v>
      </c>
      <c r="C178" s="98">
        <v>0</v>
      </c>
      <c r="D178" s="97">
        <v>0</v>
      </c>
      <c r="E178" s="99" t="str">
        <f t="shared" si="10"/>
        <v/>
      </c>
      <c r="F178" s="98">
        <v>0</v>
      </c>
      <c r="G178" s="97">
        <v>0</v>
      </c>
      <c r="H178" s="99" t="str">
        <f t="shared" si="9"/>
        <v/>
      </c>
      <c r="I178" s="100" t="str">
        <f t="shared" si="8"/>
        <v/>
      </c>
    </row>
    <row r="179" spans="1:9" x14ac:dyDescent="0.15">
      <c r="A179" s="105" t="s">
        <v>1702</v>
      </c>
      <c r="B179" s="114" t="s">
        <v>2</v>
      </c>
      <c r="C179" s="98">
        <v>9.5850000000000005E-2</v>
      </c>
      <c r="D179" s="97">
        <v>5.0094875999999999</v>
      </c>
      <c r="E179" s="99">
        <f t="shared" si="10"/>
        <v>-0.98086630656596496</v>
      </c>
      <c r="F179" s="98">
        <v>0</v>
      </c>
      <c r="G179" s="97">
        <v>0</v>
      </c>
      <c r="H179" s="99" t="str">
        <f t="shared" si="9"/>
        <v/>
      </c>
      <c r="I179" s="100">
        <f t="shared" si="8"/>
        <v>0</v>
      </c>
    </row>
    <row r="180" spans="1:9" x14ac:dyDescent="0.15">
      <c r="A180" s="105" t="s">
        <v>1703</v>
      </c>
      <c r="B180" s="114" t="s">
        <v>3</v>
      </c>
      <c r="C180" s="98">
        <v>0</v>
      </c>
      <c r="D180" s="97">
        <v>0</v>
      </c>
      <c r="E180" s="99" t="str">
        <f t="shared" si="10"/>
        <v/>
      </c>
      <c r="F180" s="98">
        <v>0</v>
      </c>
      <c r="G180" s="97">
        <v>0</v>
      </c>
      <c r="H180" s="99" t="str">
        <f t="shared" si="9"/>
        <v/>
      </c>
      <c r="I180" s="100" t="str">
        <f t="shared" si="8"/>
        <v/>
      </c>
    </row>
    <row r="181" spans="1:9" x14ac:dyDescent="0.15">
      <c r="A181" s="105" t="s">
        <v>1704</v>
      </c>
      <c r="B181" s="114" t="s">
        <v>4</v>
      </c>
      <c r="C181" s="98">
        <v>0</v>
      </c>
      <c r="D181" s="97">
        <v>8.2685399999999992E-2</v>
      </c>
      <c r="E181" s="99">
        <f t="shared" si="10"/>
        <v>-1</v>
      </c>
      <c r="F181" s="98">
        <v>0</v>
      </c>
      <c r="G181" s="97">
        <v>0</v>
      </c>
      <c r="H181" s="99" t="str">
        <f t="shared" si="9"/>
        <v/>
      </c>
      <c r="I181" s="100" t="str">
        <f t="shared" si="8"/>
        <v/>
      </c>
    </row>
    <row r="182" spans="1:9" x14ac:dyDescent="0.15">
      <c r="A182" s="105" t="s">
        <v>1706</v>
      </c>
      <c r="B182" s="114" t="s">
        <v>6</v>
      </c>
      <c r="C182" s="98">
        <v>2.8144799999999998E-2</v>
      </c>
      <c r="D182" s="97">
        <v>5.4120000000000004E-4</v>
      </c>
      <c r="E182" s="99">
        <f t="shared" si="10"/>
        <v>51.004434589800432</v>
      </c>
      <c r="F182" s="98">
        <v>2.7081549999999999E-2</v>
      </c>
      <c r="G182" s="97">
        <v>8.5692299999999992</v>
      </c>
      <c r="H182" s="99">
        <f t="shared" si="9"/>
        <v>-0.9968396752100247</v>
      </c>
      <c r="I182" s="100">
        <f t="shared" si="8"/>
        <v>0.96222215116113818</v>
      </c>
    </row>
    <row r="183" spans="1:9" x14ac:dyDescent="0.15">
      <c r="A183" s="103" t="s">
        <v>1533</v>
      </c>
      <c r="B183" s="114" t="s">
        <v>360</v>
      </c>
      <c r="C183" s="98">
        <v>46.611314049999997</v>
      </c>
      <c r="D183" s="97">
        <v>56.946058880000002</v>
      </c>
      <c r="E183" s="99">
        <f t="shared" si="10"/>
        <v>-0.18148305665503506</v>
      </c>
      <c r="F183" s="98">
        <v>7.6434344599999999</v>
      </c>
      <c r="G183" s="97">
        <v>31.107056549999999</v>
      </c>
      <c r="H183" s="99">
        <f t="shared" si="9"/>
        <v>-0.75428615537074983</v>
      </c>
      <c r="I183" s="100">
        <f t="shared" si="8"/>
        <v>0.16398238530243711</v>
      </c>
    </row>
    <row r="184" spans="1:9" x14ac:dyDescent="0.15">
      <c r="A184" s="103" t="s">
        <v>1367</v>
      </c>
      <c r="B184" s="114" t="s">
        <v>1368</v>
      </c>
      <c r="C184" s="98">
        <v>3.0335709999999998E-2</v>
      </c>
      <c r="D184" s="97">
        <v>0.12020708000000001</v>
      </c>
      <c r="E184" s="99">
        <f t="shared" si="10"/>
        <v>-0.74763790951414844</v>
      </c>
      <c r="F184" s="98">
        <v>0</v>
      </c>
      <c r="G184" s="97">
        <v>0</v>
      </c>
      <c r="H184" s="99" t="str">
        <f t="shared" si="9"/>
        <v/>
      </c>
      <c r="I184" s="100">
        <f t="shared" si="8"/>
        <v>0</v>
      </c>
    </row>
    <row r="185" spans="1:9" x14ac:dyDescent="0.15">
      <c r="A185" s="103" t="s">
        <v>273</v>
      </c>
      <c r="B185" s="114" t="s">
        <v>274</v>
      </c>
      <c r="C185" s="98">
        <v>3.6789000000000002E-2</v>
      </c>
      <c r="D185" s="97">
        <v>3.9280000000000001E-4</v>
      </c>
      <c r="E185" s="99">
        <f t="shared" si="10"/>
        <v>92.658350305498985</v>
      </c>
      <c r="F185" s="98">
        <v>0</v>
      </c>
      <c r="G185" s="97">
        <v>0</v>
      </c>
      <c r="H185" s="99" t="str">
        <f t="shared" si="9"/>
        <v/>
      </c>
      <c r="I185" s="100">
        <f t="shared" si="8"/>
        <v>0</v>
      </c>
    </row>
    <row r="186" spans="1:9" x14ac:dyDescent="0.15">
      <c r="A186" s="103" t="s">
        <v>361</v>
      </c>
      <c r="B186" s="114" t="s">
        <v>362</v>
      </c>
      <c r="C186" s="98">
        <v>1.16036E-2</v>
      </c>
      <c r="D186" s="97">
        <v>1.21558E-3</v>
      </c>
      <c r="E186" s="99">
        <f t="shared" si="10"/>
        <v>8.5457312558613996</v>
      </c>
      <c r="F186" s="98">
        <v>0</v>
      </c>
      <c r="G186" s="97">
        <v>0</v>
      </c>
      <c r="H186" s="99" t="str">
        <f t="shared" si="9"/>
        <v/>
      </c>
      <c r="I186" s="100">
        <f t="shared" si="8"/>
        <v>0</v>
      </c>
    </row>
    <row r="187" spans="1:9" x14ac:dyDescent="0.15">
      <c r="A187" s="103" t="s">
        <v>363</v>
      </c>
      <c r="B187" s="114" t="s">
        <v>364</v>
      </c>
      <c r="C187" s="98">
        <v>0.120295</v>
      </c>
      <c r="D187" s="97">
        <v>8.662379999999999E-3</v>
      </c>
      <c r="E187" s="99">
        <f t="shared" si="10"/>
        <v>12.887061061740539</v>
      </c>
      <c r="F187" s="98">
        <v>0</v>
      </c>
      <c r="G187" s="97">
        <v>0</v>
      </c>
      <c r="H187" s="99" t="str">
        <f t="shared" si="9"/>
        <v/>
      </c>
      <c r="I187" s="100">
        <f t="shared" si="8"/>
        <v>0</v>
      </c>
    </row>
    <row r="188" spans="1:9" x14ac:dyDescent="0.15">
      <c r="A188" s="103" t="s">
        <v>365</v>
      </c>
      <c r="B188" s="114" t="s">
        <v>366</v>
      </c>
      <c r="C188" s="98">
        <v>0.22464816000000001</v>
      </c>
      <c r="D188" s="97">
        <v>4.0357980000000002E-2</v>
      </c>
      <c r="E188" s="99">
        <f t="shared" si="10"/>
        <v>4.566387614048077</v>
      </c>
      <c r="F188" s="98">
        <v>0</v>
      </c>
      <c r="G188" s="97">
        <v>0.10146791000000001</v>
      </c>
      <c r="H188" s="99">
        <f t="shared" si="9"/>
        <v>-1</v>
      </c>
      <c r="I188" s="100">
        <f t="shared" si="8"/>
        <v>0</v>
      </c>
    </row>
    <row r="189" spans="1:9" x14ac:dyDescent="0.15">
      <c r="A189" s="105" t="s">
        <v>1692</v>
      </c>
      <c r="B189" s="114" t="s">
        <v>1712</v>
      </c>
      <c r="C189" s="98">
        <v>6.2096299999999998E-3</v>
      </c>
      <c r="D189" s="97">
        <v>0.93030000000000002</v>
      </c>
      <c r="E189" s="99">
        <f t="shared" si="10"/>
        <v>-0.99332513167795333</v>
      </c>
      <c r="F189" s="98">
        <v>1.4254275000000001</v>
      </c>
      <c r="G189" s="97">
        <v>0</v>
      </c>
      <c r="H189" s="99" t="str">
        <f t="shared" si="9"/>
        <v/>
      </c>
      <c r="I189" s="100">
        <f t="shared" si="8"/>
        <v>229.55111657216293</v>
      </c>
    </row>
    <row r="190" spans="1:9" x14ac:dyDescent="0.15">
      <c r="A190" s="105" t="s">
        <v>1691</v>
      </c>
      <c r="B190" s="114" t="s">
        <v>1711</v>
      </c>
      <c r="C190" s="98">
        <v>0</v>
      </c>
      <c r="D190" s="97">
        <v>6.2398000000000002E-3</v>
      </c>
      <c r="E190" s="99">
        <f t="shared" si="10"/>
        <v>-1</v>
      </c>
      <c r="F190" s="98">
        <v>0</v>
      </c>
      <c r="G190" s="97">
        <v>0</v>
      </c>
      <c r="H190" s="99" t="str">
        <f t="shared" si="9"/>
        <v/>
      </c>
      <c r="I190" s="100" t="str">
        <f t="shared" si="8"/>
        <v/>
      </c>
    </row>
    <row r="191" spans="1:9" x14ac:dyDescent="0.15">
      <c r="A191" s="105" t="s">
        <v>1690</v>
      </c>
      <c r="B191" s="114" t="s">
        <v>1710</v>
      </c>
      <c r="C191" s="98">
        <v>0</v>
      </c>
      <c r="D191" s="97">
        <v>2.9085123199999998</v>
      </c>
      <c r="E191" s="99">
        <f t="shared" si="10"/>
        <v>-1</v>
      </c>
      <c r="F191" s="98">
        <v>0</v>
      </c>
      <c r="G191" s="97">
        <v>0</v>
      </c>
      <c r="H191" s="99" t="str">
        <f t="shared" si="9"/>
        <v/>
      </c>
      <c r="I191" s="100" t="str">
        <f t="shared" si="8"/>
        <v/>
      </c>
    </row>
    <row r="192" spans="1:9" x14ac:dyDescent="0.15">
      <c r="A192" s="105" t="s">
        <v>1689</v>
      </c>
      <c r="B192" s="114" t="s">
        <v>1709</v>
      </c>
      <c r="C192" s="98">
        <v>2.0514000000000001E-3</v>
      </c>
      <c r="D192" s="97">
        <v>2.4662400000000001E-2</v>
      </c>
      <c r="E192" s="99">
        <f t="shared" si="10"/>
        <v>-0.91682074737251851</v>
      </c>
      <c r="F192" s="98">
        <v>0</v>
      </c>
      <c r="G192" s="97">
        <v>0</v>
      </c>
      <c r="H192" s="99" t="str">
        <f t="shared" si="9"/>
        <v/>
      </c>
      <c r="I192" s="100">
        <f t="shared" si="8"/>
        <v>0</v>
      </c>
    </row>
    <row r="193" spans="1:9" x14ac:dyDescent="0.15">
      <c r="A193" s="105" t="s">
        <v>1688</v>
      </c>
      <c r="B193" s="114" t="s">
        <v>1708</v>
      </c>
      <c r="C193" s="98">
        <v>5.0905000000000004E-3</v>
      </c>
      <c r="D193" s="97">
        <v>0</v>
      </c>
      <c r="E193" s="99" t="str">
        <f t="shared" si="10"/>
        <v/>
      </c>
      <c r="F193" s="98">
        <v>0</v>
      </c>
      <c r="G193" s="97">
        <v>0</v>
      </c>
      <c r="H193" s="99" t="str">
        <f t="shared" si="9"/>
        <v/>
      </c>
      <c r="I193" s="100">
        <f t="shared" si="8"/>
        <v>0</v>
      </c>
    </row>
    <row r="194" spans="1:9" x14ac:dyDescent="0.15">
      <c r="A194" s="105" t="s">
        <v>1687</v>
      </c>
      <c r="B194" s="114" t="s">
        <v>1707</v>
      </c>
      <c r="C194" s="98">
        <v>0</v>
      </c>
      <c r="D194" s="97">
        <v>0</v>
      </c>
      <c r="E194" s="99" t="str">
        <f t="shared" si="10"/>
        <v/>
      </c>
      <c r="F194" s="98">
        <v>0</v>
      </c>
      <c r="G194" s="97">
        <v>0</v>
      </c>
      <c r="H194" s="99" t="str">
        <f t="shared" si="9"/>
        <v/>
      </c>
      <c r="I194" s="100" t="str">
        <f t="shared" si="8"/>
        <v/>
      </c>
    </row>
    <row r="195" spans="1:9" x14ac:dyDescent="0.15">
      <c r="A195" s="103" t="s">
        <v>1004</v>
      </c>
      <c r="B195" s="114" t="s">
        <v>1005</v>
      </c>
      <c r="C195" s="98">
        <v>0.14453429000000001</v>
      </c>
      <c r="D195" s="97">
        <v>3.4821760799999999</v>
      </c>
      <c r="E195" s="99">
        <f t="shared" si="10"/>
        <v>-0.95849311273196736</v>
      </c>
      <c r="F195" s="98">
        <v>0</v>
      </c>
      <c r="G195" s="97">
        <v>0</v>
      </c>
      <c r="H195" s="99" t="str">
        <f t="shared" si="9"/>
        <v/>
      </c>
      <c r="I195" s="100">
        <f t="shared" si="8"/>
        <v>0</v>
      </c>
    </row>
    <row r="196" spans="1:9" x14ac:dyDescent="0.15">
      <c r="A196" s="103" t="s">
        <v>1002</v>
      </c>
      <c r="B196" s="114" t="s">
        <v>1003</v>
      </c>
      <c r="C196" s="98">
        <v>1.9180212299999999</v>
      </c>
      <c r="D196" s="97">
        <v>1.3803433899999999</v>
      </c>
      <c r="E196" s="99">
        <f t="shared" si="10"/>
        <v>0.38952469645977006</v>
      </c>
      <c r="F196" s="98">
        <v>0.31335303999999997</v>
      </c>
      <c r="G196" s="97">
        <v>0</v>
      </c>
      <c r="H196" s="99" t="str">
        <f t="shared" si="9"/>
        <v/>
      </c>
      <c r="I196" s="100">
        <f t="shared" si="8"/>
        <v>0.1633730821634336</v>
      </c>
    </row>
    <row r="197" spans="1:9" x14ac:dyDescent="0.15">
      <c r="A197" s="103" t="s">
        <v>1006</v>
      </c>
      <c r="B197" s="114" t="s">
        <v>1007</v>
      </c>
      <c r="C197" s="98">
        <v>0.49567238000000002</v>
      </c>
      <c r="D197" s="97">
        <v>2.5607758500000002</v>
      </c>
      <c r="E197" s="99">
        <f t="shared" si="10"/>
        <v>-0.80643663911466523</v>
      </c>
      <c r="F197" s="98">
        <v>0.32325796999999995</v>
      </c>
      <c r="G197" s="97">
        <v>1.28979946</v>
      </c>
      <c r="H197" s="99">
        <f t="shared" si="9"/>
        <v>-0.74937346461596444</v>
      </c>
      <c r="I197" s="100">
        <f t="shared" si="8"/>
        <v>0.65216054604454643</v>
      </c>
    </row>
    <row r="198" spans="1:9" x14ac:dyDescent="0.15">
      <c r="A198" s="105" t="s">
        <v>591</v>
      </c>
      <c r="B198" s="114" t="s">
        <v>815</v>
      </c>
      <c r="C198" s="98">
        <v>0.22184936999999999</v>
      </c>
      <c r="D198" s="97">
        <v>7.437E-3</v>
      </c>
      <c r="E198" s="99">
        <f t="shared" si="10"/>
        <v>28.830492133924967</v>
      </c>
      <c r="F198" s="98">
        <v>3.8968500000000003E-2</v>
      </c>
      <c r="G198" s="97">
        <v>0</v>
      </c>
      <c r="H198" s="99" t="str">
        <f t="shared" si="9"/>
        <v/>
      </c>
      <c r="I198" s="100">
        <f t="shared" si="8"/>
        <v>0.17565296669537536</v>
      </c>
    </row>
    <row r="199" spans="1:9" x14ac:dyDescent="0.15">
      <c r="A199" s="105" t="s">
        <v>615</v>
      </c>
      <c r="B199" s="114" t="s">
        <v>813</v>
      </c>
      <c r="C199" s="98">
        <v>2.0402200000000002E-2</v>
      </c>
      <c r="D199" s="97">
        <v>3.729735E-2</v>
      </c>
      <c r="E199" s="99">
        <f t="shared" si="10"/>
        <v>-0.45298526570922593</v>
      </c>
      <c r="F199" s="98">
        <v>0</v>
      </c>
      <c r="G199" s="97">
        <v>9.8981699999999995E-3</v>
      </c>
      <c r="H199" s="99">
        <f t="shared" si="9"/>
        <v>-1</v>
      </c>
      <c r="I199" s="100">
        <f t="shared" ref="I199:I262" si="11">IF(ISERROR(F199/C199),"",(F199/C199))</f>
        <v>0</v>
      </c>
    </row>
    <row r="200" spans="1:9" x14ac:dyDescent="0.15">
      <c r="A200" s="105" t="s">
        <v>599</v>
      </c>
      <c r="B200" s="114" t="s">
        <v>816</v>
      </c>
      <c r="C200" s="98">
        <v>0.47536786999999997</v>
      </c>
      <c r="D200" s="97">
        <v>0.34013356</v>
      </c>
      <c r="E200" s="99">
        <f t="shared" si="10"/>
        <v>0.39759178717913035</v>
      </c>
      <c r="F200" s="98">
        <v>0</v>
      </c>
      <c r="G200" s="97">
        <v>0</v>
      </c>
      <c r="H200" s="99" t="str">
        <f t="shared" ref="H200:H263" si="12">IF(ISERROR(F200/G200-1),"",(F200/G200-1))</f>
        <v/>
      </c>
      <c r="I200" s="100">
        <f t="shared" si="11"/>
        <v>0</v>
      </c>
    </row>
    <row r="201" spans="1:9" x14ac:dyDescent="0.15">
      <c r="A201" s="105" t="s">
        <v>601</v>
      </c>
      <c r="B201" s="114" t="s">
        <v>817</v>
      </c>
      <c r="C201" s="98">
        <v>0.41866917999999997</v>
      </c>
      <c r="D201" s="97">
        <v>0.19103500000000001</v>
      </c>
      <c r="E201" s="99">
        <f t="shared" si="10"/>
        <v>1.1915836365063992</v>
      </c>
      <c r="F201" s="98">
        <v>0</v>
      </c>
      <c r="G201" s="97">
        <v>0</v>
      </c>
      <c r="H201" s="99" t="str">
        <f t="shared" si="12"/>
        <v/>
      </c>
      <c r="I201" s="100">
        <f t="shared" si="11"/>
        <v>0</v>
      </c>
    </row>
    <row r="202" spans="1:9" x14ac:dyDescent="0.15">
      <c r="A202" s="105" t="s">
        <v>611</v>
      </c>
      <c r="B202" s="114" t="s">
        <v>814</v>
      </c>
      <c r="C202" s="98">
        <v>0.48592618999999998</v>
      </c>
      <c r="D202" s="97">
        <v>0.79343257</v>
      </c>
      <c r="E202" s="99">
        <f t="shared" si="10"/>
        <v>-0.38756460426120398</v>
      </c>
      <c r="F202" s="98">
        <v>0.17085916000000001</v>
      </c>
      <c r="G202" s="97">
        <v>0</v>
      </c>
      <c r="H202" s="99" t="str">
        <f t="shared" si="12"/>
        <v/>
      </c>
      <c r="I202" s="100">
        <f t="shared" si="11"/>
        <v>0.35161545830653834</v>
      </c>
    </row>
    <row r="203" spans="1:9" x14ac:dyDescent="0.15">
      <c r="A203" s="105" t="s">
        <v>1508</v>
      </c>
      <c r="B203" s="114" t="s">
        <v>812</v>
      </c>
      <c r="C203" s="98">
        <v>0.24902953</v>
      </c>
      <c r="D203" s="97">
        <v>0.79054707999999996</v>
      </c>
      <c r="E203" s="99">
        <f t="shared" si="10"/>
        <v>-0.68499089263602109</v>
      </c>
      <c r="F203" s="98">
        <v>9.9230100000000002E-2</v>
      </c>
      <c r="G203" s="97">
        <v>0.57662148999999996</v>
      </c>
      <c r="H203" s="99">
        <f t="shared" si="12"/>
        <v>-0.8279112004653173</v>
      </c>
      <c r="I203" s="100">
        <f t="shared" si="11"/>
        <v>0.39846720186156237</v>
      </c>
    </row>
    <row r="204" spans="1:9" x14ac:dyDescent="0.15">
      <c r="A204" s="103" t="s">
        <v>249</v>
      </c>
      <c r="B204" s="114" t="s">
        <v>250</v>
      </c>
      <c r="C204" s="98">
        <v>0.61017589000000005</v>
      </c>
      <c r="D204" s="97">
        <v>0.56752806999999994</v>
      </c>
      <c r="E204" s="99">
        <f t="shared" si="10"/>
        <v>7.5146626668175509E-2</v>
      </c>
      <c r="F204" s="98">
        <v>2.4021048700000001</v>
      </c>
      <c r="G204" s="97">
        <v>6.4939401599482993</v>
      </c>
      <c r="H204" s="99">
        <f t="shared" si="12"/>
        <v>-0.63010055361841766</v>
      </c>
      <c r="I204" s="100">
        <f t="shared" si="11"/>
        <v>3.9367416991844757</v>
      </c>
    </row>
    <row r="205" spans="1:9" x14ac:dyDescent="0.15">
      <c r="A205" s="103" t="s">
        <v>251</v>
      </c>
      <c r="B205" s="114" t="s">
        <v>252</v>
      </c>
      <c r="C205" s="98">
        <v>4.5341217</v>
      </c>
      <c r="D205" s="97">
        <v>1.15845665</v>
      </c>
      <c r="E205" s="99">
        <f t="shared" si="10"/>
        <v>2.9139329900691582</v>
      </c>
      <c r="F205" s="98">
        <v>4.1309915941276101</v>
      </c>
      <c r="G205" s="97">
        <v>5.3713706894079998</v>
      </c>
      <c r="H205" s="99">
        <f t="shared" si="12"/>
        <v>-0.23092412849597932</v>
      </c>
      <c r="I205" s="100">
        <f t="shared" si="11"/>
        <v>0.91108970324453575</v>
      </c>
    </row>
    <row r="206" spans="1:9" x14ac:dyDescent="0.15">
      <c r="A206" s="103" t="s">
        <v>367</v>
      </c>
      <c r="B206" s="114" t="s">
        <v>368</v>
      </c>
      <c r="C206" s="98">
        <v>22.095348780000002</v>
      </c>
      <c r="D206" s="97">
        <v>6.8840344400000006</v>
      </c>
      <c r="E206" s="99">
        <f t="shared" si="10"/>
        <v>2.2096511097640588</v>
      </c>
      <c r="F206" s="98">
        <v>32.653500600000001</v>
      </c>
      <c r="G206" s="97">
        <v>28.11557161</v>
      </c>
      <c r="H206" s="99">
        <f t="shared" si="12"/>
        <v>0.16140269360150494</v>
      </c>
      <c r="I206" s="100">
        <f t="shared" si="11"/>
        <v>1.4778449946695069</v>
      </c>
    </row>
    <row r="207" spans="1:9" x14ac:dyDescent="0.15">
      <c r="A207" s="104" t="s">
        <v>369</v>
      </c>
      <c r="B207" s="114" t="s">
        <v>370</v>
      </c>
      <c r="C207" s="98">
        <v>0.46552734000000001</v>
      </c>
      <c r="D207" s="97">
        <v>2.4902897400000001</v>
      </c>
      <c r="E207" s="99">
        <f t="shared" si="10"/>
        <v>-0.81306298117744324</v>
      </c>
      <c r="F207" s="98">
        <v>3.95643688</v>
      </c>
      <c r="G207" s="97">
        <v>3.3516343900000001</v>
      </c>
      <c r="H207" s="99">
        <f t="shared" si="12"/>
        <v>0.18045001919198</v>
      </c>
      <c r="I207" s="100">
        <f t="shared" si="11"/>
        <v>8.4988281891241879</v>
      </c>
    </row>
    <row r="208" spans="1:9" x14ac:dyDescent="0.15">
      <c r="A208" s="104" t="s">
        <v>371</v>
      </c>
      <c r="B208" s="114" t="s">
        <v>372</v>
      </c>
      <c r="C208" s="98">
        <v>1.7034539</v>
      </c>
      <c r="D208" s="97">
        <v>0.13389614999999999</v>
      </c>
      <c r="E208" s="99">
        <f t="shared" si="10"/>
        <v>11.722202244052575</v>
      </c>
      <c r="F208" s="98">
        <v>1.65830184</v>
      </c>
      <c r="G208" s="97">
        <v>21.260567469999998</v>
      </c>
      <c r="H208" s="99">
        <f t="shared" si="12"/>
        <v>-0.92200105465952553</v>
      </c>
      <c r="I208" s="100">
        <f t="shared" si="11"/>
        <v>0.97349381747284158</v>
      </c>
    </row>
    <row r="209" spans="1:9" x14ac:dyDescent="0.15">
      <c r="A209" s="103" t="s">
        <v>373</v>
      </c>
      <c r="B209" s="114" t="s">
        <v>374</v>
      </c>
      <c r="C209" s="98">
        <v>21.860071699999999</v>
      </c>
      <c r="D209" s="97">
        <v>23.723758789999998</v>
      </c>
      <c r="E209" s="99">
        <f t="shared" si="10"/>
        <v>-7.8557833372744357E-2</v>
      </c>
      <c r="F209" s="98">
        <v>33.834494460000002</v>
      </c>
      <c r="G209" s="97">
        <v>26.358630489999999</v>
      </c>
      <c r="H209" s="99">
        <f t="shared" si="12"/>
        <v>0.28362110743334012</v>
      </c>
      <c r="I209" s="100">
        <f t="shared" si="11"/>
        <v>1.5477760056935221</v>
      </c>
    </row>
    <row r="210" spans="1:9" x14ac:dyDescent="0.15">
      <c r="A210" s="103" t="s">
        <v>375</v>
      </c>
      <c r="B210" s="114" t="s">
        <v>376</v>
      </c>
      <c r="C210" s="98">
        <v>0.90733489000000001</v>
      </c>
      <c r="D210" s="97">
        <v>0.52337039500000004</v>
      </c>
      <c r="E210" s="99">
        <f t="shared" si="10"/>
        <v>0.73363816270119742</v>
      </c>
      <c r="F210" s="98">
        <v>0.91112106999999998</v>
      </c>
      <c r="G210" s="97">
        <v>1.4926731499999999</v>
      </c>
      <c r="H210" s="99">
        <f t="shared" si="12"/>
        <v>-0.38960443550552237</v>
      </c>
      <c r="I210" s="100">
        <f t="shared" si="11"/>
        <v>1.0041728583808784</v>
      </c>
    </row>
    <row r="211" spans="1:9" x14ac:dyDescent="0.15">
      <c r="A211" s="103" t="s">
        <v>377</v>
      </c>
      <c r="B211" s="114" t="s">
        <v>378</v>
      </c>
      <c r="C211" s="98">
        <v>69.737140683999996</v>
      </c>
      <c r="D211" s="97">
        <v>58.573613358000003</v>
      </c>
      <c r="E211" s="99">
        <f t="shared" si="10"/>
        <v>0.19058969877389798</v>
      </c>
      <c r="F211" s="98">
        <v>152.50531592999999</v>
      </c>
      <c r="G211" s="97">
        <v>175.94593856999998</v>
      </c>
      <c r="H211" s="99">
        <f t="shared" si="12"/>
        <v>-0.13322627865419101</v>
      </c>
      <c r="I211" s="100">
        <f t="shared" si="11"/>
        <v>2.1868593182081777</v>
      </c>
    </row>
    <row r="212" spans="1:9" x14ac:dyDescent="0.15">
      <c r="A212" s="105" t="s">
        <v>1696</v>
      </c>
      <c r="B212" s="114" t="s">
        <v>1716</v>
      </c>
      <c r="C212" s="98">
        <v>0.38906059999999998</v>
      </c>
      <c r="D212" s="97">
        <v>0.14657235000000002</v>
      </c>
      <c r="E212" s="99">
        <f t="shared" si="10"/>
        <v>1.6543928646842323</v>
      </c>
      <c r="F212" s="98">
        <v>6.0762150000000001E-2</v>
      </c>
      <c r="G212" s="97">
        <v>0.24572307999999998</v>
      </c>
      <c r="H212" s="99">
        <f t="shared" si="12"/>
        <v>-0.75272103051939609</v>
      </c>
      <c r="I212" s="100">
        <f t="shared" si="11"/>
        <v>0.15617656992252621</v>
      </c>
    </row>
    <row r="213" spans="1:9" x14ac:dyDescent="0.15">
      <c r="A213" s="103" t="s">
        <v>379</v>
      </c>
      <c r="B213" s="114" t="s">
        <v>380</v>
      </c>
      <c r="C213" s="98">
        <v>5.965759158</v>
      </c>
      <c r="D213" s="97">
        <v>27.943613239999998</v>
      </c>
      <c r="E213" s="99">
        <f t="shared" si="10"/>
        <v>-0.78650723846047621</v>
      </c>
      <c r="F213" s="98">
        <v>87.608282459999998</v>
      </c>
      <c r="G213" s="97">
        <v>29.933055039999999</v>
      </c>
      <c r="H213" s="99">
        <f t="shared" si="12"/>
        <v>1.9268072484725569</v>
      </c>
      <c r="I213" s="100">
        <f t="shared" si="11"/>
        <v>14.68518593187231</v>
      </c>
    </row>
    <row r="214" spans="1:9" x14ac:dyDescent="0.15">
      <c r="A214" s="103" t="s">
        <v>381</v>
      </c>
      <c r="B214" s="114" t="s">
        <v>382</v>
      </c>
      <c r="C214" s="98">
        <v>0.31123238299999995</v>
      </c>
      <c r="D214" s="97">
        <v>1.67915942</v>
      </c>
      <c r="E214" s="99">
        <f t="shared" si="10"/>
        <v>-0.81464989012180866</v>
      </c>
      <c r="F214" s="98">
        <v>3.8302242500000001</v>
      </c>
      <c r="G214" s="97">
        <v>4.1615952099999998</v>
      </c>
      <c r="H214" s="99">
        <f t="shared" si="12"/>
        <v>-7.9625947089649762E-2</v>
      </c>
      <c r="I214" s="100">
        <f t="shared" si="11"/>
        <v>12.306637931053597</v>
      </c>
    </row>
    <row r="215" spans="1:9" x14ac:dyDescent="0.15">
      <c r="A215" s="103" t="s">
        <v>383</v>
      </c>
      <c r="B215" s="114" t="s">
        <v>384</v>
      </c>
      <c r="C215" s="98">
        <v>7.9023497300000001</v>
      </c>
      <c r="D215" s="97">
        <v>35.55009467</v>
      </c>
      <c r="E215" s="99">
        <f t="shared" si="10"/>
        <v>-0.77771227324835701</v>
      </c>
      <c r="F215" s="98">
        <v>17.447752619999999</v>
      </c>
      <c r="G215" s="97">
        <v>49.680402659999999</v>
      </c>
      <c r="H215" s="99">
        <f t="shared" si="12"/>
        <v>-0.64880009650066706</v>
      </c>
      <c r="I215" s="100">
        <f t="shared" si="11"/>
        <v>2.2079195702719168</v>
      </c>
    </row>
    <row r="216" spans="1:9" x14ac:dyDescent="0.15">
      <c r="A216" s="103" t="s">
        <v>385</v>
      </c>
      <c r="B216" s="114" t="s">
        <v>386</v>
      </c>
      <c r="C216" s="98">
        <v>45.004947520000002</v>
      </c>
      <c r="D216" s="97">
        <v>45.71599045</v>
      </c>
      <c r="E216" s="99">
        <f t="shared" si="10"/>
        <v>-1.5553484087316716E-2</v>
      </c>
      <c r="F216" s="98">
        <v>69.969521020000002</v>
      </c>
      <c r="G216" s="97">
        <v>31.306075660000001</v>
      </c>
      <c r="H216" s="99">
        <f t="shared" si="12"/>
        <v>1.2350141161065604</v>
      </c>
      <c r="I216" s="100">
        <f t="shared" si="11"/>
        <v>1.5547073127661322</v>
      </c>
    </row>
    <row r="217" spans="1:9" x14ac:dyDescent="0.15">
      <c r="A217" s="103" t="s">
        <v>387</v>
      </c>
      <c r="B217" s="114" t="s">
        <v>388</v>
      </c>
      <c r="C217" s="98">
        <v>15.643904862999999</v>
      </c>
      <c r="D217" s="97">
        <v>4.2981659819999996</v>
      </c>
      <c r="E217" s="99">
        <f t="shared" si="10"/>
        <v>2.6396697867216057</v>
      </c>
      <c r="F217" s="98">
        <v>14.96723723</v>
      </c>
      <c r="G217" s="97">
        <v>3.9870448700000001</v>
      </c>
      <c r="H217" s="99">
        <f t="shared" si="12"/>
        <v>2.7539675920426752</v>
      </c>
      <c r="I217" s="100">
        <f t="shared" si="11"/>
        <v>0.95674560546578036</v>
      </c>
    </row>
    <row r="218" spans="1:9" x14ac:dyDescent="0.15">
      <c r="A218" s="103" t="s">
        <v>389</v>
      </c>
      <c r="B218" s="114" t="s">
        <v>390</v>
      </c>
      <c r="C218" s="98">
        <v>23.448932598000003</v>
      </c>
      <c r="D218" s="97">
        <v>7.9642006629999997</v>
      </c>
      <c r="E218" s="99">
        <f t="shared" si="10"/>
        <v>1.9442920376101029</v>
      </c>
      <c r="F218" s="98">
        <v>15.1115865</v>
      </c>
      <c r="G218" s="97">
        <v>12.02204659</v>
      </c>
      <c r="H218" s="99">
        <f t="shared" si="12"/>
        <v>0.25698951396261394</v>
      </c>
      <c r="I218" s="100">
        <f t="shared" si="11"/>
        <v>0.64444666881292889</v>
      </c>
    </row>
    <row r="219" spans="1:9" x14ac:dyDescent="0.15">
      <c r="A219" s="103" t="s">
        <v>1672</v>
      </c>
      <c r="B219" s="114" t="s">
        <v>1673</v>
      </c>
      <c r="C219" s="98">
        <v>0.12843380000000001</v>
      </c>
      <c r="D219" s="97"/>
      <c r="E219" s="99" t="str">
        <f t="shared" si="10"/>
        <v/>
      </c>
      <c r="F219" s="98">
        <v>0</v>
      </c>
      <c r="G219" s="97"/>
      <c r="H219" s="99" t="str">
        <f t="shared" si="12"/>
        <v/>
      </c>
      <c r="I219" s="100">
        <f t="shared" si="11"/>
        <v>0</v>
      </c>
    </row>
    <row r="220" spans="1:9" x14ac:dyDescent="0.15">
      <c r="A220" s="103" t="s">
        <v>1676</v>
      </c>
      <c r="B220" s="114" t="s">
        <v>1677</v>
      </c>
      <c r="C220" s="98">
        <v>0.33519261</v>
      </c>
      <c r="D220" s="97"/>
      <c r="E220" s="99" t="str">
        <f t="shared" si="10"/>
        <v/>
      </c>
      <c r="F220" s="98">
        <v>0</v>
      </c>
      <c r="G220" s="97"/>
      <c r="H220" s="99" t="str">
        <f t="shared" si="12"/>
        <v/>
      </c>
      <c r="I220" s="100">
        <f t="shared" si="11"/>
        <v>0</v>
      </c>
    </row>
    <row r="221" spans="1:9" x14ac:dyDescent="0.15">
      <c r="A221" s="103" t="s">
        <v>1674</v>
      </c>
      <c r="B221" s="114" t="s">
        <v>1675</v>
      </c>
      <c r="C221" s="98">
        <v>0</v>
      </c>
      <c r="D221" s="97"/>
      <c r="E221" s="99" t="str">
        <f t="shared" si="10"/>
        <v/>
      </c>
      <c r="F221" s="98">
        <v>0</v>
      </c>
      <c r="G221" s="97"/>
      <c r="H221" s="99" t="str">
        <f t="shared" si="12"/>
        <v/>
      </c>
      <c r="I221" s="100" t="str">
        <f t="shared" si="11"/>
        <v/>
      </c>
    </row>
    <row r="222" spans="1:9" x14ac:dyDescent="0.15">
      <c r="A222" s="103" t="s">
        <v>1678</v>
      </c>
      <c r="B222" s="114" t="s">
        <v>1679</v>
      </c>
      <c r="C222" s="98">
        <v>0</v>
      </c>
      <c r="D222" s="97"/>
      <c r="E222" s="99" t="str">
        <f t="shared" si="10"/>
        <v/>
      </c>
      <c r="F222" s="98">
        <v>0</v>
      </c>
      <c r="G222" s="97"/>
      <c r="H222" s="99" t="str">
        <f t="shared" si="12"/>
        <v/>
      </c>
      <c r="I222" s="100" t="str">
        <f t="shared" si="11"/>
        <v/>
      </c>
    </row>
    <row r="223" spans="1:9" x14ac:dyDescent="0.15">
      <c r="A223" s="103" t="s">
        <v>391</v>
      </c>
      <c r="B223" s="114" t="s">
        <v>392</v>
      </c>
      <c r="C223" s="98">
        <v>1372.3936324809999</v>
      </c>
      <c r="D223" s="97">
        <v>1471.6255631689999</v>
      </c>
      <c r="E223" s="99">
        <f t="shared" si="10"/>
        <v>-6.7430148790235567E-2</v>
      </c>
      <c r="F223" s="98">
        <v>8018.2832946999997</v>
      </c>
      <c r="G223" s="97">
        <v>4840.7852444300006</v>
      </c>
      <c r="H223" s="99">
        <f t="shared" si="12"/>
        <v>0.656401366684497</v>
      </c>
      <c r="I223" s="100">
        <f t="shared" si="11"/>
        <v>5.8425535538259714</v>
      </c>
    </row>
    <row r="224" spans="1:9" x14ac:dyDescent="0.15">
      <c r="A224" s="103" t="s">
        <v>393</v>
      </c>
      <c r="B224" s="114" t="s">
        <v>394</v>
      </c>
      <c r="C224" s="98">
        <v>19.183847370999999</v>
      </c>
      <c r="D224" s="97">
        <v>12.393620154999999</v>
      </c>
      <c r="E224" s="99">
        <f t="shared" si="10"/>
        <v>0.54788085572080369</v>
      </c>
      <c r="F224" s="98">
        <v>4630.20166883</v>
      </c>
      <c r="G224" s="97">
        <v>1876.84585756</v>
      </c>
      <c r="H224" s="99">
        <f t="shared" si="12"/>
        <v>1.467012221690656</v>
      </c>
      <c r="I224" s="100">
        <f t="shared" si="11"/>
        <v>241.35938841076387</v>
      </c>
    </row>
    <row r="225" spans="1:9" x14ac:dyDescent="0.15">
      <c r="A225" s="103" t="s">
        <v>396</v>
      </c>
      <c r="B225" s="114" t="s">
        <v>397</v>
      </c>
      <c r="C225" s="98">
        <v>1.1055356249999999</v>
      </c>
      <c r="D225" s="97">
        <v>1.0145134200000001</v>
      </c>
      <c r="E225" s="99">
        <f t="shared" si="10"/>
        <v>8.9720060085552999E-2</v>
      </c>
      <c r="F225" s="98">
        <v>0.64179093999999992</v>
      </c>
      <c r="G225" s="97">
        <v>0.46774465000000004</v>
      </c>
      <c r="H225" s="99">
        <f t="shared" si="12"/>
        <v>0.37209680538302226</v>
      </c>
      <c r="I225" s="100">
        <f t="shared" si="11"/>
        <v>0.58052488358301435</v>
      </c>
    </row>
    <row r="226" spans="1:9" x14ac:dyDescent="0.15">
      <c r="A226" s="103" t="s">
        <v>1515</v>
      </c>
      <c r="B226" s="114" t="s">
        <v>395</v>
      </c>
      <c r="C226" s="98">
        <v>1.7606819890000001</v>
      </c>
      <c r="D226" s="97">
        <v>2.4716102540000002</v>
      </c>
      <c r="E226" s="99">
        <f t="shared" si="10"/>
        <v>-0.28763769038805753</v>
      </c>
      <c r="F226" s="98">
        <v>2.87380988</v>
      </c>
      <c r="G226" s="97">
        <v>2.8684545299999997</v>
      </c>
      <c r="H226" s="99">
        <f t="shared" si="12"/>
        <v>1.8669809627418488E-3</v>
      </c>
      <c r="I226" s="100">
        <f t="shared" si="11"/>
        <v>1.6322140499842417</v>
      </c>
    </row>
    <row r="227" spans="1:9" x14ac:dyDescent="0.15">
      <c r="A227" s="103" t="s">
        <v>398</v>
      </c>
      <c r="B227" s="114" t="s">
        <v>399</v>
      </c>
      <c r="C227" s="98">
        <v>13.894779455</v>
      </c>
      <c r="D227" s="97">
        <v>4.6838856</v>
      </c>
      <c r="E227" s="99">
        <f t="shared" si="10"/>
        <v>1.9665070075579987</v>
      </c>
      <c r="F227" s="98">
        <v>1.6058616799999998</v>
      </c>
      <c r="G227" s="97">
        <v>0.81663501999999999</v>
      </c>
      <c r="H227" s="99">
        <f t="shared" si="12"/>
        <v>0.96643744227378336</v>
      </c>
      <c r="I227" s="100">
        <f t="shared" si="11"/>
        <v>0.11557302404120813</v>
      </c>
    </row>
    <row r="228" spans="1:9" x14ac:dyDescent="0.15">
      <c r="A228" s="103" t="s">
        <v>1655</v>
      </c>
      <c r="B228" s="114" t="s">
        <v>400</v>
      </c>
      <c r="C228" s="98">
        <v>16.921799420000003</v>
      </c>
      <c r="D228" s="97">
        <v>23.696942795000002</v>
      </c>
      <c r="E228" s="99">
        <f t="shared" si="10"/>
        <v>-0.28590790945528799</v>
      </c>
      <c r="F228" s="98">
        <v>35.84634775</v>
      </c>
      <c r="G228" s="97">
        <v>29.091812040000001</v>
      </c>
      <c r="H228" s="99">
        <f t="shared" si="12"/>
        <v>0.23217995842654293</v>
      </c>
      <c r="I228" s="100">
        <f t="shared" si="11"/>
        <v>2.1183531881150257</v>
      </c>
    </row>
    <row r="229" spans="1:9" x14ac:dyDescent="0.15">
      <c r="A229" s="103" t="s">
        <v>40</v>
      </c>
      <c r="B229" s="114" t="s">
        <v>401</v>
      </c>
      <c r="C229" s="98">
        <v>541.674357751</v>
      </c>
      <c r="D229" s="97">
        <v>375.10415304500003</v>
      </c>
      <c r="E229" s="99">
        <f t="shared" si="10"/>
        <v>0.44406387760259514</v>
      </c>
      <c r="F229" s="98">
        <v>992.39211036999995</v>
      </c>
      <c r="G229" s="97">
        <v>454.05964317000002</v>
      </c>
      <c r="H229" s="99">
        <f t="shared" si="12"/>
        <v>1.1855985778468496</v>
      </c>
      <c r="I229" s="100">
        <f t="shared" si="11"/>
        <v>1.8320824978504677</v>
      </c>
    </row>
    <row r="230" spans="1:9" x14ac:dyDescent="0.15">
      <c r="A230" s="103" t="s">
        <v>1492</v>
      </c>
      <c r="B230" s="114" t="s">
        <v>402</v>
      </c>
      <c r="C230" s="98">
        <v>999.99046902299995</v>
      </c>
      <c r="D230" s="97">
        <v>722.736598953</v>
      </c>
      <c r="E230" s="99">
        <f t="shared" si="10"/>
        <v>0.38361675674325424</v>
      </c>
      <c r="F230" s="98">
        <v>918.95491187999994</v>
      </c>
      <c r="G230" s="97">
        <v>644.90336795000007</v>
      </c>
      <c r="H230" s="99">
        <f t="shared" si="12"/>
        <v>0.42494977937725298</v>
      </c>
      <c r="I230" s="100">
        <f t="shared" si="11"/>
        <v>0.91896367050160732</v>
      </c>
    </row>
    <row r="231" spans="1:9" x14ac:dyDescent="0.15">
      <c r="A231" s="103" t="s">
        <v>1343</v>
      </c>
      <c r="B231" s="114" t="s">
        <v>403</v>
      </c>
      <c r="C231" s="98">
        <v>24.712594368000001</v>
      </c>
      <c r="D231" s="97">
        <v>38.462366865</v>
      </c>
      <c r="E231" s="99">
        <f t="shared" si="10"/>
        <v>-0.35748638520506704</v>
      </c>
      <c r="F231" s="98">
        <v>99.572505559999996</v>
      </c>
      <c r="G231" s="97">
        <v>66.364925970000002</v>
      </c>
      <c r="H231" s="99">
        <f t="shared" si="12"/>
        <v>0.50037846203597591</v>
      </c>
      <c r="I231" s="100">
        <f t="shared" si="11"/>
        <v>4.0292210553552836</v>
      </c>
    </row>
    <row r="232" spans="1:9" x14ac:dyDescent="0.15">
      <c r="A232" s="103" t="s">
        <v>1494</v>
      </c>
      <c r="B232" s="114" t="s">
        <v>404</v>
      </c>
      <c r="C232" s="98">
        <v>1.6368764099999999</v>
      </c>
      <c r="D232" s="97">
        <v>1.68366628</v>
      </c>
      <c r="E232" s="99">
        <f t="shared" si="10"/>
        <v>-2.7790465697275835E-2</v>
      </c>
      <c r="F232" s="98">
        <v>1.1024613000000001</v>
      </c>
      <c r="G232" s="97">
        <v>1.17873125</v>
      </c>
      <c r="H232" s="99">
        <f t="shared" si="12"/>
        <v>-6.4705122562925155E-2</v>
      </c>
      <c r="I232" s="100">
        <f t="shared" si="11"/>
        <v>0.67351529612428107</v>
      </c>
    </row>
    <row r="233" spans="1:9" x14ac:dyDescent="0.15">
      <c r="A233" s="103" t="s">
        <v>1495</v>
      </c>
      <c r="B233" s="114" t="s">
        <v>405</v>
      </c>
      <c r="C233" s="98">
        <v>0.68968045</v>
      </c>
      <c r="D233" s="97">
        <v>1.6101976100000002</v>
      </c>
      <c r="E233" s="99">
        <f t="shared" si="10"/>
        <v>-0.57167962136026285</v>
      </c>
      <c r="F233" s="98">
        <v>0.44359999999999999</v>
      </c>
      <c r="G233" s="97">
        <v>4.9139870000000002E-2</v>
      </c>
      <c r="H233" s="99">
        <f t="shared" si="12"/>
        <v>8.0272929089962997</v>
      </c>
      <c r="I233" s="100">
        <f t="shared" si="11"/>
        <v>0.64319642524302378</v>
      </c>
    </row>
    <row r="234" spans="1:9" x14ac:dyDescent="0.15">
      <c r="A234" s="103" t="s">
        <v>41</v>
      </c>
      <c r="B234" s="114" t="s">
        <v>406</v>
      </c>
      <c r="C234" s="98">
        <v>3.6724406300000001</v>
      </c>
      <c r="D234" s="97">
        <v>2.1902352200000004</v>
      </c>
      <c r="E234" s="99">
        <f t="shared" si="10"/>
        <v>0.67673343779030248</v>
      </c>
      <c r="F234" s="98">
        <v>3.9364049400000001</v>
      </c>
      <c r="G234" s="97">
        <v>3.35245083</v>
      </c>
      <c r="H234" s="99">
        <f t="shared" si="12"/>
        <v>0.17418722588691926</v>
      </c>
      <c r="I234" s="100">
        <f t="shared" si="11"/>
        <v>1.0718770802838002</v>
      </c>
    </row>
    <row r="235" spans="1:9" x14ac:dyDescent="0.15">
      <c r="A235" s="103" t="s">
        <v>1496</v>
      </c>
      <c r="B235" s="114" t="s">
        <v>407</v>
      </c>
      <c r="C235" s="98">
        <v>4.2534151900000001</v>
      </c>
      <c r="D235" s="97">
        <v>3.1279249759999996</v>
      </c>
      <c r="E235" s="99">
        <f t="shared" si="10"/>
        <v>0.35982007964886709</v>
      </c>
      <c r="F235" s="98">
        <v>2.1784651299999997</v>
      </c>
      <c r="G235" s="97">
        <v>0.73813434</v>
      </c>
      <c r="H235" s="99">
        <f t="shared" si="12"/>
        <v>1.951312534788721</v>
      </c>
      <c r="I235" s="100">
        <f t="shared" si="11"/>
        <v>0.51216846526567272</v>
      </c>
    </row>
    <row r="236" spans="1:9" x14ac:dyDescent="0.15">
      <c r="A236" s="103" t="s">
        <v>1497</v>
      </c>
      <c r="B236" s="114" t="s">
        <v>408</v>
      </c>
      <c r="C236" s="98">
        <v>16.224900328</v>
      </c>
      <c r="D236" s="97">
        <v>11.531130763</v>
      </c>
      <c r="E236" s="99">
        <f t="shared" ref="E236:E299" si="13">IF(ISERROR(C236/D236-1),"",(C236/D236-1))</f>
        <v>0.4070519762086926</v>
      </c>
      <c r="F236" s="98">
        <v>5.5919217100000003</v>
      </c>
      <c r="G236" s="97">
        <v>11.15413013</v>
      </c>
      <c r="H236" s="99">
        <f t="shared" si="12"/>
        <v>-0.49866805884216447</v>
      </c>
      <c r="I236" s="100">
        <f t="shared" si="11"/>
        <v>0.3446506047466919</v>
      </c>
    </row>
    <row r="237" spans="1:9" x14ac:dyDescent="0.15">
      <c r="A237" s="103" t="s">
        <v>1498</v>
      </c>
      <c r="B237" s="114" t="s">
        <v>409</v>
      </c>
      <c r="C237" s="98">
        <v>4.299241351</v>
      </c>
      <c r="D237" s="97">
        <v>4.0607176699999998</v>
      </c>
      <c r="E237" s="99">
        <f t="shared" si="13"/>
        <v>5.8739292012882194E-2</v>
      </c>
      <c r="F237" s="98">
        <v>27.918637620000002</v>
      </c>
      <c r="G237" s="97">
        <v>5.4123751799999997</v>
      </c>
      <c r="H237" s="99">
        <f t="shared" si="12"/>
        <v>4.1582968089806371</v>
      </c>
      <c r="I237" s="100">
        <f t="shared" si="11"/>
        <v>6.493852133587743</v>
      </c>
    </row>
    <row r="238" spans="1:9" x14ac:dyDescent="0.15">
      <c r="A238" s="103" t="s">
        <v>1659</v>
      </c>
      <c r="B238" s="114" t="s">
        <v>410</v>
      </c>
      <c r="C238" s="98">
        <v>5.4009211349999999</v>
      </c>
      <c r="D238" s="97">
        <v>2.7695487700000001</v>
      </c>
      <c r="E238" s="99">
        <f t="shared" si="13"/>
        <v>0.95010869405993525</v>
      </c>
      <c r="F238" s="98">
        <v>10.48394774</v>
      </c>
      <c r="G238" s="97">
        <v>1.81778043</v>
      </c>
      <c r="H238" s="99">
        <f t="shared" si="12"/>
        <v>4.7674444982334858</v>
      </c>
      <c r="I238" s="100">
        <f t="shared" si="11"/>
        <v>1.9411406828476121</v>
      </c>
    </row>
    <row r="239" spans="1:9" x14ac:dyDescent="0.15">
      <c r="A239" s="103" t="s">
        <v>1551</v>
      </c>
      <c r="B239" s="114" t="s">
        <v>797</v>
      </c>
      <c r="C239" s="98">
        <v>4.1855469200000002</v>
      </c>
      <c r="D239" s="97">
        <v>3.6350331850000002</v>
      </c>
      <c r="E239" s="99">
        <f t="shared" si="13"/>
        <v>0.15144668754929125</v>
      </c>
      <c r="F239" s="98">
        <v>1.17988816</v>
      </c>
      <c r="G239" s="97">
        <v>0.51465715999999995</v>
      </c>
      <c r="H239" s="99">
        <f t="shared" si="12"/>
        <v>1.2925711555241941</v>
      </c>
      <c r="I239" s="100">
        <f t="shared" si="11"/>
        <v>0.28189581494405991</v>
      </c>
    </row>
    <row r="240" spans="1:9" x14ac:dyDescent="0.15">
      <c r="A240" s="103" t="s">
        <v>1499</v>
      </c>
      <c r="B240" s="114" t="s">
        <v>411</v>
      </c>
      <c r="C240" s="98">
        <v>3.3798888270000003</v>
      </c>
      <c r="D240" s="97">
        <v>1.8807813600000001</v>
      </c>
      <c r="E240" s="99">
        <f t="shared" si="13"/>
        <v>0.79706631450239396</v>
      </c>
      <c r="F240" s="98">
        <v>0.85270038999999997</v>
      </c>
      <c r="G240" s="97">
        <v>0.26926296</v>
      </c>
      <c r="H240" s="99">
        <f t="shared" si="12"/>
        <v>2.166794237127899</v>
      </c>
      <c r="I240" s="100">
        <f t="shared" si="11"/>
        <v>0.25228651995540913</v>
      </c>
    </row>
    <row r="241" spans="1:9" x14ac:dyDescent="0.15">
      <c r="A241" s="103" t="s">
        <v>1500</v>
      </c>
      <c r="B241" s="114" t="s">
        <v>412</v>
      </c>
      <c r="C241" s="98">
        <v>6.2309764249999997</v>
      </c>
      <c r="D241" s="97">
        <v>5.0236398049999993</v>
      </c>
      <c r="E241" s="99">
        <f t="shared" si="13"/>
        <v>0.24033104817712947</v>
      </c>
      <c r="F241" s="98">
        <v>3.93977471</v>
      </c>
      <c r="G241" s="97">
        <v>2.4478198600000001</v>
      </c>
      <c r="H241" s="99">
        <f t="shared" si="12"/>
        <v>0.60950353184894901</v>
      </c>
      <c r="I241" s="100">
        <f t="shared" si="11"/>
        <v>0.63228849561888689</v>
      </c>
    </row>
    <row r="242" spans="1:9" x14ac:dyDescent="0.15">
      <c r="A242" s="103" t="s">
        <v>413</v>
      </c>
      <c r="B242" s="114" t="s">
        <v>414</v>
      </c>
      <c r="C242" s="98">
        <v>3.0829741230000001</v>
      </c>
      <c r="D242" s="97">
        <v>0.53486577899999999</v>
      </c>
      <c r="E242" s="99">
        <f t="shared" si="13"/>
        <v>4.7640145323262493</v>
      </c>
      <c r="F242" s="98">
        <v>0.85939076999999997</v>
      </c>
      <c r="G242" s="97">
        <v>1.09072043</v>
      </c>
      <c r="H242" s="99">
        <f t="shared" si="12"/>
        <v>-0.21208886680521788</v>
      </c>
      <c r="I242" s="100">
        <f t="shared" si="11"/>
        <v>0.27875380581000092</v>
      </c>
    </row>
    <row r="243" spans="1:9" x14ac:dyDescent="0.15">
      <c r="A243" s="103" t="s">
        <v>415</v>
      </c>
      <c r="B243" s="114" t="s">
        <v>416</v>
      </c>
      <c r="C243" s="98">
        <v>13.460037944</v>
      </c>
      <c r="D243" s="97">
        <v>33.342995353999996</v>
      </c>
      <c r="E243" s="99">
        <f t="shared" si="13"/>
        <v>-0.59631587381110118</v>
      </c>
      <c r="F243" s="98">
        <v>9.7178716999999999</v>
      </c>
      <c r="G243" s="97">
        <v>34.273379774846653</v>
      </c>
      <c r="H243" s="99">
        <f t="shared" si="12"/>
        <v>-0.71646007006487356</v>
      </c>
      <c r="I243" s="100">
        <f t="shared" si="11"/>
        <v>0.7219795174746797</v>
      </c>
    </row>
    <row r="244" spans="1:9" x14ac:dyDescent="0.15">
      <c r="A244" s="103" t="s">
        <v>417</v>
      </c>
      <c r="B244" s="114" t="s">
        <v>418</v>
      </c>
      <c r="C244" s="98">
        <v>93.144843973000008</v>
      </c>
      <c r="D244" s="97">
        <v>70.574698510000005</v>
      </c>
      <c r="E244" s="99">
        <f t="shared" si="13"/>
        <v>0.319805056762686</v>
      </c>
      <c r="F244" s="98">
        <v>44.416673450000005</v>
      </c>
      <c r="G244" s="97">
        <v>14.1828836</v>
      </c>
      <c r="H244" s="99">
        <f t="shared" si="12"/>
        <v>2.1317096510613682</v>
      </c>
      <c r="I244" s="100">
        <f t="shared" si="11"/>
        <v>0.47685595418330523</v>
      </c>
    </row>
    <row r="245" spans="1:9" x14ac:dyDescent="0.15">
      <c r="A245" s="103" t="s">
        <v>419</v>
      </c>
      <c r="B245" s="114" t="s">
        <v>420</v>
      </c>
      <c r="C245" s="98">
        <v>33.062902190000003</v>
      </c>
      <c r="D245" s="97">
        <v>126.524823896</v>
      </c>
      <c r="E245" s="99">
        <f t="shared" si="13"/>
        <v>-0.73868446387108344</v>
      </c>
      <c r="F245" s="98">
        <v>119.68519126999999</v>
      </c>
      <c r="G245" s="97">
        <v>55.263098990000003</v>
      </c>
      <c r="H245" s="99">
        <f t="shared" si="12"/>
        <v>1.1657343409506824</v>
      </c>
      <c r="I245" s="100">
        <f t="shared" si="11"/>
        <v>3.6199239432223593</v>
      </c>
    </row>
    <row r="246" spans="1:9" x14ac:dyDescent="0.15">
      <c r="A246" s="103" t="s">
        <v>421</v>
      </c>
      <c r="B246" s="114" t="s">
        <v>422</v>
      </c>
      <c r="C246" s="98">
        <v>37.068323403999997</v>
      </c>
      <c r="D246" s="97">
        <v>57.919814502999998</v>
      </c>
      <c r="E246" s="99">
        <f t="shared" si="13"/>
        <v>-0.36000617885128039</v>
      </c>
      <c r="F246" s="98">
        <v>126.86338837999999</v>
      </c>
      <c r="G246" s="97">
        <v>55.297436090000005</v>
      </c>
      <c r="H246" s="99">
        <f t="shared" si="12"/>
        <v>1.2942001899242119</v>
      </c>
      <c r="I246" s="100">
        <f t="shared" si="11"/>
        <v>3.4224204584961164</v>
      </c>
    </row>
    <row r="247" spans="1:9" x14ac:dyDescent="0.15">
      <c r="A247" s="103" t="s">
        <v>423</v>
      </c>
      <c r="B247" s="114" t="s">
        <v>424</v>
      </c>
      <c r="C247" s="98">
        <v>4.1556256759999997</v>
      </c>
      <c r="D247" s="97">
        <v>8.2346804250000005</v>
      </c>
      <c r="E247" s="99">
        <f t="shared" si="13"/>
        <v>-0.49535070439603623</v>
      </c>
      <c r="F247" s="98">
        <v>3.0365730000000002</v>
      </c>
      <c r="G247" s="97">
        <v>109.62736968999999</v>
      </c>
      <c r="H247" s="99">
        <f t="shared" si="12"/>
        <v>-0.97230095907083514</v>
      </c>
      <c r="I247" s="100">
        <f t="shared" si="11"/>
        <v>0.73071379300044548</v>
      </c>
    </row>
    <row r="248" spans="1:9" x14ac:dyDescent="0.15">
      <c r="A248" s="103" t="s">
        <v>425</v>
      </c>
      <c r="B248" s="114" t="s">
        <v>426</v>
      </c>
      <c r="C248" s="98">
        <v>0.64618458999999995</v>
      </c>
      <c r="D248" s="97">
        <v>2.00383756</v>
      </c>
      <c r="E248" s="99">
        <f t="shared" si="13"/>
        <v>-0.67752646077758927</v>
      </c>
      <c r="F248" s="98">
        <v>17.282112420000001</v>
      </c>
      <c r="G248" s="97">
        <v>77.136149079999996</v>
      </c>
      <c r="H248" s="99">
        <f t="shared" si="12"/>
        <v>-0.77595313447555891</v>
      </c>
      <c r="I248" s="100">
        <f t="shared" si="11"/>
        <v>26.744853850507333</v>
      </c>
    </row>
    <row r="249" spans="1:9" x14ac:dyDescent="0.15">
      <c r="A249" s="103" t="s">
        <v>427</v>
      </c>
      <c r="B249" s="114" t="s">
        <v>428</v>
      </c>
      <c r="C249" s="98">
        <v>36.861900108999997</v>
      </c>
      <c r="D249" s="97">
        <v>32.252846910000002</v>
      </c>
      <c r="E249" s="99">
        <f t="shared" si="13"/>
        <v>0.14290376325108078</v>
      </c>
      <c r="F249" s="98">
        <v>45.749536570000004</v>
      </c>
      <c r="G249" s="97">
        <v>90.869553740000001</v>
      </c>
      <c r="H249" s="99">
        <f t="shared" si="12"/>
        <v>-0.4965361368352198</v>
      </c>
      <c r="I249" s="100">
        <f t="shared" si="11"/>
        <v>1.2411063031129546</v>
      </c>
    </row>
    <row r="250" spans="1:9" x14ac:dyDescent="0.15">
      <c r="A250" s="103" t="s">
        <v>429</v>
      </c>
      <c r="B250" s="114" t="s">
        <v>430</v>
      </c>
      <c r="C250" s="98">
        <v>2.2920503590000001</v>
      </c>
      <c r="D250" s="97">
        <v>0.94906290000000004</v>
      </c>
      <c r="E250" s="99">
        <f t="shared" si="13"/>
        <v>1.4150668612164696</v>
      </c>
      <c r="F250" s="98">
        <v>3.5795842100000002</v>
      </c>
      <c r="G250" s="97">
        <v>7.5427445199999994</v>
      </c>
      <c r="H250" s="99">
        <f t="shared" si="12"/>
        <v>-0.52542682567220234</v>
      </c>
      <c r="I250" s="100">
        <f t="shared" si="11"/>
        <v>1.5617389015666039</v>
      </c>
    </row>
    <row r="251" spans="1:9" x14ac:dyDescent="0.15">
      <c r="A251" s="103" t="s">
        <v>431</v>
      </c>
      <c r="B251" s="114" t="s">
        <v>432</v>
      </c>
      <c r="C251" s="98">
        <v>72.526977380999995</v>
      </c>
      <c r="D251" s="97">
        <v>74.674088785999999</v>
      </c>
      <c r="E251" s="99">
        <f t="shared" si="13"/>
        <v>-2.8753098161708679E-2</v>
      </c>
      <c r="F251" s="98">
        <v>211.97848074000001</v>
      </c>
      <c r="G251" s="97">
        <v>99.101820579999995</v>
      </c>
      <c r="H251" s="99">
        <f t="shared" si="12"/>
        <v>1.138996836782431</v>
      </c>
      <c r="I251" s="100">
        <f t="shared" si="11"/>
        <v>2.922753551777443</v>
      </c>
    </row>
    <row r="252" spans="1:9" x14ac:dyDescent="0.15">
      <c r="A252" s="103" t="s">
        <v>433</v>
      </c>
      <c r="B252" s="114" t="s">
        <v>434</v>
      </c>
      <c r="C252" s="98">
        <v>14.066558988000001</v>
      </c>
      <c r="D252" s="97">
        <v>13.525231830000001</v>
      </c>
      <c r="E252" s="99">
        <f t="shared" si="13"/>
        <v>4.002350309436431E-2</v>
      </c>
      <c r="F252" s="98">
        <v>32.381197</v>
      </c>
      <c r="G252" s="97">
        <v>81.929459519999995</v>
      </c>
      <c r="H252" s="99">
        <f t="shared" si="12"/>
        <v>-0.60476735487196343</v>
      </c>
      <c r="I252" s="100">
        <f t="shared" si="11"/>
        <v>2.3019984509092795</v>
      </c>
    </row>
    <row r="253" spans="1:9" x14ac:dyDescent="0.15">
      <c r="A253" s="103" t="s">
        <v>435</v>
      </c>
      <c r="B253" s="114" t="s">
        <v>436</v>
      </c>
      <c r="C253" s="98">
        <v>2.030345096</v>
      </c>
      <c r="D253" s="97">
        <v>2.4448662400000001</v>
      </c>
      <c r="E253" s="99">
        <f t="shared" si="13"/>
        <v>-0.16954757573976731</v>
      </c>
      <c r="F253" s="98">
        <v>10.36441312</v>
      </c>
      <c r="G253" s="97">
        <v>2.72997216</v>
      </c>
      <c r="H253" s="99">
        <f t="shared" si="12"/>
        <v>2.7965270385761003</v>
      </c>
      <c r="I253" s="100">
        <f t="shared" si="11"/>
        <v>5.1047544284067854</v>
      </c>
    </row>
    <row r="254" spans="1:9" x14ac:dyDescent="0.15">
      <c r="A254" s="103" t="s">
        <v>437</v>
      </c>
      <c r="B254" s="114" t="s">
        <v>438</v>
      </c>
      <c r="C254" s="98">
        <v>3.1703642110000003</v>
      </c>
      <c r="D254" s="97">
        <v>0.68916968000000001</v>
      </c>
      <c r="E254" s="99">
        <f t="shared" si="13"/>
        <v>3.6002665279761006</v>
      </c>
      <c r="F254" s="98">
        <v>25.82146736</v>
      </c>
      <c r="G254" s="97">
        <v>71.571016099999994</v>
      </c>
      <c r="H254" s="99">
        <f t="shared" si="12"/>
        <v>-0.63921893572222177</v>
      </c>
      <c r="I254" s="100">
        <f t="shared" si="11"/>
        <v>8.1446375373557984</v>
      </c>
    </row>
    <row r="255" spans="1:9" x14ac:dyDescent="0.15">
      <c r="A255" s="103" t="s">
        <v>515</v>
      </c>
      <c r="B255" s="114" t="s">
        <v>516</v>
      </c>
      <c r="C255" s="98">
        <v>6.1451375559999999</v>
      </c>
      <c r="D255" s="97">
        <v>6.7455109200000001</v>
      </c>
      <c r="E255" s="99">
        <f t="shared" si="13"/>
        <v>-8.9003393682149712E-2</v>
      </c>
      <c r="F255" s="98">
        <v>6.94895233</v>
      </c>
      <c r="G255" s="97">
        <v>5.3809330199999996</v>
      </c>
      <c r="H255" s="99">
        <f t="shared" si="12"/>
        <v>0.2914028671555553</v>
      </c>
      <c r="I255" s="100">
        <f t="shared" si="11"/>
        <v>1.130805009110849</v>
      </c>
    </row>
    <row r="256" spans="1:9" x14ac:dyDescent="0.15">
      <c r="A256" s="103" t="s">
        <v>517</v>
      </c>
      <c r="B256" s="114" t="s">
        <v>518</v>
      </c>
      <c r="C256" s="98">
        <v>1.52059345</v>
      </c>
      <c r="D256" s="97">
        <v>0.35536070000000003</v>
      </c>
      <c r="E256" s="99">
        <f t="shared" si="13"/>
        <v>3.279014111577335</v>
      </c>
      <c r="F256" s="98">
        <v>32.228057509999999</v>
      </c>
      <c r="G256" s="97">
        <v>62.71002086</v>
      </c>
      <c r="H256" s="99">
        <f t="shared" si="12"/>
        <v>-0.4860780291885235</v>
      </c>
      <c r="I256" s="100">
        <f t="shared" si="11"/>
        <v>21.194394537211771</v>
      </c>
    </row>
    <row r="257" spans="1:9" x14ac:dyDescent="0.15">
      <c r="A257" s="103" t="s">
        <v>617</v>
      </c>
      <c r="B257" s="114" t="s">
        <v>618</v>
      </c>
      <c r="C257" s="98">
        <v>2.412212722</v>
      </c>
      <c r="D257" s="97">
        <v>3.3167025950000002</v>
      </c>
      <c r="E257" s="99">
        <f t="shared" si="13"/>
        <v>-0.272707560323177</v>
      </c>
      <c r="F257" s="98">
        <v>1.27304255</v>
      </c>
      <c r="G257" s="97">
        <v>5.5342919999999997E-2</v>
      </c>
      <c r="H257" s="99">
        <f t="shared" si="12"/>
        <v>22.002807766558035</v>
      </c>
      <c r="I257" s="100">
        <f t="shared" si="11"/>
        <v>0.52774887487721323</v>
      </c>
    </row>
    <row r="258" spans="1:9" x14ac:dyDescent="0.15">
      <c r="A258" s="103" t="s">
        <v>619</v>
      </c>
      <c r="B258" s="114" t="s">
        <v>620</v>
      </c>
      <c r="C258" s="98">
        <v>1.43544538</v>
      </c>
      <c r="D258" s="97">
        <v>1.9290405100000001</v>
      </c>
      <c r="E258" s="99">
        <f t="shared" si="13"/>
        <v>-0.25587597950444285</v>
      </c>
      <c r="F258" s="98">
        <v>22.165029579999999</v>
      </c>
      <c r="G258" s="97">
        <v>76.005548739999995</v>
      </c>
      <c r="H258" s="99">
        <f t="shared" si="12"/>
        <v>-0.70837616532679482</v>
      </c>
      <c r="I258" s="100">
        <f t="shared" si="11"/>
        <v>15.441221163009351</v>
      </c>
    </row>
    <row r="259" spans="1:9" x14ac:dyDescent="0.15">
      <c r="A259" s="103" t="s">
        <v>621</v>
      </c>
      <c r="B259" s="114" t="s">
        <v>622</v>
      </c>
      <c r="C259" s="98">
        <v>6.5303022039999998</v>
      </c>
      <c r="D259" s="97">
        <v>3.089713207</v>
      </c>
      <c r="E259" s="99">
        <f t="shared" si="13"/>
        <v>1.1135625757125491</v>
      </c>
      <c r="F259" s="98">
        <v>9.2852776099999996</v>
      </c>
      <c r="G259" s="97">
        <v>0.81252419999999992</v>
      </c>
      <c r="H259" s="99">
        <f t="shared" si="12"/>
        <v>10.427693612079493</v>
      </c>
      <c r="I259" s="100">
        <f t="shared" si="11"/>
        <v>1.4218756375949182</v>
      </c>
    </row>
    <row r="260" spans="1:9" x14ac:dyDescent="0.15">
      <c r="A260" s="103" t="s">
        <v>623</v>
      </c>
      <c r="B260" s="114" t="s">
        <v>624</v>
      </c>
      <c r="C260" s="98">
        <v>3.777514107</v>
      </c>
      <c r="D260" s="97">
        <v>0.76684673999999997</v>
      </c>
      <c r="E260" s="99">
        <f t="shared" si="13"/>
        <v>3.9260352948752191</v>
      </c>
      <c r="F260" s="98">
        <v>21.095743210000002</v>
      </c>
      <c r="G260" s="97">
        <v>61.501030060000005</v>
      </c>
      <c r="H260" s="99">
        <f t="shared" si="12"/>
        <v>-0.65698553033308338</v>
      </c>
      <c r="I260" s="100">
        <f t="shared" si="11"/>
        <v>5.5845570956063675</v>
      </c>
    </row>
    <row r="261" spans="1:9" x14ac:dyDescent="0.15">
      <c r="A261" s="103" t="s">
        <v>625</v>
      </c>
      <c r="B261" s="114" t="s">
        <v>626</v>
      </c>
      <c r="C261" s="98">
        <v>15.875841938999999</v>
      </c>
      <c r="D261" s="97">
        <v>14.182802818000001</v>
      </c>
      <c r="E261" s="99">
        <f t="shared" si="13"/>
        <v>0.11937267567813103</v>
      </c>
      <c r="F261" s="98">
        <v>52.740081509999996</v>
      </c>
      <c r="G261" s="97">
        <v>26.644891559999998</v>
      </c>
      <c r="H261" s="99">
        <f t="shared" si="12"/>
        <v>0.97936934332188375</v>
      </c>
      <c r="I261" s="100">
        <f t="shared" si="11"/>
        <v>3.3220336730892166</v>
      </c>
    </row>
    <row r="262" spans="1:9" x14ac:dyDescent="0.15">
      <c r="A262" s="103" t="s">
        <v>627</v>
      </c>
      <c r="B262" s="114" t="s">
        <v>628</v>
      </c>
      <c r="C262" s="98">
        <v>4.7903536799999999</v>
      </c>
      <c r="D262" s="97">
        <v>0.23267389999999999</v>
      </c>
      <c r="E262" s="99">
        <f t="shared" si="13"/>
        <v>19.588272599548123</v>
      </c>
      <c r="F262" s="98">
        <v>17.299655329999997</v>
      </c>
      <c r="G262" s="97">
        <v>58.413296759999994</v>
      </c>
      <c r="H262" s="99">
        <f t="shared" si="12"/>
        <v>-0.70384045603386691</v>
      </c>
      <c r="I262" s="100">
        <f t="shared" si="11"/>
        <v>3.611352414797063</v>
      </c>
    </row>
    <row r="263" spans="1:9" x14ac:dyDescent="0.15">
      <c r="A263" s="103" t="s">
        <v>629</v>
      </c>
      <c r="B263" s="114" t="s">
        <v>630</v>
      </c>
      <c r="C263" s="98">
        <v>4.0946058280000006</v>
      </c>
      <c r="D263" s="97">
        <v>18.048605519999999</v>
      </c>
      <c r="E263" s="99">
        <f t="shared" si="13"/>
        <v>-0.77313450485342528</v>
      </c>
      <c r="F263" s="98">
        <v>27.95697973</v>
      </c>
      <c r="G263" s="97">
        <v>12.312454990000001</v>
      </c>
      <c r="H263" s="99">
        <f t="shared" si="12"/>
        <v>1.2706259436242617</v>
      </c>
      <c r="I263" s="100">
        <f t="shared" ref="I263:I326" si="14">IF(ISERROR(F263/C263),"",(F263/C263))</f>
        <v>6.8277584960248818</v>
      </c>
    </row>
    <row r="264" spans="1:9" x14ac:dyDescent="0.15">
      <c r="A264" s="103" t="s">
        <v>631</v>
      </c>
      <c r="B264" s="114" t="s">
        <v>632</v>
      </c>
      <c r="C264" s="98">
        <v>0.34789003999999996</v>
      </c>
      <c r="D264" s="97">
        <v>1.1462592600000001</v>
      </c>
      <c r="E264" s="99">
        <f t="shared" si="13"/>
        <v>-0.69649969065462569</v>
      </c>
      <c r="F264" s="98">
        <v>22.283978449999999</v>
      </c>
      <c r="G264" s="97">
        <v>73.683762439999995</v>
      </c>
      <c r="H264" s="99">
        <f t="shared" ref="H264:H327" si="15">IF(ISERROR(F264/G264-1),"",(F264/G264-1))</f>
        <v>-0.69757273906655293</v>
      </c>
      <c r="I264" s="100">
        <f t="shared" si="14"/>
        <v>64.05466063357261</v>
      </c>
    </row>
    <row r="265" spans="1:9" x14ac:dyDescent="0.15">
      <c r="A265" s="103" t="s">
        <v>633</v>
      </c>
      <c r="B265" s="114" t="s">
        <v>634</v>
      </c>
      <c r="C265" s="98">
        <v>15.627683982000001</v>
      </c>
      <c r="D265" s="97">
        <v>21.704748579999997</v>
      </c>
      <c r="E265" s="99">
        <f t="shared" si="13"/>
        <v>-0.27998779048745825</v>
      </c>
      <c r="F265" s="98">
        <v>57.628414999999997</v>
      </c>
      <c r="G265" s="97">
        <v>33.933406679999997</v>
      </c>
      <c r="H265" s="99">
        <f t="shared" si="15"/>
        <v>0.69827967888545639</v>
      </c>
      <c r="I265" s="100">
        <f t="shared" si="14"/>
        <v>3.6875851256255583</v>
      </c>
    </row>
    <row r="266" spans="1:9" x14ac:dyDescent="0.15">
      <c r="A266" s="103" t="s">
        <v>635</v>
      </c>
      <c r="B266" s="114" t="s">
        <v>636</v>
      </c>
      <c r="C266" s="98">
        <v>2.4087970800000003</v>
      </c>
      <c r="D266" s="97">
        <v>8.556430000000001E-2</v>
      </c>
      <c r="E266" s="99">
        <f t="shared" si="13"/>
        <v>27.151893722031268</v>
      </c>
      <c r="F266" s="98">
        <v>33.97151599</v>
      </c>
      <c r="G266" s="97">
        <v>63.704789130000002</v>
      </c>
      <c r="H266" s="99">
        <f t="shared" si="15"/>
        <v>-0.46673528860325419</v>
      </c>
      <c r="I266" s="100">
        <f t="shared" si="14"/>
        <v>14.103104106220519</v>
      </c>
    </row>
    <row r="267" spans="1:9" x14ac:dyDescent="0.15">
      <c r="A267" s="103" t="s">
        <v>637</v>
      </c>
      <c r="B267" s="114" t="s">
        <v>638</v>
      </c>
      <c r="C267" s="98">
        <v>0.97717419999999999</v>
      </c>
      <c r="D267" s="97">
        <v>0.2566349</v>
      </c>
      <c r="E267" s="99">
        <f t="shared" si="13"/>
        <v>2.8076434654834554</v>
      </c>
      <c r="F267" s="98">
        <v>1.2447369500000001</v>
      </c>
      <c r="G267" s="97">
        <v>0.25252571000000001</v>
      </c>
      <c r="H267" s="99">
        <f t="shared" si="15"/>
        <v>3.9291493923529606</v>
      </c>
      <c r="I267" s="100">
        <f t="shared" si="14"/>
        <v>1.2738127449537657</v>
      </c>
    </row>
    <row r="268" spans="1:9" x14ac:dyDescent="0.15">
      <c r="A268" s="103" t="s">
        <v>639</v>
      </c>
      <c r="B268" s="114" t="s">
        <v>640</v>
      </c>
      <c r="C268" s="98">
        <v>8.5930400000000014E-3</v>
      </c>
      <c r="D268" s="97">
        <v>1.034273E-2</v>
      </c>
      <c r="E268" s="99">
        <f t="shared" si="13"/>
        <v>-0.16917100224022075</v>
      </c>
      <c r="F268" s="98">
        <v>25.446615659999999</v>
      </c>
      <c r="G268" s="97">
        <v>77.697204249999999</v>
      </c>
      <c r="H268" s="99">
        <f t="shared" si="15"/>
        <v>-0.67248994470737344</v>
      </c>
      <c r="I268" s="100">
        <f t="shared" si="14"/>
        <v>2961.3053890125025</v>
      </c>
    </row>
    <row r="269" spans="1:9" x14ac:dyDescent="0.15">
      <c r="A269" s="103" t="s">
        <v>641</v>
      </c>
      <c r="B269" s="114" t="s">
        <v>642</v>
      </c>
      <c r="C269" s="98">
        <v>41.273213272</v>
      </c>
      <c r="D269" s="97">
        <v>16.771267553999998</v>
      </c>
      <c r="E269" s="99">
        <f t="shared" si="13"/>
        <v>1.4609477571751106</v>
      </c>
      <c r="F269" s="98">
        <v>50.692836189999994</v>
      </c>
      <c r="G269" s="97">
        <v>42.253163280000003</v>
      </c>
      <c r="H269" s="99">
        <f t="shared" si="15"/>
        <v>0.19974061714794278</v>
      </c>
      <c r="I269" s="100">
        <f t="shared" si="14"/>
        <v>1.2282260616812775</v>
      </c>
    </row>
    <row r="270" spans="1:9" x14ac:dyDescent="0.15">
      <c r="A270" s="103" t="s">
        <v>643</v>
      </c>
      <c r="B270" s="114" t="s">
        <v>644</v>
      </c>
      <c r="C270" s="98">
        <v>3.8648586099999998</v>
      </c>
      <c r="D270" s="97">
        <v>3.3239772420000002</v>
      </c>
      <c r="E270" s="99">
        <f t="shared" si="13"/>
        <v>0.16272114055587128</v>
      </c>
      <c r="F270" s="98">
        <v>24.70249007</v>
      </c>
      <c r="G270" s="97">
        <v>68.101658749999999</v>
      </c>
      <c r="H270" s="99">
        <f t="shared" si="15"/>
        <v>-0.6372703613478431</v>
      </c>
      <c r="I270" s="100">
        <f t="shared" si="14"/>
        <v>6.3915637188083325</v>
      </c>
    </row>
    <row r="271" spans="1:9" x14ac:dyDescent="0.15">
      <c r="A271" s="103" t="s">
        <v>645</v>
      </c>
      <c r="B271" s="114" t="s">
        <v>646</v>
      </c>
      <c r="C271" s="98">
        <v>0.48506494999999999</v>
      </c>
      <c r="D271" s="97">
        <v>0.63624760000000002</v>
      </c>
      <c r="E271" s="99">
        <f t="shared" si="13"/>
        <v>-0.23761606330617202</v>
      </c>
      <c r="F271" s="98">
        <v>0.77540703</v>
      </c>
      <c r="G271" s="97">
        <v>0.48079571999999998</v>
      </c>
      <c r="H271" s="99">
        <f t="shared" si="15"/>
        <v>0.6127577633178598</v>
      </c>
      <c r="I271" s="100">
        <f t="shared" si="14"/>
        <v>1.5985633058005944</v>
      </c>
    </row>
    <row r="272" spans="1:9" x14ac:dyDescent="0.15">
      <c r="A272" s="103" t="s">
        <v>647</v>
      </c>
      <c r="B272" s="114" t="s">
        <v>648</v>
      </c>
      <c r="C272" s="98">
        <v>2.3909999999999999E-3</v>
      </c>
      <c r="D272" s="97">
        <v>3.3479490000000001E-2</v>
      </c>
      <c r="E272" s="99">
        <f t="shared" si="13"/>
        <v>-0.9285831414994673</v>
      </c>
      <c r="F272" s="98">
        <v>8.4712499999999995</v>
      </c>
      <c r="G272" s="97">
        <v>40.625993649999998</v>
      </c>
      <c r="H272" s="99">
        <f t="shared" si="15"/>
        <v>-0.79148202323415662</v>
      </c>
      <c r="I272" s="100">
        <f t="shared" si="14"/>
        <v>3542.97365119197</v>
      </c>
    </row>
    <row r="273" spans="1:9" x14ac:dyDescent="0.15">
      <c r="A273" s="103" t="s">
        <v>649</v>
      </c>
      <c r="B273" s="114" t="s">
        <v>650</v>
      </c>
      <c r="C273" s="98">
        <v>1.6678960439999999</v>
      </c>
      <c r="D273" s="97">
        <v>0.191759027</v>
      </c>
      <c r="E273" s="99">
        <f t="shared" si="13"/>
        <v>7.6978749845241961</v>
      </c>
      <c r="F273" s="98">
        <v>3.7638953799999997</v>
      </c>
      <c r="G273" s="97">
        <v>1.5029575400000001</v>
      </c>
      <c r="H273" s="99">
        <f t="shared" si="15"/>
        <v>1.504325824134725</v>
      </c>
      <c r="I273" s="100">
        <f t="shared" si="14"/>
        <v>2.2566726466796512</v>
      </c>
    </row>
    <row r="274" spans="1:9" x14ac:dyDescent="0.15">
      <c r="A274" s="103" t="s">
        <v>651</v>
      </c>
      <c r="B274" s="114" t="s">
        <v>652</v>
      </c>
      <c r="C274" s="98">
        <v>1.80302951</v>
      </c>
      <c r="D274" s="97">
        <v>1.1725841399999999</v>
      </c>
      <c r="E274" s="99">
        <f t="shared" si="13"/>
        <v>0.53765469657469533</v>
      </c>
      <c r="F274" s="98">
        <v>8.1140943100000005</v>
      </c>
      <c r="G274" s="97">
        <v>3.7671817799999996</v>
      </c>
      <c r="H274" s="99">
        <f t="shared" si="15"/>
        <v>1.1538897732723696</v>
      </c>
      <c r="I274" s="100">
        <f t="shared" si="14"/>
        <v>4.5002559664151036</v>
      </c>
    </row>
    <row r="275" spans="1:9" x14ac:dyDescent="0.15">
      <c r="A275" s="103" t="s">
        <v>653</v>
      </c>
      <c r="B275" s="114" t="s">
        <v>654</v>
      </c>
      <c r="C275" s="98">
        <v>0.91257580000000005</v>
      </c>
      <c r="D275" s="97">
        <v>1.9263574399999999</v>
      </c>
      <c r="E275" s="99">
        <f t="shared" si="13"/>
        <v>-0.52626870743157617</v>
      </c>
      <c r="F275" s="98">
        <v>23.063271090000001</v>
      </c>
      <c r="G275" s="97">
        <v>41.147778670000001</v>
      </c>
      <c r="H275" s="99">
        <f t="shared" si="15"/>
        <v>-0.43950143032107447</v>
      </c>
      <c r="I275" s="100">
        <f t="shared" si="14"/>
        <v>25.272718266252511</v>
      </c>
    </row>
    <row r="276" spans="1:9" x14ac:dyDescent="0.15">
      <c r="A276" s="103" t="s">
        <v>655</v>
      </c>
      <c r="B276" s="114" t="s">
        <v>656</v>
      </c>
      <c r="C276" s="98">
        <v>16.225005771999999</v>
      </c>
      <c r="D276" s="97">
        <v>3.9815960600000002</v>
      </c>
      <c r="E276" s="99">
        <f t="shared" si="13"/>
        <v>3.075000458986791</v>
      </c>
      <c r="F276" s="98">
        <v>23.211072899999998</v>
      </c>
      <c r="G276" s="97">
        <v>5.6459361599999998</v>
      </c>
      <c r="H276" s="99">
        <f t="shared" si="15"/>
        <v>3.1111114688905728</v>
      </c>
      <c r="I276" s="100">
        <f t="shared" si="14"/>
        <v>1.4305740920016234</v>
      </c>
    </row>
    <row r="277" spans="1:9" x14ac:dyDescent="0.15">
      <c r="A277" s="103" t="s">
        <v>657</v>
      </c>
      <c r="B277" s="114" t="s">
        <v>658</v>
      </c>
      <c r="C277" s="98">
        <v>1.0259853000000001</v>
      </c>
      <c r="D277" s="97">
        <v>2.7922560000000001</v>
      </c>
      <c r="E277" s="99">
        <f t="shared" si="13"/>
        <v>-0.6325604457470948</v>
      </c>
      <c r="F277" s="98">
        <v>110.17214054999999</v>
      </c>
      <c r="G277" s="97">
        <v>70.726668879999991</v>
      </c>
      <c r="H277" s="99">
        <f t="shared" si="15"/>
        <v>0.55771708599659986</v>
      </c>
      <c r="I277" s="100">
        <f t="shared" si="14"/>
        <v>107.38179245842994</v>
      </c>
    </row>
    <row r="278" spans="1:9" x14ac:dyDescent="0.15">
      <c r="A278" s="103" t="s">
        <v>659</v>
      </c>
      <c r="B278" s="114" t="s">
        <v>660</v>
      </c>
      <c r="C278" s="98">
        <v>30.590108949999998</v>
      </c>
      <c r="D278" s="97">
        <v>4.9755706599999998</v>
      </c>
      <c r="E278" s="99">
        <f t="shared" si="13"/>
        <v>5.1480604015781379</v>
      </c>
      <c r="F278" s="98">
        <v>30.854324479999999</v>
      </c>
      <c r="G278" s="97">
        <v>1.48632008</v>
      </c>
      <c r="H278" s="99">
        <f t="shared" si="15"/>
        <v>19.758869435444886</v>
      </c>
      <c r="I278" s="100">
        <f t="shared" si="14"/>
        <v>1.0086372863343465</v>
      </c>
    </row>
    <row r="279" spans="1:9" x14ac:dyDescent="0.15">
      <c r="A279" s="103" t="s">
        <v>661</v>
      </c>
      <c r="B279" s="114" t="s">
        <v>662</v>
      </c>
      <c r="C279" s="98">
        <v>0.3795153</v>
      </c>
      <c r="D279" s="97">
        <v>2.2386382999999999</v>
      </c>
      <c r="E279" s="99">
        <f t="shared" si="13"/>
        <v>-0.8304704694813807</v>
      </c>
      <c r="F279" s="98">
        <v>11.379797640000001</v>
      </c>
      <c r="G279" s="97">
        <v>49.132369090000005</v>
      </c>
      <c r="H279" s="99">
        <f t="shared" si="15"/>
        <v>-0.76838491913234142</v>
      </c>
      <c r="I279" s="100">
        <f t="shared" si="14"/>
        <v>29.985082656746648</v>
      </c>
    </row>
    <row r="280" spans="1:9" x14ac:dyDescent="0.15">
      <c r="A280" s="103" t="s">
        <v>663</v>
      </c>
      <c r="B280" s="114" t="s">
        <v>664</v>
      </c>
      <c r="C280" s="98">
        <v>0.31435241999999997</v>
      </c>
      <c r="D280" s="97">
        <v>0.41960203999999995</v>
      </c>
      <c r="E280" s="99">
        <f t="shared" si="13"/>
        <v>-0.25083200262801386</v>
      </c>
      <c r="F280" s="98">
        <v>6.0994607300000006</v>
      </c>
      <c r="G280" s="97">
        <v>0.41892000000000001</v>
      </c>
      <c r="H280" s="99">
        <f t="shared" si="15"/>
        <v>13.559965458798818</v>
      </c>
      <c r="I280" s="100">
        <f t="shared" si="14"/>
        <v>19.403256796941474</v>
      </c>
    </row>
    <row r="281" spans="1:9" x14ac:dyDescent="0.15">
      <c r="A281" s="103" t="s">
        <v>665</v>
      </c>
      <c r="B281" s="114" t="s">
        <v>666</v>
      </c>
      <c r="C281" s="98">
        <v>0.15</v>
      </c>
      <c r="D281" s="97">
        <v>0.144011</v>
      </c>
      <c r="E281" s="99">
        <f t="shared" si="13"/>
        <v>4.1587100985341463E-2</v>
      </c>
      <c r="F281" s="98">
        <v>8.2963439999999995</v>
      </c>
      <c r="G281" s="97">
        <v>41.255432880000001</v>
      </c>
      <c r="H281" s="99">
        <f t="shared" si="15"/>
        <v>-0.79890299480963778</v>
      </c>
      <c r="I281" s="100">
        <f t="shared" si="14"/>
        <v>55.308959999999999</v>
      </c>
    </row>
    <row r="282" spans="1:9" x14ac:dyDescent="0.15">
      <c r="A282" s="103" t="s">
        <v>667</v>
      </c>
      <c r="B282" s="114" t="s">
        <v>668</v>
      </c>
      <c r="C282" s="98">
        <v>9.3741309480000012</v>
      </c>
      <c r="D282" s="97">
        <v>6.4535353400000002</v>
      </c>
      <c r="E282" s="99">
        <f t="shared" si="13"/>
        <v>0.45255746720680401</v>
      </c>
      <c r="F282" s="98">
        <v>15.38624029</v>
      </c>
      <c r="G282" s="97">
        <v>3.5335839399999998</v>
      </c>
      <c r="H282" s="99">
        <f t="shared" si="15"/>
        <v>3.3542874744897109</v>
      </c>
      <c r="I282" s="100">
        <f t="shared" si="14"/>
        <v>1.6413511156767764</v>
      </c>
    </row>
    <row r="283" spans="1:9" x14ac:dyDescent="0.15">
      <c r="A283" s="103" t="s">
        <v>669</v>
      </c>
      <c r="B283" s="114" t="s">
        <v>670</v>
      </c>
      <c r="C283" s="98">
        <v>1.4248221540000001</v>
      </c>
      <c r="D283" s="97">
        <v>2.7920984</v>
      </c>
      <c r="E283" s="99">
        <f t="shared" si="13"/>
        <v>-0.48969486390594252</v>
      </c>
      <c r="F283" s="98">
        <v>13.123063650000001</v>
      </c>
      <c r="G283" s="97">
        <v>50.567608759999999</v>
      </c>
      <c r="H283" s="99">
        <f t="shared" si="15"/>
        <v>-0.74048478914073923</v>
      </c>
      <c r="I283" s="100">
        <f t="shared" si="14"/>
        <v>9.2103169600211032</v>
      </c>
    </row>
    <row r="284" spans="1:9" x14ac:dyDescent="0.15">
      <c r="A284" s="103" t="s">
        <v>671</v>
      </c>
      <c r="B284" s="114" t="s">
        <v>672</v>
      </c>
      <c r="C284" s="98">
        <v>0.41239623999999997</v>
      </c>
      <c r="D284" s="97">
        <v>0.30068546999999995</v>
      </c>
      <c r="E284" s="99">
        <f t="shared" si="13"/>
        <v>0.37152034649363008</v>
      </c>
      <c r="F284" s="98">
        <v>1.33931472</v>
      </c>
      <c r="G284" s="97">
        <v>0.41003329999999999</v>
      </c>
      <c r="H284" s="99">
        <f t="shared" si="15"/>
        <v>2.2663559764536196</v>
      </c>
      <c r="I284" s="100">
        <f t="shared" si="14"/>
        <v>3.2476404731527135</v>
      </c>
    </row>
    <row r="285" spans="1:9" x14ac:dyDescent="0.15">
      <c r="A285" s="103" t="s">
        <v>673</v>
      </c>
      <c r="B285" s="114" t="s">
        <v>674</v>
      </c>
      <c r="C285" s="98">
        <v>0.40329529999999997</v>
      </c>
      <c r="D285" s="97">
        <v>0.18082832000000001</v>
      </c>
      <c r="E285" s="99">
        <f t="shared" si="13"/>
        <v>1.230266254754786</v>
      </c>
      <c r="F285" s="98">
        <v>1.1895269199999998</v>
      </c>
      <c r="G285" s="97">
        <v>1.38995778</v>
      </c>
      <c r="H285" s="99">
        <f t="shared" si="15"/>
        <v>-0.1441992432316902</v>
      </c>
      <c r="I285" s="100">
        <f t="shared" si="14"/>
        <v>2.9495184297957349</v>
      </c>
    </row>
    <row r="286" spans="1:9" x14ac:dyDescent="0.15">
      <c r="A286" s="103" t="s">
        <v>675</v>
      </c>
      <c r="B286" s="114" t="s">
        <v>676</v>
      </c>
      <c r="C286" s="98">
        <v>2.70844445</v>
      </c>
      <c r="D286" s="97">
        <v>0.31253103000000004</v>
      </c>
      <c r="E286" s="99">
        <f t="shared" si="13"/>
        <v>7.6661617248053719</v>
      </c>
      <c r="F286" s="98">
        <v>7.06559603</v>
      </c>
      <c r="G286" s="97">
        <v>20.661342170000001</v>
      </c>
      <c r="H286" s="99">
        <f t="shared" si="15"/>
        <v>-0.65802821656672661</v>
      </c>
      <c r="I286" s="100">
        <f t="shared" si="14"/>
        <v>2.6087284271235469</v>
      </c>
    </row>
    <row r="287" spans="1:9" x14ac:dyDescent="0.15">
      <c r="A287" s="103" t="s">
        <v>1653</v>
      </c>
      <c r="B287" s="114" t="s">
        <v>679</v>
      </c>
      <c r="C287" s="98">
        <v>1.2742308489999998</v>
      </c>
      <c r="D287" s="97">
        <v>0.97711165</v>
      </c>
      <c r="E287" s="99">
        <f t="shared" si="13"/>
        <v>0.30407906711582022</v>
      </c>
      <c r="F287" s="98">
        <v>2.11036146</v>
      </c>
      <c r="G287" s="97">
        <v>6.2123539999999998E-2</v>
      </c>
      <c r="H287" s="99">
        <f t="shared" si="15"/>
        <v>32.970399304353876</v>
      </c>
      <c r="I287" s="100">
        <f t="shared" si="14"/>
        <v>1.6561845615778215</v>
      </c>
    </row>
    <row r="288" spans="1:9" x14ac:dyDescent="0.15">
      <c r="A288" s="103" t="s">
        <v>1654</v>
      </c>
      <c r="B288" s="114" t="s">
        <v>680</v>
      </c>
      <c r="C288" s="98">
        <v>8.1766062319999993</v>
      </c>
      <c r="D288" s="97">
        <v>5.3964369800000007</v>
      </c>
      <c r="E288" s="99">
        <f t="shared" si="13"/>
        <v>0.51518608709852809</v>
      </c>
      <c r="F288" s="98">
        <v>19.418812110000001</v>
      </c>
      <c r="G288" s="97">
        <v>4.53970742</v>
      </c>
      <c r="H288" s="99">
        <f t="shared" si="15"/>
        <v>3.2775470561052149</v>
      </c>
      <c r="I288" s="100">
        <f t="shared" si="14"/>
        <v>2.3749232333094947</v>
      </c>
    </row>
    <row r="289" spans="1:9" x14ac:dyDescent="0.15">
      <c r="A289" s="103" t="s">
        <v>677</v>
      </c>
      <c r="B289" s="114" t="s">
        <v>678</v>
      </c>
      <c r="C289" s="98">
        <v>1.2146537069999999</v>
      </c>
      <c r="D289" s="97">
        <v>3.7537482099999999</v>
      </c>
      <c r="E289" s="99">
        <f t="shared" si="13"/>
        <v>-0.67641577456789514</v>
      </c>
      <c r="F289" s="98">
        <v>0.56044981000000005</v>
      </c>
      <c r="G289" s="97">
        <v>1.0539251399999998</v>
      </c>
      <c r="H289" s="99">
        <f t="shared" si="15"/>
        <v>-0.46822616832159436</v>
      </c>
      <c r="I289" s="100">
        <f t="shared" si="14"/>
        <v>0.46140707163708522</v>
      </c>
    </row>
    <row r="290" spans="1:9" x14ac:dyDescent="0.15">
      <c r="A290" s="103" t="s">
        <v>1657</v>
      </c>
      <c r="B290" s="114" t="s">
        <v>681</v>
      </c>
      <c r="C290" s="98">
        <v>5.6625795530000005</v>
      </c>
      <c r="D290" s="97">
        <v>1.0072378959999999</v>
      </c>
      <c r="E290" s="99">
        <f t="shared" si="13"/>
        <v>4.6218889057764372</v>
      </c>
      <c r="F290" s="98">
        <v>109.04908736</v>
      </c>
      <c r="G290" s="97">
        <v>1.2798613300000001</v>
      </c>
      <c r="H290" s="99">
        <f t="shared" si="15"/>
        <v>84.20383013681645</v>
      </c>
      <c r="I290" s="100">
        <f t="shared" si="14"/>
        <v>19.257846417756102</v>
      </c>
    </row>
    <row r="291" spans="1:9" x14ac:dyDescent="0.15">
      <c r="A291" s="103" t="s">
        <v>682</v>
      </c>
      <c r="B291" s="114" t="s">
        <v>683</v>
      </c>
      <c r="C291" s="98">
        <v>1.617054217</v>
      </c>
      <c r="D291" s="97">
        <v>2.3090116219999999</v>
      </c>
      <c r="E291" s="99">
        <f t="shared" si="13"/>
        <v>-0.2996768827004197</v>
      </c>
      <c r="F291" s="98">
        <v>6.4377410199999998</v>
      </c>
      <c r="G291" s="97">
        <v>0.62033161000000003</v>
      </c>
      <c r="H291" s="99">
        <f t="shared" si="15"/>
        <v>9.3779025866503876</v>
      </c>
      <c r="I291" s="100">
        <f t="shared" si="14"/>
        <v>3.9811534779232454</v>
      </c>
    </row>
    <row r="292" spans="1:9" x14ac:dyDescent="0.15">
      <c r="A292" s="103" t="s">
        <v>684</v>
      </c>
      <c r="B292" s="114" t="s">
        <v>685</v>
      </c>
      <c r="C292" s="98">
        <v>25.947383114000001</v>
      </c>
      <c r="D292" s="97">
        <v>25.864344263</v>
      </c>
      <c r="E292" s="99">
        <f t="shared" si="13"/>
        <v>3.2105531134145604E-3</v>
      </c>
      <c r="F292" s="98">
        <v>65.64806609</v>
      </c>
      <c r="G292" s="97">
        <v>59.440490969999999</v>
      </c>
      <c r="H292" s="99">
        <f t="shared" si="15"/>
        <v>0.10443344290566192</v>
      </c>
      <c r="I292" s="100">
        <f t="shared" si="14"/>
        <v>2.5300457391627811</v>
      </c>
    </row>
    <row r="293" spans="1:9" x14ac:dyDescent="0.15">
      <c r="A293" s="103" t="s">
        <v>686</v>
      </c>
      <c r="B293" s="114" t="s">
        <v>687</v>
      </c>
      <c r="C293" s="98">
        <v>56.244085931000001</v>
      </c>
      <c r="D293" s="97">
        <v>56.232861207999996</v>
      </c>
      <c r="E293" s="99">
        <f t="shared" si="13"/>
        <v>1.996114506512825E-4</v>
      </c>
      <c r="F293" s="98">
        <v>17.345092010000002</v>
      </c>
      <c r="G293" s="97">
        <v>25.315814579999998</v>
      </c>
      <c r="H293" s="99">
        <f t="shared" si="15"/>
        <v>-0.31485151484309837</v>
      </c>
      <c r="I293" s="100">
        <f t="shared" si="14"/>
        <v>0.30838961506599794</v>
      </c>
    </row>
    <row r="294" spans="1:9" x14ac:dyDescent="0.15">
      <c r="A294" s="103" t="s">
        <v>690</v>
      </c>
      <c r="B294" s="114" t="s">
        <v>691</v>
      </c>
      <c r="C294" s="98">
        <v>95.743978347000009</v>
      </c>
      <c r="D294" s="97">
        <v>62.411026248999995</v>
      </c>
      <c r="E294" s="99">
        <f t="shared" si="13"/>
        <v>0.53408754993087637</v>
      </c>
      <c r="F294" s="98">
        <v>47.498438869999994</v>
      </c>
      <c r="G294" s="97">
        <v>88.358455069999991</v>
      </c>
      <c r="H294" s="99">
        <f t="shared" si="15"/>
        <v>-0.46243470608024517</v>
      </c>
      <c r="I294" s="100">
        <f t="shared" si="14"/>
        <v>0.49609844598115432</v>
      </c>
    </row>
    <row r="295" spans="1:9" x14ac:dyDescent="0.15">
      <c r="A295" s="103" t="s">
        <v>692</v>
      </c>
      <c r="B295" s="114" t="s">
        <v>693</v>
      </c>
      <c r="C295" s="98">
        <v>9.6173502499999994</v>
      </c>
      <c r="D295" s="97">
        <v>6.9609005700000006</v>
      </c>
      <c r="E295" s="99">
        <f t="shared" si="13"/>
        <v>0.38162442535793883</v>
      </c>
      <c r="F295" s="98">
        <v>7.5233804000000006</v>
      </c>
      <c r="G295" s="97">
        <v>3.86463337</v>
      </c>
      <c r="H295" s="99">
        <f t="shared" si="15"/>
        <v>0.94672551823460571</v>
      </c>
      <c r="I295" s="100">
        <f t="shared" si="14"/>
        <v>0.78227164493671231</v>
      </c>
    </row>
    <row r="296" spans="1:9" x14ac:dyDescent="0.15">
      <c r="A296" s="103" t="s">
        <v>694</v>
      </c>
      <c r="B296" s="114" t="s">
        <v>695</v>
      </c>
      <c r="C296" s="98">
        <v>48.536270596000001</v>
      </c>
      <c r="D296" s="97">
        <v>53.613714860000002</v>
      </c>
      <c r="E296" s="99">
        <f t="shared" si="13"/>
        <v>-9.4704205393313812E-2</v>
      </c>
      <c r="F296" s="98">
        <v>76.603745669999995</v>
      </c>
      <c r="G296" s="97">
        <v>44.022100309999999</v>
      </c>
      <c r="H296" s="99">
        <f t="shared" si="15"/>
        <v>0.7401201925978711</v>
      </c>
      <c r="I296" s="100">
        <f t="shared" si="14"/>
        <v>1.5782783623328716</v>
      </c>
    </row>
    <row r="297" spans="1:9" x14ac:dyDescent="0.15">
      <c r="A297" s="103" t="s">
        <v>696</v>
      </c>
      <c r="B297" s="114" t="s">
        <v>697</v>
      </c>
      <c r="C297" s="98">
        <v>94.051984665000006</v>
      </c>
      <c r="D297" s="97">
        <v>82.532606215000001</v>
      </c>
      <c r="E297" s="99">
        <f t="shared" si="13"/>
        <v>0.13957366643665248</v>
      </c>
      <c r="F297" s="98">
        <v>192.14454846000001</v>
      </c>
      <c r="G297" s="97">
        <v>59.290462670000004</v>
      </c>
      <c r="H297" s="99">
        <f t="shared" si="15"/>
        <v>2.2407328229068111</v>
      </c>
      <c r="I297" s="100">
        <f t="shared" si="14"/>
        <v>2.042961125641229</v>
      </c>
    </row>
    <row r="298" spans="1:9" x14ac:dyDescent="0.15">
      <c r="A298" s="103" t="s">
        <v>698</v>
      </c>
      <c r="B298" s="114" t="s">
        <v>699</v>
      </c>
      <c r="C298" s="98">
        <v>69.314738194</v>
      </c>
      <c r="D298" s="97">
        <v>30.3389123</v>
      </c>
      <c r="E298" s="99">
        <f t="shared" si="13"/>
        <v>1.2846810560838726</v>
      </c>
      <c r="F298" s="98">
        <v>28.256319059999999</v>
      </c>
      <c r="G298" s="97">
        <v>51.103903600000002</v>
      </c>
      <c r="H298" s="99">
        <f t="shared" si="15"/>
        <v>-0.44708100419945218</v>
      </c>
      <c r="I298" s="100">
        <f t="shared" si="14"/>
        <v>0.40765239538112996</v>
      </c>
    </row>
    <row r="299" spans="1:9" x14ac:dyDescent="0.15">
      <c r="A299" s="103" t="s">
        <v>991</v>
      </c>
      <c r="B299" s="114" t="s">
        <v>992</v>
      </c>
      <c r="C299" s="98">
        <v>89.628700011000006</v>
      </c>
      <c r="D299" s="97">
        <v>158.33011597699999</v>
      </c>
      <c r="E299" s="99">
        <f t="shared" si="13"/>
        <v>-0.4339124969502326</v>
      </c>
      <c r="F299" s="98">
        <v>60.896578130000002</v>
      </c>
      <c r="G299" s="97">
        <v>96.842287849999991</v>
      </c>
      <c r="H299" s="99">
        <f t="shared" si="15"/>
        <v>-0.37117782446111425</v>
      </c>
      <c r="I299" s="100">
        <f t="shared" si="14"/>
        <v>0.67943167894353318</v>
      </c>
    </row>
    <row r="300" spans="1:9" x14ac:dyDescent="0.15">
      <c r="A300" s="103" t="s">
        <v>700</v>
      </c>
      <c r="B300" s="114" t="s">
        <v>701</v>
      </c>
      <c r="C300" s="98">
        <v>0.72904232999999996</v>
      </c>
      <c r="D300" s="97">
        <v>2.0585999999999998E-3</v>
      </c>
      <c r="E300" s="99">
        <f t="shared" ref="E300:E325" si="16">IF(ISERROR(C300/D300-1),"",(C300/D300-1))</f>
        <v>353.14472457009617</v>
      </c>
      <c r="F300" s="98">
        <v>0.1018124</v>
      </c>
      <c r="G300" s="97">
        <v>1.9353299999999999E-3</v>
      </c>
      <c r="H300" s="99">
        <f t="shared" si="15"/>
        <v>51.60725561015434</v>
      </c>
      <c r="I300" s="100">
        <f t="shared" si="14"/>
        <v>0.13965224762737713</v>
      </c>
    </row>
    <row r="301" spans="1:9" x14ac:dyDescent="0.15">
      <c r="A301" s="103" t="s">
        <v>702</v>
      </c>
      <c r="B301" s="114" t="s">
        <v>703</v>
      </c>
      <c r="C301" s="98">
        <v>9.9508456800000005</v>
      </c>
      <c r="D301" s="97">
        <v>18.555699403000002</v>
      </c>
      <c r="E301" s="99">
        <f t="shared" si="16"/>
        <v>-0.463731036816042</v>
      </c>
      <c r="F301" s="98">
        <v>4.8655478899999993</v>
      </c>
      <c r="G301" s="97">
        <v>1.70566441</v>
      </c>
      <c r="H301" s="99">
        <f t="shared" si="15"/>
        <v>1.8525821735355312</v>
      </c>
      <c r="I301" s="100">
        <f t="shared" si="14"/>
        <v>0.48895822993006149</v>
      </c>
    </row>
    <row r="302" spans="1:9" x14ac:dyDescent="0.15">
      <c r="A302" s="103" t="s">
        <v>704</v>
      </c>
      <c r="B302" s="114" t="s">
        <v>705</v>
      </c>
      <c r="C302" s="98">
        <v>12.588766724999999</v>
      </c>
      <c r="D302" s="97">
        <v>7.3870700420000004</v>
      </c>
      <c r="E302" s="99">
        <f t="shared" si="16"/>
        <v>0.70416236118314557</v>
      </c>
      <c r="F302" s="98">
        <v>14.330594140000001</v>
      </c>
      <c r="G302" s="97">
        <v>13.044466460000001</v>
      </c>
      <c r="H302" s="99">
        <f t="shared" si="15"/>
        <v>9.859565233609402E-2</v>
      </c>
      <c r="I302" s="100">
        <f t="shared" si="14"/>
        <v>1.1383636263225778</v>
      </c>
    </row>
    <row r="303" spans="1:9" x14ac:dyDescent="0.15">
      <c r="A303" s="103" t="s">
        <v>706</v>
      </c>
      <c r="B303" s="114" t="s">
        <v>707</v>
      </c>
      <c r="C303" s="98">
        <v>1.8075881</v>
      </c>
      <c r="D303" s="97">
        <v>3.3930070200000002</v>
      </c>
      <c r="E303" s="99">
        <f t="shared" si="16"/>
        <v>-0.46726072497191595</v>
      </c>
      <c r="F303" s="98">
        <v>1.1689933899999998</v>
      </c>
      <c r="G303" s="97">
        <v>10.165175130000002</v>
      </c>
      <c r="H303" s="99">
        <f t="shared" si="15"/>
        <v>-0.88500017215148563</v>
      </c>
      <c r="I303" s="100">
        <f t="shared" si="14"/>
        <v>0.64671447549361483</v>
      </c>
    </row>
    <row r="304" spans="1:9" x14ac:dyDescent="0.15">
      <c r="A304" s="103" t="s">
        <v>1511</v>
      </c>
      <c r="B304" s="114" t="s">
        <v>709</v>
      </c>
      <c r="C304" s="98">
        <v>3.9575424019999996</v>
      </c>
      <c r="D304" s="97">
        <v>2.6847178709999997</v>
      </c>
      <c r="E304" s="99">
        <f t="shared" si="16"/>
        <v>0.47409992116821575</v>
      </c>
      <c r="F304" s="98">
        <v>4.8812316100000004</v>
      </c>
      <c r="G304" s="97">
        <v>4.9287253700000004</v>
      </c>
      <c r="H304" s="99">
        <f t="shared" si="15"/>
        <v>-9.6361140933279854E-3</v>
      </c>
      <c r="I304" s="100">
        <f t="shared" si="14"/>
        <v>1.2333996996553218</v>
      </c>
    </row>
    <row r="305" spans="1:9" x14ac:dyDescent="0.15">
      <c r="A305" s="103" t="s">
        <v>710</v>
      </c>
      <c r="B305" s="114" t="s">
        <v>711</v>
      </c>
      <c r="C305" s="98">
        <v>5.1474815039999999</v>
      </c>
      <c r="D305" s="97">
        <v>6.4964707750000006</v>
      </c>
      <c r="E305" s="99">
        <f t="shared" si="16"/>
        <v>-0.20764955584672828</v>
      </c>
      <c r="F305" s="98">
        <v>4.0319920199999997</v>
      </c>
      <c r="G305" s="97">
        <v>3.4120923100000002</v>
      </c>
      <c r="H305" s="99">
        <f t="shared" si="15"/>
        <v>0.18167729758753204</v>
      </c>
      <c r="I305" s="100">
        <f t="shared" si="14"/>
        <v>0.78329412487773353</v>
      </c>
    </row>
    <row r="306" spans="1:9" x14ac:dyDescent="0.15">
      <c r="A306" s="103" t="s">
        <v>712</v>
      </c>
      <c r="B306" s="114" t="s">
        <v>713</v>
      </c>
      <c r="C306" s="98">
        <v>15.360599097</v>
      </c>
      <c r="D306" s="97">
        <v>10.24829357</v>
      </c>
      <c r="E306" s="99">
        <f t="shared" si="16"/>
        <v>0.49884456295878743</v>
      </c>
      <c r="F306" s="98">
        <v>1.1120726000000001</v>
      </c>
      <c r="G306" s="97">
        <v>2.3762453399999997</v>
      </c>
      <c r="H306" s="99">
        <f t="shared" si="15"/>
        <v>-0.53200430053236825</v>
      </c>
      <c r="I306" s="100">
        <f t="shared" si="14"/>
        <v>7.2397736115461367E-2</v>
      </c>
    </row>
    <row r="307" spans="1:9" x14ac:dyDescent="0.15">
      <c r="A307" s="103" t="s">
        <v>714</v>
      </c>
      <c r="B307" s="114" t="s">
        <v>715</v>
      </c>
      <c r="C307" s="98">
        <v>16.459127810000002</v>
      </c>
      <c r="D307" s="97">
        <v>8.2140918949999993</v>
      </c>
      <c r="E307" s="99">
        <f t="shared" si="16"/>
        <v>1.0037671869752076</v>
      </c>
      <c r="F307" s="98">
        <v>13.881349820000001</v>
      </c>
      <c r="G307" s="97">
        <v>9.9001999400000003</v>
      </c>
      <c r="H307" s="99">
        <f t="shared" si="15"/>
        <v>0.40212823014966292</v>
      </c>
      <c r="I307" s="100">
        <f t="shared" si="14"/>
        <v>0.84338307474386143</v>
      </c>
    </row>
    <row r="308" spans="1:9" x14ac:dyDescent="0.15">
      <c r="A308" s="103" t="s">
        <v>716</v>
      </c>
      <c r="B308" s="114" t="s">
        <v>722</v>
      </c>
      <c r="C308" s="98">
        <v>2.3256294190000002</v>
      </c>
      <c r="D308" s="97">
        <v>39.767734295000004</v>
      </c>
      <c r="E308" s="99">
        <f t="shared" si="16"/>
        <v>-0.94151969026577409</v>
      </c>
      <c r="F308" s="98">
        <v>3.17052837</v>
      </c>
      <c r="G308" s="97">
        <v>41.590015130000005</v>
      </c>
      <c r="H308" s="99">
        <f t="shared" si="15"/>
        <v>-0.92376707822563375</v>
      </c>
      <c r="I308" s="100">
        <f t="shared" si="14"/>
        <v>1.3632990467429238</v>
      </c>
    </row>
    <row r="309" spans="1:9" x14ac:dyDescent="0.15">
      <c r="A309" s="103" t="s">
        <v>723</v>
      </c>
      <c r="B309" s="114" t="s">
        <v>724</v>
      </c>
      <c r="C309" s="98">
        <v>24.106701477000001</v>
      </c>
      <c r="D309" s="97">
        <v>19.081526513</v>
      </c>
      <c r="E309" s="99">
        <f t="shared" si="16"/>
        <v>0.2633528801050804</v>
      </c>
      <c r="F309" s="98">
        <v>7.6065113899999997</v>
      </c>
      <c r="G309" s="97">
        <v>24.733868469999997</v>
      </c>
      <c r="H309" s="99">
        <f t="shared" si="15"/>
        <v>-0.692465762109715</v>
      </c>
      <c r="I309" s="100">
        <f t="shared" si="14"/>
        <v>0.31553513852806897</v>
      </c>
    </row>
    <row r="310" spans="1:9" x14ac:dyDescent="0.15">
      <c r="A310" s="103" t="s">
        <v>725</v>
      </c>
      <c r="B310" s="114" t="s">
        <v>726</v>
      </c>
      <c r="C310" s="98">
        <v>4.9202640199999994</v>
      </c>
      <c r="D310" s="97">
        <v>0.40173747999999998</v>
      </c>
      <c r="E310" s="99">
        <f t="shared" si="16"/>
        <v>11.247460754719723</v>
      </c>
      <c r="F310" s="98">
        <v>6.0682391399999993</v>
      </c>
      <c r="G310" s="97">
        <v>0</v>
      </c>
      <c r="H310" s="99" t="str">
        <f t="shared" si="15"/>
        <v/>
      </c>
      <c r="I310" s="100">
        <f t="shared" si="14"/>
        <v>1.233315756092292</v>
      </c>
    </row>
    <row r="311" spans="1:9" x14ac:dyDescent="0.15">
      <c r="A311" s="103" t="s">
        <v>727</v>
      </c>
      <c r="B311" s="114" t="s">
        <v>728</v>
      </c>
      <c r="C311" s="98">
        <v>4.95187416</v>
      </c>
      <c r="D311" s="97">
        <v>1.68717852</v>
      </c>
      <c r="E311" s="99">
        <f t="shared" si="16"/>
        <v>1.9350030843209169</v>
      </c>
      <c r="F311" s="98">
        <v>1.9509651299999999</v>
      </c>
      <c r="G311" s="97">
        <v>2.2480288500000003</v>
      </c>
      <c r="H311" s="99">
        <f t="shared" si="15"/>
        <v>-0.13214408702984404</v>
      </c>
      <c r="I311" s="100">
        <f t="shared" si="14"/>
        <v>0.39398519973698198</v>
      </c>
    </row>
    <row r="312" spans="1:9" x14ac:dyDescent="0.15">
      <c r="A312" s="105" t="s">
        <v>1698</v>
      </c>
      <c r="B312" s="114" t="s">
        <v>1719</v>
      </c>
      <c r="C312" s="98">
        <v>6.244487E-2</v>
      </c>
      <c r="D312" s="97">
        <v>1.2605999999999999E-2</v>
      </c>
      <c r="E312" s="99">
        <f t="shared" si="16"/>
        <v>3.9535832143423768</v>
      </c>
      <c r="F312" s="98">
        <v>1.2343318000000001</v>
      </c>
      <c r="G312" s="97">
        <v>1.2470250000000001</v>
      </c>
      <c r="H312" s="99">
        <f t="shared" si="15"/>
        <v>-1.0178785509512567E-2</v>
      </c>
      <c r="I312" s="100">
        <f t="shared" si="14"/>
        <v>19.76674465012098</v>
      </c>
    </row>
    <row r="313" spans="1:9" x14ac:dyDescent="0.15">
      <c r="A313" s="103" t="s">
        <v>729</v>
      </c>
      <c r="B313" s="114" t="s">
        <v>730</v>
      </c>
      <c r="C313" s="98">
        <v>17.303911862</v>
      </c>
      <c r="D313" s="97">
        <v>8.3034950199999997</v>
      </c>
      <c r="E313" s="99">
        <f t="shared" si="16"/>
        <v>1.0839311422866369</v>
      </c>
      <c r="F313" s="98">
        <v>18.11676332</v>
      </c>
      <c r="G313" s="97">
        <v>8.3179284899999999</v>
      </c>
      <c r="H313" s="99">
        <f t="shared" si="15"/>
        <v>1.1780378782746666</v>
      </c>
      <c r="I313" s="100">
        <f t="shared" si="14"/>
        <v>1.0469750114588281</v>
      </c>
    </row>
    <row r="314" spans="1:9" x14ac:dyDescent="0.15">
      <c r="A314" s="103" t="s">
        <v>731</v>
      </c>
      <c r="B314" s="114" t="s">
        <v>732</v>
      </c>
      <c r="C314" s="98">
        <v>7.4143205700000001</v>
      </c>
      <c r="D314" s="97">
        <v>0.88780093999999998</v>
      </c>
      <c r="E314" s="99">
        <f t="shared" si="16"/>
        <v>7.3513321916509806</v>
      </c>
      <c r="F314" s="98">
        <v>9.1876913499999997</v>
      </c>
      <c r="G314" s="97">
        <v>4.1497237199999999</v>
      </c>
      <c r="H314" s="99">
        <f t="shared" si="15"/>
        <v>1.2140489270933923</v>
      </c>
      <c r="I314" s="100">
        <f t="shared" si="14"/>
        <v>1.2391818324089539</v>
      </c>
    </row>
    <row r="315" spans="1:9" x14ac:dyDescent="0.15">
      <c r="A315" s="103" t="s">
        <v>733</v>
      </c>
      <c r="B315" s="114" t="s">
        <v>734</v>
      </c>
      <c r="C315" s="98">
        <v>10.0407797</v>
      </c>
      <c r="D315" s="97">
        <v>5.8570224770000001</v>
      </c>
      <c r="E315" s="99">
        <f t="shared" si="16"/>
        <v>0.71431469478378085</v>
      </c>
      <c r="F315" s="98">
        <v>2.90443111</v>
      </c>
      <c r="G315" s="97">
        <v>0.17803064999999998</v>
      </c>
      <c r="H315" s="99">
        <f t="shared" si="15"/>
        <v>15.314219545904034</v>
      </c>
      <c r="I315" s="100">
        <f t="shared" si="14"/>
        <v>0.28926350311221349</v>
      </c>
    </row>
    <row r="316" spans="1:9" x14ac:dyDescent="0.15">
      <c r="A316" s="103" t="s">
        <v>735</v>
      </c>
      <c r="B316" s="114" t="s">
        <v>736</v>
      </c>
      <c r="C316" s="98">
        <v>30.489742818</v>
      </c>
      <c r="D316" s="97">
        <v>34.369578179999998</v>
      </c>
      <c r="E316" s="99">
        <f t="shared" si="16"/>
        <v>-0.11288574278335817</v>
      </c>
      <c r="F316" s="98">
        <v>25.662435780000003</v>
      </c>
      <c r="G316" s="97">
        <v>42.815437229999993</v>
      </c>
      <c r="H316" s="99">
        <f t="shared" si="15"/>
        <v>-0.40062656274782116</v>
      </c>
      <c r="I316" s="100">
        <f t="shared" si="14"/>
        <v>0.84167439303062486</v>
      </c>
    </row>
    <row r="317" spans="1:9" x14ac:dyDescent="0.15">
      <c r="A317" s="105" t="s">
        <v>1695</v>
      </c>
      <c r="B317" s="114" t="s">
        <v>1715</v>
      </c>
      <c r="C317" s="98">
        <v>0.48846741999999999</v>
      </c>
      <c r="D317" s="97">
        <v>6.1900660000000003E-2</v>
      </c>
      <c r="E317" s="99">
        <f t="shared" si="16"/>
        <v>6.8911504336141158</v>
      </c>
      <c r="F317" s="98">
        <v>0.7680573100000001</v>
      </c>
      <c r="G317" s="97">
        <v>2.0633400000000003E-3</v>
      </c>
      <c r="H317" s="99">
        <f t="shared" si="15"/>
        <v>371.23981990365138</v>
      </c>
      <c r="I317" s="100">
        <f t="shared" si="14"/>
        <v>1.572381859162685</v>
      </c>
    </row>
    <row r="318" spans="1:9" x14ac:dyDescent="0.15">
      <c r="A318" s="103" t="s">
        <v>737</v>
      </c>
      <c r="B318" s="114" t="s">
        <v>738</v>
      </c>
      <c r="C318" s="98">
        <v>46.964379272999999</v>
      </c>
      <c r="D318" s="97">
        <v>32.320727278</v>
      </c>
      <c r="E318" s="99">
        <f t="shared" si="16"/>
        <v>0.45307309668639806</v>
      </c>
      <c r="F318" s="98">
        <v>240.70980197999998</v>
      </c>
      <c r="G318" s="97">
        <v>20.847269100000002</v>
      </c>
      <c r="H318" s="99">
        <f t="shared" si="15"/>
        <v>10.546346949586791</v>
      </c>
      <c r="I318" s="100">
        <f t="shared" si="14"/>
        <v>5.1253696036473535</v>
      </c>
    </row>
    <row r="319" spans="1:9" x14ac:dyDescent="0.15">
      <c r="A319" s="105" t="s">
        <v>1697</v>
      </c>
      <c r="B319" s="114" t="s">
        <v>1717</v>
      </c>
      <c r="C319" s="98">
        <v>1.3296706299999999</v>
      </c>
      <c r="D319" s="97">
        <v>0.10685825</v>
      </c>
      <c r="E319" s="99">
        <f t="shared" si="16"/>
        <v>11.443312799900802</v>
      </c>
      <c r="F319" s="98">
        <v>1.1785882299999999</v>
      </c>
      <c r="G319" s="97">
        <v>0.11545533999999999</v>
      </c>
      <c r="H319" s="99">
        <f t="shared" si="15"/>
        <v>9.2081742602810746</v>
      </c>
      <c r="I319" s="100">
        <f t="shared" si="14"/>
        <v>0.88637607194497481</v>
      </c>
    </row>
    <row r="320" spans="1:9" x14ac:dyDescent="0.15">
      <c r="A320" s="103" t="s">
        <v>739</v>
      </c>
      <c r="B320" s="114" t="s">
        <v>740</v>
      </c>
      <c r="C320" s="98">
        <v>25.260856616999998</v>
      </c>
      <c r="D320" s="97">
        <v>18.069362828000003</v>
      </c>
      <c r="E320" s="99">
        <f t="shared" si="16"/>
        <v>0.39799376754205018</v>
      </c>
      <c r="F320" s="98">
        <v>18.182155170000001</v>
      </c>
      <c r="G320" s="97">
        <v>31.396933449999999</v>
      </c>
      <c r="H320" s="99">
        <f t="shared" si="15"/>
        <v>-0.42089391631334616</v>
      </c>
      <c r="I320" s="100">
        <f t="shared" si="14"/>
        <v>0.71977587481193384</v>
      </c>
    </row>
    <row r="321" spans="1:9" x14ac:dyDescent="0.15">
      <c r="A321" s="103" t="s">
        <v>741</v>
      </c>
      <c r="B321" s="114" t="s">
        <v>742</v>
      </c>
      <c r="C321" s="98">
        <v>11.309045355</v>
      </c>
      <c r="D321" s="97">
        <v>5.4483986519999998</v>
      </c>
      <c r="E321" s="99">
        <f t="shared" si="16"/>
        <v>1.0756640762416811</v>
      </c>
      <c r="F321" s="98">
        <v>4.1510078500000001</v>
      </c>
      <c r="G321" s="97">
        <v>7.6927811100000003</v>
      </c>
      <c r="H321" s="99">
        <f t="shared" si="15"/>
        <v>-0.46040218866957983</v>
      </c>
      <c r="I321" s="100">
        <f t="shared" si="14"/>
        <v>0.36705201188044928</v>
      </c>
    </row>
    <row r="322" spans="1:9" x14ac:dyDescent="0.15">
      <c r="A322" s="105" t="s">
        <v>743</v>
      </c>
      <c r="B322" s="114" t="s">
        <v>744</v>
      </c>
      <c r="C322" s="98">
        <v>25.582648113000001</v>
      </c>
      <c r="D322" s="97">
        <v>49.705254431999997</v>
      </c>
      <c r="E322" s="99">
        <f t="shared" si="16"/>
        <v>-0.48531300351759155</v>
      </c>
      <c r="F322" s="98">
        <v>15.68433308</v>
      </c>
      <c r="G322" s="97">
        <v>27.471441989999999</v>
      </c>
      <c r="H322" s="99">
        <f t="shared" si="15"/>
        <v>-0.4290677174605787</v>
      </c>
      <c r="I322" s="100">
        <f t="shared" si="14"/>
        <v>0.61308481478232491</v>
      </c>
    </row>
    <row r="323" spans="1:9" x14ac:dyDescent="0.15">
      <c r="A323" s="103" t="s">
        <v>745</v>
      </c>
      <c r="B323" s="114" t="s">
        <v>746</v>
      </c>
      <c r="C323" s="98">
        <v>1.990953175</v>
      </c>
      <c r="D323" s="97">
        <v>4.1277177749999998</v>
      </c>
      <c r="E323" s="99">
        <f t="shared" si="16"/>
        <v>-0.51766247511919583</v>
      </c>
      <c r="F323" s="98">
        <v>6.6743667899999997</v>
      </c>
      <c r="G323" s="97">
        <v>11.78844033</v>
      </c>
      <c r="H323" s="99">
        <f t="shared" si="15"/>
        <v>-0.43382104814878431</v>
      </c>
      <c r="I323" s="100">
        <f t="shared" si="14"/>
        <v>3.3523474453385873</v>
      </c>
    </row>
    <row r="324" spans="1:9" x14ac:dyDescent="0.15">
      <c r="A324" s="103" t="s">
        <v>747</v>
      </c>
      <c r="B324" s="114" t="s">
        <v>748</v>
      </c>
      <c r="C324" s="98">
        <v>5.8873230899999998</v>
      </c>
      <c r="D324" s="97">
        <v>7.6373241199999997</v>
      </c>
      <c r="E324" s="99">
        <f t="shared" si="16"/>
        <v>-0.22913798111792061</v>
      </c>
      <c r="F324" s="98">
        <v>18.338501820000001</v>
      </c>
      <c r="G324" s="97">
        <v>8.3780719799999996</v>
      </c>
      <c r="H324" s="99">
        <f t="shared" si="15"/>
        <v>1.1888689741240444</v>
      </c>
      <c r="I324" s="100">
        <f t="shared" si="14"/>
        <v>3.1149134402270424</v>
      </c>
    </row>
    <row r="325" spans="1:9" x14ac:dyDescent="0.15">
      <c r="A325" s="103" t="s">
        <v>761</v>
      </c>
      <c r="B325" s="114" t="s">
        <v>762</v>
      </c>
      <c r="C325" s="98">
        <v>36.916369792000005</v>
      </c>
      <c r="D325" s="97">
        <v>22.521186313999998</v>
      </c>
      <c r="E325" s="99">
        <f t="shared" si="16"/>
        <v>0.63918406771722469</v>
      </c>
      <c r="F325" s="98">
        <v>51.938716840000005</v>
      </c>
      <c r="G325" s="97">
        <v>13.688204410000001</v>
      </c>
      <c r="H325" s="99">
        <f t="shared" si="15"/>
        <v>2.7944141747368896</v>
      </c>
      <c r="I325" s="100">
        <f t="shared" si="14"/>
        <v>1.4069291518272589</v>
      </c>
    </row>
    <row r="326" spans="1:9" x14ac:dyDescent="0.15">
      <c r="A326" s="103" t="s">
        <v>1680</v>
      </c>
      <c r="B326" s="114" t="s">
        <v>1681</v>
      </c>
      <c r="C326" s="98">
        <v>1.37044E-2</v>
      </c>
      <c r="D326" s="97"/>
      <c r="E326" s="99" t="str">
        <f t="shared" ref="E326:E336" si="17">IF(ISERROR(C326/D326-1),"",(C326/D326-1))</f>
        <v/>
      </c>
      <c r="F326" s="98">
        <v>0</v>
      </c>
      <c r="G326" s="97"/>
      <c r="H326" s="99" t="str">
        <f t="shared" si="15"/>
        <v/>
      </c>
      <c r="I326" s="100">
        <f t="shared" si="14"/>
        <v>0</v>
      </c>
    </row>
    <row r="327" spans="1:9" x14ac:dyDescent="0.15">
      <c r="A327" s="103" t="s">
        <v>763</v>
      </c>
      <c r="B327" s="114" t="s">
        <v>764</v>
      </c>
      <c r="C327" s="98">
        <v>11.512490678999999</v>
      </c>
      <c r="D327" s="97">
        <v>9.9870119039999992</v>
      </c>
      <c r="E327" s="99">
        <f t="shared" si="17"/>
        <v>0.15274626581640649</v>
      </c>
      <c r="F327" s="98">
        <v>4.5066866299999999</v>
      </c>
      <c r="G327" s="97">
        <v>9.7923768300000003</v>
      </c>
      <c r="H327" s="99">
        <f t="shared" si="15"/>
        <v>-0.53977602085396881</v>
      </c>
      <c r="I327" s="100">
        <f t="shared" ref="I327:I390" si="18">IF(ISERROR(F327/C327),"",(F327/C327))</f>
        <v>0.39146061053675146</v>
      </c>
    </row>
    <row r="328" spans="1:9" x14ac:dyDescent="0.15">
      <c r="A328" s="105" t="s">
        <v>1699</v>
      </c>
      <c r="B328" s="114" t="s">
        <v>1720</v>
      </c>
      <c r="C328" s="98">
        <v>0.76084362999999999</v>
      </c>
      <c r="D328" s="97">
        <v>0.16174542</v>
      </c>
      <c r="E328" s="99">
        <f t="shared" si="17"/>
        <v>3.7039577998560951</v>
      </c>
      <c r="F328" s="98">
        <v>0.67238946999999993</v>
      </c>
      <c r="G328" s="97">
        <v>0.47725408000000002</v>
      </c>
      <c r="H328" s="99">
        <f t="shared" ref="H328:H391" si="19">IF(ISERROR(F328/G328-1),"",(F328/G328-1))</f>
        <v>0.40887107764484676</v>
      </c>
      <c r="I328" s="100">
        <f t="shared" si="18"/>
        <v>0.88374199833939593</v>
      </c>
    </row>
    <row r="329" spans="1:9" x14ac:dyDescent="0.15">
      <c r="A329" s="103" t="s">
        <v>765</v>
      </c>
      <c r="B329" s="114" t="s">
        <v>766</v>
      </c>
      <c r="C329" s="98">
        <v>9.742720460000001</v>
      </c>
      <c r="D329" s="97">
        <v>8.956215349999999</v>
      </c>
      <c r="E329" s="99">
        <f t="shared" si="17"/>
        <v>8.7816681406617025E-2</v>
      </c>
      <c r="F329" s="98">
        <v>4.2512615299999998</v>
      </c>
      <c r="G329" s="97">
        <v>3.00696568</v>
      </c>
      <c r="H329" s="99">
        <f t="shared" si="19"/>
        <v>0.41380447348504479</v>
      </c>
      <c r="I329" s="100">
        <f t="shared" si="18"/>
        <v>0.43635261295385658</v>
      </c>
    </row>
    <row r="330" spans="1:9" x14ac:dyDescent="0.15">
      <c r="A330" s="103" t="s">
        <v>767</v>
      </c>
      <c r="B330" s="114" t="s">
        <v>768</v>
      </c>
      <c r="C330" s="98">
        <v>3.2416790849999999</v>
      </c>
      <c r="D330" s="97">
        <v>4.7119472400000006</v>
      </c>
      <c r="E330" s="99">
        <f t="shared" si="17"/>
        <v>-0.31202984246487453</v>
      </c>
      <c r="F330" s="98">
        <v>1.7658208400000002</v>
      </c>
      <c r="G330" s="97">
        <v>3.77155526</v>
      </c>
      <c r="H330" s="99">
        <f t="shared" si="19"/>
        <v>-0.53180565621621034</v>
      </c>
      <c r="I330" s="100">
        <f t="shared" si="18"/>
        <v>0.54472413638069916</v>
      </c>
    </row>
    <row r="331" spans="1:9" x14ac:dyDescent="0.15">
      <c r="A331" s="103" t="s">
        <v>769</v>
      </c>
      <c r="B331" s="114" t="s">
        <v>770</v>
      </c>
      <c r="C331" s="98">
        <v>5.6686857659999994</v>
      </c>
      <c r="D331" s="97">
        <v>2.0502504190000002</v>
      </c>
      <c r="E331" s="99">
        <f t="shared" si="17"/>
        <v>1.7648748238104854</v>
      </c>
      <c r="F331" s="98">
        <v>2.1086568799999998</v>
      </c>
      <c r="G331" s="97">
        <v>2.8545702099999999</v>
      </c>
      <c r="H331" s="99">
        <f t="shared" si="19"/>
        <v>-0.26130495140282439</v>
      </c>
      <c r="I331" s="100">
        <f t="shared" si="18"/>
        <v>0.37198337798990994</v>
      </c>
    </row>
    <row r="332" spans="1:9" x14ac:dyDescent="0.15">
      <c r="A332" s="103" t="s">
        <v>771</v>
      </c>
      <c r="B332" s="114" t="s">
        <v>772</v>
      </c>
      <c r="C332" s="98">
        <v>20.50824201</v>
      </c>
      <c r="D332" s="97">
        <v>8.421226429999999</v>
      </c>
      <c r="E332" s="99">
        <f t="shared" si="17"/>
        <v>1.4353034775244731</v>
      </c>
      <c r="F332" s="98">
        <v>12.658307070000001</v>
      </c>
      <c r="G332" s="97">
        <v>9.3352039999999992</v>
      </c>
      <c r="H332" s="99">
        <f t="shared" si="19"/>
        <v>0.35597540985713882</v>
      </c>
      <c r="I332" s="100">
        <f t="shared" si="18"/>
        <v>0.61723023669350585</v>
      </c>
    </row>
    <row r="333" spans="1:9" x14ac:dyDescent="0.15">
      <c r="A333" s="103" t="s">
        <v>773</v>
      </c>
      <c r="B333" s="114" t="s">
        <v>774</v>
      </c>
      <c r="C333" s="98">
        <v>2.0829584250000002</v>
      </c>
      <c r="D333" s="97">
        <v>1.3466237599999999</v>
      </c>
      <c r="E333" s="99">
        <f t="shared" si="17"/>
        <v>0.54680058890391203</v>
      </c>
      <c r="F333" s="98">
        <v>1.22171754</v>
      </c>
      <c r="G333" s="97">
        <v>1.33540098</v>
      </c>
      <c r="H333" s="99">
        <f t="shared" si="19"/>
        <v>-8.5130565053202156E-2</v>
      </c>
      <c r="I333" s="100">
        <f t="shared" si="18"/>
        <v>0.58652996878706298</v>
      </c>
    </row>
    <row r="334" spans="1:9" x14ac:dyDescent="0.15">
      <c r="A334" s="105" t="s">
        <v>775</v>
      </c>
      <c r="B334" s="114" t="s">
        <v>776</v>
      </c>
      <c r="C334" s="98">
        <v>0.25839092000000002</v>
      </c>
      <c r="D334" s="97">
        <v>0.12986891</v>
      </c>
      <c r="E334" s="99">
        <f t="shared" si="17"/>
        <v>0.98962877258306103</v>
      </c>
      <c r="F334" s="98">
        <v>0</v>
      </c>
      <c r="G334" s="97">
        <v>6.7781999999999995E-2</v>
      </c>
      <c r="H334" s="99">
        <f t="shared" si="19"/>
        <v>-1</v>
      </c>
      <c r="I334" s="100">
        <f t="shared" si="18"/>
        <v>0</v>
      </c>
    </row>
    <row r="335" spans="1:9" x14ac:dyDescent="0.15">
      <c r="A335" s="103" t="s">
        <v>777</v>
      </c>
      <c r="B335" s="114" t="s">
        <v>778</v>
      </c>
      <c r="C335" s="98">
        <v>54.721000558</v>
      </c>
      <c r="D335" s="97">
        <v>16.988034638999999</v>
      </c>
      <c r="E335" s="99">
        <f t="shared" si="17"/>
        <v>2.221149575029425</v>
      </c>
      <c r="F335" s="98">
        <v>36.843123859999999</v>
      </c>
      <c r="G335" s="97">
        <v>32.143021619999999</v>
      </c>
      <c r="H335" s="99">
        <f t="shared" si="19"/>
        <v>0.1462246547809154</v>
      </c>
      <c r="I335" s="100">
        <f t="shared" si="18"/>
        <v>0.67329039097063215</v>
      </c>
    </row>
    <row r="336" spans="1:9" x14ac:dyDescent="0.15">
      <c r="A336" s="103" t="s">
        <v>779</v>
      </c>
      <c r="B336" s="114" t="s">
        <v>780</v>
      </c>
      <c r="C336" s="98">
        <v>2.2040740000000003E-2</v>
      </c>
      <c r="D336" s="97">
        <v>0</v>
      </c>
      <c r="E336" s="99" t="str">
        <f t="shared" si="17"/>
        <v/>
      </c>
      <c r="F336" s="98">
        <v>1.255E-2</v>
      </c>
      <c r="G336" s="97">
        <v>0</v>
      </c>
      <c r="H336" s="99" t="str">
        <f t="shared" si="19"/>
        <v/>
      </c>
      <c r="I336" s="100">
        <f t="shared" si="18"/>
        <v>0.56940011995967466</v>
      </c>
    </row>
    <row r="337" spans="1:9" x14ac:dyDescent="0.15">
      <c r="A337" s="103" t="s">
        <v>1539</v>
      </c>
      <c r="B337" s="114" t="s">
        <v>781</v>
      </c>
      <c r="C337" s="98">
        <v>16.004015930000001</v>
      </c>
      <c r="D337" s="97">
        <v>40.566499112000002</v>
      </c>
      <c r="E337" s="99">
        <f t="shared" ref="E337:E368" si="20">IF(ISERROR(C337/D337-1),"",(C337/D337-1))</f>
        <v>-0.60548688498323378</v>
      </c>
      <c r="F337" s="98">
        <v>32.144413129999997</v>
      </c>
      <c r="G337" s="97">
        <v>49.580033799999995</v>
      </c>
      <c r="H337" s="99">
        <f t="shared" si="19"/>
        <v>-0.35166617151438895</v>
      </c>
      <c r="I337" s="100">
        <f t="shared" si="18"/>
        <v>2.0085216904679744</v>
      </c>
    </row>
    <row r="338" spans="1:9" x14ac:dyDescent="0.15">
      <c r="A338" s="103" t="s">
        <v>782</v>
      </c>
      <c r="B338" s="114" t="s">
        <v>783</v>
      </c>
      <c r="C338" s="98">
        <v>20.381995943</v>
      </c>
      <c r="D338" s="97">
        <v>18.539501574000003</v>
      </c>
      <c r="E338" s="99">
        <f t="shared" si="20"/>
        <v>9.9382087573698819E-2</v>
      </c>
      <c r="F338" s="98">
        <v>20.470279899999998</v>
      </c>
      <c r="G338" s="97">
        <v>31.066167969999999</v>
      </c>
      <c r="H338" s="99">
        <f t="shared" si="19"/>
        <v>-0.341074833569182</v>
      </c>
      <c r="I338" s="100">
        <f t="shared" si="18"/>
        <v>1.0043314676956512</v>
      </c>
    </row>
    <row r="339" spans="1:9" x14ac:dyDescent="0.15">
      <c r="A339" s="103" t="s">
        <v>784</v>
      </c>
      <c r="B339" s="114" t="s">
        <v>785</v>
      </c>
      <c r="C339" s="98">
        <v>195.815555246</v>
      </c>
      <c r="D339" s="97">
        <v>371.03790913300003</v>
      </c>
      <c r="E339" s="99">
        <f t="shared" si="20"/>
        <v>-0.47224919495811102</v>
      </c>
      <c r="F339" s="98">
        <v>140.59437738</v>
      </c>
      <c r="G339" s="97">
        <v>103.25511356</v>
      </c>
      <c r="H339" s="99">
        <f t="shared" si="19"/>
        <v>0.36162144936582452</v>
      </c>
      <c r="I339" s="100">
        <f t="shared" si="18"/>
        <v>0.71799391628194953</v>
      </c>
    </row>
    <row r="340" spans="1:9" x14ac:dyDescent="0.15">
      <c r="A340" s="105" t="s">
        <v>119</v>
      </c>
      <c r="B340" s="114" t="s">
        <v>1718</v>
      </c>
      <c r="C340" s="98">
        <v>0.34754631000000002</v>
      </c>
      <c r="D340" s="97">
        <v>1.5779350000000001E-2</v>
      </c>
      <c r="E340" s="99">
        <f t="shared" si="20"/>
        <v>21.025388244762933</v>
      </c>
      <c r="F340" s="98">
        <v>0.32673477000000001</v>
      </c>
      <c r="G340" s="97">
        <v>0.18142348</v>
      </c>
      <c r="H340" s="99">
        <f t="shared" si="19"/>
        <v>0.80095084715605736</v>
      </c>
      <c r="I340" s="100">
        <f t="shared" si="18"/>
        <v>0.9401186564173275</v>
      </c>
    </row>
    <row r="341" spans="1:9" x14ac:dyDescent="0.15">
      <c r="A341" s="103" t="s">
        <v>786</v>
      </c>
      <c r="B341" s="114" t="s">
        <v>787</v>
      </c>
      <c r="C341" s="98">
        <v>6.4458411250000003</v>
      </c>
      <c r="D341" s="97">
        <v>7.0658610560000001</v>
      </c>
      <c r="E341" s="99">
        <f t="shared" si="20"/>
        <v>-8.77486729623006E-2</v>
      </c>
      <c r="F341" s="98">
        <v>4.8127879699999996</v>
      </c>
      <c r="G341" s="97">
        <v>1.2228868700000002</v>
      </c>
      <c r="H341" s="99">
        <f t="shared" si="19"/>
        <v>2.9355954242930085</v>
      </c>
      <c r="I341" s="100">
        <f t="shared" si="18"/>
        <v>0.74665010766922979</v>
      </c>
    </row>
    <row r="342" spans="1:9" x14ac:dyDescent="0.15">
      <c r="A342" s="103" t="s">
        <v>1501</v>
      </c>
      <c r="B342" s="114" t="s">
        <v>788</v>
      </c>
      <c r="C342" s="98">
        <v>0.47763934000000002</v>
      </c>
      <c r="D342" s="97">
        <v>1.1136591299999998</v>
      </c>
      <c r="E342" s="99">
        <f t="shared" si="20"/>
        <v>-0.57110813611342626</v>
      </c>
      <c r="F342" s="98">
        <v>0.22644206</v>
      </c>
      <c r="G342" s="97">
        <v>1.68217145</v>
      </c>
      <c r="H342" s="99">
        <f t="shared" si="19"/>
        <v>-0.86538705076703093</v>
      </c>
      <c r="I342" s="100">
        <f t="shared" si="18"/>
        <v>0.47408586570779532</v>
      </c>
    </row>
    <row r="343" spans="1:9" x14ac:dyDescent="0.15">
      <c r="A343" s="115" t="s">
        <v>789</v>
      </c>
      <c r="B343" s="114" t="s">
        <v>790</v>
      </c>
      <c r="C343" s="98">
        <v>0.86858534600000004</v>
      </c>
      <c r="D343" s="97">
        <v>0.48196334999999996</v>
      </c>
      <c r="E343" s="99">
        <f t="shared" si="20"/>
        <v>0.80218131938870485</v>
      </c>
      <c r="F343" s="98">
        <v>0.71899796999999999</v>
      </c>
      <c r="G343" s="97">
        <v>1.1142193600000001</v>
      </c>
      <c r="H343" s="99">
        <f t="shared" si="19"/>
        <v>-0.35470698516672705</v>
      </c>
      <c r="I343" s="100">
        <f t="shared" si="18"/>
        <v>0.8277804516402697</v>
      </c>
    </row>
    <row r="344" spans="1:9" x14ac:dyDescent="0.15">
      <c r="A344" s="115" t="s">
        <v>791</v>
      </c>
      <c r="B344" s="114" t="s">
        <v>792</v>
      </c>
      <c r="C344" s="98">
        <v>3.5448116409999999</v>
      </c>
      <c r="D344" s="97">
        <v>0.66904352700000003</v>
      </c>
      <c r="E344" s="99">
        <f t="shared" si="20"/>
        <v>4.2983273852076289</v>
      </c>
      <c r="F344" s="98">
        <v>1.6658528400000001</v>
      </c>
      <c r="G344" s="97">
        <v>0.37624906000000002</v>
      </c>
      <c r="H344" s="99">
        <f t="shared" si="19"/>
        <v>3.42752691528319</v>
      </c>
      <c r="I344" s="100">
        <f t="shared" si="18"/>
        <v>0.46994114461045355</v>
      </c>
    </row>
    <row r="345" spans="1:9" x14ac:dyDescent="0.15">
      <c r="A345" s="130" t="s">
        <v>1700</v>
      </c>
      <c r="B345" s="114" t="s">
        <v>0</v>
      </c>
      <c r="C345" s="98">
        <v>0.28185435999999997</v>
      </c>
      <c r="D345" s="97">
        <v>0.44201737000000002</v>
      </c>
      <c r="E345" s="99">
        <f t="shared" si="20"/>
        <v>-0.36234551144449378</v>
      </c>
      <c r="F345" s="98">
        <v>0.50509194999999996</v>
      </c>
      <c r="G345" s="97">
        <v>0.14283575000000001</v>
      </c>
      <c r="H345" s="99">
        <f t="shared" si="19"/>
        <v>2.5361731919354917</v>
      </c>
      <c r="I345" s="100">
        <f t="shared" si="18"/>
        <v>1.7920317074392604</v>
      </c>
    </row>
    <row r="346" spans="1:9" x14ac:dyDescent="0.15">
      <c r="A346" s="115" t="s">
        <v>793</v>
      </c>
      <c r="B346" s="114" t="s">
        <v>794</v>
      </c>
      <c r="C346" s="98">
        <v>40.965736499999998</v>
      </c>
      <c r="D346" s="97">
        <v>51.034529795000005</v>
      </c>
      <c r="E346" s="99">
        <f t="shared" si="20"/>
        <v>-0.19729374083478812</v>
      </c>
      <c r="F346" s="98">
        <v>28.884181139999999</v>
      </c>
      <c r="G346" s="97">
        <v>10.076759460000002</v>
      </c>
      <c r="H346" s="99">
        <f t="shared" si="19"/>
        <v>1.8664156621636767</v>
      </c>
      <c r="I346" s="100">
        <f t="shared" si="18"/>
        <v>0.70508145606023709</v>
      </c>
    </row>
    <row r="347" spans="1:9" x14ac:dyDescent="0.15">
      <c r="A347" s="115" t="s">
        <v>795</v>
      </c>
      <c r="B347" s="114" t="s">
        <v>796</v>
      </c>
      <c r="C347" s="98">
        <v>19.415225272999997</v>
      </c>
      <c r="D347" s="97">
        <v>20.470115921999998</v>
      </c>
      <c r="E347" s="99">
        <f t="shared" si="20"/>
        <v>-5.1533203476696987E-2</v>
      </c>
      <c r="F347" s="98">
        <v>10.31640807</v>
      </c>
      <c r="G347" s="97">
        <v>9.5191459900000002</v>
      </c>
      <c r="H347" s="99">
        <f t="shared" si="19"/>
        <v>8.3753530079014871E-2</v>
      </c>
      <c r="I347" s="100">
        <f t="shared" si="18"/>
        <v>0.53135659900617427</v>
      </c>
    </row>
    <row r="348" spans="1:9" x14ac:dyDescent="0.15">
      <c r="A348" s="103" t="s">
        <v>798</v>
      </c>
      <c r="B348" s="114" t="s">
        <v>799</v>
      </c>
      <c r="C348" s="98">
        <v>28.626661401</v>
      </c>
      <c r="D348" s="97">
        <v>26.066765692000001</v>
      </c>
      <c r="E348" s="99">
        <f t="shared" si="20"/>
        <v>9.8205344661752347E-2</v>
      </c>
      <c r="F348" s="98">
        <v>20.518280369999999</v>
      </c>
      <c r="G348" s="97">
        <v>13.566062130000001</v>
      </c>
      <c r="H348" s="99">
        <f t="shared" si="19"/>
        <v>0.51247135486913753</v>
      </c>
      <c r="I348" s="100">
        <f t="shared" si="18"/>
        <v>0.71675422022084789</v>
      </c>
    </row>
    <row r="349" spans="1:9" x14ac:dyDescent="0.15">
      <c r="A349" s="103" t="s">
        <v>800</v>
      </c>
      <c r="B349" s="114" t="s">
        <v>801</v>
      </c>
      <c r="C349" s="98">
        <v>40.385224264999998</v>
      </c>
      <c r="D349" s="97">
        <v>40.961282439999998</v>
      </c>
      <c r="E349" s="99">
        <f t="shared" si="20"/>
        <v>-1.4063479966571091E-2</v>
      </c>
      <c r="F349" s="98">
        <v>21.829071670000001</v>
      </c>
      <c r="G349" s="97">
        <v>20.9563633</v>
      </c>
      <c r="H349" s="99">
        <f t="shared" si="19"/>
        <v>4.1644075238951528E-2</v>
      </c>
      <c r="I349" s="100">
        <f t="shared" si="18"/>
        <v>0.54052124427394221</v>
      </c>
    </row>
    <row r="350" spans="1:9" x14ac:dyDescent="0.15">
      <c r="A350" s="103" t="s">
        <v>802</v>
      </c>
      <c r="B350" s="114" t="s">
        <v>803</v>
      </c>
      <c r="C350" s="98">
        <v>12.749102526</v>
      </c>
      <c r="D350" s="97">
        <v>13.612476171000001</v>
      </c>
      <c r="E350" s="99">
        <f t="shared" si="20"/>
        <v>-6.3425172184273904E-2</v>
      </c>
      <c r="F350" s="98">
        <v>17.705135690000002</v>
      </c>
      <c r="G350" s="97">
        <v>11.231210900000001</v>
      </c>
      <c r="H350" s="99">
        <f t="shared" si="19"/>
        <v>0.57642268920442064</v>
      </c>
      <c r="I350" s="100">
        <f t="shared" si="18"/>
        <v>1.3887358466129573</v>
      </c>
    </row>
    <row r="351" spans="1:9" x14ac:dyDescent="0.15">
      <c r="A351" s="103" t="s">
        <v>804</v>
      </c>
      <c r="B351" s="114" t="s">
        <v>805</v>
      </c>
      <c r="C351" s="98">
        <v>2.4082876</v>
      </c>
      <c r="D351" s="97">
        <v>4.6186411100000004</v>
      </c>
      <c r="E351" s="99">
        <f t="shared" si="20"/>
        <v>-0.47857225910328427</v>
      </c>
      <c r="F351" s="98">
        <v>1.6441950000000001</v>
      </c>
      <c r="G351" s="97">
        <v>5.3927345599999992</v>
      </c>
      <c r="H351" s="99">
        <f t="shared" si="19"/>
        <v>-0.6951092285914402</v>
      </c>
      <c r="I351" s="100">
        <f t="shared" si="18"/>
        <v>0.68272369130663635</v>
      </c>
    </row>
    <row r="352" spans="1:9" x14ac:dyDescent="0.15">
      <c r="A352" s="103" t="s">
        <v>806</v>
      </c>
      <c r="B352" s="114" t="s">
        <v>807</v>
      </c>
      <c r="C352" s="98">
        <v>233.097943579</v>
      </c>
      <c r="D352" s="97">
        <v>256.58977815399999</v>
      </c>
      <c r="E352" s="99">
        <f t="shared" si="20"/>
        <v>-9.1554054662694506E-2</v>
      </c>
      <c r="F352" s="98">
        <v>35.755027310000003</v>
      </c>
      <c r="G352" s="97">
        <v>38.202548849999999</v>
      </c>
      <c r="H352" s="99">
        <f t="shared" si="19"/>
        <v>-6.4066969709535404E-2</v>
      </c>
      <c r="I352" s="100">
        <f t="shared" si="18"/>
        <v>0.15339057376918533</v>
      </c>
    </row>
    <row r="353" spans="1:9" x14ac:dyDescent="0.15">
      <c r="A353" s="103" t="s">
        <v>808</v>
      </c>
      <c r="B353" s="114" t="s">
        <v>809</v>
      </c>
      <c r="C353" s="98">
        <v>1.228104638</v>
      </c>
      <c r="D353" s="97">
        <v>1.6711338549999999</v>
      </c>
      <c r="E353" s="99">
        <f t="shared" si="20"/>
        <v>-0.26510696056720118</v>
      </c>
      <c r="F353" s="98">
        <v>8.4058199999999996E-3</v>
      </c>
      <c r="G353" s="97">
        <v>0</v>
      </c>
      <c r="H353" s="99" t="str">
        <f t="shared" si="19"/>
        <v/>
      </c>
      <c r="I353" s="100">
        <f t="shared" si="18"/>
        <v>6.8445470686350424E-3</v>
      </c>
    </row>
    <row r="354" spans="1:9" x14ac:dyDescent="0.15">
      <c r="A354" s="103" t="s">
        <v>884</v>
      </c>
      <c r="B354" s="114" t="s">
        <v>885</v>
      </c>
      <c r="C354" s="98">
        <v>1.1215659180000002</v>
      </c>
      <c r="D354" s="97">
        <v>1.268546725</v>
      </c>
      <c r="E354" s="99">
        <f t="shared" si="20"/>
        <v>-0.1158655050723495</v>
      </c>
      <c r="F354" s="98">
        <v>4.2221999999999997E-3</v>
      </c>
      <c r="G354" s="97">
        <v>5.4145600000000006E-3</v>
      </c>
      <c r="H354" s="99">
        <f t="shared" si="19"/>
        <v>-0.22021364616884853</v>
      </c>
      <c r="I354" s="100">
        <f t="shared" si="18"/>
        <v>3.7645580453524435E-3</v>
      </c>
    </row>
    <row r="355" spans="1:9" x14ac:dyDescent="0.15">
      <c r="A355" s="103" t="s">
        <v>1502</v>
      </c>
      <c r="B355" s="114" t="s">
        <v>886</v>
      </c>
      <c r="C355" s="98">
        <v>173.916920895</v>
      </c>
      <c r="D355" s="97">
        <v>114.42156738600001</v>
      </c>
      <c r="E355" s="99">
        <f t="shared" si="20"/>
        <v>0.51996625171453048</v>
      </c>
      <c r="F355" s="98">
        <v>24.498340760000001</v>
      </c>
      <c r="G355" s="97">
        <v>10.855773259999999</v>
      </c>
      <c r="H355" s="99">
        <f t="shared" si="19"/>
        <v>1.2567108001664362</v>
      </c>
      <c r="I355" s="100">
        <f t="shared" si="18"/>
        <v>0.14086231882400072</v>
      </c>
    </row>
    <row r="356" spans="1:9" x14ac:dyDescent="0.15">
      <c r="A356" s="103" t="s">
        <v>887</v>
      </c>
      <c r="B356" s="114" t="s">
        <v>888</v>
      </c>
      <c r="C356" s="98">
        <v>1.0706830000000001</v>
      </c>
      <c r="D356" s="97">
        <v>0.72842582</v>
      </c>
      <c r="E356" s="99">
        <f t="shared" si="20"/>
        <v>0.46985866041925872</v>
      </c>
      <c r="F356" s="98">
        <v>3.9198</v>
      </c>
      <c r="G356" s="97">
        <v>0.68278000999999999</v>
      </c>
      <c r="H356" s="99">
        <f t="shared" si="19"/>
        <v>4.7409413611860138</v>
      </c>
      <c r="I356" s="100">
        <f t="shared" si="18"/>
        <v>3.6610275870635842</v>
      </c>
    </row>
    <row r="357" spans="1:9" x14ac:dyDescent="0.15">
      <c r="A357" s="103" t="s">
        <v>889</v>
      </c>
      <c r="B357" s="114" t="s">
        <v>890</v>
      </c>
      <c r="C357" s="98">
        <v>1.44411723</v>
      </c>
      <c r="D357" s="97">
        <v>1.8683949799999999</v>
      </c>
      <c r="E357" s="99">
        <f t="shared" si="20"/>
        <v>-0.22708140117139464</v>
      </c>
      <c r="F357" s="98">
        <v>0.28720870000000004</v>
      </c>
      <c r="G357" s="97">
        <v>1.54743344</v>
      </c>
      <c r="H357" s="99">
        <f t="shared" si="19"/>
        <v>-0.81439673424661163</v>
      </c>
      <c r="I357" s="100">
        <f t="shared" si="18"/>
        <v>0.1988818456241257</v>
      </c>
    </row>
    <row r="358" spans="1:9" x14ac:dyDescent="0.15">
      <c r="A358" s="103" t="s">
        <v>891</v>
      </c>
      <c r="B358" s="114" t="s">
        <v>892</v>
      </c>
      <c r="C358" s="98">
        <v>30.061348655</v>
      </c>
      <c r="D358" s="97">
        <v>68.098328359999996</v>
      </c>
      <c r="E358" s="99">
        <f t="shared" si="20"/>
        <v>-0.55855966836540416</v>
      </c>
      <c r="F358" s="98">
        <v>49.879300829999998</v>
      </c>
      <c r="G358" s="97">
        <v>101.70005202</v>
      </c>
      <c r="H358" s="99">
        <f t="shared" si="19"/>
        <v>-0.50954498213834842</v>
      </c>
      <c r="I358" s="100">
        <f t="shared" si="18"/>
        <v>1.6592502685904529</v>
      </c>
    </row>
    <row r="359" spans="1:9" x14ac:dyDescent="0.15">
      <c r="A359" s="103" t="s">
        <v>893</v>
      </c>
      <c r="B359" s="114" t="s">
        <v>894</v>
      </c>
      <c r="C359" s="98">
        <v>10.96165257</v>
      </c>
      <c r="D359" s="97">
        <v>4.513332041</v>
      </c>
      <c r="E359" s="99">
        <f t="shared" si="20"/>
        <v>1.4287272619036626</v>
      </c>
      <c r="F359" s="98">
        <v>0.49925334999999998</v>
      </c>
      <c r="G359" s="97">
        <v>0.14386701000000002</v>
      </c>
      <c r="H359" s="99">
        <f t="shared" si="19"/>
        <v>2.4702420659190731</v>
      </c>
      <c r="I359" s="100">
        <f t="shared" si="18"/>
        <v>4.5545445525829141E-2</v>
      </c>
    </row>
    <row r="360" spans="1:9" x14ac:dyDescent="0.15">
      <c r="A360" s="103" t="s">
        <v>895</v>
      </c>
      <c r="B360" s="114" t="s">
        <v>896</v>
      </c>
      <c r="C360" s="98">
        <v>0.49205390999999998</v>
      </c>
      <c r="D360" s="97">
        <v>5.8969800000000003E-2</v>
      </c>
      <c r="E360" s="99">
        <f t="shared" si="20"/>
        <v>7.3441678621938689</v>
      </c>
      <c r="F360" s="98">
        <v>0.37820299000000002</v>
      </c>
      <c r="G360" s="97">
        <v>7.1733433700000004</v>
      </c>
      <c r="H360" s="99">
        <f t="shared" si="19"/>
        <v>-0.94727660861994956</v>
      </c>
      <c r="I360" s="100">
        <f t="shared" si="18"/>
        <v>0.76862104398276199</v>
      </c>
    </row>
    <row r="361" spans="1:9" x14ac:dyDescent="0.15">
      <c r="A361" s="103" t="s">
        <v>897</v>
      </c>
      <c r="B361" s="114" t="s">
        <v>898</v>
      </c>
      <c r="C361" s="98">
        <v>0.10089592999999999</v>
      </c>
      <c r="D361" s="97">
        <v>5.3464419999999999E-2</v>
      </c>
      <c r="E361" s="99">
        <f t="shared" si="20"/>
        <v>0.88716028341839293</v>
      </c>
      <c r="F361" s="98">
        <v>8.9323239700000006</v>
      </c>
      <c r="G361" s="97">
        <v>0</v>
      </c>
      <c r="H361" s="99" t="str">
        <f t="shared" si="19"/>
        <v/>
      </c>
      <c r="I361" s="100">
        <f t="shared" si="18"/>
        <v>88.530072223924208</v>
      </c>
    </row>
    <row r="362" spans="1:9" x14ac:dyDescent="0.15">
      <c r="A362" s="103" t="s">
        <v>1453</v>
      </c>
      <c r="B362" s="114" t="s">
        <v>899</v>
      </c>
      <c r="C362" s="98">
        <v>0.13893707999999999</v>
      </c>
      <c r="D362" s="97">
        <v>6.00037E-2</v>
      </c>
      <c r="E362" s="99">
        <f t="shared" si="20"/>
        <v>1.3154752123619042</v>
      </c>
      <c r="F362" s="98">
        <v>0.17660555</v>
      </c>
      <c r="G362" s="97">
        <v>0.13163320000000001</v>
      </c>
      <c r="H362" s="99">
        <f t="shared" si="19"/>
        <v>0.34164899128791215</v>
      </c>
      <c r="I362" s="100">
        <f t="shared" si="18"/>
        <v>1.2711189122443052</v>
      </c>
    </row>
    <row r="363" spans="1:9" x14ac:dyDescent="0.15">
      <c r="A363" s="103" t="s">
        <v>900</v>
      </c>
      <c r="B363" s="114" t="s">
        <v>901</v>
      </c>
      <c r="C363" s="98">
        <v>5.9920864000000007</v>
      </c>
      <c r="D363" s="97">
        <v>0.71244467</v>
      </c>
      <c r="E363" s="99">
        <f t="shared" si="20"/>
        <v>7.4105989592146155</v>
      </c>
      <c r="F363" s="98">
        <v>6.9451630899999994</v>
      </c>
      <c r="G363" s="97">
        <v>1.165566E-2</v>
      </c>
      <c r="H363" s="99">
        <f t="shared" si="19"/>
        <v>594.86184651920178</v>
      </c>
      <c r="I363" s="100">
        <f t="shared" si="18"/>
        <v>1.159055899127222</v>
      </c>
    </row>
    <row r="364" spans="1:9" x14ac:dyDescent="0.15">
      <c r="A364" s="103" t="s">
        <v>902</v>
      </c>
      <c r="B364" s="114" t="s">
        <v>903</v>
      </c>
      <c r="C364" s="98">
        <v>2.6450412400000003</v>
      </c>
      <c r="D364" s="97">
        <v>0.43525491199999999</v>
      </c>
      <c r="E364" s="99">
        <f t="shared" si="20"/>
        <v>5.0769934286232719</v>
      </c>
      <c r="F364" s="98">
        <v>9.7717841700000001</v>
      </c>
      <c r="G364" s="97">
        <v>1.7825319999999999E-2</v>
      </c>
      <c r="H364" s="99">
        <f t="shared" si="19"/>
        <v>547.19684415202653</v>
      </c>
      <c r="I364" s="100">
        <f t="shared" si="18"/>
        <v>3.6943787575879155</v>
      </c>
    </row>
    <row r="365" spans="1:9" x14ac:dyDescent="0.15">
      <c r="A365" s="103" t="s">
        <v>904</v>
      </c>
      <c r="B365" s="114" t="s">
        <v>905</v>
      </c>
      <c r="C365" s="98">
        <v>4.969925E-2</v>
      </c>
      <c r="D365" s="97">
        <v>0.12963127999999999</v>
      </c>
      <c r="E365" s="99">
        <f t="shared" si="20"/>
        <v>-0.61661066680819632</v>
      </c>
      <c r="F365" s="98">
        <v>1.967928E-2</v>
      </c>
      <c r="G365" s="97">
        <v>0</v>
      </c>
      <c r="H365" s="99" t="str">
        <f t="shared" si="19"/>
        <v/>
      </c>
      <c r="I365" s="100">
        <f t="shared" si="18"/>
        <v>0.39596734357158309</v>
      </c>
    </row>
    <row r="366" spans="1:9" x14ac:dyDescent="0.15">
      <c r="A366" s="103" t="s">
        <v>906</v>
      </c>
      <c r="B366" s="114" t="s">
        <v>907</v>
      </c>
      <c r="C366" s="98">
        <v>0.60275064</v>
      </c>
      <c r="D366" s="97">
        <v>3.3314583300000002</v>
      </c>
      <c r="E366" s="99">
        <f t="shared" si="20"/>
        <v>-0.8190730364020492</v>
      </c>
      <c r="F366" s="98">
        <v>2.6354160000000001E-2</v>
      </c>
      <c r="G366" s="97">
        <v>0.10444821999999999</v>
      </c>
      <c r="H366" s="99">
        <f t="shared" si="19"/>
        <v>-0.7476820571954218</v>
      </c>
      <c r="I366" s="100">
        <f t="shared" si="18"/>
        <v>4.3723155565624949E-2</v>
      </c>
    </row>
    <row r="367" spans="1:9" x14ac:dyDescent="0.15">
      <c r="A367" s="103" t="s">
        <v>908</v>
      </c>
      <c r="B367" s="114" t="s">
        <v>909</v>
      </c>
      <c r="C367" s="98">
        <v>0</v>
      </c>
      <c r="D367" s="97">
        <v>8.1039679999999989E-2</v>
      </c>
      <c r="E367" s="99">
        <f t="shared" si="20"/>
        <v>-1</v>
      </c>
      <c r="F367" s="98">
        <v>0</v>
      </c>
      <c r="G367" s="97">
        <v>0</v>
      </c>
      <c r="H367" s="99" t="str">
        <f t="shared" si="19"/>
        <v/>
      </c>
      <c r="I367" s="100" t="str">
        <f t="shared" si="18"/>
        <v/>
      </c>
    </row>
    <row r="368" spans="1:9" x14ac:dyDescent="0.15">
      <c r="A368" s="103" t="s">
        <v>910</v>
      </c>
      <c r="B368" s="114" t="s">
        <v>911</v>
      </c>
      <c r="C368" s="98">
        <v>22.880068895000001</v>
      </c>
      <c r="D368" s="97">
        <v>6.2653003389999995</v>
      </c>
      <c r="E368" s="99">
        <f t="shared" si="20"/>
        <v>2.6518710448048326</v>
      </c>
      <c r="F368" s="98">
        <v>8.1886548300000008</v>
      </c>
      <c r="G368" s="97">
        <v>13.52999533</v>
      </c>
      <c r="H368" s="99">
        <f t="shared" si="19"/>
        <v>-0.3947777046276334</v>
      </c>
      <c r="I368" s="100">
        <f t="shared" si="18"/>
        <v>0.35789467538664071</v>
      </c>
    </row>
    <row r="369" spans="1:9" x14ac:dyDescent="0.15">
      <c r="A369" s="103" t="s">
        <v>912</v>
      </c>
      <c r="B369" s="114" t="s">
        <v>913</v>
      </c>
      <c r="C369" s="98">
        <v>0.70452000000000004</v>
      </c>
      <c r="D369" s="97">
        <v>0</v>
      </c>
      <c r="E369" s="99" t="str">
        <f t="shared" ref="E369:E400" si="21">IF(ISERROR(C369/D369-1),"",(C369/D369-1))</f>
        <v/>
      </c>
      <c r="F369" s="98">
        <v>0</v>
      </c>
      <c r="G369" s="97">
        <v>0</v>
      </c>
      <c r="H369" s="99" t="str">
        <f t="shared" si="19"/>
        <v/>
      </c>
      <c r="I369" s="100">
        <f t="shared" si="18"/>
        <v>0</v>
      </c>
    </row>
    <row r="370" spans="1:9" x14ac:dyDescent="0.15">
      <c r="A370" s="103" t="s">
        <v>914</v>
      </c>
      <c r="B370" s="114" t="s">
        <v>915</v>
      </c>
      <c r="C370" s="98">
        <v>0.75896534999999998</v>
      </c>
      <c r="D370" s="97">
        <v>0.33208314</v>
      </c>
      <c r="E370" s="99">
        <f t="shared" si="21"/>
        <v>1.2854678801218271</v>
      </c>
      <c r="F370" s="98">
        <v>5.4408900000000003E-2</v>
      </c>
      <c r="G370" s="97">
        <v>5.4408900000000003E-2</v>
      </c>
      <c r="H370" s="99">
        <f t="shared" si="19"/>
        <v>0</v>
      </c>
      <c r="I370" s="100">
        <f t="shared" si="18"/>
        <v>7.1688252961745885E-2</v>
      </c>
    </row>
    <row r="371" spans="1:9" x14ac:dyDescent="0.15">
      <c r="A371" s="103" t="s">
        <v>916</v>
      </c>
      <c r="B371" s="114" t="s">
        <v>917</v>
      </c>
      <c r="C371" s="98">
        <v>2.5104870899999998</v>
      </c>
      <c r="D371" s="97">
        <v>1.9237208799999999</v>
      </c>
      <c r="E371" s="99">
        <f t="shared" si="21"/>
        <v>0.305016292176441</v>
      </c>
      <c r="F371" s="98">
        <v>7.3371199900000006</v>
      </c>
      <c r="G371" s="97">
        <v>2.0591999999999999E-2</v>
      </c>
      <c r="H371" s="99">
        <f t="shared" si="19"/>
        <v>355.30924582362087</v>
      </c>
      <c r="I371" s="100">
        <f t="shared" si="18"/>
        <v>2.9225882177310862</v>
      </c>
    </row>
    <row r="372" spans="1:9" x14ac:dyDescent="0.15">
      <c r="A372" s="103" t="s">
        <v>918</v>
      </c>
      <c r="B372" s="114" t="s">
        <v>919</v>
      </c>
      <c r="C372" s="98">
        <v>2.4993916</v>
      </c>
      <c r="D372" s="97">
        <v>1.6571990400000001</v>
      </c>
      <c r="E372" s="99">
        <f t="shared" si="21"/>
        <v>0.50820241846145398</v>
      </c>
      <c r="F372" s="98">
        <v>9.56555833</v>
      </c>
      <c r="G372" s="97">
        <v>4.3264999999999996E-3</v>
      </c>
      <c r="H372" s="99">
        <f t="shared" si="19"/>
        <v>2209.9229931815557</v>
      </c>
      <c r="I372" s="100">
        <f t="shared" si="18"/>
        <v>3.8271547083698287</v>
      </c>
    </row>
    <row r="373" spans="1:9" x14ac:dyDescent="0.15">
      <c r="A373" s="103" t="s">
        <v>920</v>
      </c>
      <c r="B373" s="114" t="s">
        <v>921</v>
      </c>
      <c r="C373" s="98">
        <v>1.6162274999999999</v>
      </c>
      <c r="D373" s="97">
        <v>1.7969028</v>
      </c>
      <c r="E373" s="99">
        <f t="shared" si="21"/>
        <v>-0.10054817656247184</v>
      </c>
      <c r="F373" s="98">
        <v>0.10578119999999999</v>
      </c>
      <c r="G373" s="97">
        <v>0</v>
      </c>
      <c r="H373" s="99" t="str">
        <f t="shared" si="19"/>
        <v/>
      </c>
      <c r="I373" s="100">
        <f t="shared" si="18"/>
        <v>6.5449449412288793E-2</v>
      </c>
    </row>
    <row r="374" spans="1:9" x14ac:dyDescent="0.15">
      <c r="A374" s="103" t="s">
        <v>922</v>
      </c>
      <c r="B374" s="114" t="s">
        <v>923</v>
      </c>
      <c r="C374" s="98">
        <v>0.59986550000000005</v>
      </c>
      <c r="D374" s="97">
        <v>1.1802160500000001</v>
      </c>
      <c r="E374" s="99">
        <f t="shared" si="21"/>
        <v>-0.49173246711904994</v>
      </c>
      <c r="F374" s="98">
        <v>66.527663930000003</v>
      </c>
      <c r="G374" s="97">
        <v>7.6239789999999988E-2</v>
      </c>
      <c r="H374" s="99">
        <f t="shared" si="19"/>
        <v>871.61079719658221</v>
      </c>
      <c r="I374" s="100">
        <f t="shared" si="18"/>
        <v>110.90430093079198</v>
      </c>
    </row>
    <row r="375" spans="1:9" x14ac:dyDescent="0.15">
      <c r="A375" s="103" t="s">
        <v>924</v>
      </c>
      <c r="B375" s="114" t="s">
        <v>925</v>
      </c>
      <c r="C375" s="98">
        <v>0.67531951000000001</v>
      </c>
      <c r="D375" s="97">
        <v>0.73702859999999992</v>
      </c>
      <c r="E375" s="99">
        <f t="shared" si="21"/>
        <v>-8.3726859446159763E-2</v>
      </c>
      <c r="F375" s="98">
        <v>1.3844E-3</v>
      </c>
      <c r="G375" s="97">
        <v>0.36117463999999999</v>
      </c>
      <c r="H375" s="99">
        <f t="shared" si="19"/>
        <v>-0.99616695125659982</v>
      </c>
      <c r="I375" s="100">
        <f t="shared" si="18"/>
        <v>2.049992602760729E-3</v>
      </c>
    </row>
    <row r="376" spans="1:9" x14ac:dyDescent="0.15">
      <c r="A376" s="103" t="s">
        <v>1454</v>
      </c>
      <c r="B376" s="114" t="s">
        <v>926</v>
      </c>
      <c r="C376" s="98">
        <v>6.1550168699999999</v>
      </c>
      <c r="D376" s="97">
        <v>3.0705607659999998</v>
      </c>
      <c r="E376" s="99">
        <f t="shared" si="21"/>
        <v>1.0045253421309428</v>
      </c>
      <c r="F376" s="98">
        <v>1.2621866499999999</v>
      </c>
      <c r="G376" s="97">
        <v>2.99786018</v>
      </c>
      <c r="H376" s="99">
        <f t="shared" si="19"/>
        <v>-0.57897080777129517</v>
      </c>
      <c r="I376" s="100">
        <f t="shared" si="18"/>
        <v>0.20506631852659729</v>
      </c>
    </row>
    <row r="377" spans="1:9" x14ac:dyDescent="0.15">
      <c r="A377" s="105" t="s">
        <v>927</v>
      </c>
      <c r="B377" s="114" t="s">
        <v>928</v>
      </c>
      <c r="C377" s="98">
        <v>12.829416189</v>
      </c>
      <c r="D377" s="97">
        <v>11.901366380000001</v>
      </c>
      <c r="E377" s="99">
        <f t="shared" si="21"/>
        <v>7.7978425280610386E-2</v>
      </c>
      <c r="F377" s="98">
        <v>14.576736800000001</v>
      </c>
      <c r="G377" s="97">
        <v>2.2610306699999998</v>
      </c>
      <c r="H377" s="99">
        <f t="shared" si="19"/>
        <v>5.4469434198342839</v>
      </c>
      <c r="I377" s="100">
        <f t="shared" si="18"/>
        <v>1.1361964243157192</v>
      </c>
    </row>
    <row r="378" spans="1:9" x14ac:dyDescent="0.15">
      <c r="A378" s="103" t="s">
        <v>929</v>
      </c>
      <c r="B378" s="114" t="s">
        <v>930</v>
      </c>
      <c r="C378" s="98">
        <v>62.559937290000001</v>
      </c>
      <c r="D378" s="97">
        <v>136.166821752</v>
      </c>
      <c r="E378" s="99">
        <f t="shared" si="21"/>
        <v>-0.54056401930317421</v>
      </c>
      <c r="F378" s="98">
        <v>16.11823678</v>
      </c>
      <c r="G378" s="97">
        <v>25.845591840000001</v>
      </c>
      <c r="H378" s="99">
        <f t="shared" si="19"/>
        <v>-0.37636418311556841</v>
      </c>
      <c r="I378" s="100">
        <f t="shared" si="18"/>
        <v>0.25764470807064649</v>
      </c>
    </row>
    <row r="379" spans="1:9" x14ac:dyDescent="0.15">
      <c r="A379" s="103" t="s">
        <v>931</v>
      </c>
      <c r="B379" s="114" t="s">
        <v>932</v>
      </c>
      <c r="C379" s="98">
        <v>1.9916681999999999</v>
      </c>
      <c r="D379" s="97">
        <v>1.3992836499999999</v>
      </c>
      <c r="E379" s="99">
        <f t="shared" si="21"/>
        <v>0.42334843975344105</v>
      </c>
      <c r="F379" s="98">
        <v>3.9397058500000002</v>
      </c>
      <c r="G379" s="97">
        <v>1.2162364699999999</v>
      </c>
      <c r="H379" s="99">
        <f t="shared" si="19"/>
        <v>2.2392597551362692</v>
      </c>
      <c r="I379" s="100">
        <f t="shared" si="18"/>
        <v>1.9780934645640276</v>
      </c>
    </row>
    <row r="380" spans="1:9" x14ac:dyDescent="0.15">
      <c r="A380" s="105" t="s">
        <v>933</v>
      </c>
      <c r="B380" s="114" t="s">
        <v>934</v>
      </c>
      <c r="C380" s="98">
        <v>9.5091467160000001</v>
      </c>
      <c r="D380" s="97">
        <v>19.502561211</v>
      </c>
      <c r="E380" s="99">
        <f t="shared" si="21"/>
        <v>-0.51241549183619173</v>
      </c>
      <c r="F380" s="98">
        <v>1.40359569</v>
      </c>
      <c r="G380" s="97">
        <v>11.108567789999999</v>
      </c>
      <c r="H380" s="99">
        <f t="shared" si="19"/>
        <v>-0.87364746594394238</v>
      </c>
      <c r="I380" s="100">
        <f t="shared" si="18"/>
        <v>0.14760479903399989</v>
      </c>
    </row>
    <row r="381" spans="1:9" x14ac:dyDescent="0.15">
      <c r="A381" s="103" t="s">
        <v>935</v>
      </c>
      <c r="B381" s="114" t="s">
        <v>936</v>
      </c>
      <c r="C381" s="98">
        <v>1.6368000000000001E-2</v>
      </c>
      <c r="D381" s="97">
        <v>0.33042830000000001</v>
      </c>
      <c r="E381" s="99">
        <f t="shared" si="21"/>
        <v>-0.95046429134550525</v>
      </c>
      <c r="F381" s="98">
        <v>0</v>
      </c>
      <c r="G381" s="97">
        <v>0</v>
      </c>
      <c r="H381" s="99" t="str">
        <f t="shared" si="19"/>
        <v/>
      </c>
      <c r="I381" s="100">
        <f t="shared" si="18"/>
        <v>0</v>
      </c>
    </row>
    <row r="382" spans="1:9" x14ac:dyDescent="0.15">
      <c r="A382" s="103" t="s">
        <v>937</v>
      </c>
      <c r="B382" s="114" t="s">
        <v>938</v>
      </c>
      <c r="C382" s="98">
        <v>17.477582573999999</v>
      </c>
      <c r="D382" s="97">
        <v>4.4513126749999996</v>
      </c>
      <c r="E382" s="99">
        <f t="shared" si="21"/>
        <v>2.9263884274316903</v>
      </c>
      <c r="F382" s="98">
        <v>9.014809E-2</v>
      </c>
      <c r="G382" s="97">
        <v>0.65117563000000001</v>
      </c>
      <c r="H382" s="99">
        <f t="shared" si="19"/>
        <v>-0.8615610200277305</v>
      </c>
      <c r="I382" s="100">
        <f t="shared" si="18"/>
        <v>5.1579267108774014E-3</v>
      </c>
    </row>
    <row r="383" spans="1:9" x14ac:dyDescent="0.15">
      <c r="A383" s="103" t="s">
        <v>939</v>
      </c>
      <c r="B383" s="114" t="s">
        <v>940</v>
      </c>
      <c r="C383" s="98">
        <v>12.06511244</v>
      </c>
      <c r="D383" s="97">
        <v>17.704507145000001</v>
      </c>
      <c r="E383" s="99">
        <f t="shared" si="21"/>
        <v>-0.31852875986963824</v>
      </c>
      <c r="F383" s="98">
        <v>6.6851069299999999</v>
      </c>
      <c r="G383" s="97">
        <v>18.681304949999998</v>
      </c>
      <c r="H383" s="99">
        <f t="shared" si="19"/>
        <v>-0.64214989542258927</v>
      </c>
      <c r="I383" s="100">
        <f t="shared" si="18"/>
        <v>0.55408575454602227</v>
      </c>
    </row>
    <row r="384" spans="1:9" x14ac:dyDescent="0.15">
      <c r="A384" s="103" t="s">
        <v>941</v>
      </c>
      <c r="B384" s="114" t="s">
        <v>942</v>
      </c>
      <c r="C384" s="98">
        <v>13.981511509999999</v>
      </c>
      <c r="D384" s="97">
        <v>4.874822022</v>
      </c>
      <c r="E384" s="99">
        <f t="shared" si="21"/>
        <v>1.8681070707610745</v>
      </c>
      <c r="F384" s="98">
        <v>1.2217768100000002</v>
      </c>
      <c r="G384" s="97">
        <v>9.0080219600000007</v>
      </c>
      <c r="H384" s="99">
        <f t="shared" si="19"/>
        <v>-0.8643679139077054</v>
      </c>
      <c r="I384" s="100">
        <f t="shared" si="18"/>
        <v>8.7385173564828708E-2</v>
      </c>
    </row>
    <row r="385" spans="1:9" x14ac:dyDescent="0.15">
      <c r="A385" s="103" t="s">
        <v>943</v>
      </c>
      <c r="B385" s="114" t="s">
        <v>944</v>
      </c>
      <c r="C385" s="98">
        <v>0.26975269000000002</v>
      </c>
      <c r="D385" s="97">
        <v>1.20640901</v>
      </c>
      <c r="E385" s="99">
        <f t="shared" si="21"/>
        <v>-0.77640030224906886</v>
      </c>
      <c r="F385" s="98">
        <v>0</v>
      </c>
      <c r="G385" s="97">
        <v>0.4936893</v>
      </c>
      <c r="H385" s="99">
        <f t="shared" si="19"/>
        <v>-1</v>
      </c>
      <c r="I385" s="100">
        <f t="shared" si="18"/>
        <v>0</v>
      </c>
    </row>
    <row r="386" spans="1:9" x14ac:dyDescent="0.15">
      <c r="A386" s="103" t="s">
        <v>945</v>
      </c>
      <c r="B386" s="114" t="s">
        <v>946</v>
      </c>
      <c r="C386" s="98">
        <v>0.16421894200000001</v>
      </c>
      <c r="D386" s="97">
        <v>0.15734007999999999</v>
      </c>
      <c r="E386" s="99">
        <f t="shared" si="21"/>
        <v>4.3719705748211268E-2</v>
      </c>
      <c r="F386" s="98">
        <v>5.0789349999999997E-2</v>
      </c>
      <c r="G386" s="97">
        <v>0.29348885999999996</v>
      </c>
      <c r="H386" s="99">
        <f t="shared" si="19"/>
        <v>-0.82694624252518478</v>
      </c>
      <c r="I386" s="100">
        <f t="shared" si="18"/>
        <v>0.3092782682767497</v>
      </c>
    </row>
    <row r="387" spans="1:9" x14ac:dyDescent="0.15">
      <c r="A387" s="103" t="s">
        <v>947</v>
      </c>
      <c r="B387" s="114" t="s">
        <v>948</v>
      </c>
      <c r="C387" s="98">
        <v>6.9224703660000007</v>
      </c>
      <c r="D387" s="97">
        <v>3.1270630079999999</v>
      </c>
      <c r="E387" s="99">
        <f t="shared" si="21"/>
        <v>1.2137290960528038</v>
      </c>
      <c r="F387" s="98">
        <v>15.236725710000002</v>
      </c>
      <c r="G387" s="97">
        <v>9.7725120500000013</v>
      </c>
      <c r="H387" s="99">
        <f t="shared" si="19"/>
        <v>0.55914115347650051</v>
      </c>
      <c r="I387" s="100">
        <f t="shared" si="18"/>
        <v>2.2010532229702</v>
      </c>
    </row>
    <row r="388" spans="1:9" x14ac:dyDescent="0.15">
      <c r="A388" s="103" t="s">
        <v>949</v>
      </c>
      <c r="B388" s="114" t="s">
        <v>950</v>
      </c>
      <c r="C388" s="98">
        <v>1.6421641499999999</v>
      </c>
      <c r="D388" s="97">
        <v>1.0419000000000001E-3</v>
      </c>
      <c r="E388" s="99">
        <f t="shared" si="21"/>
        <v>1575.1245321048082</v>
      </c>
      <c r="F388" s="98">
        <v>3.7064999999999998E-4</v>
      </c>
      <c r="G388" s="97">
        <v>0</v>
      </c>
      <c r="H388" s="99" t="str">
        <f t="shared" si="19"/>
        <v/>
      </c>
      <c r="I388" s="100">
        <f t="shared" si="18"/>
        <v>2.2570825212570863E-4</v>
      </c>
    </row>
    <row r="389" spans="1:9" x14ac:dyDescent="0.15">
      <c r="A389" s="103" t="s">
        <v>951</v>
      </c>
      <c r="B389" s="114" t="s">
        <v>952</v>
      </c>
      <c r="C389" s="98">
        <v>0.15459792</v>
      </c>
      <c r="D389" s="97">
        <v>1.0308E-4</v>
      </c>
      <c r="E389" s="99">
        <f t="shared" si="21"/>
        <v>1498.7857974388826</v>
      </c>
      <c r="F389" s="98">
        <v>0</v>
      </c>
      <c r="G389" s="97">
        <v>0</v>
      </c>
      <c r="H389" s="99" t="str">
        <f t="shared" si="19"/>
        <v/>
      </c>
      <c r="I389" s="100">
        <f t="shared" si="18"/>
        <v>0</v>
      </c>
    </row>
    <row r="390" spans="1:9" x14ac:dyDescent="0.15">
      <c r="A390" s="105" t="s">
        <v>953</v>
      </c>
      <c r="B390" s="114" t="s">
        <v>954</v>
      </c>
      <c r="C390" s="98">
        <v>0.14626645300000002</v>
      </c>
      <c r="D390" s="97">
        <v>0.42690185999999997</v>
      </c>
      <c r="E390" s="99">
        <f t="shared" si="21"/>
        <v>-0.65737686643014381</v>
      </c>
      <c r="F390" s="98">
        <v>0</v>
      </c>
      <c r="G390" s="97">
        <v>0</v>
      </c>
      <c r="H390" s="99" t="str">
        <f t="shared" si="19"/>
        <v/>
      </c>
      <c r="I390" s="100">
        <f t="shared" si="18"/>
        <v>0</v>
      </c>
    </row>
    <row r="391" spans="1:9" x14ac:dyDescent="0.15">
      <c r="A391" s="105" t="s">
        <v>955</v>
      </c>
      <c r="B391" s="114" t="s">
        <v>956</v>
      </c>
      <c r="C391" s="98">
        <v>6.6636600000000004E-2</v>
      </c>
      <c r="D391" s="97">
        <v>0.18817328</v>
      </c>
      <c r="E391" s="99">
        <f t="shared" si="21"/>
        <v>-0.64587639647881989</v>
      </c>
      <c r="F391" s="98">
        <v>2.0097225700000001</v>
      </c>
      <c r="G391" s="97">
        <v>0</v>
      </c>
      <c r="H391" s="99" t="str">
        <f t="shared" si="19"/>
        <v/>
      </c>
      <c r="I391" s="100">
        <f t="shared" ref="I391:I458" si="22">IF(ISERROR(F391/C391),"",(F391/C391))</f>
        <v>30.159440457646397</v>
      </c>
    </row>
    <row r="392" spans="1:9" x14ac:dyDescent="0.15">
      <c r="A392" s="105" t="s">
        <v>957</v>
      </c>
      <c r="B392" s="114" t="s">
        <v>958</v>
      </c>
      <c r="C392" s="98">
        <v>14.961689281</v>
      </c>
      <c r="D392" s="97">
        <v>9.813874675000001</v>
      </c>
      <c r="E392" s="99">
        <f t="shared" si="21"/>
        <v>0.52454456333272859</v>
      </c>
      <c r="F392" s="98">
        <v>4.1379257699999998</v>
      </c>
      <c r="G392" s="97">
        <v>3.3366164900000004</v>
      </c>
      <c r="H392" s="99">
        <f t="shared" ref="H392:H455" si="23">IF(ISERROR(F392/G392-1),"",(F392/G392-1))</f>
        <v>0.24015624282909398</v>
      </c>
      <c r="I392" s="100">
        <f t="shared" si="22"/>
        <v>0.27656808614885442</v>
      </c>
    </row>
    <row r="393" spans="1:9" x14ac:dyDescent="0.15">
      <c r="A393" s="105" t="s">
        <v>959</v>
      </c>
      <c r="B393" s="114" t="s">
        <v>960</v>
      </c>
      <c r="C393" s="98">
        <v>8.4731455150000006</v>
      </c>
      <c r="D393" s="97">
        <v>9.0543504450000007</v>
      </c>
      <c r="E393" s="99">
        <f t="shared" si="21"/>
        <v>-6.4190681985470732E-2</v>
      </c>
      <c r="F393" s="98">
        <v>9.2509297200000002</v>
      </c>
      <c r="G393" s="97">
        <v>1.4950048999999999</v>
      </c>
      <c r="H393" s="99">
        <f t="shared" si="23"/>
        <v>5.1878925748002569</v>
      </c>
      <c r="I393" s="100">
        <f t="shared" si="22"/>
        <v>1.0917940337060292</v>
      </c>
    </row>
    <row r="394" spans="1:9" x14ac:dyDescent="0.15">
      <c r="A394" s="103" t="s">
        <v>961</v>
      </c>
      <c r="B394" s="114" t="s">
        <v>962</v>
      </c>
      <c r="C394" s="98">
        <v>189.81536550799999</v>
      </c>
      <c r="D394" s="97">
        <v>209.52972748400001</v>
      </c>
      <c r="E394" s="99">
        <f t="shared" si="21"/>
        <v>-9.4088615552203381E-2</v>
      </c>
      <c r="F394" s="98">
        <v>35.814704090000006</v>
      </c>
      <c r="G394" s="97">
        <v>62.144095229999998</v>
      </c>
      <c r="H394" s="99">
        <f t="shared" si="23"/>
        <v>-0.42368291054126583</v>
      </c>
      <c r="I394" s="100">
        <f t="shared" si="22"/>
        <v>0.18868179609247995</v>
      </c>
    </row>
    <row r="395" spans="1:9" x14ac:dyDescent="0.15">
      <c r="A395" s="103" t="s">
        <v>1534</v>
      </c>
      <c r="B395" s="114" t="s">
        <v>963</v>
      </c>
      <c r="C395" s="98">
        <v>67.881605682</v>
      </c>
      <c r="D395" s="97">
        <v>121.406295083</v>
      </c>
      <c r="E395" s="99">
        <f t="shared" si="21"/>
        <v>-0.44087243881717653</v>
      </c>
      <c r="F395" s="98">
        <v>54.559022799999994</v>
      </c>
      <c r="G395" s="97">
        <v>148.7090135</v>
      </c>
      <c r="H395" s="99">
        <f t="shared" si="23"/>
        <v>-0.63311556229239596</v>
      </c>
      <c r="I395" s="100">
        <f t="shared" si="22"/>
        <v>0.80373795304119144</v>
      </c>
    </row>
    <row r="396" spans="1:9" x14ac:dyDescent="0.15">
      <c r="A396" s="103" t="s">
        <v>964</v>
      </c>
      <c r="B396" s="114" t="s">
        <v>965</v>
      </c>
      <c r="C396" s="98">
        <v>21.424738907999998</v>
      </c>
      <c r="D396" s="97">
        <v>18.667854260000002</v>
      </c>
      <c r="E396" s="99">
        <f t="shared" si="21"/>
        <v>0.14768085338587777</v>
      </c>
      <c r="F396" s="98">
        <v>6.9305187000000004</v>
      </c>
      <c r="G396" s="97">
        <v>25.454030260000003</v>
      </c>
      <c r="H396" s="99">
        <f t="shared" si="23"/>
        <v>-0.72772411169436557</v>
      </c>
      <c r="I396" s="100">
        <f t="shared" si="22"/>
        <v>0.32348206107716648</v>
      </c>
    </row>
    <row r="397" spans="1:9" x14ac:dyDescent="0.15">
      <c r="A397" s="118" t="s">
        <v>717</v>
      </c>
      <c r="B397" s="25" t="s">
        <v>718</v>
      </c>
      <c r="C397" s="98">
        <v>6.5148456399999999</v>
      </c>
      <c r="D397" s="97">
        <v>2.8185761499999997</v>
      </c>
      <c r="E397" s="99">
        <f t="shared" si="21"/>
        <v>1.3113960004238314</v>
      </c>
      <c r="F397" s="98">
        <v>1.07064E-2</v>
      </c>
      <c r="G397" s="97">
        <v>1.09389E-2</v>
      </c>
      <c r="H397" s="99">
        <f t="shared" si="23"/>
        <v>-2.1254422291089647E-2</v>
      </c>
      <c r="I397" s="100">
        <f t="shared" si="22"/>
        <v>1.6433850610772106E-3</v>
      </c>
    </row>
    <row r="398" spans="1:9" x14ac:dyDescent="0.15">
      <c r="A398" s="103" t="s">
        <v>966</v>
      </c>
      <c r="B398" s="114" t="s">
        <v>967</v>
      </c>
      <c r="C398" s="98">
        <v>5.9056014550000002</v>
      </c>
      <c r="D398" s="97">
        <v>5.2054362300000001</v>
      </c>
      <c r="E398" s="99">
        <f t="shared" si="21"/>
        <v>0.13450654163522424</v>
      </c>
      <c r="F398" s="98">
        <v>9.0319374000000003</v>
      </c>
      <c r="G398" s="97">
        <v>11.46807948</v>
      </c>
      <c r="H398" s="99">
        <f t="shared" si="23"/>
        <v>-0.21242807780052109</v>
      </c>
      <c r="I398" s="100">
        <f t="shared" si="22"/>
        <v>1.529384850776389</v>
      </c>
    </row>
    <row r="399" spans="1:9" x14ac:dyDescent="0.15">
      <c r="A399" s="103" t="s">
        <v>968</v>
      </c>
      <c r="B399" s="114" t="s">
        <v>969</v>
      </c>
      <c r="C399" s="98">
        <v>26.609339129000002</v>
      </c>
      <c r="D399" s="97">
        <v>21.002919924</v>
      </c>
      <c r="E399" s="99">
        <f t="shared" si="21"/>
        <v>0.26693522735348596</v>
      </c>
      <c r="F399" s="98">
        <v>25.2162893</v>
      </c>
      <c r="G399" s="97">
        <v>37.292834720000002</v>
      </c>
      <c r="H399" s="99">
        <f t="shared" si="23"/>
        <v>-0.32383018107023642</v>
      </c>
      <c r="I399" s="100">
        <f t="shared" si="22"/>
        <v>0.94764808617581198</v>
      </c>
    </row>
    <row r="400" spans="1:9" x14ac:dyDescent="0.15">
      <c r="A400" s="103" t="s">
        <v>441</v>
      </c>
      <c r="B400" s="116" t="s">
        <v>1307</v>
      </c>
      <c r="C400" s="98">
        <v>0.78578625000000002</v>
      </c>
      <c r="D400" s="97">
        <v>3.0763287999999998</v>
      </c>
      <c r="E400" s="99">
        <f t="shared" si="21"/>
        <v>-0.74457013502587888</v>
      </c>
      <c r="F400" s="98">
        <v>0</v>
      </c>
      <c r="G400" s="97">
        <v>0.40128582000000002</v>
      </c>
      <c r="H400" s="99">
        <f t="shared" si="23"/>
        <v>-1</v>
      </c>
      <c r="I400" s="100">
        <f t="shared" si="22"/>
        <v>0</v>
      </c>
    </row>
    <row r="401" spans="1:9" x14ac:dyDescent="0.15">
      <c r="A401" s="105" t="s">
        <v>970</v>
      </c>
      <c r="B401" s="114" t="s">
        <v>971</v>
      </c>
      <c r="C401" s="98">
        <v>2.26405688</v>
      </c>
      <c r="D401" s="97">
        <v>6.0252196200000006</v>
      </c>
      <c r="E401" s="99">
        <f t="shared" ref="E401:E432" si="24">IF(ISERROR(C401/D401-1),"",(C401/D401-1))</f>
        <v>-0.62423662160218485</v>
      </c>
      <c r="F401" s="98">
        <v>1.4924949999999999</v>
      </c>
      <c r="G401" s="97">
        <v>0.1741991</v>
      </c>
      <c r="H401" s="99">
        <f t="shared" si="23"/>
        <v>7.5677537943651831</v>
      </c>
      <c r="I401" s="100">
        <f t="shared" si="22"/>
        <v>0.65921267843765474</v>
      </c>
    </row>
    <row r="402" spans="1:9" x14ac:dyDescent="0.15">
      <c r="A402" s="103" t="s">
        <v>972</v>
      </c>
      <c r="B402" s="115" t="s">
        <v>973</v>
      </c>
      <c r="C402" s="98">
        <v>1.2952574350000001</v>
      </c>
      <c r="D402" s="97">
        <v>0.35053909700000002</v>
      </c>
      <c r="E402" s="99">
        <f t="shared" si="24"/>
        <v>2.6950441365460587</v>
      </c>
      <c r="F402" s="98">
        <v>0</v>
      </c>
      <c r="G402" s="97">
        <v>2.4704730000000001E-2</v>
      </c>
      <c r="H402" s="99">
        <f t="shared" si="23"/>
        <v>-1</v>
      </c>
      <c r="I402" s="100">
        <f t="shared" si="22"/>
        <v>0</v>
      </c>
    </row>
    <row r="403" spans="1:9" x14ac:dyDescent="0.15">
      <c r="A403" s="103" t="s">
        <v>974</v>
      </c>
      <c r="B403" s="115" t="s">
        <v>975</v>
      </c>
      <c r="C403" s="98">
        <v>0.42006323800000001</v>
      </c>
      <c r="D403" s="97">
        <v>1.141559384</v>
      </c>
      <c r="E403" s="99">
        <f t="shared" si="24"/>
        <v>-0.63202681885185219</v>
      </c>
      <c r="F403" s="98">
        <v>8.7423609999999999E-2</v>
      </c>
      <c r="G403" s="97">
        <v>0.13974371999999999</v>
      </c>
      <c r="H403" s="99">
        <f t="shared" si="23"/>
        <v>-0.37440043817353652</v>
      </c>
      <c r="I403" s="100">
        <f t="shared" si="22"/>
        <v>0.20812011642875541</v>
      </c>
    </row>
    <row r="404" spans="1:9" x14ac:dyDescent="0.15">
      <c r="A404" s="103" t="s">
        <v>976</v>
      </c>
      <c r="B404" s="115" t="s">
        <v>977</v>
      </c>
      <c r="C404" s="98">
        <v>22.269268335</v>
      </c>
      <c r="D404" s="97">
        <v>8.6537102650000008</v>
      </c>
      <c r="E404" s="99">
        <f t="shared" si="24"/>
        <v>1.5733780832792879</v>
      </c>
      <c r="F404" s="98">
        <v>5.9975278099999993</v>
      </c>
      <c r="G404" s="97">
        <v>1.2012906200000002</v>
      </c>
      <c r="H404" s="99">
        <f t="shared" si="23"/>
        <v>3.9925702491541957</v>
      </c>
      <c r="I404" s="100">
        <f t="shared" si="22"/>
        <v>0.26931858378902596</v>
      </c>
    </row>
    <row r="405" spans="1:9" x14ac:dyDescent="0.15">
      <c r="A405" s="103" t="s">
        <v>978</v>
      </c>
      <c r="B405" s="115" t="s">
        <v>979</v>
      </c>
      <c r="C405" s="98">
        <v>1.7663025800000001</v>
      </c>
      <c r="D405" s="97">
        <v>1.0873999999999999</v>
      </c>
      <c r="E405" s="99">
        <f t="shared" si="24"/>
        <v>0.6243356446569801</v>
      </c>
      <c r="F405" s="98">
        <v>3.0162100000000001E-3</v>
      </c>
      <c r="G405" s="97">
        <v>0</v>
      </c>
      <c r="H405" s="99" t="str">
        <f t="shared" si="23"/>
        <v/>
      </c>
      <c r="I405" s="100">
        <f t="shared" si="22"/>
        <v>1.7076406014194918E-3</v>
      </c>
    </row>
    <row r="406" spans="1:9" x14ac:dyDescent="0.15">
      <c r="A406" s="103" t="s">
        <v>980</v>
      </c>
      <c r="B406" s="115" t="s">
        <v>981</v>
      </c>
      <c r="C406" s="98">
        <v>38.356949393000001</v>
      </c>
      <c r="D406" s="97">
        <v>24.576719568000001</v>
      </c>
      <c r="E406" s="99">
        <f t="shared" si="24"/>
        <v>0.56070257004284985</v>
      </c>
      <c r="F406" s="98">
        <v>54.1184783</v>
      </c>
      <c r="G406" s="97">
        <v>17.03838502</v>
      </c>
      <c r="H406" s="99">
        <f t="shared" si="23"/>
        <v>2.1762680698009018</v>
      </c>
      <c r="I406" s="100">
        <f t="shared" si="22"/>
        <v>1.4109171651141896</v>
      </c>
    </row>
    <row r="407" spans="1:9" x14ac:dyDescent="0.15">
      <c r="A407" s="105" t="s">
        <v>982</v>
      </c>
      <c r="B407" s="114" t="s">
        <v>983</v>
      </c>
      <c r="C407" s="98">
        <v>8.8113676400000003</v>
      </c>
      <c r="D407" s="97">
        <v>5.2775250199999997</v>
      </c>
      <c r="E407" s="99">
        <f t="shared" si="24"/>
        <v>0.66960224851762074</v>
      </c>
      <c r="F407" s="98">
        <v>7.5871170000000002E-2</v>
      </c>
      <c r="G407" s="97">
        <v>0.17561399999999999</v>
      </c>
      <c r="H407" s="99">
        <f t="shared" si="23"/>
        <v>-0.56796627831494062</v>
      </c>
      <c r="I407" s="100">
        <f t="shared" si="22"/>
        <v>8.6106008851084548E-3</v>
      </c>
    </row>
    <row r="408" spans="1:9" x14ac:dyDescent="0.15">
      <c r="A408" s="103" t="s">
        <v>1521</v>
      </c>
      <c r="B408" s="116" t="s">
        <v>1314</v>
      </c>
      <c r="C408" s="98">
        <v>0.51769443000000004</v>
      </c>
      <c r="D408" s="97">
        <v>7.2306999999999996E-3</v>
      </c>
      <c r="E408" s="99">
        <f t="shared" si="24"/>
        <v>70.596723692035354</v>
      </c>
      <c r="F408" s="98">
        <v>0</v>
      </c>
      <c r="G408" s="97">
        <v>0</v>
      </c>
      <c r="H408" s="99" t="str">
        <f t="shared" si="23"/>
        <v/>
      </c>
      <c r="I408" s="100">
        <f t="shared" si="22"/>
        <v>0</v>
      </c>
    </row>
    <row r="409" spans="1:9" x14ac:dyDescent="0.15">
      <c r="A409" s="103" t="s">
        <v>440</v>
      </c>
      <c r="B409" s="116" t="s">
        <v>1317</v>
      </c>
      <c r="C409" s="98">
        <v>7.9925128799999996</v>
      </c>
      <c r="D409" s="97">
        <v>1.6895902199999999</v>
      </c>
      <c r="E409" s="99">
        <f t="shared" si="24"/>
        <v>3.7304445689795722</v>
      </c>
      <c r="F409" s="98">
        <v>10.91029968</v>
      </c>
      <c r="G409" s="97">
        <v>0</v>
      </c>
      <c r="H409" s="99" t="str">
        <f t="shared" si="23"/>
        <v/>
      </c>
      <c r="I409" s="100">
        <f t="shared" si="22"/>
        <v>1.3650650106928575</v>
      </c>
    </row>
    <row r="410" spans="1:9" x14ac:dyDescent="0.15">
      <c r="A410" s="103" t="s">
        <v>1520</v>
      </c>
      <c r="B410" s="116" t="s">
        <v>1285</v>
      </c>
      <c r="C410" s="98">
        <v>1.17511816</v>
      </c>
      <c r="D410" s="97">
        <v>0.28758297999999999</v>
      </c>
      <c r="E410" s="99">
        <f t="shared" si="24"/>
        <v>3.0861881325522118</v>
      </c>
      <c r="F410" s="98">
        <v>0</v>
      </c>
      <c r="G410" s="97">
        <v>0</v>
      </c>
      <c r="H410" s="99" t="str">
        <f t="shared" si="23"/>
        <v/>
      </c>
      <c r="I410" s="100">
        <f t="shared" si="22"/>
        <v>0</v>
      </c>
    </row>
    <row r="411" spans="1:9" x14ac:dyDescent="0.15">
      <c r="A411" s="105" t="s">
        <v>985</v>
      </c>
      <c r="B411" s="114" t="s">
        <v>986</v>
      </c>
      <c r="C411" s="98">
        <v>13.995019564</v>
      </c>
      <c r="D411" s="97">
        <v>16.246173928000001</v>
      </c>
      <c r="E411" s="99">
        <f t="shared" si="24"/>
        <v>-0.13856520150385532</v>
      </c>
      <c r="F411" s="98">
        <v>10.955211070000001</v>
      </c>
      <c r="G411" s="97">
        <v>0.74765625000000002</v>
      </c>
      <c r="H411" s="99">
        <f t="shared" si="23"/>
        <v>13.652737899268548</v>
      </c>
      <c r="I411" s="100">
        <f t="shared" si="22"/>
        <v>0.78279355165608833</v>
      </c>
    </row>
    <row r="412" spans="1:9" x14ac:dyDescent="0.15">
      <c r="A412" s="103" t="s">
        <v>987</v>
      </c>
      <c r="B412" s="115" t="s">
        <v>988</v>
      </c>
      <c r="C412" s="98">
        <v>14.277265315999999</v>
      </c>
      <c r="D412" s="97">
        <v>9.5365704690000008</v>
      </c>
      <c r="E412" s="99">
        <f t="shared" si="24"/>
        <v>0.49710688579404017</v>
      </c>
      <c r="F412" s="98">
        <v>3.8699145099999996</v>
      </c>
      <c r="G412" s="97">
        <v>1.9799451499999998</v>
      </c>
      <c r="H412" s="99">
        <f t="shared" si="23"/>
        <v>0.95455642293929199</v>
      </c>
      <c r="I412" s="100">
        <f t="shared" si="22"/>
        <v>0.27105432478467223</v>
      </c>
    </row>
    <row r="413" spans="1:9" x14ac:dyDescent="0.15">
      <c r="A413" s="105" t="s">
        <v>1538</v>
      </c>
      <c r="B413" s="114" t="s">
        <v>984</v>
      </c>
      <c r="C413" s="98">
        <v>10.97335124</v>
      </c>
      <c r="D413" s="97">
        <v>22.101736435999999</v>
      </c>
      <c r="E413" s="99">
        <f t="shared" si="24"/>
        <v>-0.5035072799924325</v>
      </c>
      <c r="F413" s="98">
        <v>0.39848348</v>
      </c>
      <c r="G413" s="97">
        <v>2.6584472300000002</v>
      </c>
      <c r="H413" s="99">
        <f t="shared" si="23"/>
        <v>-0.8501066805076285</v>
      </c>
      <c r="I413" s="100">
        <f t="shared" si="22"/>
        <v>3.631374511620937E-2</v>
      </c>
    </row>
    <row r="414" spans="1:9" x14ac:dyDescent="0.15">
      <c r="A414" s="105" t="s">
        <v>989</v>
      </c>
      <c r="B414" s="114" t="s">
        <v>990</v>
      </c>
      <c r="C414" s="98">
        <v>4.1349546630000003</v>
      </c>
      <c r="D414" s="97">
        <v>3.5765088029999998</v>
      </c>
      <c r="E414" s="99">
        <f t="shared" si="24"/>
        <v>0.15614273325192785</v>
      </c>
      <c r="F414" s="98">
        <v>0.80999393999999991</v>
      </c>
      <c r="G414" s="97">
        <v>0.25798208</v>
      </c>
      <c r="H414" s="99">
        <f t="shared" si="23"/>
        <v>2.1397294726827534</v>
      </c>
      <c r="I414" s="100">
        <f t="shared" si="22"/>
        <v>0.19588943676889833</v>
      </c>
    </row>
    <row r="415" spans="1:9" x14ac:dyDescent="0.15">
      <c r="A415" s="103" t="s">
        <v>439</v>
      </c>
      <c r="B415" s="116" t="s">
        <v>583</v>
      </c>
      <c r="C415" s="98">
        <v>0.56767171999999999</v>
      </c>
      <c r="D415" s="97">
        <v>0.19147488000000001</v>
      </c>
      <c r="E415" s="99">
        <f t="shared" si="24"/>
        <v>1.9647320839161773</v>
      </c>
      <c r="F415" s="98">
        <v>9.9977999999999994E-3</v>
      </c>
      <c r="G415" s="97">
        <v>2.64E-3</v>
      </c>
      <c r="H415" s="99">
        <f t="shared" si="23"/>
        <v>2.7870454545454542</v>
      </c>
      <c r="I415" s="100">
        <f t="shared" si="22"/>
        <v>1.7611939520256529E-2</v>
      </c>
    </row>
    <row r="416" spans="1:9" x14ac:dyDescent="0.15">
      <c r="A416" s="105" t="s">
        <v>1021</v>
      </c>
      <c r="B416" s="114" t="s">
        <v>1022</v>
      </c>
      <c r="C416" s="98">
        <v>1.3970455579999999</v>
      </c>
      <c r="D416" s="97">
        <v>0.904069075</v>
      </c>
      <c r="E416" s="99">
        <f t="shared" si="24"/>
        <v>0.54528630237683973</v>
      </c>
      <c r="F416" s="98">
        <v>12.16560041</v>
      </c>
      <c r="G416" s="97">
        <v>2.39519723</v>
      </c>
      <c r="H416" s="99">
        <f t="shared" si="23"/>
        <v>4.0791643617590525</v>
      </c>
      <c r="I416" s="100">
        <f t="shared" si="22"/>
        <v>8.7080914006957535</v>
      </c>
    </row>
    <row r="417" spans="1:9" x14ac:dyDescent="0.15">
      <c r="A417" s="105" t="s">
        <v>49</v>
      </c>
      <c r="B417" s="114" t="s">
        <v>50</v>
      </c>
      <c r="C417" s="98">
        <v>41.834439211000003</v>
      </c>
      <c r="D417" s="97">
        <v>24.808956807999998</v>
      </c>
      <c r="E417" s="99">
        <f t="shared" si="24"/>
        <v>0.6862635351725026</v>
      </c>
      <c r="F417" s="98">
        <v>19.251344589999999</v>
      </c>
      <c r="G417" s="97">
        <v>36.83329586</v>
      </c>
      <c r="H417" s="99">
        <f t="shared" si="23"/>
        <v>-0.47733852916196784</v>
      </c>
      <c r="I417" s="100">
        <f t="shared" si="22"/>
        <v>0.46017933915409159</v>
      </c>
    </row>
    <row r="418" spans="1:9" x14ac:dyDescent="0.15">
      <c r="A418" s="103" t="s">
        <v>1435</v>
      </c>
      <c r="B418" s="116" t="s">
        <v>1436</v>
      </c>
      <c r="C418" s="98">
        <v>2.3329770499999998</v>
      </c>
      <c r="D418" s="97">
        <v>2.1168568100000003</v>
      </c>
      <c r="E418" s="99">
        <f t="shared" si="24"/>
        <v>0.10209487905797432</v>
      </c>
      <c r="F418" s="98">
        <v>1.5030002499999999</v>
      </c>
      <c r="G418" s="97">
        <v>7.0057908200000005</v>
      </c>
      <c r="H418" s="99">
        <f t="shared" si="23"/>
        <v>-0.78546315632073072</v>
      </c>
      <c r="I418" s="100">
        <f t="shared" si="22"/>
        <v>0.64424133533589634</v>
      </c>
    </row>
    <row r="419" spans="1:9" x14ac:dyDescent="0.15">
      <c r="A419" s="105" t="s">
        <v>51</v>
      </c>
      <c r="B419" s="114" t="s">
        <v>52</v>
      </c>
      <c r="C419" s="98">
        <v>1.8605702579999999</v>
      </c>
      <c r="D419" s="97">
        <v>3.0641327999999999</v>
      </c>
      <c r="E419" s="99">
        <f t="shared" si="24"/>
        <v>-0.3927905938019397</v>
      </c>
      <c r="F419" s="98">
        <v>1.46700498</v>
      </c>
      <c r="G419" s="97">
        <v>2.8702576299999998</v>
      </c>
      <c r="H419" s="99">
        <f t="shared" si="23"/>
        <v>-0.48889431921830651</v>
      </c>
      <c r="I419" s="100">
        <f t="shared" si="22"/>
        <v>0.78847061737778257</v>
      </c>
    </row>
    <row r="420" spans="1:9" x14ac:dyDescent="0.15">
      <c r="A420" s="105" t="s">
        <v>53</v>
      </c>
      <c r="B420" s="114" t="s">
        <v>54</v>
      </c>
      <c r="C420" s="98">
        <v>11.171661149</v>
      </c>
      <c r="D420" s="97">
        <v>6.9867366300000002</v>
      </c>
      <c r="E420" s="99">
        <f t="shared" si="24"/>
        <v>0.59898128992447797</v>
      </c>
      <c r="F420" s="98">
        <v>11.02246875</v>
      </c>
      <c r="G420" s="97">
        <v>34.803190729999997</v>
      </c>
      <c r="H420" s="99">
        <f t="shared" si="23"/>
        <v>-0.68329143050384911</v>
      </c>
      <c r="I420" s="100">
        <f t="shared" si="22"/>
        <v>0.98664545970288808</v>
      </c>
    </row>
    <row r="421" spans="1:9" x14ac:dyDescent="0.15">
      <c r="A421" s="105" t="s">
        <v>55</v>
      </c>
      <c r="B421" s="114" t="s">
        <v>56</v>
      </c>
      <c r="C421" s="98">
        <v>0.52344108</v>
      </c>
      <c r="D421" s="97">
        <v>0.63150572999999999</v>
      </c>
      <c r="E421" s="99">
        <f t="shared" si="24"/>
        <v>-0.17112220026887159</v>
      </c>
      <c r="F421" s="98">
        <v>0.167159</v>
      </c>
      <c r="G421" s="97">
        <v>2.3985999999999999E-3</v>
      </c>
      <c r="H421" s="99">
        <f t="shared" si="23"/>
        <v>68.690235970983082</v>
      </c>
      <c r="I421" s="100">
        <f t="shared" si="22"/>
        <v>0.31934635317503168</v>
      </c>
    </row>
    <row r="422" spans="1:9" x14ac:dyDescent="0.15">
      <c r="A422" s="105" t="s">
        <v>1650</v>
      </c>
      <c r="B422" s="114" t="s">
        <v>57</v>
      </c>
      <c r="C422" s="98">
        <v>21.729127460000001</v>
      </c>
      <c r="D422" s="97">
        <v>19.33276296</v>
      </c>
      <c r="E422" s="99">
        <f t="shared" si="24"/>
        <v>0.12395354481706233</v>
      </c>
      <c r="F422" s="98">
        <v>17.810523069999999</v>
      </c>
      <c r="G422" s="97">
        <v>19.2090791</v>
      </c>
      <c r="H422" s="99">
        <f t="shared" si="23"/>
        <v>-7.2807031649945286E-2</v>
      </c>
      <c r="I422" s="100">
        <f t="shared" si="22"/>
        <v>0.81966121754251042</v>
      </c>
    </row>
    <row r="423" spans="1:9" x14ac:dyDescent="0.15">
      <c r="A423" s="105" t="s">
        <v>58</v>
      </c>
      <c r="B423" s="114" t="s">
        <v>59</v>
      </c>
      <c r="C423" s="98">
        <v>0.567522835</v>
      </c>
      <c r="D423" s="97">
        <v>0.60394648699999998</v>
      </c>
      <c r="E423" s="99">
        <f t="shared" si="24"/>
        <v>-6.0309402875953766E-2</v>
      </c>
      <c r="F423" s="98">
        <v>6.2498627999999998</v>
      </c>
      <c r="G423" s="97">
        <v>0.18443503</v>
      </c>
      <c r="H423" s="99">
        <f t="shared" si="23"/>
        <v>32.886527955128699</v>
      </c>
      <c r="I423" s="100">
        <f t="shared" si="22"/>
        <v>11.012530975956237</v>
      </c>
    </row>
    <row r="424" spans="1:9" x14ac:dyDescent="0.15">
      <c r="A424" s="105" t="s">
        <v>60</v>
      </c>
      <c r="B424" s="114" t="s">
        <v>61</v>
      </c>
      <c r="C424" s="98">
        <v>7.835098157</v>
      </c>
      <c r="D424" s="97">
        <v>3.747964166</v>
      </c>
      <c r="E424" s="99">
        <f t="shared" si="24"/>
        <v>1.0904944150952161</v>
      </c>
      <c r="F424" s="98">
        <v>6.9879000199999997</v>
      </c>
      <c r="G424" s="97">
        <v>0.55146834</v>
      </c>
      <c r="H424" s="99">
        <f t="shared" si="23"/>
        <v>11.671443695208323</v>
      </c>
      <c r="I424" s="100">
        <f t="shared" si="22"/>
        <v>0.89187140734885362</v>
      </c>
    </row>
    <row r="425" spans="1:9" x14ac:dyDescent="0.15">
      <c r="A425" s="105" t="s">
        <v>62</v>
      </c>
      <c r="B425" s="114" t="s">
        <v>63</v>
      </c>
      <c r="C425" s="98">
        <v>2.4484438859999997</v>
      </c>
      <c r="D425" s="97">
        <v>1.7087797379999998</v>
      </c>
      <c r="E425" s="99">
        <f t="shared" si="24"/>
        <v>0.43286102447921238</v>
      </c>
      <c r="F425" s="98">
        <v>0.57290114999999997</v>
      </c>
      <c r="G425" s="97">
        <v>0.20409954</v>
      </c>
      <c r="H425" s="99">
        <f t="shared" si="23"/>
        <v>1.8069693346687599</v>
      </c>
      <c r="I425" s="100">
        <f t="shared" si="22"/>
        <v>0.2339858198408391</v>
      </c>
    </row>
    <row r="426" spans="1:9" x14ac:dyDescent="0.15">
      <c r="A426" s="105" t="s">
        <v>64</v>
      </c>
      <c r="B426" s="114" t="s">
        <v>65</v>
      </c>
      <c r="C426" s="98">
        <v>0.20587391899999999</v>
      </c>
      <c r="D426" s="97">
        <v>0.40909259999999997</v>
      </c>
      <c r="E426" s="99">
        <f t="shared" si="24"/>
        <v>-0.4967547225249247</v>
      </c>
      <c r="F426" s="98">
        <v>6.7794779999999999E-2</v>
      </c>
      <c r="G426" s="97">
        <v>0</v>
      </c>
      <c r="H426" s="99" t="str">
        <f t="shared" si="23"/>
        <v/>
      </c>
      <c r="I426" s="100">
        <f t="shared" si="22"/>
        <v>0.32930242125521497</v>
      </c>
    </row>
    <row r="427" spans="1:9" x14ac:dyDescent="0.15">
      <c r="A427" s="103" t="s">
        <v>66</v>
      </c>
      <c r="B427" s="114" t="s">
        <v>67</v>
      </c>
      <c r="C427" s="98">
        <v>0.12071966000000001</v>
      </c>
      <c r="D427" s="97">
        <v>0.70615219400000007</v>
      </c>
      <c r="E427" s="99">
        <f t="shared" si="24"/>
        <v>-0.82904583314230984</v>
      </c>
      <c r="F427" s="98">
        <v>3.7238859999999999E-2</v>
      </c>
      <c r="G427" s="97">
        <v>0.23512753</v>
      </c>
      <c r="H427" s="99">
        <f t="shared" si="23"/>
        <v>-0.84162271427765178</v>
      </c>
      <c r="I427" s="100">
        <f t="shared" si="22"/>
        <v>0.30847386415766909</v>
      </c>
    </row>
    <row r="428" spans="1:9" x14ac:dyDescent="0.15">
      <c r="A428" s="103" t="s">
        <v>68</v>
      </c>
      <c r="B428" s="114" t="s">
        <v>69</v>
      </c>
      <c r="C428" s="98">
        <v>7.9186548820000002</v>
      </c>
      <c r="D428" s="97">
        <v>11.946701698</v>
      </c>
      <c r="E428" s="99">
        <f t="shared" si="24"/>
        <v>-0.33716810863992164</v>
      </c>
      <c r="F428" s="98">
        <v>10.100814789999999</v>
      </c>
      <c r="G428" s="97">
        <v>8.5926987300000004</v>
      </c>
      <c r="H428" s="99">
        <f t="shared" si="23"/>
        <v>0.17551133903189919</v>
      </c>
      <c r="I428" s="100">
        <f t="shared" si="22"/>
        <v>1.2755720435500095</v>
      </c>
    </row>
    <row r="429" spans="1:9" x14ac:dyDescent="0.15">
      <c r="A429" s="103" t="s">
        <v>1540</v>
      </c>
      <c r="B429" s="114" t="s">
        <v>70</v>
      </c>
      <c r="C429" s="98">
        <v>6.6711549800000007</v>
      </c>
      <c r="D429" s="97">
        <v>4.4523669899999998</v>
      </c>
      <c r="E429" s="99">
        <f t="shared" si="24"/>
        <v>0.49833897227775492</v>
      </c>
      <c r="F429" s="98">
        <v>9.9307818999999995</v>
      </c>
      <c r="G429" s="97">
        <v>1.6732247</v>
      </c>
      <c r="H429" s="99">
        <f t="shared" si="23"/>
        <v>4.9351155287153006</v>
      </c>
      <c r="I429" s="100">
        <f t="shared" si="22"/>
        <v>1.4886150793636634</v>
      </c>
    </row>
    <row r="430" spans="1:9" x14ac:dyDescent="0.15">
      <c r="A430" s="103" t="s">
        <v>1541</v>
      </c>
      <c r="B430" s="114" t="s">
        <v>71</v>
      </c>
      <c r="C430" s="98">
        <v>2.0020176599999999</v>
      </c>
      <c r="D430" s="97">
        <v>3.0228706600000002</v>
      </c>
      <c r="E430" s="99">
        <f t="shared" si="24"/>
        <v>-0.3377097847778906</v>
      </c>
      <c r="F430" s="98">
        <v>0.37460853999999999</v>
      </c>
      <c r="G430" s="97">
        <v>5.77685212</v>
      </c>
      <c r="H430" s="99">
        <f t="shared" si="23"/>
        <v>-0.93515351748349751</v>
      </c>
      <c r="I430" s="100">
        <f t="shared" si="22"/>
        <v>0.18711550226784712</v>
      </c>
    </row>
    <row r="431" spans="1:9" x14ac:dyDescent="0.15">
      <c r="A431" s="103" t="s">
        <v>72</v>
      </c>
      <c r="B431" s="114" t="s">
        <v>73</v>
      </c>
      <c r="C431" s="98">
        <v>3.486732E-2</v>
      </c>
      <c r="D431" s="97">
        <v>0.32848439000000001</v>
      </c>
      <c r="E431" s="99">
        <f t="shared" si="24"/>
        <v>-0.89385395147696367</v>
      </c>
      <c r="F431" s="98">
        <v>2.2599549999999999E-2</v>
      </c>
      <c r="G431" s="97">
        <v>3.006228E-2</v>
      </c>
      <c r="H431" s="99">
        <f t="shared" si="23"/>
        <v>-0.24824231561944077</v>
      </c>
      <c r="I431" s="100">
        <f t="shared" si="22"/>
        <v>0.64815850486931603</v>
      </c>
    </row>
    <row r="432" spans="1:9" x14ac:dyDescent="0.15">
      <c r="A432" s="103" t="s">
        <v>257</v>
      </c>
      <c r="B432" s="114" t="s">
        <v>258</v>
      </c>
      <c r="C432" s="98">
        <v>1.4063049399999998</v>
      </c>
      <c r="D432" s="97">
        <v>2.1352586800000002</v>
      </c>
      <c r="E432" s="99">
        <f t="shared" si="24"/>
        <v>-0.34138895995495977</v>
      </c>
      <c r="F432" s="98">
        <v>2.7081212000000003</v>
      </c>
      <c r="G432" s="97">
        <v>11.260964400000001</v>
      </c>
      <c r="H432" s="99">
        <f t="shared" si="23"/>
        <v>-0.75951249788162012</v>
      </c>
      <c r="I432" s="100">
        <f t="shared" si="22"/>
        <v>1.9256998414582833</v>
      </c>
    </row>
    <row r="433" spans="1:9" x14ac:dyDescent="0.15">
      <c r="A433" s="103" t="s">
        <v>267</v>
      </c>
      <c r="B433" s="114" t="s">
        <v>268</v>
      </c>
      <c r="C433" s="98">
        <v>1.6926154499999999</v>
      </c>
      <c r="D433" s="97">
        <v>0.35701408000000001</v>
      </c>
      <c r="E433" s="99">
        <f t="shared" ref="E433:E458" si="25">IF(ISERROR(C433/D433-1),"",(C433/D433-1))</f>
        <v>3.7410327626294171</v>
      </c>
      <c r="F433" s="98">
        <v>2.26677667</v>
      </c>
      <c r="G433" s="97">
        <v>9.1682367570486498</v>
      </c>
      <c r="H433" s="99">
        <f t="shared" si="23"/>
        <v>-0.75275762067801366</v>
      </c>
      <c r="I433" s="100">
        <f t="shared" si="22"/>
        <v>1.3392153959128756</v>
      </c>
    </row>
    <row r="434" spans="1:9" x14ac:dyDescent="0.15">
      <c r="A434" s="103" t="s">
        <v>271</v>
      </c>
      <c r="B434" s="114" t="s">
        <v>272</v>
      </c>
      <c r="C434" s="98">
        <v>0.66959731</v>
      </c>
      <c r="D434" s="97">
        <v>1.4473100000000001E-2</v>
      </c>
      <c r="E434" s="99">
        <f t="shared" si="25"/>
        <v>45.264954294518795</v>
      </c>
      <c r="F434" s="98">
        <v>2.18397964</v>
      </c>
      <c r="G434" s="97">
        <v>8.9977380133058009</v>
      </c>
      <c r="H434" s="99">
        <f t="shared" si="23"/>
        <v>-0.75727459092825955</v>
      </c>
      <c r="I434" s="100">
        <f t="shared" si="22"/>
        <v>3.2616314423365886</v>
      </c>
    </row>
    <row r="435" spans="1:9" x14ac:dyDescent="0.15">
      <c r="A435" s="103" t="s">
        <v>265</v>
      </c>
      <c r="B435" s="114" t="s">
        <v>266</v>
      </c>
      <c r="C435" s="98">
        <v>1.6806871299999999</v>
      </c>
      <c r="D435" s="97">
        <v>1.1042419999999999</v>
      </c>
      <c r="E435" s="99">
        <f t="shared" si="25"/>
        <v>0.52202789787021331</v>
      </c>
      <c r="F435" s="98">
        <v>1.6387176299999999</v>
      </c>
      <c r="G435" s="97">
        <v>9.2317143672618993</v>
      </c>
      <c r="H435" s="99">
        <f t="shared" si="23"/>
        <v>-0.82249043191681426</v>
      </c>
      <c r="I435" s="100">
        <f t="shared" si="22"/>
        <v>0.97502836830790751</v>
      </c>
    </row>
    <row r="436" spans="1:9" x14ac:dyDescent="0.15">
      <c r="A436" s="103" t="s">
        <v>74</v>
      </c>
      <c r="B436" s="114" t="s">
        <v>75</v>
      </c>
      <c r="C436" s="98">
        <v>2.6350000000000002E-3</v>
      </c>
      <c r="D436" s="97">
        <v>0</v>
      </c>
      <c r="E436" s="99" t="str">
        <f t="shared" si="25"/>
        <v/>
      </c>
      <c r="F436" s="98">
        <v>0</v>
      </c>
      <c r="G436" s="97">
        <v>0</v>
      </c>
      <c r="H436" s="99" t="str">
        <f t="shared" si="23"/>
        <v/>
      </c>
      <c r="I436" s="100">
        <f t="shared" si="22"/>
        <v>0</v>
      </c>
    </row>
    <row r="437" spans="1:9" x14ac:dyDescent="0.15">
      <c r="A437" s="103" t="s">
        <v>76</v>
      </c>
      <c r="B437" s="114" t="s">
        <v>77</v>
      </c>
      <c r="C437" s="98">
        <v>1.8400000000000001E-3</v>
      </c>
      <c r="D437" s="97">
        <v>0</v>
      </c>
      <c r="E437" s="99" t="str">
        <f t="shared" si="25"/>
        <v/>
      </c>
      <c r="F437" s="98">
        <v>0</v>
      </c>
      <c r="G437" s="97">
        <v>0</v>
      </c>
      <c r="H437" s="99" t="str">
        <f t="shared" si="23"/>
        <v/>
      </c>
      <c r="I437" s="100">
        <f t="shared" si="22"/>
        <v>0</v>
      </c>
    </row>
    <row r="438" spans="1:9" x14ac:dyDescent="0.15">
      <c r="A438" s="103" t="s">
        <v>78</v>
      </c>
      <c r="B438" s="114" t="s">
        <v>79</v>
      </c>
      <c r="C438" s="98">
        <v>2.2200000000000002E-3</v>
      </c>
      <c r="D438" s="97">
        <v>0</v>
      </c>
      <c r="E438" s="99" t="str">
        <f t="shared" si="25"/>
        <v/>
      </c>
      <c r="F438" s="98">
        <v>0</v>
      </c>
      <c r="G438" s="97">
        <v>0</v>
      </c>
      <c r="H438" s="99" t="str">
        <f t="shared" si="23"/>
        <v/>
      </c>
      <c r="I438" s="100">
        <f t="shared" si="22"/>
        <v>0</v>
      </c>
    </row>
    <row r="439" spans="1:9" x14ac:dyDescent="0.15">
      <c r="A439" s="103" t="s">
        <v>80</v>
      </c>
      <c r="B439" s="114" t="s">
        <v>81</v>
      </c>
      <c r="C439" s="98">
        <v>16.181762883000001</v>
      </c>
      <c r="D439" s="97">
        <v>9.4820500299999999</v>
      </c>
      <c r="E439" s="99">
        <f t="shared" si="25"/>
        <v>0.70656797125125492</v>
      </c>
      <c r="F439" s="98">
        <v>7.8359265199999992</v>
      </c>
      <c r="G439" s="97">
        <v>3.9195892799999998</v>
      </c>
      <c r="H439" s="99">
        <f t="shared" si="23"/>
        <v>0.99917031102809828</v>
      </c>
      <c r="I439" s="100">
        <f t="shared" si="22"/>
        <v>0.48424430494109832</v>
      </c>
    </row>
    <row r="440" spans="1:9" x14ac:dyDescent="0.15">
      <c r="A440" s="118" t="s">
        <v>511</v>
      </c>
      <c r="B440" s="25" t="s">
        <v>509</v>
      </c>
      <c r="C440" s="98">
        <v>3.2993976000000003</v>
      </c>
      <c r="D440" s="97">
        <v>2.8159657200000003</v>
      </c>
      <c r="E440" s="99">
        <f t="shared" si="25"/>
        <v>0.17167534269557794</v>
      </c>
      <c r="F440" s="98">
        <v>2.0194321899999998</v>
      </c>
      <c r="G440" s="97">
        <v>3.04859707</v>
      </c>
      <c r="H440" s="99">
        <f t="shared" si="23"/>
        <v>-0.33758639018832359</v>
      </c>
      <c r="I440" s="100">
        <f t="shared" si="22"/>
        <v>0.61206087741592574</v>
      </c>
    </row>
    <row r="441" spans="1:9" x14ac:dyDescent="0.15">
      <c r="A441" s="103" t="s">
        <v>82</v>
      </c>
      <c r="B441" s="114" t="s">
        <v>83</v>
      </c>
      <c r="C441" s="98">
        <v>3.2250600000000001E-3</v>
      </c>
      <c r="D441" s="97">
        <v>0.94005375000000002</v>
      </c>
      <c r="E441" s="99">
        <f t="shared" si="25"/>
        <v>-0.99656928127779931</v>
      </c>
      <c r="F441" s="98">
        <v>0</v>
      </c>
      <c r="G441" s="97">
        <v>0</v>
      </c>
      <c r="H441" s="99" t="str">
        <f t="shared" si="23"/>
        <v/>
      </c>
      <c r="I441" s="100">
        <f t="shared" si="22"/>
        <v>0</v>
      </c>
    </row>
    <row r="442" spans="1:9" x14ac:dyDescent="0.15">
      <c r="A442" s="103" t="s">
        <v>84</v>
      </c>
      <c r="B442" s="114" t="s">
        <v>85</v>
      </c>
      <c r="C442" s="98">
        <v>2.5557450000000002E-2</v>
      </c>
      <c r="D442" s="97">
        <v>2.2599000000000001E-2</v>
      </c>
      <c r="E442" s="99">
        <f t="shared" si="25"/>
        <v>0.13091065976370642</v>
      </c>
      <c r="F442" s="98">
        <v>0</v>
      </c>
      <c r="G442" s="97">
        <v>2.96314E-3</v>
      </c>
      <c r="H442" s="99">
        <f t="shared" si="23"/>
        <v>-1</v>
      </c>
      <c r="I442" s="100">
        <f t="shared" si="22"/>
        <v>0</v>
      </c>
    </row>
    <row r="443" spans="1:9" x14ac:dyDescent="0.15">
      <c r="A443" s="103" t="s">
        <v>86</v>
      </c>
      <c r="B443" s="114" t="s">
        <v>87</v>
      </c>
      <c r="C443" s="98">
        <v>2.7179999999999999E-4</v>
      </c>
      <c r="D443" s="97">
        <v>5.1599999999999997E-3</v>
      </c>
      <c r="E443" s="99">
        <f t="shared" si="25"/>
        <v>-0.94732558139534884</v>
      </c>
      <c r="F443" s="98">
        <v>0</v>
      </c>
      <c r="G443" s="97">
        <v>0</v>
      </c>
      <c r="H443" s="99" t="str">
        <f t="shared" si="23"/>
        <v/>
      </c>
      <c r="I443" s="100">
        <f t="shared" si="22"/>
        <v>0</v>
      </c>
    </row>
    <row r="444" spans="1:9" x14ac:dyDescent="0.15">
      <c r="A444" s="103" t="s">
        <v>88</v>
      </c>
      <c r="B444" s="116" t="s">
        <v>89</v>
      </c>
      <c r="C444" s="98">
        <v>7.1199999999999999E-2</v>
      </c>
      <c r="D444" s="97">
        <v>1.2839999999999999E-5</v>
      </c>
      <c r="E444" s="99">
        <f t="shared" si="25"/>
        <v>5544.1713395638635</v>
      </c>
      <c r="F444" s="98">
        <v>0</v>
      </c>
      <c r="G444" s="97">
        <v>0</v>
      </c>
      <c r="H444" s="99" t="str">
        <f t="shared" si="23"/>
        <v/>
      </c>
      <c r="I444" s="100">
        <f t="shared" si="22"/>
        <v>0</v>
      </c>
    </row>
    <row r="445" spans="1:9" x14ac:dyDescent="0.15">
      <c r="A445" s="103" t="s">
        <v>90</v>
      </c>
      <c r="B445" s="116" t="s">
        <v>91</v>
      </c>
      <c r="C445" s="98">
        <v>0.14759</v>
      </c>
      <c r="D445" s="97">
        <v>6.1691500000000003E-2</v>
      </c>
      <c r="E445" s="99">
        <f t="shared" si="25"/>
        <v>1.3923879302659197</v>
      </c>
      <c r="F445" s="98">
        <v>3.1954669999999998E-2</v>
      </c>
      <c r="G445" s="97">
        <v>3.402939E-2</v>
      </c>
      <c r="H445" s="99">
        <f t="shared" si="23"/>
        <v>-6.0968474603864564E-2</v>
      </c>
      <c r="I445" s="100">
        <f t="shared" si="22"/>
        <v>0.21650972288095399</v>
      </c>
    </row>
    <row r="446" spans="1:9" x14ac:dyDescent="0.15">
      <c r="A446" s="103" t="s">
        <v>92</v>
      </c>
      <c r="B446" s="116" t="s">
        <v>93</v>
      </c>
      <c r="C446" s="98">
        <v>0.102022</v>
      </c>
      <c r="D446" s="97">
        <v>0</v>
      </c>
      <c r="E446" s="99" t="str">
        <f t="shared" si="25"/>
        <v/>
      </c>
      <c r="F446" s="98">
        <v>0</v>
      </c>
      <c r="G446" s="97">
        <v>0</v>
      </c>
      <c r="H446" s="99" t="str">
        <f t="shared" si="23"/>
        <v/>
      </c>
      <c r="I446" s="100">
        <f t="shared" si="22"/>
        <v>0</v>
      </c>
    </row>
    <row r="447" spans="1:9" x14ac:dyDescent="0.15">
      <c r="A447" s="103" t="s">
        <v>94</v>
      </c>
      <c r="B447" s="116" t="s">
        <v>95</v>
      </c>
      <c r="C447" s="98">
        <v>2.2840700000000002E-2</v>
      </c>
      <c r="D447" s="97">
        <v>6.0856999999999994E-3</v>
      </c>
      <c r="E447" s="99">
        <f t="shared" si="25"/>
        <v>2.7531754769377401</v>
      </c>
      <c r="F447" s="98">
        <v>0</v>
      </c>
      <c r="G447" s="97">
        <v>0</v>
      </c>
      <c r="H447" s="99" t="str">
        <f t="shared" si="23"/>
        <v/>
      </c>
      <c r="I447" s="100">
        <f t="shared" si="22"/>
        <v>0</v>
      </c>
    </row>
    <row r="448" spans="1:9" x14ac:dyDescent="0.15">
      <c r="A448" s="103" t="s">
        <v>259</v>
      </c>
      <c r="B448" s="114" t="s">
        <v>260</v>
      </c>
      <c r="C448" s="98">
        <v>1.3566301200000002</v>
      </c>
      <c r="D448" s="97">
        <v>0.48488453999999998</v>
      </c>
      <c r="E448" s="99">
        <f t="shared" si="25"/>
        <v>1.7978415645093575</v>
      </c>
      <c r="F448" s="98">
        <v>6.5592464400000008</v>
      </c>
      <c r="G448" s="97">
        <v>8.8977435191557497</v>
      </c>
      <c r="H448" s="99">
        <f t="shared" si="23"/>
        <v>-0.2628191152196343</v>
      </c>
      <c r="I448" s="100">
        <f t="shared" si="22"/>
        <v>4.8349556325640179</v>
      </c>
    </row>
    <row r="449" spans="1:9" x14ac:dyDescent="0.15">
      <c r="A449" s="103" t="s">
        <v>1380</v>
      </c>
      <c r="B449" s="116" t="s">
        <v>1381</v>
      </c>
      <c r="C449" s="98">
        <v>0.11386631</v>
      </c>
      <c r="D449" s="97">
        <v>0.12215094999999999</v>
      </c>
      <c r="E449" s="99">
        <f t="shared" si="25"/>
        <v>-6.7822968220877522E-2</v>
      </c>
      <c r="F449" s="98">
        <v>0</v>
      </c>
      <c r="G449" s="97">
        <v>0</v>
      </c>
      <c r="H449" s="99" t="str">
        <f t="shared" si="23"/>
        <v/>
      </c>
      <c r="I449" s="100">
        <f t="shared" si="22"/>
        <v>0</v>
      </c>
    </row>
    <row r="450" spans="1:9" x14ac:dyDescent="0.15">
      <c r="A450" s="103" t="s">
        <v>1510</v>
      </c>
      <c r="B450" s="116" t="s">
        <v>96</v>
      </c>
      <c r="C450" s="98">
        <v>18.157914309999999</v>
      </c>
      <c r="D450" s="97">
        <v>7.8044874999999996</v>
      </c>
      <c r="E450" s="99">
        <f t="shared" si="25"/>
        <v>1.3265991918111215</v>
      </c>
      <c r="F450" s="98">
        <v>64.777590599999996</v>
      </c>
      <c r="G450" s="97">
        <v>17.570515989999997</v>
      </c>
      <c r="H450" s="99">
        <f t="shared" si="23"/>
        <v>2.6867210181458083</v>
      </c>
      <c r="I450" s="100">
        <f t="shared" si="22"/>
        <v>3.5674576657917934</v>
      </c>
    </row>
    <row r="451" spans="1:9" x14ac:dyDescent="0.15">
      <c r="A451" s="103" t="s">
        <v>1651</v>
      </c>
      <c r="B451" s="116" t="s">
        <v>98</v>
      </c>
      <c r="C451" s="98">
        <v>0.74006000000000005</v>
      </c>
      <c r="D451" s="97">
        <v>0.2465154</v>
      </c>
      <c r="E451" s="99">
        <f t="shared" si="25"/>
        <v>2.0020842511258934</v>
      </c>
      <c r="F451" s="98">
        <v>49.859200000000001</v>
      </c>
      <c r="G451" s="97">
        <v>73.112080000000006</v>
      </c>
      <c r="H451" s="99">
        <f t="shared" si="23"/>
        <v>-0.31804429582635318</v>
      </c>
      <c r="I451" s="100">
        <f t="shared" si="22"/>
        <v>67.371834716104104</v>
      </c>
    </row>
    <row r="452" spans="1:9" x14ac:dyDescent="0.15">
      <c r="A452" s="103" t="s">
        <v>102</v>
      </c>
      <c r="B452" s="116" t="s">
        <v>103</v>
      </c>
      <c r="C452" s="98">
        <v>0.1222983</v>
      </c>
      <c r="D452" s="97">
        <v>8.4064300000000008E-2</v>
      </c>
      <c r="E452" s="99">
        <f t="shared" si="25"/>
        <v>0.45481851392327055</v>
      </c>
      <c r="F452" s="98">
        <v>1.7349360000000001E-2</v>
      </c>
      <c r="G452" s="97">
        <v>2.336009E-2</v>
      </c>
      <c r="H452" s="99">
        <f t="shared" si="23"/>
        <v>-0.25730765592084615</v>
      </c>
      <c r="I452" s="100">
        <f t="shared" si="22"/>
        <v>0.14186100706224045</v>
      </c>
    </row>
    <row r="453" spans="1:9" x14ac:dyDescent="0.15">
      <c r="A453" s="103" t="s">
        <v>1359</v>
      </c>
      <c r="B453" s="116" t="s">
        <v>99</v>
      </c>
      <c r="C453" s="98">
        <v>4.5030118760000004</v>
      </c>
      <c r="D453" s="97">
        <v>0.49320234000000002</v>
      </c>
      <c r="E453" s="99">
        <f t="shared" si="25"/>
        <v>8.1301510775476054</v>
      </c>
      <c r="F453" s="98">
        <v>4.89756503</v>
      </c>
      <c r="G453" s="97">
        <v>0.10689091000000001</v>
      </c>
      <c r="H453" s="99">
        <f t="shared" si="23"/>
        <v>44.81834910003105</v>
      </c>
      <c r="I453" s="100">
        <f t="shared" si="22"/>
        <v>1.0876198342053849</v>
      </c>
    </row>
    <row r="454" spans="1:9" x14ac:dyDescent="0.15">
      <c r="A454" s="103" t="s">
        <v>1360</v>
      </c>
      <c r="B454" s="116" t="s">
        <v>101</v>
      </c>
      <c r="C454" s="98">
        <v>0.52363488999999996</v>
      </c>
      <c r="D454" s="97">
        <v>0.35135105999999999</v>
      </c>
      <c r="E454" s="99">
        <f t="shared" si="25"/>
        <v>0.49034669199518</v>
      </c>
      <c r="F454" s="98">
        <v>8.6866880000000007E-2</v>
      </c>
      <c r="G454" s="97">
        <v>0.16537848999999999</v>
      </c>
      <c r="H454" s="99">
        <f t="shared" si="23"/>
        <v>-0.47473894579639697</v>
      </c>
      <c r="I454" s="100">
        <f t="shared" si="22"/>
        <v>0.1658920779705875</v>
      </c>
    </row>
    <row r="455" spans="1:9" x14ac:dyDescent="0.15">
      <c r="A455" s="103" t="s">
        <v>1361</v>
      </c>
      <c r="B455" s="116" t="s">
        <v>100</v>
      </c>
      <c r="C455" s="98">
        <v>1.57701943</v>
      </c>
      <c r="D455" s="97">
        <v>0.43285074000000001</v>
      </c>
      <c r="E455" s="99">
        <f t="shared" si="25"/>
        <v>2.6433331036929726</v>
      </c>
      <c r="F455" s="98">
        <v>1.5713670725359701</v>
      </c>
      <c r="G455" s="97">
        <v>0.17192245</v>
      </c>
      <c r="H455" s="99">
        <f t="shared" si="23"/>
        <v>8.1399760330077306</v>
      </c>
      <c r="I455" s="100">
        <f t="shared" si="22"/>
        <v>0.99641579719532691</v>
      </c>
    </row>
    <row r="456" spans="1:9" x14ac:dyDescent="0.15">
      <c r="A456" s="103" t="s">
        <v>1428</v>
      </c>
      <c r="B456" s="114" t="s">
        <v>1429</v>
      </c>
      <c r="C456" s="98">
        <v>1.42587726</v>
      </c>
      <c r="D456" s="97">
        <v>0.81245164999999997</v>
      </c>
      <c r="E456" s="99">
        <f t="shared" si="25"/>
        <v>0.75503029626439933</v>
      </c>
      <c r="F456" s="98">
        <v>0.19213953</v>
      </c>
      <c r="G456" s="97">
        <v>0.62605094999999999</v>
      </c>
      <c r="H456" s="99">
        <f>IF(ISERROR(F456/G456-1),"",(F456/G456-1))</f>
        <v>-0.69309282255701388</v>
      </c>
      <c r="I456" s="100">
        <f t="shared" si="22"/>
        <v>0.13475180184863877</v>
      </c>
    </row>
    <row r="457" spans="1:9" x14ac:dyDescent="0.15">
      <c r="A457" s="106" t="s">
        <v>104</v>
      </c>
      <c r="B457" s="117" t="s">
        <v>105</v>
      </c>
      <c r="C457" s="98">
        <v>46.217755279999999</v>
      </c>
      <c r="D457" s="97">
        <v>20.569335010000003</v>
      </c>
      <c r="E457" s="99">
        <f t="shared" si="25"/>
        <v>1.2469251075706014</v>
      </c>
      <c r="F457" s="98">
        <v>46.241308070000002</v>
      </c>
      <c r="G457" s="107">
        <v>17.86563752</v>
      </c>
      <c r="H457" s="99">
        <f>IF(ISERROR(F457/G457-1),"",(F457/G457-1))</f>
        <v>1.5882820032721678</v>
      </c>
      <c r="I457" s="100">
        <f t="shared" si="22"/>
        <v>1.0005096048013866</v>
      </c>
    </row>
    <row r="458" spans="1:9" x14ac:dyDescent="0.15">
      <c r="A458" s="101"/>
      <c r="B458" s="125"/>
      <c r="C458" s="13">
        <f>SUM(C7:C457)</f>
        <v>10482.80009548401</v>
      </c>
      <c r="D458" s="13">
        <f>SUM(D7:D457)</f>
        <v>9958.4605157789974</v>
      </c>
      <c r="E458" s="12">
        <f t="shared" si="25"/>
        <v>5.2652674464512383E-2</v>
      </c>
      <c r="F458" s="11">
        <f>SUM(F7:F457)</f>
        <v>25446.836389240958</v>
      </c>
      <c r="G458" s="13">
        <f>SUM(G7:G457)</f>
        <v>20537.527175503496</v>
      </c>
      <c r="H458" s="12">
        <f>IF(ISERROR(F458/G458-1),"",(F458/G458-1))</f>
        <v>0.23904091139039996</v>
      </c>
      <c r="I458" s="17">
        <f t="shared" si="22"/>
        <v>2.4274846565283119</v>
      </c>
    </row>
  </sheetData>
  <mergeCells count="2">
    <mergeCell ref="C5:E5"/>
    <mergeCell ref="F5:I5"/>
  </mergeCells>
  <phoneticPr fontId="2" type="noConversion"/>
  <pageMargins left="0.75" right="0.75" top="1" bottom="1" header="0.5" footer="0.5"/>
  <pageSetup paperSize="9" orientation="portrait" horizontalDpi="300" verticalDpi="300" copies="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XTF Exchange Traded Funds</vt:lpstr>
      <vt:lpstr>XTF - Cascade OTC</vt:lpstr>
      <vt:lpstr>'XTF Exchange Traded Funds'!Print_Area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2009-04-15T13:19:51Z</cp:lastPrinted>
  <dcterms:created xsi:type="dcterms:W3CDTF">2008-04-23T07:36:26Z</dcterms:created>
  <dcterms:modified xsi:type="dcterms:W3CDTF">2022-10-31T17:20:08Z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