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x/Documents/Thesis/Working Code/XLM Data/"/>
    </mc:Choice>
  </mc:AlternateContent>
  <xr:revisionPtr revIDLastSave="0" documentId="8_{8E58A2BF-4B1D-1C46-945D-A57482F1B894}" xr6:coauthVersionLast="47" xr6:coauthVersionMax="47" xr10:uidLastSave="{00000000-0000-0000-0000-000000000000}"/>
  <bookViews>
    <workbookView xWindow="5960" yWindow="760" windowWidth="12700" windowHeight="11260"/>
  </bookViews>
  <sheets>
    <sheet name="XTF Exchange Traded Funds" sheetId="2" r:id="rId1"/>
    <sheet name="XTF - Cascade OTC" sheetId="3" r:id="rId2"/>
  </sheets>
  <definedNames>
    <definedName name="_xlnm.Print_Area" localSheetId="0">'XTF Exchange Traded Funds'!$A$469:$B$869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71" i="2" l="1"/>
  <c r="E1610" i="2"/>
  <c r="E1611" i="2"/>
  <c r="E1612" i="2"/>
  <c r="E1613" i="2"/>
  <c r="E1614" i="2"/>
  <c r="E1615" i="2"/>
  <c r="E1600" i="2"/>
  <c r="E1601" i="2"/>
  <c r="E1602" i="2"/>
  <c r="E1594" i="2"/>
  <c r="E1563" i="2"/>
  <c r="C1174" i="2"/>
  <c r="E1564" i="2"/>
  <c r="E1565" i="2"/>
  <c r="E1541" i="2"/>
  <c r="E1513" i="2"/>
  <c r="E1514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396" i="2"/>
  <c r="E1397" i="2"/>
  <c r="E1366" i="2"/>
  <c r="E1367" i="2"/>
  <c r="E1368" i="2"/>
  <c r="E1369" i="2"/>
  <c r="E1370" i="2"/>
  <c r="E1371" i="2"/>
  <c r="E1344" i="2"/>
  <c r="E1345" i="2"/>
  <c r="E1312" i="2"/>
  <c r="E1313" i="2"/>
  <c r="E1272" i="2"/>
  <c r="E1273" i="2"/>
  <c r="E1274" i="2"/>
  <c r="E1275" i="2"/>
  <c r="E1276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182" i="2"/>
  <c r="E1183" i="2"/>
  <c r="E1184" i="2"/>
  <c r="E1185" i="2"/>
  <c r="E1186" i="2"/>
  <c r="E1178" i="2"/>
  <c r="E1140" i="2"/>
  <c r="E1141" i="2"/>
  <c r="E1102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977" i="2"/>
  <c r="E978" i="2"/>
  <c r="E979" i="2"/>
  <c r="E980" i="2"/>
  <c r="E981" i="2"/>
  <c r="E982" i="2"/>
  <c r="E972" i="2"/>
  <c r="E973" i="2"/>
  <c r="E974" i="2"/>
  <c r="E975" i="2"/>
  <c r="E976" i="2"/>
  <c r="E948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881" i="2"/>
  <c r="E554" i="2"/>
  <c r="E555" i="2"/>
  <c r="E556" i="2"/>
  <c r="E557" i="2"/>
  <c r="E558" i="2"/>
  <c r="E559" i="2"/>
  <c r="E560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33" i="2"/>
  <c r="E34" i="2"/>
  <c r="E35" i="2"/>
  <c r="E36" i="2"/>
  <c r="E37" i="2"/>
  <c r="E38" i="2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E386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C465" i="2"/>
  <c r="C870" i="2"/>
  <c r="C1379" i="2"/>
  <c r="C1543" i="2"/>
  <c r="C1578" i="2"/>
  <c r="C1616" i="2"/>
  <c r="C1622" i="2"/>
  <c r="C1628" i="2"/>
  <c r="C1633" i="2"/>
  <c r="C1638" i="2"/>
  <c r="C1643" i="2"/>
  <c r="C1648" i="2"/>
  <c r="C1653" i="2"/>
  <c r="C1590" i="2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400" i="3"/>
  <c r="H401" i="3"/>
  <c r="H402" i="3"/>
  <c r="H403" i="3"/>
  <c r="H404" i="3"/>
  <c r="H405" i="3"/>
  <c r="H406" i="3"/>
  <c r="H407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D1379" i="2"/>
  <c r="E1320" i="2"/>
  <c r="E1289" i="2"/>
  <c r="E1294" i="2"/>
  <c r="E1609" i="2"/>
  <c r="E1597" i="2"/>
  <c r="E1598" i="2"/>
  <c r="E1599" i="2"/>
  <c r="E1603" i="2"/>
  <c r="E1604" i="2"/>
  <c r="E1605" i="2"/>
  <c r="E1606" i="2"/>
  <c r="E1607" i="2"/>
  <c r="E1608" i="2"/>
  <c r="E1407" i="2"/>
  <c r="E1376" i="2"/>
  <c r="E1377" i="2"/>
  <c r="E1378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17" i="2"/>
  <c r="E1318" i="2"/>
  <c r="E1319" i="2"/>
  <c r="E1321" i="2"/>
  <c r="E1322" i="2"/>
  <c r="E1323" i="2"/>
  <c r="E1324" i="2"/>
  <c r="E1325" i="2"/>
  <c r="E1326" i="2"/>
  <c r="E1327" i="2"/>
  <c r="E1328" i="2"/>
  <c r="E1329" i="2"/>
  <c r="E1303" i="2"/>
  <c r="E1304" i="2"/>
  <c r="E1305" i="2"/>
  <c r="E1306" i="2"/>
  <c r="E1307" i="2"/>
  <c r="E1308" i="2"/>
  <c r="E1309" i="2"/>
  <c r="E1310" i="2"/>
  <c r="E1311" i="2"/>
  <c r="E1314" i="2"/>
  <c r="E1315" i="2"/>
  <c r="E1316" i="2"/>
  <c r="E1291" i="2"/>
  <c r="E1292" i="2"/>
  <c r="E1293" i="2"/>
  <c r="E1295" i="2"/>
  <c r="E1296" i="2"/>
  <c r="E1297" i="2"/>
  <c r="E1298" i="2"/>
  <c r="E1299" i="2"/>
  <c r="E1300" i="2"/>
  <c r="E1301" i="2"/>
  <c r="E1302" i="2"/>
  <c r="E1285" i="2"/>
  <c r="E1277" i="2"/>
  <c r="E1278" i="2"/>
  <c r="E1279" i="2"/>
  <c r="E1280" i="2"/>
  <c r="E1281" i="2"/>
  <c r="E1282" i="2"/>
  <c r="E1283" i="2"/>
  <c r="E1284" i="2"/>
  <c r="E1286" i="2"/>
  <c r="E1287" i="2"/>
  <c r="E1288" i="2"/>
  <c r="E1290" i="2"/>
  <c r="E1187" i="2"/>
  <c r="E1188" i="2"/>
  <c r="E1189" i="2"/>
  <c r="E1190" i="2"/>
  <c r="E1191" i="2"/>
  <c r="E1192" i="2"/>
  <c r="E1193" i="2"/>
  <c r="E1030" i="2"/>
  <c r="E664" i="2"/>
  <c r="E740" i="2"/>
  <c r="E741" i="2"/>
  <c r="E742" i="2"/>
  <c r="E743" i="2"/>
  <c r="E744" i="2"/>
  <c r="E745" i="2"/>
  <c r="E725" i="2"/>
  <c r="E726" i="2"/>
  <c r="E662" i="2"/>
  <c r="E663" i="2"/>
  <c r="E706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224" i="2"/>
  <c r="E225" i="2"/>
  <c r="E226" i="2"/>
  <c r="E227" i="2"/>
  <c r="E228" i="2"/>
  <c r="E7" i="2"/>
  <c r="D870" i="2"/>
  <c r="I8" i="3"/>
  <c r="I9" i="3"/>
  <c r="H8" i="3"/>
  <c r="H9" i="3"/>
  <c r="H10" i="3"/>
  <c r="H11" i="3"/>
  <c r="H12" i="3"/>
  <c r="H13" i="3"/>
  <c r="H14" i="3"/>
  <c r="H15" i="3"/>
  <c r="E333" i="3"/>
  <c r="E334" i="3"/>
  <c r="E335" i="3"/>
  <c r="E336" i="3"/>
  <c r="E337" i="3"/>
  <c r="E338" i="3"/>
  <c r="E339" i="3"/>
  <c r="E340" i="3"/>
  <c r="E341" i="3"/>
  <c r="E342" i="3"/>
  <c r="E343" i="3"/>
  <c r="E226" i="3"/>
  <c r="E227" i="3"/>
  <c r="E228" i="3"/>
  <c r="E229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8" i="3"/>
  <c r="D465" i="2"/>
  <c r="D1174" i="2"/>
  <c r="D1543" i="2"/>
  <c r="D1578" i="2"/>
  <c r="D1590" i="2"/>
  <c r="D1616" i="2"/>
  <c r="D1628" i="2"/>
  <c r="D1622" i="2"/>
  <c r="D1633" i="2"/>
  <c r="D1638" i="2"/>
  <c r="D1643" i="2"/>
  <c r="D1648" i="2"/>
  <c r="D1653" i="2"/>
  <c r="E374" i="3"/>
  <c r="E375" i="3"/>
  <c r="E376" i="3"/>
  <c r="E377" i="3"/>
  <c r="E378" i="3"/>
  <c r="E379" i="3"/>
  <c r="E380" i="3"/>
  <c r="E381" i="3"/>
  <c r="E382" i="3"/>
  <c r="E383" i="3"/>
  <c r="E384" i="3"/>
  <c r="E385" i="3"/>
  <c r="E387" i="3"/>
  <c r="E344" i="3"/>
  <c r="E345" i="3"/>
  <c r="E346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187" i="3"/>
  <c r="E188" i="3"/>
  <c r="E151" i="3"/>
  <c r="E152" i="3"/>
  <c r="E153" i="3"/>
  <c r="E154" i="3"/>
  <c r="E50" i="3"/>
  <c r="E51" i="3"/>
  <c r="E52" i="3"/>
  <c r="E53" i="3"/>
  <c r="E54" i="3"/>
  <c r="E44" i="3"/>
  <c r="E45" i="3"/>
  <c r="E163" i="3"/>
  <c r="E176" i="3"/>
  <c r="E185" i="3"/>
  <c r="E211" i="3"/>
  <c r="E212" i="3"/>
  <c r="E440" i="3"/>
  <c r="E441" i="3"/>
  <c r="E442" i="3"/>
  <c r="E443" i="3"/>
  <c r="E456" i="3"/>
  <c r="E24" i="3"/>
  <c r="E25" i="3"/>
  <c r="E26" i="3"/>
  <c r="E27" i="3"/>
  <c r="E65" i="3"/>
  <c r="E99" i="3"/>
  <c r="E100" i="3"/>
  <c r="E139" i="3"/>
  <c r="E158" i="3"/>
  <c r="E159" i="3"/>
  <c r="E160" i="3"/>
  <c r="E161" i="3"/>
  <c r="E162" i="3"/>
  <c r="D466" i="3"/>
  <c r="E1504" i="2"/>
  <c r="E1505" i="2"/>
  <c r="E1506" i="2"/>
  <c r="E1507" i="2"/>
  <c r="E1508" i="2"/>
  <c r="E1509" i="2"/>
  <c r="E1510" i="2"/>
  <c r="E1419" i="2"/>
  <c r="E1420" i="2"/>
  <c r="E1421" i="2"/>
  <c r="E1398" i="2"/>
  <c r="E1399" i="2"/>
  <c r="E1400" i="2"/>
  <c r="E1401" i="2"/>
  <c r="E1402" i="2"/>
  <c r="E1403" i="2"/>
  <c r="E1404" i="2"/>
  <c r="E1405" i="2"/>
  <c r="E1406" i="2"/>
  <c r="E1408" i="2"/>
  <c r="E1409" i="2"/>
  <c r="E1410" i="2"/>
  <c r="E1411" i="2"/>
  <c r="E1412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360" i="2"/>
  <c r="E1361" i="2"/>
  <c r="E1362" i="2"/>
  <c r="E1363" i="2"/>
  <c r="E1364" i="2"/>
  <c r="E1365" i="2"/>
  <c r="E1372" i="2"/>
  <c r="E1373" i="2"/>
  <c r="E1374" i="2"/>
  <c r="E1375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142" i="2"/>
  <c r="E1112" i="2"/>
  <c r="E1143" i="2"/>
  <c r="E1144" i="2"/>
  <c r="E1145" i="2"/>
  <c r="E1025" i="2"/>
  <c r="E1026" i="2"/>
  <c r="E1027" i="2"/>
  <c r="E1028" i="2"/>
  <c r="E1004" i="2"/>
  <c r="E1005" i="2"/>
  <c r="E1006" i="2"/>
  <c r="E1007" i="2"/>
  <c r="E969" i="2"/>
  <c r="E970" i="2"/>
  <c r="E971" i="2"/>
  <c r="E943" i="2"/>
  <c r="E944" i="2"/>
  <c r="E945" i="2"/>
  <c r="E946" i="2"/>
  <c r="E947" i="2"/>
  <c r="E949" i="2"/>
  <c r="E950" i="2"/>
  <c r="E951" i="2"/>
  <c r="E952" i="2"/>
  <c r="E953" i="2"/>
  <c r="E954" i="2"/>
  <c r="E955" i="2"/>
  <c r="E511" i="2"/>
  <c r="E470" i="2"/>
  <c r="E471" i="2"/>
  <c r="E472" i="2"/>
  <c r="E493" i="2"/>
  <c r="E494" i="2"/>
  <c r="E495" i="2"/>
  <c r="E496" i="2"/>
  <c r="E498" i="2"/>
  <c r="E499" i="2"/>
  <c r="E500" i="2"/>
  <c r="E492" i="2"/>
  <c r="E501" i="2"/>
  <c r="E502" i="2"/>
  <c r="E503" i="2"/>
  <c r="E489" i="2"/>
  <c r="E490" i="2"/>
  <c r="E491" i="2"/>
  <c r="E497" i="2"/>
  <c r="E504" i="2"/>
  <c r="E505" i="2"/>
  <c r="E506" i="2"/>
  <c r="E507" i="2"/>
  <c r="E508" i="2"/>
  <c r="E509" i="2"/>
  <c r="E510" i="2"/>
  <c r="E512" i="2"/>
  <c r="E513" i="2"/>
  <c r="E514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5" i="2"/>
  <c r="E704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803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450" i="2"/>
  <c r="E451" i="2"/>
  <c r="E452" i="2"/>
  <c r="E453" i="2"/>
  <c r="E454" i="2"/>
  <c r="E455" i="2"/>
  <c r="E456" i="2"/>
  <c r="E457" i="2"/>
  <c r="E458" i="2"/>
  <c r="E459" i="2"/>
  <c r="E439" i="2"/>
  <c r="E440" i="2"/>
  <c r="E441" i="2"/>
  <c r="E442" i="2"/>
  <c r="E443" i="2"/>
  <c r="E444" i="2"/>
  <c r="E445" i="2"/>
  <c r="E446" i="2"/>
  <c r="E373" i="2"/>
  <c r="E374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9" i="2"/>
  <c r="E157" i="2"/>
  <c r="E158" i="2"/>
  <c r="E159" i="2"/>
  <c r="E160" i="2"/>
  <c r="E161" i="2"/>
  <c r="E162" i="2"/>
  <c r="E163" i="2"/>
  <c r="E164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98" i="2"/>
  <c r="E99" i="2"/>
  <c r="E64" i="2"/>
  <c r="E1461" i="2"/>
  <c r="E1462" i="2"/>
  <c r="E1463" i="2"/>
  <c r="E1464" i="2"/>
  <c r="E1465" i="2"/>
  <c r="E1466" i="2"/>
  <c r="E1544" i="2"/>
  <c r="I24" i="3"/>
  <c r="I25" i="3"/>
  <c r="I26" i="3"/>
  <c r="I27" i="3"/>
  <c r="E46" i="3"/>
  <c r="E47" i="3"/>
  <c r="E48" i="3"/>
  <c r="E49" i="3"/>
  <c r="E55" i="3"/>
  <c r="E56" i="3"/>
  <c r="E57" i="3"/>
  <c r="E58" i="3"/>
  <c r="E59" i="3"/>
  <c r="E60" i="3"/>
  <c r="E61" i="3"/>
  <c r="E62" i="3"/>
  <c r="E63" i="3"/>
  <c r="E64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40" i="3"/>
  <c r="E141" i="3"/>
  <c r="E142" i="3"/>
  <c r="E143" i="3"/>
  <c r="E144" i="3"/>
  <c r="E145" i="3"/>
  <c r="E146" i="3"/>
  <c r="E147" i="3"/>
  <c r="E148" i="3"/>
  <c r="E149" i="3"/>
  <c r="E150" i="3"/>
  <c r="E155" i="3"/>
  <c r="E156" i="3"/>
  <c r="E157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7" i="3"/>
  <c r="E178" i="3"/>
  <c r="E179" i="3"/>
  <c r="E180" i="3"/>
  <c r="E181" i="3"/>
  <c r="E182" i="3"/>
  <c r="E183" i="3"/>
  <c r="E184" i="3"/>
  <c r="E186" i="3"/>
  <c r="E189" i="3"/>
  <c r="E190" i="3"/>
  <c r="E191" i="3"/>
  <c r="E192" i="3"/>
  <c r="E193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7" i="3"/>
  <c r="E458" i="3"/>
  <c r="E459" i="3"/>
  <c r="E460" i="3"/>
  <c r="E461" i="3"/>
  <c r="E462" i="3"/>
  <c r="E463" i="3"/>
  <c r="E464" i="3"/>
  <c r="E465" i="3"/>
  <c r="E21" i="3"/>
  <c r="E22" i="3"/>
  <c r="E23" i="3"/>
  <c r="C466" i="3"/>
  <c r="E1621" i="2"/>
  <c r="E1554" i="2"/>
  <c r="E1555" i="2"/>
  <c r="E1556" i="2"/>
  <c r="E1557" i="2"/>
  <c r="E1558" i="2"/>
  <c r="E1559" i="2"/>
  <c r="E1560" i="2"/>
  <c r="E1561" i="2"/>
  <c r="E1562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494" i="2"/>
  <c r="E1495" i="2"/>
  <c r="E1180" i="2"/>
  <c r="E1179" i="2"/>
  <c r="E1181" i="2"/>
  <c r="E879" i="2"/>
  <c r="E880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36" i="2"/>
  <c r="E937" i="2"/>
  <c r="E938" i="2"/>
  <c r="E939" i="2"/>
  <c r="E940" i="2"/>
  <c r="E941" i="2"/>
  <c r="E942" i="2"/>
  <c r="E956" i="2"/>
  <c r="E957" i="2"/>
  <c r="E958" i="2"/>
  <c r="E905" i="2"/>
  <c r="E959" i="2"/>
  <c r="E960" i="2"/>
  <c r="E961" i="2"/>
  <c r="E962" i="2"/>
  <c r="E963" i="2"/>
  <c r="E964" i="2"/>
  <c r="E965" i="2"/>
  <c r="E966" i="2"/>
  <c r="E967" i="2"/>
  <c r="E968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29" i="2"/>
  <c r="E1031" i="2"/>
  <c r="E1032" i="2"/>
  <c r="E1033" i="2"/>
  <c r="E1034" i="2"/>
  <c r="E1035" i="2"/>
  <c r="E1036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37" i="2"/>
  <c r="E1064" i="2"/>
  <c r="E1065" i="2"/>
  <c r="E1066" i="2"/>
  <c r="E1067" i="2"/>
  <c r="E1068" i="2"/>
  <c r="E1069" i="2"/>
  <c r="E1122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3" i="2"/>
  <c r="E1104" i="2"/>
  <c r="E1105" i="2"/>
  <c r="E1106" i="2"/>
  <c r="E1107" i="2"/>
  <c r="E1108" i="2"/>
  <c r="E1109" i="2"/>
  <c r="E1110" i="2"/>
  <c r="E1111" i="2"/>
  <c r="E1113" i="2"/>
  <c r="E1114" i="2"/>
  <c r="E1115" i="2"/>
  <c r="E1116" i="2"/>
  <c r="E1117" i="2"/>
  <c r="E1118" i="2"/>
  <c r="E1119" i="2"/>
  <c r="E1120" i="2"/>
  <c r="E1121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45" i="2"/>
  <c r="E46" i="2"/>
  <c r="E47" i="2"/>
  <c r="E48" i="2"/>
  <c r="E49" i="2"/>
  <c r="E50" i="2"/>
  <c r="E51" i="2"/>
  <c r="E52" i="2"/>
  <c r="E53" i="2"/>
  <c r="E54" i="2"/>
  <c r="E55" i="2"/>
  <c r="E56" i="2"/>
  <c r="E65" i="2"/>
  <c r="E323" i="2"/>
  <c r="E325" i="2"/>
  <c r="E317" i="2"/>
  <c r="E57" i="2"/>
  <c r="E58" i="2"/>
  <c r="E59" i="2"/>
  <c r="E60" i="2"/>
  <c r="E61" i="2"/>
  <c r="E62" i="2"/>
  <c r="E63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52" i="2"/>
  <c r="E153" i="2"/>
  <c r="E154" i="2"/>
  <c r="E155" i="2"/>
  <c r="E156" i="2"/>
  <c r="E165" i="2"/>
  <c r="E166" i="2"/>
  <c r="E167" i="2"/>
  <c r="E168" i="2"/>
  <c r="E169" i="2"/>
  <c r="E170" i="2"/>
  <c r="E171" i="2"/>
  <c r="E172" i="2"/>
  <c r="E173" i="2"/>
  <c r="E174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8" i="2"/>
  <c r="E319" i="2"/>
  <c r="E320" i="2"/>
  <c r="E321" i="2"/>
  <c r="E322" i="2"/>
  <c r="E324" i="2"/>
  <c r="E326" i="2"/>
  <c r="E327" i="2"/>
  <c r="E328" i="2"/>
  <c r="E329" i="2"/>
  <c r="E330" i="2"/>
  <c r="E331" i="2"/>
  <c r="E362" i="2"/>
  <c r="E363" i="2"/>
  <c r="E364" i="2"/>
  <c r="E365" i="2"/>
  <c r="E366" i="2"/>
  <c r="E367" i="2"/>
  <c r="E368" i="2"/>
  <c r="E369" i="2"/>
  <c r="E370" i="2"/>
  <c r="E371" i="2"/>
  <c r="E372" i="2"/>
  <c r="E375" i="2"/>
  <c r="E376" i="2"/>
  <c r="E377" i="2"/>
  <c r="E378" i="2"/>
  <c r="E379" i="2"/>
  <c r="E380" i="2"/>
  <c r="E381" i="2"/>
  <c r="E382" i="2"/>
  <c r="E383" i="2"/>
  <c r="E384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47" i="2"/>
  <c r="E448" i="2"/>
  <c r="E449" i="2"/>
  <c r="E460" i="2"/>
  <c r="E461" i="2"/>
  <c r="E462" i="2"/>
  <c r="E463" i="2"/>
  <c r="E464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9" i="2"/>
  <c r="E40" i="2"/>
  <c r="E41" i="2"/>
  <c r="E42" i="2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E1637" i="2"/>
  <c r="E1638" i="2"/>
  <c r="H7" i="3"/>
  <c r="E1535" i="2"/>
  <c r="E1536" i="2"/>
  <c r="E1540" i="2"/>
  <c r="E1542" i="2"/>
  <c r="E1534" i="2"/>
  <c r="E1537" i="2"/>
  <c r="E1490" i="2"/>
  <c r="E1491" i="2"/>
  <c r="E1492" i="2"/>
  <c r="E1493" i="2"/>
  <c r="E1496" i="2"/>
  <c r="E1436" i="2"/>
  <c r="E1437" i="2"/>
  <c r="E1438" i="2"/>
  <c r="E1439" i="2"/>
  <c r="E1440" i="2"/>
  <c r="E1389" i="2"/>
  <c r="E1390" i="2"/>
  <c r="E1391" i="2"/>
  <c r="E1392" i="2"/>
  <c r="E1393" i="2"/>
  <c r="E1394" i="2"/>
  <c r="E1395" i="2"/>
  <c r="E469" i="2"/>
  <c r="E11" i="2"/>
  <c r="E12" i="2"/>
  <c r="E13" i="2"/>
  <c r="E14" i="2"/>
  <c r="E15" i="2"/>
  <c r="E16" i="2"/>
  <c r="E17" i="2"/>
  <c r="E18" i="2"/>
  <c r="E19" i="2"/>
  <c r="E43" i="2"/>
  <c r="E44" i="2"/>
  <c r="E6" i="2"/>
  <c r="I7" i="3"/>
  <c r="E12" i="3"/>
  <c r="E13" i="3"/>
  <c r="E14" i="3"/>
  <c r="E7" i="3"/>
  <c r="E1515" i="2"/>
  <c r="E1516" i="2"/>
  <c r="E20" i="3"/>
  <c r="E1388" i="2"/>
  <c r="E9" i="3"/>
  <c r="E10" i="3"/>
  <c r="E11" i="3"/>
  <c r="E15" i="3"/>
  <c r="E16" i="3"/>
  <c r="E17" i="3"/>
  <c r="E18" i="3"/>
  <c r="E19" i="3"/>
  <c r="E1498" i="2"/>
  <c r="E1499" i="2"/>
  <c r="E1500" i="2"/>
  <c r="E1502" i="2"/>
  <c r="E1503" i="2"/>
  <c r="E1468" i="2"/>
  <c r="E1469" i="2"/>
  <c r="E1470" i="2"/>
  <c r="E1471" i="2"/>
  <c r="E1472" i="2"/>
  <c r="E1501" i="2"/>
  <c r="E8" i="2"/>
  <c r="E9" i="2"/>
  <c r="E10" i="2"/>
  <c r="G466" i="3"/>
  <c r="F466" i="3"/>
  <c r="E1633" i="2"/>
  <c r="E466" i="3"/>
  <c r="E1519" i="2"/>
  <c r="E1523" i="2"/>
  <c r="D1666" i="2"/>
  <c r="C1666" i="2"/>
  <c r="E1652" i="2"/>
  <c r="E1174" i="2"/>
  <c r="E878" i="2"/>
  <c r="E877" i="2"/>
  <c r="E876" i="2"/>
  <c r="E875" i="2"/>
  <c r="E874" i="2"/>
  <c r="I466" i="3"/>
  <c r="H466" i="3"/>
  <c r="E1666" i="2"/>
  <c r="E1662" i="2"/>
  <c r="E1663" i="2"/>
  <c r="E1665" i="2"/>
  <c r="E1664" i="2"/>
  <c r="E1661" i="2"/>
  <c r="E1653" i="2"/>
  <c r="E1648" i="2"/>
  <c r="E1647" i="2"/>
  <c r="E1642" i="2"/>
  <c r="E1548" i="2"/>
  <c r="E1549" i="2"/>
  <c r="E1550" i="2"/>
  <c r="E1551" i="2"/>
  <c r="E1552" i="2"/>
  <c r="E1553" i="2"/>
  <c r="E1578" i="2"/>
  <c r="E1547" i="2"/>
  <c r="E1632" i="2"/>
  <c r="E1627" i="2"/>
  <c r="E1626" i="2"/>
  <c r="E1585" i="2"/>
  <c r="E1582" i="2"/>
  <c r="E1586" i="2"/>
  <c r="E1587" i="2"/>
  <c r="E1589" i="2"/>
  <c r="E1584" i="2"/>
  <c r="E1588" i="2"/>
  <c r="E1583" i="2"/>
  <c r="E1620" i="2"/>
  <c r="E1595" i="2"/>
  <c r="E1596" i="2"/>
  <c r="E1616" i="2"/>
  <c r="E1617" i="2"/>
  <c r="E1384" i="2"/>
  <c r="E1385" i="2"/>
  <c r="E1386" i="2"/>
  <c r="E1387" i="2"/>
  <c r="E1425" i="2"/>
  <c r="E1432" i="2"/>
  <c r="E1413" i="2"/>
  <c r="E1414" i="2"/>
  <c r="E1415" i="2"/>
  <c r="E1416" i="2"/>
  <c r="E1417" i="2"/>
  <c r="E1418" i="2"/>
  <c r="E1422" i="2"/>
  <c r="E1423" i="2"/>
  <c r="E1424" i="2"/>
  <c r="E1426" i="2"/>
  <c r="E1427" i="2"/>
  <c r="E1428" i="2"/>
  <c r="E1429" i="2"/>
  <c r="E1430" i="2"/>
  <c r="E1431" i="2"/>
  <c r="E1433" i="2"/>
  <c r="E1434" i="2"/>
  <c r="E1435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7" i="2"/>
  <c r="E1497" i="2"/>
  <c r="E1511" i="2"/>
  <c r="E1512" i="2"/>
  <c r="E1460" i="2"/>
  <c r="E1517" i="2"/>
  <c r="E1522" i="2"/>
  <c r="E1520" i="2"/>
  <c r="E1521" i="2"/>
  <c r="E1518" i="2"/>
  <c r="E1524" i="2"/>
  <c r="E1525" i="2"/>
  <c r="E1526" i="2"/>
  <c r="E1527" i="2"/>
  <c r="E1528" i="2"/>
  <c r="E1529" i="2"/>
  <c r="E1530" i="2"/>
  <c r="E1531" i="2"/>
  <c r="E1532" i="2"/>
  <c r="E1533" i="2"/>
  <c r="E1538" i="2"/>
  <c r="E1539" i="2"/>
  <c r="E1543" i="2"/>
  <c r="E1383" i="2"/>
  <c r="E1379" i="2"/>
  <c r="E870" i="2"/>
  <c r="E871" i="2"/>
  <c r="E465" i="2"/>
  <c r="E466" i="2"/>
  <c r="E1643" i="2"/>
  <c r="E1628" i="2"/>
  <c r="E1590" i="2"/>
  <c r="E1622" i="2"/>
  <c r="D1656" i="2" l="1"/>
  <c r="C1656" i="2"/>
  <c r="F1622" i="2"/>
  <c r="F515" i="2" l="1"/>
  <c r="F523" i="2"/>
  <c r="F478" i="2"/>
  <c r="F486" i="2"/>
  <c r="F205" i="2"/>
  <c r="F213" i="2"/>
  <c r="F221" i="2"/>
  <c r="F201" i="2"/>
  <c r="F558" i="2"/>
  <c r="F533" i="2"/>
  <c r="F1320" i="2"/>
  <c r="F1290" i="2"/>
  <c r="F1299" i="2"/>
  <c r="F1232" i="2"/>
  <c r="F1030" i="2"/>
  <c r="F732" i="2"/>
  <c r="F664" i="2"/>
  <c r="F225" i="2"/>
  <c r="F1628" i="2"/>
  <c r="F1487" i="2"/>
  <c r="F511" i="2"/>
  <c r="F493" i="2"/>
  <c r="F498" i="2"/>
  <c r="F501" i="2"/>
  <c r="F491" i="2"/>
  <c r="F871" i="2"/>
  <c r="F1564" i="2"/>
  <c r="F1102" i="2"/>
  <c r="F516" i="2"/>
  <c r="F524" i="2"/>
  <c r="F479" i="2"/>
  <c r="F487" i="2"/>
  <c r="F206" i="2"/>
  <c r="F214" i="2"/>
  <c r="F194" i="2"/>
  <c r="F202" i="2"/>
  <c r="F559" i="2"/>
  <c r="F534" i="2"/>
  <c r="F1289" i="2"/>
  <c r="F1324" i="2"/>
  <c r="F1291" i="2"/>
  <c r="F1300" i="2"/>
  <c r="F1233" i="2"/>
  <c r="F725" i="2"/>
  <c r="F733" i="2"/>
  <c r="F740" i="2"/>
  <c r="F226" i="2"/>
  <c r="F953" i="2"/>
  <c r="F539" i="2"/>
  <c r="F547" i="2"/>
  <c r="F561" i="2"/>
  <c r="F565" i="2"/>
  <c r="F569" i="2"/>
  <c r="F573" i="2"/>
  <c r="F577" i="2"/>
  <c r="F581" i="2"/>
  <c r="F585" i="2"/>
  <c r="F589" i="2"/>
  <c r="F593" i="2"/>
  <c r="F597" i="2"/>
  <c r="F601" i="2"/>
  <c r="F605" i="2"/>
  <c r="F609" i="2"/>
  <c r="F613" i="2"/>
  <c r="F617" i="2"/>
  <c r="F621" i="2"/>
  <c r="F625" i="2"/>
  <c r="F629" i="2"/>
  <c r="F633" i="2"/>
  <c r="F637" i="2"/>
  <c r="F641" i="2"/>
  <c r="F645" i="2"/>
  <c r="F649" i="2"/>
  <c r="F653" i="2"/>
  <c r="F657" i="2"/>
  <c r="F661" i="2"/>
  <c r="F668" i="2"/>
  <c r="F672" i="2"/>
  <c r="F676" i="2"/>
  <c r="F680" i="2"/>
  <c r="F684" i="2"/>
  <c r="F688" i="2"/>
  <c r="F692" i="2"/>
  <c r="F696" i="2"/>
  <c r="F700" i="2"/>
  <c r="F705" i="2"/>
  <c r="F709" i="2"/>
  <c r="F713" i="2"/>
  <c r="F717" i="2"/>
  <c r="F721" i="2"/>
  <c r="F745" i="2"/>
  <c r="F748" i="2"/>
  <c r="F752" i="2"/>
  <c r="F756" i="2"/>
  <c r="F760" i="2"/>
  <c r="F764" i="2"/>
  <c r="F768" i="2"/>
  <c r="F772" i="2"/>
  <c r="F776" i="2"/>
  <c r="F780" i="2"/>
  <c r="F784" i="2"/>
  <c r="F788" i="2"/>
  <c r="F792" i="2"/>
  <c r="F796" i="2"/>
  <c r="F800" i="2"/>
  <c r="F805" i="2"/>
  <c r="F809" i="2"/>
  <c r="F813" i="2"/>
  <c r="F1239" i="2"/>
  <c r="F1565" i="2"/>
  <c r="F1240" i="2"/>
  <c r="F1541" i="2"/>
  <c r="F1241" i="2"/>
  <c r="F519" i="2"/>
  <c r="F474" i="2"/>
  <c r="F1242" i="2"/>
  <c r="F1178" i="2"/>
  <c r="F881" i="2"/>
  <c r="F520" i="2"/>
  <c r="F475" i="2"/>
  <c r="F483" i="2"/>
  <c r="F387" i="2"/>
  <c r="F210" i="2"/>
  <c r="F218" i="2"/>
  <c r="F198" i="2"/>
  <c r="F555" i="2"/>
  <c r="F530" i="2"/>
  <c r="F538" i="2"/>
  <c r="F1294" i="2"/>
  <c r="F1308" i="2"/>
  <c r="F1296" i="2"/>
  <c r="F1278" i="2"/>
  <c r="F1237" i="2"/>
  <c r="F729" i="2"/>
  <c r="F737" i="2"/>
  <c r="F332" i="2"/>
  <c r="F8" i="2"/>
  <c r="F1543" i="2"/>
  <c r="F1643" i="2"/>
  <c r="F882" i="2"/>
  <c r="F521" i="2"/>
  <c r="F476" i="2"/>
  <c r="F484" i="2"/>
  <c r="F203" i="2"/>
  <c r="F1563" i="2"/>
  <c r="F948" i="2"/>
  <c r="F522" i="2"/>
  <c r="F477" i="2"/>
  <c r="F485" i="2"/>
  <c r="F488" i="2"/>
  <c r="F212" i="2"/>
  <c r="F197" i="2"/>
  <c r="F560" i="2"/>
  <c r="F1325" i="2"/>
  <c r="F1297" i="2"/>
  <c r="F1235" i="2"/>
  <c r="F731" i="2"/>
  <c r="F706" i="2"/>
  <c r="F1578" i="2"/>
  <c r="F1480" i="2"/>
  <c r="F494" i="2"/>
  <c r="F503" i="2"/>
  <c r="F544" i="2"/>
  <c r="F553" i="2"/>
  <c r="F574" i="2"/>
  <c r="F517" i="2"/>
  <c r="F489" i="2"/>
  <c r="F385" i="2"/>
  <c r="F215" i="2"/>
  <c r="F199" i="2"/>
  <c r="F528" i="2"/>
  <c r="F1312" i="2"/>
  <c r="F1326" i="2"/>
  <c r="F1298" i="2"/>
  <c r="F1236" i="2"/>
  <c r="F734" i="2"/>
  <c r="F333" i="2"/>
  <c r="F870" i="2"/>
  <c r="F1648" i="2"/>
  <c r="F1481" i="2"/>
  <c r="F470" i="2"/>
  <c r="F500" i="2"/>
  <c r="F505" i="2"/>
  <c r="F509" i="2"/>
  <c r="F514" i="2"/>
  <c r="F545" i="2"/>
  <c r="F570" i="2"/>
  <c r="F579" i="2"/>
  <c r="F588" i="2"/>
  <c r="F602" i="2"/>
  <c r="F611" i="2"/>
  <c r="F620" i="2"/>
  <c r="F634" i="2"/>
  <c r="F643" i="2"/>
  <c r="F652" i="2"/>
  <c r="F669" i="2"/>
  <c r="F678" i="2"/>
  <c r="F687" i="2"/>
  <c r="F701" i="2"/>
  <c r="F711" i="2"/>
  <c r="F518" i="2"/>
  <c r="F490" i="2"/>
  <c r="F386" i="2"/>
  <c r="F216" i="2"/>
  <c r="F200" i="2"/>
  <c r="F529" i="2"/>
  <c r="F1273" i="2"/>
  <c r="F1307" i="2"/>
  <c r="F1301" i="2"/>
  <c r="F1238" i="2"/>
  <c r="F735" i="2"/>
  <c r="F224" i="2"/>
  <c r="F1174" i="2"/>
  <c r="F954" i="2"/>
  <c r="F495" i="2"/>
  <c r="F526" i="2"/>
  <c r="F546" i="2"/>
  <c r="F566" i="2"/>
  <c r="F575" i="2"/>
  <c r="F584" i="2"/>
  <c r="F598" i="2"/>
  <c r="F607" i="2"/>
  <c r="F616" i="2"/>
  <c r="F630" i="2"/>
  <c r="F639" i="2"/>
  <c r="F648" i="2"/>
  <c r="F665" i="2"/>
  <c r="F674" i="2"/>
  <c r="F683" i="2"/>
  <c r="F697" i="2"/>
  <c r="F707" i="2"/>
  <c r="F716" i="2"/>
  <c r="F749" i="2"/>
  <c r="F758" i="2"/>
  <c r="F767" i="2"/>
  <c r="F781" i="2"/>
  <c r="F790" i="2"/>
  <c r="F799" i="2"/>
  <c r="F814" i="2"/>
  <c r="F818" i="2"/>
  <c r="F822" i="2"/>
  <c r="F826" i="2"/>
  <c r="F830" i="2"/>
  <c r="F834" i="2"/>
  <c r="F838" i="2"/>
  <c r="F842" i="2"/>
  <c r="F846" i="2"/>
  <c r="F850" i="2"/>
  <c r="F854" i="2"/>
  <c r="F858" i="2"/>
  <c r="F862" i="2"/>
  <c r="F866" i="2"/>
  <c r="F139" i="2"/>
  <c r="F147" i="2"/>
  <c r="F155" i="2"/>
  <c r="F163" i="2"/>
  <c r="F171" i="2"/>
  <c r="F179" i="2"/>
  <c r="F187" i="2"/>
  <c r="F223" i="2"/>
  <c r="F236" i="2"/>
  <c r="F244" i="2"/>
  <c r="F252" i="2"/>
  <c r="F260" i="2"/>
  <c r="F268" i="2"/>
  <c r="F276" i="2"/>
  <c r="F284" i="2"/>
  <c r="F525" i="2"/>
  <c r="F204" i="2"/>
  <c r="F217" i="2"/>
  <c r="F531" i="2"/>
  <c r="F473" i="2"/>
  <c r="F207" i="2"/>
  <c r="F219" i="2"/>
  <c r="F480" i="2"/>
  <c r="F208" i="2"/>
  <c r="F220" i="2"/>
  <c r="F481" i="2"/>
  <c r="F209" i="2"/>
  <c r="F195" i="2"/>
  <c r="F556" i="2"/>
  <c r="F536" i="2"/>
  <c r="F1293" i="2"/>
  <c r="F1231" i="2"/>
  <c r="F728" i="2"/>
  <c r="F662" i="2"/>
  <c r="F1576" i="2"/>
  <c r="F1478" i="2"/>
  <c r="F502" i="2"/>
  <c r="F542" i="2"/>
  <c r="F551" i="2"/>
  <c r="F568" i="2"/>
  <c r="F582" i="2"/>
  <c r="F591" i="2"/>
  <c r="F600" i="2"/>
  <c r="F614" i="2"/>
  <c r="F623" i="2"/>
  <c r="F632" i="2"/>
  <c r="F646" i="2"/>
  <c r="F655" i="2"/>
  <c r="F667" i="2"/>
  <c r="F681" i="2"/>
  <c r="F690" i="2"/>
  <c r="F699" i="2"/>
  <c r="F714" i="2"/>
  <c r="F723" i="2"/>
  <c r="F741" i="2"/>
  <c r="F751" i="2"/>
  <c r="F765" i="2"/>
  <c r="F774" i="2"/>
  <c r="F783" i="2"/>
  <c r="F797" i="2"/>
  <c r="F807" i="2"/>
  <c r="F816" i="2"/>
  <c r="F820" i="2"/>
  <c r="F824" i="2"/>
  <c r="F828" i="2"/>
  <c r="F832" i="2"/>
  <c r="F836" i="2"/>
  <c r="F840" i="2"/>
  <c r="F844" i="2"/>
  <c r="F848" i="2"/>
  <c r="F852" i="2"/>
  <c r="F856" i="2"/>
  <c r="F860" i="2"/>
  <c r="F864" i="2"/>
  <c r="F868" i="2"/>
  <c r="F143" i="2"/>
  <c r="F151" i="2"/>
  <c r="F159" i="2"/>
  <c r="F167" i="2"/>
  <c r="F175" i="2"/>
  <c r="F183" i="2"/>
  <c r="F191" i="2"/>
  <c r="F232" i="2"/>
  <c r="F240" i="2"/>
  <c r="F248" i="2"/>
  <c r="F256" i="2"/>
  <c r="F264" i="2"/>
  <c r="F272" i="2"/>
  <c r="F280" i="2"/>
  <c r="F288" i="2"/>
  <c r="F296" i="2"/>
  <c r="F304" i="2"/>
  <c r="F312" i="2"/>
  <c r="F320" i="2"/>
  <c r="F328" i="2"/>
  <c r="F338" i="2"/>
  <c r="F346" i="2"/>
  <c r="F354" i="2"/>
  <c r="F362" i="2"/>
  <c r="F370" i="2"/>
  <c r="F378" i="2"/>
  <c r="F389" i="2"/>
  <c r="F397" i="2"/>
  <c r="F405" i="2"/>
  <c r="F413" i="2"/>
  <c r="F421" i="2"/>
  <c r="F429" i="2"/>
  <c r="F437" i="2"/>
  <c r="F445" i="2"/>
  <c r="F482" i="2"/>
  <c r="F211" i="2"/>
  <c r="F196" i="2"/>
  <c r="F1275" i="2"/>
  <c r="F1302" i="2"/>
  <c r="F736" i="2"/>
  <c r="F510" i="2"/>
  <c r="F541" i="2"/>
  <c r="F562" i="2"/>
  <c r="F567" i="2"/>
  <c r="F590" i="2"/>
  <c r="F595" i="2"/>
  <c r="F606" i="2"/>
  <c r="F644" i="2"/>
  <c r="F650" i="2"/>
  <c r="F660" i="2"/>
  <c r="F691" i="2"/>
  <c r="F702" i="2"/>
  <c r="F708" i="2"/>
  <c r="F719" i="2"/>
  <c r="F724" i="2"/>
  <c r="F744" i="2"/>
  <c r="F754" i="2"/>
  <c r="F759" i="2"/>
  <c r="F779" i="2"/>
  <c r="F785" i="2"/>
  <c r="F806" i="2"/>
  <c r="F811" i="2"/>
  <c r="F827" i="2"/>
  <c r="F843" i="2"/>
  <c r="F859" i="2"/>
  <c r="F138" i="2"/>
  <c r="F149" i="2"/>
  <c r="F160" i="2"/>
  <c r="F170" i="2"/>
  <c r="F181" i="2"/>
  <c r="F192" i="2"/>
  <c r="F235" i="2"/>
  <c r="F246" i="2"/>
  <c r="F257" i="2"/>
  <c r="F267" i="2"/>
  <c r="F278" i="2"/>
  <c r="F289" i="2"/>
  <c r="F298" i="2"/>
  <c r="F307" i="2"/>
  <c r="F316" i="2"/>
  <c r="F325" i="2"/>
  <c r="F336" i="2"/>
  <c r="F345" i="2"/>
  <c r="F355" i="2"/>
  <c r="F364" i="2"/>
  <c r="F373" i="2"/>
  <c r="F382" i="2"/>
  <c r="F394" i="2"/>
  <c r="F403" i="2"/>
  <c r="F412" i="2"/>
  <c r="F422" i="2"/>
  <c r="F431" i="2"/>
  <c r="F440" i="2"/>
  <c r="F449" i="2"/>
  <c r="F457" i="2"/>
  <c r="F98" i="2"/>
  <c r="F1276" i="2"/>
  <c r="F1182" i="2"/>
  <c r="F986" i="2"/>
  <c r="F12" i="2"/>
  <c r="F20" i="2"/>
  <c r="F28" i="2"/>
  <c r="F36" i="2"/>
  <c r="F44" i="2"/>
  <c r="F52" i="2"/>
  <c r="F60" i="2"/>
  <c r="F70" i="2"/>
  <c r="F78" i="2"/>
  <c r="F86" i="2"/>
  <c r="F94" i="2"/>
  <c r="F105" i="2"/>
  <c r="F113" i="2"/>
  <c r="F121" i="2"/>
  <c r="F129" i="2"/>
  <c r="F137" i="2"/>
  <c r="F554" i="2"/>
  <c r="F1277" i="2"/>
  <c r="F738" i="2"/>
  <c r="F472" i="2"/>
  <c r="F499" i="2"/>
  <c r="F506" i="2"/>
  <c r="F543" i="2"/>
  <c r="F612" i="2"/>
  <c r="F618" i="2"/>
  <c r="F628" i="2"/>
  <c r="F656" i="2"/>
  <c r="F670" i="2"/>
  <c r="F675" i="2"/>
  <c r="F686" i="2"/>
  <c r="F770" i="2"/>
  <c r="F775" i="2"/>
  <c r="F795" i="2"/>
  <c r="F801" i="2"/>
  <c r="F817" i="2"/>
  <c r="F833" i="2"/>
  <c r="F849" i="2"/>
  <c r="F865" i="2"/>
  <c r="F140" i="2"/>
  <c r="F150" i="2"/>
  <c r="F161" i="2"/>
  <c r="F172" i="2"/>
  <c r="F182" i="2"/>
  <c r="F193" i="2"/>
  <c r="F237" i="2"/>
  <c r="F247" i="2"/>
  <c r="F258" i="2"/>
  <c r="F269" i="2"/>
  <c r="F279" i="2"/>
  <c r="F290" i="2"/>
  <c r="F299" i="2"/>
  <c r="F308" i="2"/>
  <c r="F317" i="2"/>
  <c r="F326" i="2"/>
  <c r="F337" i="2"/>
  <c r="F347" i="2"/>
  <c r="F356" i="2"/>
  <c r="F365" i="2"/>
  <c r="F374" i="2"/>
  <c r="F383" i="2"/>
  <c r="F395" i="2"/>
  <c r="F404" i="2"/>
  <c r="F557" i="2"/>
  <c r="F1230" i="2"/>
  <c r="F739" i="2"/>
  <c r="F1379" i="2"/>
  <c r="F512" i="2"/>
  <c r="F548" i="2"/>
  <c r="F563" i="2"/>
  <c r="F580" i="2"/>
  <c r="F586" i="2"/>
  <c r="F596" i="2"/>
  <c r="F624" i="2"/>
  <c r="F635" i="2"/>
  <c r="F640" i="2"/>
  <c r="F651" i="2"/>
  <c r="F703" i="2"/>
  <c r="F715" i="2"/>
  <c r="F720" i="2"/>
  <c r="F803" i="2"/>
  <c r="F750" i="2"/>
  <c r="F755" i="2"/>
  <c r="F786" i="2"/>
  <c r="F791" i="2"/>
  <c r="F812" i="2"/>
  <c r="F823" i="2"/>
  <c r="F839" i="2"/>
  <c r="F855" i="2"/>
  <c r="F141" i="2"/>
  <c r="F152" i="2"/>
  <c r="F162" i="2"/>
  <c r="F173" i="2"/>
  <c r="F184" i="2"/>
  <c r="F222" i="2"/>
  <c r="F238" i="2"/>
  <c r="F249" i="2"/>
  <c r="F259" i="2"/>
  <c r="F270" i="2"/>
  <c r="F281" i="2"/>
  <c r="F291" i="2"/>
  <c r="F300" i="2"/>
  <c r="F309" i="2"/>
  <c r="F318" i="2"/>
  <c r="F327" i="2"/>
  <c r="F339" i="2"/>
  <c r="F348" i="2"/>
  <c r="F357" i="2"/>
  <c r="F366" i="2"/>
  <c r="F375" i="2"/>
  <c r="F384" i="2"/>
  <c r="F396" i="2"/>
  <c r="F406" i="2"/>
  <c r="F415" i="2"/>
  <c r="F424" i="2"/>
  <c r="F433" i="2"/>
  <c r="F442" i="2"/>
  <c r="F451" i="2"/>
  <c r="F459" i="2"/>
  <c r="F100" i="2"/>
  <c r="F1462" i="2"/>
  <c r="F1274" i="2"/>
  <c r="F1059" i="2"/>
  <c r="F14" i="2"/>
  <c r="F22" i="2"/>
  <c r="F30" i="2"/>
  <c r="F38" i="2"/>
  <c r="F46" i="2"/>
  <c r="F54" i="2"/>
  <c r="F62" i="2"/>
  <c r="F72" i="2"/>
  <c r="F80" i="2"/>
  <c r="F88" i="2"/>
  <c r="F96" i="2"/>
  <c r="F107" i="2"/>
  <c r="F115" i="2"/>
  <c r="F123" i="2"/>
  <c r="F131" i="2"/>
  <c r="F912" i="2"/>
  <c r="F971" i="2"/>
  <c r="F979" i="2"/>
  <c r="F1488" i="2"/>
  <c r="F1496" i="2"/>
  <c r="F1515" i="2"/>
  <c r="F1394" i="2"/>
  <c r="F1402" i="2"/>
  <c r="F1410" i="2"/>
  <c r="F1264" i="2"/>
  <c r="F532" i="2"/>
  <c r="F1234" i="2"/>
  <c r="F663" i="2"/>
  <c r="F1616" i="2"/>
  <c r="F507" i="2"/>
  <c r="F549" i="2"/>
  <c r="F592" i="2"/>
  <c r="F603" i="2"/>
  <c r="F608" i="2"/>
  <c r="F619" i="2"/>
  <c r="F671" i="2"/>
  <c r="F682" i="2"/>
  <c r="F693" i="2"/>
  <c r="F698" i="2"/>
  <c r="F710" i="2"/>
  <c r="F761" i="2"/>
  <c r="F766" i="2"/>
  <c r="F771" i="2"/>
  <c r="F802" i="2"/>
  <c r="F808" i="2"/>
  <c r="F829" i="2"/>
  <c r="F845" i="2"/>
  <c r="F861" i="2"/>
  <c r="F142" i="2"/>
  <c r="F153" i="2"/>
  <c r="F164" i="2"/>
  <c r="F174" i="2"/>
  <c r="F185" i="2"/>
  <c r="F229" i="2"/>
  <c r="F239" i="2"/>
  <c r="F250" i="2"/>
  <c r="F261" i="2"/>
  <c r="F271" i="2"/>
  <c r="F282" i="2"/>
  <c r="F292" i="2"/>
  <c r="F301" i="2"/>
  <c r="F310" i="2"/>
  <c r="F319" i="2"/>
  <c r="F329" i="2"/>
  <c r="F340" i="2"/>
  <c r="F349" i="2"/>
  <c r="F358" i="2"/>
  <c r="F367" i="2"/>
  <c r="F376" i="2"/>
  <c r="F388" i="2"/>
  <c r="F398" i="2"/>
  <c r="F407" i="2"/>
  <c r="F416" i="2"/>
  <c r="F425" i="2"/>
  <c r="F434" i="2"/>
  <c r="F443" i="2"/>
  <c r="F452" i="2"/>
  <c r="F460" i="2"/>
  <c r="F64" i="2"/>
  <c r="F535" i="2"/>
  <c r="F1309" i="2"/>
  <c r="F1243" i="2"/>
  <c r="F227" i="2"/>
  <c r="F1590" i="2"/>
  <c r="F492" i="2"/>
  <c r="F497" i="2"/>
  <c r="F513" i="2"/>
  <c r="F550" i="2"/>
  <c r="F564" i="2"/>
  <c r="F576" i="2"/>
  <c r="F587" i="2"/>
  <c r="F636" i="2"/>
  <c r="F647" i="2"/>
  <c r="F658" i="2"/>
  <c r="F666" i="2"/>
  <c r="F677" i="2"/>
  <c r="F746" i="2"/>
  <c r="F777" i="2"/>
  <c r="F782" i="2"/>
  <c r="F787" i="2"/>
  <c r="F819" i="2"/>
  <c r="F835" i="2"/>
  <c r="F851" i="2"/>
  <c r="F867" i="2"/>
  <c r="F144" i="2"/>
  <c r="F154" i="2"/>
  <c r="F165" i="2"/>
  <c r="F176" i="2"/>
  <c r="F186" i="2"/>
  <c r="F230" i="2"/>
  <c r="F241" i="2"/>
  <c r="F251" i="2"/>
  <c r="F262" i="2"/>
  <c r="F273" i="2"/>
  <c r="F283" i="2"/>
  <c r="F293" i="2"/>
  <c r="F302" i="2"/>
  <c r="F311" i="2"/>
  <c r="F321" i="2"/>
  <c r="F330" i="2"/>
  <c r="F341" i="2"/>
  <c r="F350" i="2"/>
  <c r="F359" i="2"/>
  <c r="F368" i="2"/>
  <c r="F377" i="2"/>
  <c r="F390" i="2"/>
  <c r="F399" i="2"/>
  <c r="F408" i="2"/>
  <c r="F417" i="2"/>
  <c r="F426" i="2"/>
  <c r="F435" i="2"/>
  <c r="F444" i="2"/>
  <c r="F453" i="2"/>
  <c r="F461" i="2"/>
  <c r="F65" i="2"/>
  <c r="F1464" i="2"/>
  <c r="F1179" i="2"/>
  <c r="F1061" i="2"/>
  <c r="F537" i="2"/>
  <c r="F1310" i="2"/>
  <c r="F726" i="2"/>
  <c r="F228" i="2"/>
  <c r="F1638" i="2"/>
  <c r="F508" i="2"/>
  <c r="F552" i="2"/>
  <c r="F571" i="2"/>
  <c r="F604" i="2"/>
  <c r="F615" i="2"/>
  <c r="F626" i="2"/>
  <c r="F631" i="2"/>
  <c r="F642" i="2"/>
  <c r="F689" i="2"/>
  <c r="F694" i="2"/>
  <c r="F704" i="2"/>
  <c r="F1292" i="2"/>
  <c r="F727" i="2"/>
  <c r="F7" i="2"/>
  <c r="F496" i="2"/>
  <c r="F504" i="2"/>
  <c r="F527" i="2"/>
  <c r="F583" i="2"/>
  <c r="F594" i="2"/>
  <c r="F599" i="2"/>
  <c r="F610" i="2"/>
  <c r="F654" i="2"/>
  <c r="F659" i="2"/>
  <c r="F673" i="2"/>
  <c r="F712" i="2"/>
  <c r="F718" i="2"/>
  <c r="F742" i="2"/>
  <c r="F747" i="2"/>
  <c r="F753" i="2"/>
  <c r="F773" i="2"/>
  <c r="F778" i="2"/>
  <c r="F810" i="2"/>
  <c r="F815" i="2"/>
  <c r="F831" i="2"/>
  <c r="F847" i="2"/>
  <c r="F863" i="2"/>
  <c r="F146" i="2"/>
  <c r="F157" i="2"/>
  <c r="F168" i="2"/>
  <c r="F178" i="2"/>
  <c r="F189" i="2"/>
  <c r="F233" i="2"/>
  <c r="F1272" i="2"/>
  <c r="F1295" i="2"/>
  <c r="F730" i="2"/>
  <c r="F1479" i="2"/>
  <c r="F471" i="2"/>
  <c r="F540" i="2"/>
  <c r="F572" i="2"/>
  <c r="F578" i="2"/>
  <c r="F622" i="2"/>
  <c r="F627" i="2"/>
  <c r="F638" i="2"/>
  <c r="F679" i="2"/>
  <c r="F685" i="2"/>
  <c r="F695" i="2"/>
  <c r="F743" i="2"/>
  <c r="F763" i="2"/>
  <c r="F769" i="2"/>
  <c r="F789" i="2"/>
  <c r="F794" i="2"/>
  <c r="F821" i="2"/>
  <c r="F837" i="2"/>
  <c r="F853" i="2"/>
  <c r="F869" i="2"/>
  <c r="F148" i="2"/>
  <c r="F158" i="2"/>
  <c r="F169" i="2"/>
  <c r="F180" i="2"/>
  <c r="F190" i="2"/>
  <c r="F234" i="2"/>
  <c r="F245" i="2"/>
  <c r="F255" i="2"/>
  <c r="F266" i="2"/>
  <c r="F277" i="2"/>
  <c r="F287" i="2"/>
  <c r="F297" i="2"/>
  <c r="F306" i="2"/>
  <c r="F315" i="2"/>
  <c r="F324" i="2"/>
  <c r="F335" i="2"/>
  <c r="F344" i="2"/>
  <c r="F353" i="2"/>
  <c r="F363" i="2"/>
  <c r="F372" i="2"/>
  <c r="F381" i="2"/>
  <c r="F393" i="2"/>
  <c r="F402" i="2"/>
  <c r="F411" i="2"/>
  <c r="F420" i="2"/>
  <c r="F430" i="2"/>
  <c r="F439" i="2"/>
  <c r="F448" i="2"/>
  <c r="F456" i="2"/>
  <c r="F464" i="2"/>
  <c r="F1314" i="2"/>
  <c r="F1189" i="2"/>
  <c r="F1037" i="2"/>
  <c r="F722" i="2"/>
  <c r="F188" i="2"/>
  <c r="F274" i="2"/>
  <c r="F313" i="2"/>
  <c r="F351" i="2"/>
  <c r="F391" i="2"/>
  <c r="F419" i="2"/>
  <c r="F446" i="2"/>
  <c r="F99" i="2"/>
  <c r="F1466" i="2"/>
  <c r="F1270" i="2"/>
  <c r="F1063" i="2"/>
  <c r="F13" i="2"/>
  <c r="F24" i="2"/>
  <c r="F34" i="2"/>
  <c r="F45" i="2"/>
  <c r="F56" i="2"/>
  <c r="F68" i="2"/>
  <c r="F79" i="2"/>
  <c r="F90" i="2"/>
  <c r="F103" i="2"/>
  <c r="F114" i="2"/>
  <c r="F125" i="2"/>
  <c r="F135" i="2"/>
  <c r="F879" i="2"/>
  <c r="F969" i="2"/>
  <c r="F978" i="2"/>
  <c r="F1489" i="2"/>
  <c r="F928" i="2"/>
  <c r="F1388" i="2"/>
  <c r="F1398" i="2"/>
  <c r="F1407" i="2"/>
  <c r="F1322" i="2"/>
  <c r="F1497" i="2"/>
  <c r="F1166" i="2"/>
  <c r="F1129" i="2"/>
  <c r="F1137" i="2"/>
  <c r="F1069" i="2"/>
  <c r="F1470" i="2"/>
  <c r="F1503" i="2"/>
  <c r="F1269" i="2"/>
  <c r="F1350" i="2"/>
  <c r="F1352" i="2"/>
  <c r="F1190" i="2"/>
  <c r="F1354" i="2"/>
  <c r="F1153" i="2"/>
  <c r="F1196" i="2"/>
  <c r="F1204" i="2"/>
  <c r="F1068" i="2"/>
  <c r="F1173" i="2"/>
  <c r="F1147" i="2"/>
  <c r="F1119" i="2"/>
  <c r="F1109" i="2"/>
  <c r="F1100" i="2"/>
  <c r="F1092" i="2"/>
  <c r="F1084" i="2"/>
  <c r="F1076" i="2"/>
  <c r="F1058" i="2"/>
  <c r="F1050" i="2"/>
  <c r="F1042" i="2"/>
  <c r="F1033" i="2"/>
  <c r="F1023" i="2"/>
  <c r="F1016" i="2"/>
  <c r="F1008" i="2"/>
  <c r="F1000" i="2"/>
  <c r="F992" i="2"/>
  <c r="F982" i="2"/>
  <c r="F959" i="2"/>
  <c r="F950" i="2"/>
  <c r="F940" i="2"/>
  <c r="F920" i="2"/>
  <c r="F911" i="2"/>
  <c r="F899" i="2"/>
  <c r="F891" i="2"/>
  <c r="F1548" i="2"/>
  <c r="F1558" i="2"/>
  <c r="F1572" i="2"/>
  <c r="F1626" i="2"/>
  <c r="F1583" i="2"/>
  <c r="F1612" i="2"/>
  <c r="F1599" i="2"/>
  <c r="F1384" i="2"/>
  <c r="F1415" i="2"/>
  <c r="F1423" i="2"/>
  <c r="F1433" i="2"/>
  <c r="F798" i="2"/>
  <c r="F231" i="2"/>
  <c r="F275" i="2"/>
  <c r="F314" i="2"/>
  <c r="F352" i="2"/>
  <c r="F392" i="2"/>
  <c r="F423" i="2"/>
  <c r="F447" i="2"/>
  <c r="F1271" i="2"/>
  <c r="F987" i="2"/>
  <c r="F15" i="2"/>
  <c r="F25" i="2"/>
  <c r="F35" i="2"/>
  <c r="F47" i="2"/>
  <c r="F57" i="2"/>
  <c r="F69" i="2"/>
  <c r="F242" i="2"/>
  <c r="F285" i="2"/>
  <c r="F322" i="2"/>
  <c r="F360" i="2"/>
  <c r="F400" i="2"/>
  <c r="F427" i="2"/>
  <c r="F450" i="2"/>
  <c r="F1180" i="2"/>
  <c r="F16" i="2"/>
  <c r="F26" i="2"/>
  <c r="F37" i="2"/>
  <c r="F48" i="2"/>
  <c r="F58" i="2"/>
  <c r="F71" i="2"/>
  <c r="F82" i="2"/>
  <c r="F92" i="2"/>
  <c r="F106" i="2"/>
  <c r="F117" i="2"/>
  <c r="F127" i="2"/>
  <c r="F880" i="2"/>
  <c r="F972" i="2"/>
  <c r="F1477" i="2"/>
  <c r="F1491" i="2"/>
  <c r="F930" i="2"/>
  <c r="F1391" i="2"/>
  <c r="F1400" i="2"/>
  <c r="F1409" i="2"/>
  <c r="F1313" i="2"/>
  <c r="F1499" i="2"/>
  <c r="F1168" i="2"/>
  <c r="F1131" i="2"/>
  <c r="F1139" i="2"/>
  <c r="F762" i="2"/>
  <c r="F793" i="2"/>
  <c r="F243" i="2"/>
  <c r="F286" i="2"/>
  <c r="F323" i="2"/>
  <c r="F361" i="2"/>
  <c r="F401" i="2"/>
  <c r="F428" i="2"/>
  <c r="F454" i="2"/>
  <c r="F1212" i="2"/>
  <c r="F145" i="2"/>
  <c r="F253" i="2"/>
  <c r="F294" i="2"/>
  <c r="F331" i="2"/>
  <c r="F369" i="2"/>
  <c r="F409" i="2"/>
  <c r="F432" i="2"/>
  <c r="F455" i="2"/>
  <c r="F1223" i="2"/>
  <c r="F757" i="2"/>
  <c r="F825" i="2"/>
  <c r="F156" i="2"/>
  <c r="F254" i="2"/>
  <c r="F295" i="2"/>
  <c r="F334" i="2"/>
  <c r="F371" i="2"/>
  <c r="F410" i="2"/>
  <c r="F436" i="2"/>
  <c r="F458" i="2"/>
  <c r="F841" i="2"/>
  <c r="F166" i="2"/>
  <c r="F263" i="2"/>
  <c r="F303" i="2"/>
  <c r="F342" i="2"/>
  <c r="F379" i="2"/>
  <c r="F414" i="2"/>
  <c r="F438" i="2"/>
  <c r="F462" i="2"/>
  <c r="F804" i="2"/>
  <c r="F857" i="2"/>
  <c r="F177" i="2"/>
  <c r="F265" i="2"/>
  <c r="F305" i="2"/>
  <c r="F343" i="2"/>
  <c r="F380" i="2"/>
  <c r="F418" i="2"/>
  <c r="F441" i="2"/>
  <c r="F463" i="2"/>
  <c r="F1465" i="2"/>
  <c r="F1062" i="2"/>
  <c r="F1463" i="2"/>
  <c r="F1360" i="2"/>
  <c r="F17" i="2"/>
  <c r="F32" i="2"/>
  <c r="F50" i="2"/>
  <c r="F67" i="2"/>
  <c r="F84" i="2"/>
  <c r="F101" i="2"/>
  <c r="F116" i="2"/>
  <c r="F130" i="2"/>
  <c r="F936" i="2"/>
  <c r="F968" i="2"/>
  <c r="F1482" i="2"/>
  <c r="F1494" i="2"/>
  <c r="F1517" i="2"/>
  <c r="F1401" i="2"/>
  <c r="F1207" i="2"/>
  <c r="F1169" i="2"/>
  <c r="F1134" i="2"/>
  <c r="F1143" i="2"/>
  <c r="F1471" i="2"/>
  <c r="F1280" i="2"/>
  <c r="F1336" i="2"/>
  <c r="F1344" i="2"/>
  <c r="F1523" i="2"/>
  <c r="F924" i="2"/>
  <c r="F1152" i="2"/>
  <c r="F1200" i="2"/>
  <c r="F1327" i="2"/>
  <c r="F1161" i="2"/>
  <c r="F1123" i="2"/>
  <c r="F1113" i="2"/>
  <c r="F1101" i="2"/>
  <c r="F1091" i="2"/>
  <c r="F1082" i="2"/>
  <c r="F1073" i="2"/>
  <c r="F1054" i="2"/>
  <c r="F1045" i="2"/>
  <c r="F1035" i="2"/>
  <c r="F1024" i="2"/>
  <c r="F1015" i="2"/>
  <c r="F1006" i="2"/>
  <c r="F997" i="2"/>
  <c r="F988" i="2"/>
  <c r="F966" i="2"/>
  <c r="F952" i="2"/>
  <c r="F941" i="2"/>
  <c r="F919" i="2"/>
  <c r="F907" i="2"/>
  <c r="F896" i="2"/>
  <c r="F886" i="2"/>
  <c r="F1553" i="2"/>
  <c r="F1568" i="2"/>
  <c r="F1627" i="2"/>
  <c r="F1620" i="2"/>
  <c r="F1615" i="2"/>
  <c r="F1603" i="2"/>
  <c r="F1425" i="2"/>
  <c r="F1420" i="2"/>
  <c r="F1430" i="2"/>
  <c r="F1440" i="2"/>
  <c r="F1448" i="2"/>
  <c r="F1456" i="2"/>
  <c r="F1507" i="2"/>
  <c r="F1460" i="2"/>
  <c r="F1527" i="2"/>
  <c r="F1537" i="2"/>
  <c r="F1225" i="2"/>
  <c r="F1186" i="2"/>
  <c r="F1209" i="2"/>
  <c r="F1332" i="2"/>
  <c r="F1288" i="2"/>
  <c r="F1305" i="2"/>
  <c r="F1329" i="2"/>
  <c r="F1250" i="2"/>
  <c r="F1285" i="2"/>
  <c r="F1341" i="2"/>
  <c r="F1286" i="2"/>
  <c r="F1206" i="2"/>
  <c r="F947" i="2"/>
  <c r="F970" i="2"/>
  <c r="F1495" i="2"/>
  <c r="F1403" i="2"/>
  <c r="F1498" i="2"/>
  <c r="F1135" i="2"/>
  <c r="F1472" i="2"/>
  <c r="F1337" i="2"/>
  <c r="F1154" i="2"/>
  <c r="F1555" i="2"/>
  <c r="F1211" i="2"/>
  <c r="F878" i="2"/>
  <c r="F1160" i="2"/>
  <c r="F1110" i="2"/>
  <c r="F1099" i="2"/>
  <c r="F1090" i="2"/>
  <c r="F1072" i="2"/>
  <c r="F1053" i="2"/>
  <c r="F1044" i="2"/>
  <c r="F1034" i="2"/>
  <c r="F1014" i="2"/>
  <c r="F1005" i="2"/>
  <c r="F985" i="2"/>
  <c r="F951" i="2"/>
  <c r="F918" i="2"/>
  <c r="F895" i="2"/>
  <c r="F1556" i="2"/>
  <c r="F1585" i="2"/>
  <c r="F1607" i="2"/>
  <c r="F1602" i="2"/>
  <c r="F1432" i="2"/>
  <c r="F1431" i="2"/>
  <c r="F1441" i="2"/>
  <c r="F1449" i="2"/>
  <c r="F1509" i="2"/>
  <c r="F1528" i="2"/>
  <c r="F1194" i="2"/>
  <c r="F1202" i="2"/>
  <c r="F1365" i="2"/>
  <c r="F1265" i="2"/>
  <c r="F1220" i="2"/>
  <c r="F1319" i="2"/>
  <c r="F1136" i="2"/>
  <c r="F9" i="2"/>
  <c r="F1346" i="2"/>
  <c r="F1155" i="2"/>
  <c r="F1108" i="2"/>
  <c r="F1080" i="2"/>
  <c r="F1043" i="2"/>
  <c r="F1013" i="2"/>
  <c r="F984" i="2"/>
  <c r="F917" i="2"/>
  <c r="F883" i="2"/>
  <c r="F1557" i="2"/>
  <c r="F1604" i="2"/>
  <c r="F1434" i="2"/>
  <c r="F1450" i="2"/>
  <c r="F1520" i="2"/>
  <c r="F1539" i="2"/>
  <c r="F1217" i="2"/>
  <c r="F1366" i="2"/>
  <c r="F1244" i="2"/>
  <c r="F1531" i="2"/>
  <c r="F1060" i="2"/>
  <c r="F18" i="2"/>
  <c r="F33" i="2"/>
  <c r="F51" i="2"/>
  <c r="F73" i="2"/>
  <c r="F85" i="2"/>
  <c r="F102" i="2"/>
  <c r="F118" i="2"/>
  <c r="F132" i="2"/>
  <c r="F1535" i="2"/>
  <c r="F1483" i="2"/>
  <c r="F1390" i="2"/>
  <c r="F1122" i="2"/>
  <c r="F1125" i="2"/>
  <c r="F1554" i="2"/>
  <c r="F1282" i="2"/>
  <c r="F1345" i="2"/>
  <c r="F1227" i="2"/>
  <c r="F1121" i="2"/>
  <c r="F1081" i="2"/>
  <c r="F1025" i="2"/>
  <c r="F996" i="2"/>
  <c r="F965" i="2"/>
  <c r="F939" i="2"/>
  <c r="F906" i="2"/>
  <c r="F885" i="2"/>
  <c r="F1652" i="2"/>
  <c r="F1570" i="2"/>
  <c r="F1594" i="2"/>
  <c r="F1421" i="2"/>
  <c r="F1457" i="2"/>
  <c r="F1522" i="2"/>
  <c r="F1538" i="2"/>
  <c r="F1199" i="2"/>
  <c r="F1251" i="2"/>
  <c r="F1245" i="2"/>
  <c r="F1378" i="2"/>
  <c r="F1343" i="2"/>
  <c r="F1287" i="2"/>
  <c r="F890" i="2"/>
  <c r="F1392" i="2"/>
  <c r="F1500" i="2"/>
  <c r="F1473" i="2"/>
  <c r="F1559" i="2"/>
  <c r="F1111" i="2"/>
  <c r="F1120" i="2"/>
  <c r="F1089" i="2"/>
  <c r="F1052" i="2"/>
  <c r="F1022" i="2"/>
  <c r="F995" i="2"/>
  <c r="F949" i="2"/>
  <c r="F903" i="2"/>
  <c r="F1582" i="2"/>
  <c r="F1413" i="2"/>
  <c r="F1442" i="2"/>
  <c r="F1458" i="2"/>
  <c r="F1529" i="2"/>
  <c r="F1193" i="2"/>
  <c r="F1316" i="2"/>
  <c r="F1372" i="2"/>
  <c r="F1348" i="2"/>
  <c r="F1222" i="2"/>
  <c r="F19" i="2"/>
  <c r="F39" i="2"/>
  <c r="F53" i="2"/>
  <c r="F74" i="2"/>
  <c r="F87" i="2"/>
  <c r="F104" i="2"/>
  <c r="F119" i="2"/>
  <c r="F133" i="2"/>
  <c r="F973" i="2"/>
  <c r="F1536" i="2"/>
  <c r="F1484" i="2"/>
  <c r="F1389" i="2"/>
  <c r="F1404" i="2"/>
  <c r="F1126" i="2"/>
  <c r="F1281" i="2"/>
  <c r="F1349" i="2"/>
  <c r="F908" i="2"/>
  <c r="F1229" i="2"/>
  <c r="F1159" i="2"/>
  <c r="F1098" i="2"/>
  <c r="F1071" i="2"/>
  <c r="F1032" i="2"/>
  <c r="F1004" i="2"/>
  <c r="F960" i="2"/>
  <c r="F938" i="2"/>
  <c r="F894" i="2"/>
  <c r="F1647" i="2"/>
  <c r="F1573" i="2"/>
  <c r="F1608" i="2"/>
  <c r="F1595" i="2"/>
  <c r="F1422" i="2"/>
  <c r="F1510" i="2"/>
  <c r="F1226" i="2"/>
  <c r="F1262" i="2"/>
  <c r="F1330" i="2"/>
  <c r="F1351" i="2"/>
  <c r="F1512" i="2"/>
  <c r="F1371" i="2"/>
  <c r="F1248" i="2"/>
  <c r="F21" i="2"/>
  <c r="F40" i="2"/>
  <c r="F55" i="2"/>
  <c r="F75" i="2"/>
  <c r="F89" i="2"/>
  <c r="F108" i="2"/>
  <c r="F120" i="2"/>
  <c r="F134" i="2"/>
  <c r="F904" i="2"/>
  <c r="F974" i="2"/>
  <c r="F1540" i="2"/>
  <c r="F1485" i="2"/>
  <c r="F929" i="2"/>
  <c r="F1393" i="2"/>
  <c r="F1405" i="2"/>
  <c r="F1259" i="2"/>
  <c r="F1501" i="2"/>
  <c r="F1127" i="2"/>
  <c r="F1138" i="2"/>
  <c r="F10" i="2"/>
  <c r="F1474" i="2"/>
  <c r="F1283" i="2"/>
  <c r="F1359" i="2"/>
  <c r="F1347" i="2"/>
  <c r="F927" i="2"/>
  <c r="F933" i="2"/>
  <c r="F1156" i="2"/>
  <c r="F1569" i="2"/>
  <c r="F1224" i="2"/>
  <c r="F1065" i="2"/>
  <c r="F877" i="2"/>
  <c r="F1158" i="2"/>
  <c r="F1118" i="2"/>
  <c r="F1107" i="2"/>
  <c r="F1097" i="2"/>
  <c r="F1088" i="2"/>
  <c r="F1079" i="2"/>
  <c r="F1070" i="2"/>
  <c r="F1051" i="2"/>
  <c r="F1041" i="2"/>
  <c r="F1031" i="2"/>
  <c r="F1021" i="2"/>
  <c r="F1012" i="2"/>
  <c r="F1003" i="2"/>
  <c r="F994" i="2"/>
  <c r="F983" i="2"/>
  <c r="F905" i="2"/>
  <c r="F946" i="2"/>
  <c r="F937" i="2"/>
  <c r="F916" i="2"/>
  <c r="F902" i="2"/>
  <c r="F893" i="2"/>
  <c r="F876" i="2"/>
  <c r="F1642" i="2"/>
  <c r="F1560" i="2"/>
  <c r="F1574" i="2"/>
  <c r="F1586" i="2"/>
  <c r="F1609" i="2"/>
  <c r="F1596" i="2"/>
  <c r="F1605" i="2"/>
  <c r="F1414" i="2"/>
  <c r="F1424" i="2"/>
  <c r="F1435" i="2"/>
  <c r="F1443" i="2"/>
  <c r="F1451" i="2"/>
  <c r="F1459" i="2"/>
  <c r="F1511" i="2"/>
  <c r="F1521" i="2"/>
  <c r="F1530" i="2"/>
  <c r="F1383" i="2"/>
  <c r="F1181" i="2"/>
  <c r="F1205" i="2"/>
  <c r="F1214" i="2"/>
  <c r="F1370" i="2"/>
  <c r="F1364" i="2"/>
  <c r="F1267" i="2"/>
  <c r="F1368" i="2"/>
  <c r="F1185" i="2"/>
  <c r="F1255" i="2"/>
  <c r="F1358" i="2"/>
  <c r="F1355" i="2"/>
  <c r="F1197" i="2"/>
  <c r="F1216" i="2"/>
  <c r="F1253" i="2"/>
  <c r="F1228" i="2"/>
  <c r="F23" i="2"/>
  <c r="F41" i="2"/>
  <c r="F59" i="2"/>
  <c r="F76" i="2"/>
  <c r="F91" i="2"/>
  <c r="F109" i="2"/>
  <c r="F122" i="2"/>
  <c r="F136" i="2"/>
  <c r="F1172" i="2"/>
  <c r="F975" i="2"/>
  <c r="F1542" i="2"/>
  <c r="F1486" i="2"/>
  <c r="F931" i="2"/>
  <c r="F1395" i="2"/>
  <c r="F1406" i="2"/>
  <c r="F1304" i="2"/>
  <c r="F1163" i="2"/>
  <c r="F1128" i="2"/>
  <c r="F1140" i="2"/>
  <c r="F1475" i="2"/>
  <c r="F1279" i="2"/>
  <c r="F1361" i="2"/>
  <c r="F1353" i="2"/>
  <c r="F925" i="2"/>
  <c r="F1148" i="2"/>
  <c r="F1157" i="2"/>
  <c r="F1571" i="2"/>
  <c r="F1208" i="2"/>
  <c r="F1066" i="2"/>
  <c r="F1146" i="2"/>
  <c r="F1117" i="2"/>
  <c r="F1106" i="2"/>
  <c r="F1096" i="2"/>
  <c r="F1087" i="2"/>
  <c r="F1078" i="2"/>
  <c r="F1064" i="2"/>
  <c r="F1049" i="2"/>
  <c r="F1040" i="2"/>
  <c r="F1029" i="2"/>
  <c r="F1020" i="2"/>
  <c r="F1011" i="2"/>
  <c r="F1002" i="2"/>
  <c r="F993" i="2"/>
  <c r="F981" i="2"/>
  <c r="F958" i="2"/>
  <c r="F945" i="2"/>
  <c r="F935" i="2"/>
  <c r="F915" i="2"/>
  <c r="F901" i="2"/>
  <c r="F892" i="2"/>
  <c r="F1549" i="2"/>
  <c r="F1561" i="2"/>
  <c r="F1575" i="2"/>
  <c r="F1587" i="2"/>
  <c r="F1610" i="2"/>
  <c r="F1597" i="2"/>
  <c r="F1606" i="2"/>
  <c r="F1416" i="2"/>
  <c r="F1426" i="2"/>
  <c r="F1436" i="2"/>
  <c r="F1444" i="2"/>
  <c r="F1452" i="2"/>
  <c r="F1467" i="2"/>
  <c r="F1187" i="2"/>
  <c r="F1375" i="2"/>
  <c r="F1260" i="2"/>
  <c r="F1357" i="2"/>
  <c r="F469" i="2"/>
  <c r="F29" i="2"/>
  <c r="F43" i="2"/>
  <c r="F63" i="2"/>
  <c r="F81" i="2"/>
  <c r="F95" i="2"/>
  <c r="F111" i="2"/>
  <c r="F126" i="2"/>
  <c r="F977" i="2"/>
  <c r="F1492" i="2"/>
  <c r="F1397" i="2"/>
  <c r="F1461" i="2"/>
  <c r="F11" i="2"/>
  <c r="F31" i="2"/>
  <c r="F49" i="2"/>
  <c r="F66" i="2"/>
  <c r="F83" i="2"/>
  <c r="F97" i="2"/>
  <c r="F112" i="2"/>
  <c r="F128" i="2"/>
  <c r="F884" i="2"/>
  <c r="F1321" i="2"/>
  <c r="F980" i="2"/>
  <c r="F1493" i="2"/>
  <c r="F1516" i="2"/>
  <c r="F1399" i="2"/>
  <c r="F1412" i="2"/>
  <c r="F1198" i="2"/>
  <c r="F1167" i="2"/>
  <c r="F1133" i="2"/>
  <c r="F1112" i="2"/>
  <c r="F1469" i="2"/>
  <c r="F1323" i="2"/>
  <c r="F1369" i="2"/>
  <c r="F1363" i="2"/>
  <c r="F1519" i="2"/>
  <c r="F923" i="2"/>
  <c r="F1151" i="2"/>
  <c r="E1656" i="2"/>
  <c r="F1192" i="2"/>
  <c r="F1256" i="2"/>
  <c r="F1162" i="2"/>
  <c r="F1124" i="2"/>
  <c r="F1114" i="2"/>
  <c r="F1103" i="2"/>
  <c r="F1093" i="2"/>
  <c r="F1083" i="2"/>
  <c r="F1074" i="2"/>
  <c r="F1055" i="2"/>
  <c r="F1046" i="2"/>
  <c r="F1036" i="2"/>
  <c r="F1026" i="2"/>
  <c r="F1017" i="2"/>
  <c r="F1007" i="2"/>
  <c r="F998" i="2"/>
  <c r="F989" i="2"/>
  <c r="F967" i="2"/>
  <c r="F955" i="2"/>
  <c r="F942" i="2"/>
  <c r="F921" i="2"/>
  <c r="F909" i="2"/>
  <c r="F897" i="2"/>
  <c r="F887" i="2"/>
  <c r="F874" i="2"/>
  <c r="F1552" i="2"/>
  <c r="F1567" i="2"/>
  <c r="F1632" i="2"/>
  <c r="F1588" i="2"/>
  <c r="F1614" i="2"/>
  <c r="F1601" i="2"/>
  <c r="F1387" i="2"/>
  <c r="F1419" i="2"/>
  <c r="F1429" i="2"/>
  <c r="F1439" i="2"/>
  <c r="F1447" i="2"/>
  <c r="F1455" i="2"/>
  <c r="F1506" i="2"/>
  <c r="F1514" i="2"/>
  <c r="F1526" i="2"/>
  <c r="F1534" i="2"/>
  <c r="F1201" i="2"/>
  <c r="F1191" i="2"/>
  <c r="F1203" i="2"/>
  <c r="F1311" i="2"/>
  <c r="F1328" i="2"/>
  <c r="F1303" i="2"/>
  <c r="F1247" i="2"/>
  <c r="F1254" i="2"/>
  <c r="F1249" i="2"/>
  <c r="F1315" i="2"/>
  <c r="F1284" i="2"/>
  <c r="F1362" i="2"/>
  <c r="F1518" i="2"/>
  <c r="F124" i="2"/>
  <c r="F1142" i="2"/>
  <c r="F1334" i="2"/>
  <c r="F1218" i="2"/>
  <c r="F1171" i="2"/>
  <c r="F1095" i="2"/>
  <c r="F1048" i="2"/>
  <c r="F1010" i="2"/>
  <c r="F957" i="2"/>
  <c r="F900" i="2"/>
  <c r="F1550" i="2"/>
  <c r="F1611" i="2"/>
  <c r="F1427" i="2"/>
  <c r="F1504" i="2"/>
  <c r="F1188" i="2"/>
  <c r="F1367" i="2"/>
  <c r="F1210" i="2"/>
  <c r="F1338" i="2"/>
  <c r="F1335" i="2"/>
  <c r="F1219" i="2"/>
  <c r="F1094" i="2"/>
  <c r="F1009" i="2"/>
  <c r="F898" i="2"/>
  <c r="F1551" i="2"/>
  <c r="F1428" i="2"/>
  <c r="F1184" i="2"/>
  <c r="F1221" i="2"/>
  <c r="F6" i="2"/>
  <c r="F1621" i="2"/>
  <c r="F910" i="2"/>
  <c r="F1085" i="2"/>
  <c r="F999" i="2"/>
  <c r="F1438" i="2"/>
  <c r="F1195" i="2"/>
  <c r="F1263" i="2"/>
  <c r="F1445" i="2"/>
  <c r="F1377" i="2"/>
  <c r="F1373" i="2"/>
  <c r="F1306" i="2"/>
  <c r="F1149" i="2"/>
  <c r="F1170" i="2"/>
  <c r="F1047" i="2"/>
  <c r="F956" i="2"/>
  <c r="F1613" i="2"/>
  <c r="F1505" i="2"/>
  <c r="F1333" i="2"/>
  <c r="F1164" i="2"/>
  <c r="F1468" i="2"/>
  <c r="F961" i="2"/>
  <c r="F1144" i="2"/>
  <c r="F1038" i="2"/>
  <c r="F943" i="2"/>
  <c r="F1566" i="2"/>
  <c r="F1508" i="2"/>
  <c r="F1246" i="2"/>
  <c r="F1524" i="2"/>
  <c r="F1386" i="2"/>
  <c r="F27" i="2"/>
  <c r="F1490" i="2"/>
  <c r="F1317" i="2"/>
  <c r="F1340" i="2"/>
  <c r="F1150" i="2"/>
  <c r="F1067" i="2"/>
  <c r="F1145" i="2"/>
  <c r="F1086" i="2"/>
  <c r="F1039" i="2"/>
  <c r="F1001" i="2"/>
  <c r="F944" i="2"/>
  <c r="F889" i="2"/>
  <c r="F1562" i="2"/>
  <c r="F1598" i="2"/>
  <c r="F1437" i="2"/>
  <c r="F1513" i="2"/>
  <c r="F1213" i="2"/>
  <c r="F1331" i="2"/>
  <c r="F1252" i="2"/>
  <c r="F1600" i="2"/>
  <c r="F1525" i="2"/>
  <c r="F42" i="2"/>
  <c r="F888" i="2"/>
  <c r="F1446" i="2"/>
  <c r="F1257" i="2"/>
  <c r="F61" i="2"/>
  <c r="F1165" i="2"/>
  <c r="F1476" i="2"/>
  <c r="F962" i="2"/>
  <c r="F1116" i="2"/>
  <c r="F1077" i="2"/>
  <c r="F1028" i="2"/>
  <c r="F991" i="2"/>
  <c r="F934" i="2"/>
  <c r="F1385" i="2"/>
  <c r="F1339" i="2"/>
  <c r="F77" i="2"/>
  <c r="F976" i="2"/>
  <c r="F1396" i="2"/>
  <c r="F1130" i="2"/>
  <c r="F1502" i="2"/>
  <c r="F1115" i="2"/>
  <c r="F1075" i="2"/>
  <c r="F1027" i="2"/>
  <c r="F990" i="2"/>
  <c r="F922" i="2"/>
  <c r="F875" i="2"/>
  <c r="F1215" i="2"/>
  <c r="F93" i="2"/>
  <c r="F1408" i="2"/>
  <c r="F1132" i="2"/>
  <c r="F1268" i="2"/>
  <c r="F932" i="2"/>
  <c r="F1577" i="2"/>
  <c r="F1105" i="2"/>
  <c r="F1057" i="2"/>
  <c r="F1019" i="2"/>
  <c r="F964" i="2"/>
  <c r="F914" i="2"/>
  <c r="F1589" i="2"/>
  <c r="F1417" i="2"/>
  <c r="F1453" i="2"/>
  <c r="F1532" i="2"/>
  <c r="F1318" i="2"/>
  <c r="F1258" i="2"/>
  <c r="F1342" i="2"/>
  <c r="F1411" i="2"/>
  <c r="F1141" i="2"/>
  <c r="F1266" i="2"/>
  <c r="F1356" i="2"/>
  <c r="F1104" i="2"/>
  <c r="F1056" i="2"/>
  <c r="F1018" i="2"/>
  <c r="F963" i="2"/>
  <c r="F913" i="2"/>
  <c r="F1584" i="2"/>
  <c r="F1418" i="2"/>
  <c r="F1533" i="2"/>
  <c r="F1374" i="2"/>
  <c r="F1376" i="2"/>
  <c r="F1261" i="2"/>
  <c r="F1547" i="2"/>
  <c r="F1183" i="2"/>
  <c r="F1637" i="2"/>
  <c r="F110" i="2"/>
  <c r="F926" i="2"/>
  <c r="F1454" i="2"/>
  <c r="F465" i="2"/>
  <c r="F1633" i="2"/>
  <c r="F1653" i="2"/>
  <c r="F1656" i="2" l="1"/>
</calcChain>
</file>

<file path=xl/comments1.xml><?xml version="1.0" encoding="utf-8"?>
<comments xmlns="http://schemas.openxmlformats.org/spreadsheetml/2006/main">
  <authors>
    <author>Stephan Kraus</author>
  </authors>
  <commentList>
    <comment ref="C5" authorId="0" shapeId="0">
      <text>
        <r>
          <rPr>
            <b/>
            <sz val="8"/>
            <color indexed="81"/>
            <rFont val="Tahoma"/>
          </rPr>
          <t>Single Counted</t>
        </r>
      </text>
    </comment>
    <comment ref="F5" authorId="0" shapeId="0">
      <text>
        <r>
          <rPr>
            <b/>
            <sz val="8"/>
            <color indexed="81"/>
            <rFont val="Tahoma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<sst xmlns="http://schemas.openxmlformats.org/spreadsheetml/2006/main" count="4258" uniqueCount="1780">
  <si>
    <t>Lyxor ETF MSCI Korea</t>
  </si>
  <si>
    <t>FR0010361691</t>
  </si>
  <si>
    <t>FR0007063177</t>
  </si>
  <si>
    <t>Lyxor ETF MSCI USA</t>
  </si>
  <si>
    <t>FR0010296061</t>
  </si>
  <si>
    <t>Lyxor ETF MSCI World</t>
  </si>
  <si>
    <t>FR0010315770</t>
  </si>
  <si>
    <t>Lyxor ETF New Energy</t>
  </si>
  <si>
    <t>FR0010524777</t>
  </si>
  <si>
    <t xml:space="preserve">iShares eb.rexx Money Market </t>
  </si>
  <si>
    <t>DE000A0Q4RZ9</t>
  </si>
  <si>
    <t>db x-trackers S&amp;P Europe 350 Shariah ETF</t>
  </si>
  <si>
    <t>LU0328475107</t>
  </si>
  <si>
    <t>db x-trackers DJ Islamic Market Titans 100 ETF</t>
  </si>
  <si>
    <t>LU0328475529</t>
  </si>
  <si>
    <t>db x-trackers S&amp;P Japan 500 Shariah ETF</t>
  </si>
  <si>
    <t>LU0328475289</t>
  </si>
  <si>
    <t>db x-trackers S&amp;P 500 Shariah ETF</t>
  </si>
  <si>
    <t>LU0328475362</t>
  </si>
  <si>
    <t>db x-trackers FTSE 100 Short ETF</t>
  </si>
  <si>
    <t>ETFlab MSCI Japan LC</t>
  </si>
  <si>
    <t>DE000ETFL102</t>
  </si>
  <si>
    <t>ETFlab MSCI Europe LC</t>
  </si>
  <si>
    <t>DE000ETFL086</t>
  </si>
  <si>
    <t>ETFlab MSCI USA LC</t>
  </si>
  <si>
    <t>DE000ETFL094</t>
  </si>
  <si>
    <t>IE00B3B8Q275</t>
  </si>
  <si>
    <t>IE00B3B8PX14</t>
  </si>
  <si>
    <t>Lyxor ETF China Enterprise HSCEI</t>
  </si>
  <si>
    <t>EasyETF DJ STOXX 600</t>
  </si>
  <si>
    <t>EasyETF DJ STOXX Asia/Pacific ex Japan (EUR)</t>
  </si>
  <si>
    <t>EasyETF DJ STOXX Asia/Pacific ex Japan (USD)</t>
  </si>
  <si>
    <t xml:space="preserve">JPM ETF GBI EMU </t>
  </si>
  <si>
    <t>Lyxor Pan Africa</t>
  </si>
  <si>
    <t>FR0010581413</t>
  </si>
  <si>
    <t>EasyETF EuroMTS Fed Funds</t>
  </si>
  <si>
    <t>FR0010616276</t>
  </si>
  <si>
    <t xml:space="preserve">db x-trackers DJ EURO STOXX Select Dividend 30 ETF </t>
  </si>
  <si>
    <t xml:space="preserve">db x-trackers DJ STOXX Global Select Dividend 100 </t>
  </si>
  <si>
    <t>Lyxor ETF PRIVEX</t>
  </si>
  <si>
    <t>FR0010407197</t>
  </si>
  <si>
    <t>Wiener Börse</t>
  </si>
  <si>
    <t>ESPA STOCK NTX</t>
  </si>
  <si>
    <t>AT0000A00EH2</t>
  </si>
  <si>
    <t>HEX</t>
  </si>
  <si>
    <t>FI0008810395</t>
  </si>
  <si>
    <t>Istanbul Stock Exchange</t>
  </si>
  <si>
    <t>DJ Istanbul 20</t>
  </si>
  <si>
    <t>TRMCU1WWWWW3</t>
  </si>
  <si>
    <t xml:space="preserve">DJ TURKİYE 15 A TİPİ BYF </t>
  </si>
  <si>
    <t>TRYISMD00035</t>
  </si>
  <si>
    <t>TRYB2IM00042</t>
  </si>
  <si>
    <t>TRYFNBK00063</t>
  </si>
  <si>
    <t>TRYFNBK00055</t>
  </si>
  <si>
    <t>TRYFNBK00048</t>
  </si>
  <si>
    <t>TRYFNBK00030</t>
  </si>
  <si>
    <t xml:space="preserve">SP-IFCI AKBANK BYF </t>
  </si>
  <si>
    <t>TRYAKBK00045</t>
  </si>
  <si>
    <t>Oslo Bors</t>
  </si>
  <si>
    <t>DnB NOR OBX</t>
  </si>
  <si>
    <t>NO0010257801</t>
  </si>
  <si>
    <t>XACT OBX</t>
  </si>
  <si>
    <t>NO0010262249</t>
  </si>
  <si>
    <t>Irish Stock Exchange</t>
  </si>
  <si>
    <t>ISEQ 20 ETF</t>
  </si>
  <si>
    <t>IE00B03TF647</t>
  </si>
  <si>
    <t>Iceland Stock Exchange</t>
  </si>
  <si>
    <t>ICEX-15 ETF</t>
  </si>
  <si>
    <t>IS0000009710</t>
  </si>
  <si>
    <t>Ljubljana Stock Exchange</t>
  </si>
  <si>
    <t>MP-EUROSTOCK.SI</t>
  </si>
  <si>
    <t>SI0021400013</t>
  </si>
  <si>
    <t>Bolsa de Madrid</t>
  </si>
  <si>
    <t>ES0105321030</t>
  </si>
  <si>
    <t>Acción FTSE Latibex Brasil ETF</t>
  </si>
  <si>
    <t>ES0105322004</t>
  </si>
  <si>
    <t>Acción FTSE Latibex Top ETF</t>
  </si>
  <si>
    <t>ES0105304002</t>
  </si>
  <si>
    <t>Acción IBEX 35 ETF</t>
  </si>
  <si>
    <t>ES0105336038</t>
  </si>
  <si>
    <t>Acción IBEX Top Dividendo ETF</t>
  </si>
  <si>
    <t>ES0105337002</t>
  </si>
  <si>
    <t>AFI Bonos Medio Plazo Euro ETF</t>
  </si>
  <si>
    <t>ES0106061007</t>
  </si>
  <si>
    <t>AFI Monetario Euro ETF</t>
  </si>
  <si>
    <t>ES0106078001</t>
  </si>
  <si>
    <t>db x-trackers II Global Sovereign EUR Hedged Index ETF</t>
  </si>
  <si>
    <t>LU0378818131</t>
  </si>
  <si>
    <t>ZKB Gold ETF (EUR)</t>
  </si>
  <si>
    <t>ZKB Gold ETF (USD)</t>
  </si>
  <si>
    <t>ZKB Silver ETF (EUR)</t>
  </si>
  <si>
    <t>ZKB Silver ETF (USD)</t>
  </si>
  <si>
    <t>CH0047533523</t>
  </si>
  <si>
    <t>CH0047533549</t>
  </si>
  <si>
    <t>CH0047533556</t>
  </si>
  <si>
    <t>CH0047533572</t>
  </si>
  <si>
    <t>Lyxor ETF IBEX 35</t>
  </si>
  <si>
    <t>FR0010251744</t>
  </si>
  <si>
    <t>Lyxor ETF MSCI Russia</t>
  </si>
  <si>
    <t>Budapest Exchange</t>
  </si>
  <si>
    <t>ETF BUX OTP</t>
  </si>
  <si>
    <t>HU0000704960</t>
  </si>
  <si>
    <t xml:space="preserve">Athens Exchange </t>
  </si>
  <si>
    <t>GRF000013000</t>
  </si>
  <si>
    <t>European ETF Market</t>
  </si>
  <si>
    <t>XACT Bear</t>
  </si>
  <si>
    <t>SE0001342387</t>
  </si>
  <si>
    <t>XACT Bull</t>
  </si>
  <si>
    <t>SE0001342395</t>
  </si>
  <si>
    <t>XACT OMXS30</t>
  </si>
  <si>
    <t>SE0000693293</t>
  </si>
  <si>
    <t>XACT VINX30</t>
  </si>
  <si>
    <t>SE0001710914</t>
  </si>
  <si>
    <t>XACT OMXSB</t>
  </si>
  <si>
    <t>SE0001056045</t>
  </si>
  <si>
    <t xml:space="preserve">db x-trackers MSCI Korea TRN Index ETF </t>
  </si>
  <si>
    <t xml:space="preserve">db x-trackers MSCI Taiwan TRN Index ETF </t>
  </si>
  <si>
    <t xml:space="preserve">db x-trackers MSCI USA TRN Index ETF </t>
  </si>
  <si>
    <t xml:space="preserve">db x-trackers S&amp;P CNX NIFTY ETF </t>
  </si>
  <si>
    <t xml:space="preserve">db x-trackers ShortDAX ETF </t>
  </si>
  <si>
    <t>Diamonds</t>
  </si>
  <si>
    <t>US2527871063</t>
  </si>
  <si>
    <t>EasyETF ASPI Eurozone</t>
  </si>
  <si>
    <t>FR0007068028</t>
  </si>
  <si>
    <t>EasyETF CAC 40</t>
  </si>
  <si>
    <t>FR0010150458</t>
  </si>
  <si>
    <t>LU0246033426</t>
  </si>
  <si>
    <t xml:space="preserve">EasyETF Euro Automobile </t>
  </si>
  <si>
    <t>FR0010018333</t>
  </si>
  <si>
    <t>EasyETF Euro Banks</t>
  </si>
  <si>
    <t>FR0007068077</t>
  </si>
  <si>
    <t xml:space="preserve">EasyETF Euro Construction </t>
  </si>
  <si>
    <t>FR0010018341</t>
  </si>
  <si>
    <t>EasyETF Euro Energy</t>
  </si>
  <si>
    <t>FR0007068085</t>
  </si>
  <si>
    <t>EasyETF Euro Healthcare</t>
  </si>
  <si>
    <t>FR0007068093</t>
  </si>
  <si>
    <t>EasyETF Euro Insurance</t>
  </si>
  <si>
    <t>FR0007068101</t>
  </si>
  <si>
    <t>EasyETF Euro Media</t>
  </si>
  <si>
    <t>FR0007068051</t>
  </si>
  <si>
    <t>FR0010230516</t>
  </si>
  <si>
    <t>FR0000973588</t>
  </si>
  <si>
    <t>FR0010129072</t>
  </si>
  <si>
    <t>EasyETF Euro Technology</t>
  </si>
  <si>
    <t>FR0007068069</t>
  </si>
  <si>
    <t>EasyETF Euro Telecom</t>
  </si>
  <si>
    <t>FR0007068044</t>
  </si>
  <si>
    <t>IE00B4WXJC95</t>
  </si>
  <si>
    <t>IE00B4WXJD03</t>
  </si>
  <si>
    <t>IE00B4WXJF27</t>
  </si>
  <si>
    <t>IE00B4WXJG34</t>
  </si>
  <si>
    <t>IE00B4WXJH41</t>
  </si>
  <si>
    <t>IE00B4WXJJ64</t>
  </si>
  <si>
    <t>IE00B4WXJK79</t>
  </si>
  <si>
    <t>iShares MSCI Europe Ex-EMU</t>
  </si>
  <si>
    <t>iShares MSCI Pacific X-JPN</t>
  </si>
  <si>
    <t>iShares FTSE Gilts UK 0-5</t>
  </si>
  <si>
    <t>EasyETF Euro Utilities</t>
  </si>
  <si>
    <t>FR0007068036</t>
  </si>
  <si>
    <t>LU0281118355</t>
  </si>
  <si>
    <t>EasyETF Global Titans 50</t>
  </si>
  <si>
    <t>FR0000973596</t>
  </si>
  <si>
    <t>EasyETF iBoxx Liquid Sovereigns Extra Short</t>
  </si>
  <si>
    <t>FR0010276923</t>
  </si>
  <si>
    <t>EasyETF iBoxx Liquid Sovereigns Global</t>
  </si>
  <si>
    <t>FR0010276949</t>
  </si>
  <si>
    <t>EasyETF iBoxx Liquid Sovereigns Long</t>
  </si>
  <si>
    <t>FR0010276964</t>
  </si>
  <si>
    <t>EasyETF STOXX 50 Europe</t>
  </si>
  <si>
    <t>FR0000973604</t>
  </si>
  <si>
    <t>EasyETF STOXX 50 Europe B</t>
  </si>
  <si>
    <t>FR0010148858</t>
  </si>
  <si>
    <t>IE0032895942</t>
  </si>
  <si>
    <t>IE00B1FZSC47</t>
  </si>
  <si>
    <t>IE00B14X4S71</t>
  </si>
  <si>
    <t>IE00B1FZS798</t>
  </si>
  <si>
    <t>IE0032523478</t>
  </si>
  <si>
    <t>IE00B14X4Q57</t>
  </si>
  <si>
    <t>IE00B1FZS913</t>
  </si>
  <si>
    <t>IE00B1FZS681</t>
  </si>
  <si>
    <t>db x-trackers DJ EURO STOXX 50 - 1C</t>
  </si>
  <si>
    <t>db x-trackers SP/ASX 200 ETF</t>
  </si>
  <si>
    <t>db x-trackers DJ STOXX 600 Telecommunication Short ETF</t>
  </si>
  <si>
    <t>iShares Euro Covered Bond</t>
  </si>
  <si>
    <t>iShares Barclays Euro Aggregate Bond</t>
  </si>
  <si>
    <t>iShares Barclays Euro Corporate Bond</t>
  </si>
  <si>
    <t>iShares Barclays Euro Treasury Bond 0-1</t>
  </si>
  <si>
    <t>iShares MSCI GCC Countries ex-Saudi Arabia</t>
  </si>
  <si>
    <t>db x-trackers II EURO Interest Rate Volatility TRI ETF</t>
  </si>
  <si>
    <t>db x-trackers II EURO Interest Rates Volatility Short TRI ETF</t>
  </si>
  <si>
    <t>CASAM ETF DJ EURO STOXX 50</t>
  </si>
  <si>
    <t>CASAM ETF MSCI EMU High Dividend</t>
  </si>
  <si>
    <t>CASAM ETF MSCI Eastern Europe Ex Russia</t>
  </si>
  <si>
    <t>CASAM ETF MSCI Europe High Dividend</t>
  </si>
  <si>
    <t>CASAM ETF MSCI Europe Growth</t>
  </si>
  <si>
    <t>CASAM ETF MSCI India</t>
  </si>
  <si>
    <t>CASAM ETF MSCI Europe IT</t>
  </si>
  <si>
    <t>CASAM ETF MSCI Europe Telecom Services</t>
  </si>
  <si>
    <t>CASAM ETF MSCI Europe Value</t>
  </si>
  <si>
    <t>CASAM ETF MSCI China</t>
  </si>
  <si>
    <t>CASAM ETF MSCI France</t>
  </si>
  <si>
    <t>CASAM ETF MSCI Germany</t>
  </si>
  <si>
    <t>CASAM ETF MSCI Italy</t>
  </si>
  <si>
    <t>CASAM ETF MSCI Japan</t>
  </si>
  <si>
    <t>CASAM ETF MSCI Netherlands</t>
  </si>
  <si>
    <t>CASAM ETF MSCI Norway</t>
  </si>
  <si>
    <t>CASAM ETF MSCI Sppain</t>
  </si>
  <si>
    <t>CASAM ETF MSCI Switzerland</t>
  </si>
  <si>
    <t>CASAM ETF Euro Mid Cap</t>
  </si>
  <si>
    <t>CASAM ETF MSCI Europe Utilities</t>
  </si>
  <si>
    <t>CASAM ETF MSCI Euro Staples</t>
  </si>
  <si>
    <t>CASAM ETF MSCI Europe Insurance</t>
  </si>
  <si>
    <t>CASAM ETF MSCI Europe Health Care</t>
  </si>
  <si>
    <t>CASAM ETF MSCI Europe Banks</t>
  </si>
  <si>
    <t>CASAM ETF MSCI Europe Consumer Discretionary</t>
  </si>
  <si>
    <t>CASAM ETF MSCI Europe Industrials</t>
  </si>
  <si>
    <t>Lyxor ETF MSCI AS APEX 50 A</t>
  </si>
  <si>
    <t>iShares Barclays Euro Government 10-15</t>
  </si>
  <si>
    <t>iShares Barclays Euro Government 5-7</t>
  </si>
  <si>
    <t>iShares Barclays Euro Treasury Bond</t>
  </si>
  <si>
    <t>iShares Citigroup Global Government Bond</t>
  </si>
  <si>
    <t>iShares FTSE Developed World Ex UK</t>
  </si>
  <si>
    <t>iShares EUR Covered Bond EUR</t>
  </si>
  <si>
    <t>iShares MSCI AC Far Est ex-Japan SmallCap</t>
  </si>
  <si>
    <t>iShares MSCI GCC Countries Ex SaudiArabia</t>
  </si>
  <si>
    <t>IE00B1FZS806</t>
  </si>
  <si>
    <t>iShares € Inflation-Linked Bond</t>
  </si>
  <si>
    <t>IE00B0M62X26</t>
  </si>
  <si>
    <t>iShares AEX</t>
  </si>
  <si>
    <t>IE00B0M62Y33</t>
  </si>
  <si>
    <t>IE00B14X4T88</t>
  </si>
  <si>
    <t>IE00B0M62V02</t>
  </si>
  <si>
    <t>IE00B02KXL92</t>
  </si>
  <si>
    <t>IE00B0M62S72</t>
  </si>
  <si>
    <t>IE00B02KXM00</t>
  </si>
  <si>
    <t>IE00B0M62T89</t>
  </si>
  <si>
    <t>iShares FTSE 100</t>
  </si>
  <si>
    <t>IE0005042456</t>
  </si>
  <si>
    <t xml:space="preserve">iShares FTSE BRIC 50 </t>
  </si>
  <si>
    <t>IE00B1W57M07</t>
  </si>
  <si>
    <t xml:space="preserve">iShares FTSE EPRA/NAREIT Asia Property Yield Fund </t>
  </si>
  <si>
    <t>IE00B1FZS244</t>
  </si>
  <si>
    <t xml:space="preserve">iShares FTSE EPRA/NAREIT Global Property Yield Fun </t>
  </si>
  <si>
    <t>IE00B1FZS350</t>
  </si>
  <si>
    <t xml:space="preserve">iShares FTSE EPRA/NAREIT US Property Yield Fund </t>
  </si>
  <si>
    <t>IE00B1FZSF77</t>
  </si>
  <si>
    <t>iShares FTSE/EPRA European Property</t>
  </si>
  <si>
    <t>IE00B0M63284</t>
  </si>
  <si>
    <t xml:space="preserve">iShares FTSE/Macquarie Global Infrastructure 100 </t>
  </si>
  <si>
    <t>IE00B1FZS467</t>
  </si>
  <si>
    <t>IE00B02KXK85</t>
  </si>
  <si>
    <t>IE0030974079</t>
  </si>
  <si>
    <t>IE0004855221</t>
  </si>
  <si>
    <t>iShares Islam EM</t>
  </si>
  <si>
    <t>IE00B27YCP72</t>
  </si>
  <si>
    <t>iShares Islam USA</t>
  </si>
  <si>
    <t>IE00B296QM64</t>
  </si>
  <si>
    <t>iShares Islam World</t>
  </si>
  <si>
    <t>IE00B27YCN58</t>
  </si>
  <si>
    <t>IE00B0M63730</t>
  </si>
  <si>
    <t>IE00B0M63516</t>
  </si>
  <si>
    <t>iShares MSCI EM Eastern Europe</t>
  </si>
  <si>
    <t>FR0010616268</t>
  </si>
  <si>
    <t>Lyxor ETF MSCI AC Asia-Pacific ex Japan</t>
  </si>
  <si>
    <t xml:space="preserve">Lyxor ETF DJ STOXX 600 Financial services </t>
  </si>
  <si>
    <t>Lyxor ETF WISE Quantitative Stratatgy</t>
  </si>
  <si>
    <t>Borsa Italiana</t>
  </si>
  <si>
    <t>JPM ETF EMU 1-3 Y</t>
  </si>
  <si>
    <t>JPM ETF EMU 3-5 Y</t>
  </si>
  <si>
    <t>JPM ETF EMU 5-7 Y</t>
  </si>
  <si>
    <t>JPM ETF EMU 7-10 Y</t>
  </si>
  <si>
    <t xml:space="preserve">EasyETF EuroMTS Eonia </t>
  </si>
  <si>
    <t xml:space="preserve">CASAM ETF S&amp;P Europe 350 </t>
  </si>
  <si>
    <t xml:space="preserve">CASAM ETF S&amp;P Europe </t>
  </si>
  <si>
    <t>iShares MSCI AC Far East ex Japan</t>
  </si>
  <si>
    <t>db x-trackers II EONIA TR Index ETF</t>
  </si>
  <si>
    <t>IE00B0M63953</t>
  </si>
  <si>
    <t>IE00B0M63177</t>
  </si>
  <si>
    <t xml:space="preserve">iShares MSCI Europe </t>
  </si>
  <si>
    <t>IE00B1YZSC51</t>
  </si>
  <si>
    <t>IE00B14X4N27</t>
  </si>
  <si>
    <t>IE00B02KXH56</t>
  </si>
  <si>
    <t>IE00B0M63391</t>
  </si>
  <si>
    <t>iShares MSCI LATAM</t>
  </si>
  <si>
    <t>IE00B27YCK28</t>
  </si>
  <si>
    <t>iShares MSCI North America</t>
  </si>
  <si>
    <t>IE00B14X4M10</t>
  </si>
  <si>
    <t>IE00B0M63623</t>
  </si>
  <si>
    <t xml:space="preserve">iShares MSCI Turkey </t>
  </si>
  <si>
    <t>IE00B1FZS574</t>
  </si>
  <si>
    <t>IE00B0M62Q58</t>
  </si>
  <si>
    <t>IE0031442068</t>
  </si>
  <si>
    <t xml:space="preserve">iShares S&amp;P Global Clean Energy </t>
  </si>
  <si>
    <t>IE00B1XNHC34</t>
  </si>
  <si>
    <t xml:space="preserve">iShares S&amp;P Global Water </t>
  </si>
  <si>
    <t>IE00B1TXK627</t>
  </si>
  <si>
    <t xml:space="preserve">iShares S&amp;P Listed Private Equity </t>
  </si>
  <si>
    <t>IE00B1TXHL60</t>
  </si>
  <si>
    <t>IE00B27YCF74</t>
  </si>
  <si>
    <t>FR0010476515</t>
  </si>
  <si>
    <t>FR0010398719</t>
  </si>
  <si>
    <t>Lyxor ETF BEL 20</t>
  </si>
  <si>
    <t>FR0000021842</t>
  </si>
  <si>
    <t xml:space="preserve">Lyxor ETF Brazil (IBOVESPA) </t>
  </si>
  <si>
    <t>Lyxor ETF CAC 40</t>
  </si>
  <si>
    <t>FR0007052782</t>
  </si>
  <si>
    <t>Lyxor ETF China</t>
  </si>
  <si>
    <t xml:space="preserve">Lyxor ETF Commodities CRB </t>
  </si>
  <si>
    <t xml:space="preserve">Lyxor ETF Commodities CRB Non-Energy </t>
  </si>
  <si>
    <t xml:space="preserve">Lyxor ETF DAX </t>
  </si>
  <si>
    <t xml:space="preserve">Lyxor ETF DAXplus Covered Call </t>
  </si>
  <si>
    <t>Lyxor ETF DJ Global Titans 50</t>
  </si>
  <si>
    <t>FR0007075494</t>
  </si>
  <si>
    <t>Lyxor ETF DJ Industrial Average</t>
  </si>
  <si>
    <t xml:space="preserve">Lyxor ETF DJ STOXX Select Dividend 30 </t>
  </si>
  <si>
    <t xml:space="preserve">Lyxor ETF Euro Cash </t>
  </si>
  <si>
    <t xml:space="preserve">Lyxor ETF EuroMTS 15+Y </t>
  </si>
  <si>
    <t xml:space="preserve">Lyxor ETF EuroMTS 5-7Y </t>
  </si>
  <si>
    <t xml:space="preserve">Lyxor ETF EuroMTS 7-10Y </t>
  </si>
  <si>
    <t xml:space="preserve">Lyxor ETF EuroMTS Covered Bond Aggregate </t>
  </si>
  <si>
    <t xml:space="preserve">Lyxor ETF FTSE RAFI US 1000 </t>
  </si>
  <si>
    <t>Lyxor ETF FTSEurofirst 80</t>
  </si>
  <si>
    <t>FR0007085501</t>
  </si>
  <si>
    <t xml:space="preserve">Lyxor ETF Greece </t>
  </si>
  <si>
    <t xml:space="preserve">Lyxor ETF India </t>
  </si>
  <si>
    <t>Lyxor ETF Japan</t>
  </si>
  <si>
    <t xml:space="preserve">Lyxor ETF LevDAX </t>
  </si>
  <si>
    <t xml:space="preserve">Lyxor ETF MSCI EM Latin America </t>
  </si>
  <si>
    <t xml:space="preserve">Lyxor ETF MSCI Emerging Markets </t>
  </si>
  <si>
    <t>FR0010397554</t>
  </si>
  <si>
    <t xml:space="preserve">Lyxor ETF PRIVEX </t>
  </si>
  <si>
    <t>Lyxor ETF Taiwan</t>
  </si>
  <si>
    <t>FR0010444786</t>
  </si>
  <si>
    <t xml:space="preserve">Lyxor ETF Turkey </t>
  </si>
  <si>
    <t>FR0010540690</t>
  </si>
  <si>
    <t xml:space="preserve">Market Access AMEX Gold Bugs Index Fund </t>
  </si>
  <si>
    <t xml:space="preserve">Merrill Lynch Commodity Index Extra Fund </t>
  </si>
  <si>
    <t>LU0319798384</t>
  </si>
  <si>
    <t xml:space="preserve">Merrill Lynch Europe 1 Index Fund </t>
  </si>
  <si>
    <t>LU0319797147</t>
  </si>
  <si>
    <t xml:space="preserve">PowerShares Dynamic Europe Fund </t>
  </si>
  <si>
    <t xml:space="preserve">PowerShares Dynamic Global Developed Markets Fund </t>
  </si>
  <si>
    <t xml:space="preserve">PowerShares Dynamic US Market Fund </t>
  </si>
  <si>
    <t xml:space="preserve">PowerShares EQQQ </t>
  </si>
  <si>
    <t>OMX Helsinki 25 EXCH TR Fund</t>
  </si>
  <si>
    <t>FI0008805627</t>
  </si>
  <si>
    <t>Lyxor ETF Kuwait (FTSE Coast Kuwait 40)</t>
  </si>
  <si>
    <t>Xetra Order Book Turnover in MEUR</t>
  </si>
  <si>
    <t>On Exchange Order Book Turnover in MEUR</t>
  </si>
  <si>
    <r>
      <t xml:space="preserve">2  </t>
    </r>
    <r>
      <rPr>
        <sz val="8"/>
        <rFont val="Arial"/>
      </rPr>
      <t>Total turnover includes order book turnover and off-exchange standard trades.</t>
    </r>
  </si>
  <si>
    <t>Xetra Order Book Turnover (MEUR)</t>
  </si>
  <si>
    <t>Xetra Order Book/Cascade OTC Statistics</t>
  </si>
  <si>
    <t>db x-trackers II EONIA TRI ETF</t>
  </si>
  <si>
    <t>LU0335044896</t>
  </si>
  <si>
    <t>LU0356591882</t>
  </si>
  <si>
    <t>LU0356592187</t>
  </si>
  <si>
    <t>db x-trackers USD Money Markets ETF</t>
  </si>
  <si>
    <t>db x-trackers GBP Money Markets ETF</t>
  </si>
  <si>
    <t>iShares DJ EURO STOXX Banks (DE)</t>
  </si>
  <si>
    <t>LU0321463258</t>
  </si>
  <si>
    <t>db x-trackers II Emerging Markets Liquid Eurobond Index ETF</t>
  </si>
  <si>
    <t>LU0321462953</t>
  </si>
  <si>
    <t>IE00B2QWDR12</t>
  </si>
  <si>
    <t>IE00B2QWCY14</t>
  </si>
  <si>
    <t>iShares S&amp;P Smallcap 600</t>
  </si>
  <si>
    <t>JPMorgan ETF GBI EMU 1-3 Y</t>
  </si>
  <si>
    <t>FR0010561183</t>
  </si>
  <si>
    <t>JPMorgan ETF GBI EMU 3-5 Y</t>
  </si>
  <si>
    <t>FR0010561225</t>
  </si>
  <si>
    <t>JPMorgan ETF GBI EMU 5-7 Y</t>
  </si>
  <si>
    <t>FR0010561241</t>
  </si>
  <si>
    <t>JPMorgan ETF GBI EMU 7-10 Y</t>
  </si>
  <si>
    <t>FR0010561258</t>
  </si>
  <si>
    <t>Lyxor ETF Brazil (Ibovespa)</t>
  </si>
  <si>
    <t>UBS-ETF MSCI EMU</t>
  </si>
  <si>
    <t>UBS-ETF MSCI Japan</t>
  </si>
  <si>
    <t>UBS-ETF MSCI USA</t>
  </si>
  <si>
    <t>iShares MSCI Japan Smallcap</t>
  </si>
  <si>
    <t>IE00B2QWDY88</t>
  </si>
  <si>
    <t>Lyxor ETF DJ STOXX 600 Banks</t>
  </si>
  <si>
    <t>ETFlab DAX Preisindex</t>
  </si>
  <si>
    <t>DE000ETFL060</t>
  </si>
  <si>
    <t>ETFlab DJ EURO STOXX Select Dividend 30</t>
  </si>
  <si>
    <t>DE000ETFL078</t>
  </si>
  <si>
    <t>FR0010612218</t>
  </si>
  <si>
    <t>FR0010616250</t>
  </si>
  <si>
    <t>EasyETF DJ Luxury</t>
  </si>
  <si>
    <t>FR0010616649</t>
  </si>
  <si>
    <t>EasyETF FTSE ET50 Environment</t>
  </si>
  <si>
    <t>FR0010616284</t>
  </si>
  <si>
    <t>EasyETF S-Box BNP Paribas Global Agribusiness</t>
  </si>
  <si>
    <t>FR0010616318</t>
  </si>
  <si>
    <t>EasyETF S-Box BNP Paribas Next 11 Emerging</t>
  </si>
  <si>
    <t>FR0010616656</t>
  </si>
  <si>
    <t>Lyxor ETF Leverage CAC 40</t>
  </si>
  <si>
    <t>SGAM ETF Private Equity LPX50</t>
  </si>
  <si>
    <t>FR0010413518</t>
  </si>
  <si>
    <t>EasyETF Russell 1000 (EUR)</t>
  </si>
  <si>
    <t>FR0010616292</t>
  </si>
  <si>
    <t>EasyETF Russell 1000 (USD)</t>
  </si>
  <si>
    <t>FR0010618835</t>
  </si>
  <si>
    <t>EasyETF S&amp;P 100 (EUR)</t>
  </si>
  <si>
    <t>FR0010616300</t>
  </si>
  <si>
    <t>EasyETF S&amp;P 100 (USD)</t>
  </si>
  <si>
    <t>FR0010618843</t>
  </si>
  <si>
    <t>db x-trackers CAC 40 Short</t>
  </si>
  <si>
    <t>LU0322251280</t>
  </si>
  <si>
    <t>db x-trackers CAC 40 ETF</t>
  </si>
  <si>
    <t>LU0322250985</t>
  </si>
  <si>
    <t>EasyETF S-Box BNP Paribas Global Nuclear (EUR)</t>
  </si>
  <si>
    <t>FR0010636597</t>
  </si>
  <si>
    <t>EasyETF S-Box BNP Paribas Global Nuclear (USD)</t>
  </si>
  <si>
    <t>FR0010640268</t>
  </si>
  <si>
    <t>EasyETF S-Box BNP Paribas Global Water (EUR)</t>
  </si>
  <si>
    <t>FR0010636621</t>
  </si>
  <si>
    <t>EasyETF S-Box BNP Paribas Global Water (USD)</t>
  </si>
  <si>
    <t>FR0010640276</t>
  </si>
  <si>
    <t xml:space="preserve">EasyETF FTSE South Africa </t>
  </si>
  <si>
    <t>FR0010636571</t>
  </si>
  <si>
    <t>EasyETF TSEC Taiwan</t>
  </si>
  <si>
    <t>FR0010636563</t>
  </si>
  <si>
    <t>EasyETF DJ South Korea Titans 30</t>
  </si>
  <si>
    <t>FR0010636530</t>
  </si>
  <si>
    <t>EasyETF FTSE Xinhua China 25 (EUR)</t>
  </si>
  <si>
    <t>FR0010636589</t>
  </si>
  <si>
    <t>EasyETF FTSE Xinhua China 25 (USD)</t>
  </si>
  <si>
    <t>FR0010640250</t>
  </si>
  <si>
    <t>EasyETF DJ Egypt</t>
  </si>
  <si>
    <t>FR0010636522</t>
  </si>
  <si>
    <t>FR0010636514</t>
  </si>
  <si>
    <t>FR0010640219</t>
  </si>
  <si>
    <t>EasyETF DJ Turkey Titans 20</t>
  </si>
  <si>
    <t>FR0010636555</t>
  </si>
  <si>
    <t>Lyxor ETF MSCI Thailand (Quote A)</t>
  </si>
  <si>
    <t>Lyxor ETF MSCI Malaysia (Quote A)</t>
  </si>
  <si>
    <t>db x-trackers II iTraxx Europe 5-Year Short ETF</t>
  </si>
  <si>
    <t>db x-trackers II iTraxx Crossover 5-Year Short ETF</t>
  </si>
  <si>
    <t xml:space="preserve">db x-trackers II iTraxx HiVol 5-Year Short </t>
  </si>
  <si>
    <t>db x-trackers II iTraxx Europe 5-Year ETF</t>
  </si>
  <si>
    <t xml:space="preserve">db x-trackers II iTraxx  HiVol 5- Year ETF </t>
  </si>
  <si>
    <t>db x-trackers II iTraxx Crossover 5-Year ETF</t>
  </si>
  <si>
    <t>FR0010614834</t>
  </si>
  <si>
    <t xml:space="preserve">UBS-ETF MSCI EMU </t>
  </si>
  <si>
    <t>UBS-ETF MSCI World</t>
  </si>
  <si>
    <t>LU0340285161</t>
  </si>
  <si>
    <t>XACT OMXH25 Index ETF</t>
  </si>
  <si>
    <t>Exchange and Non-Exchange Order Book Turnover in MEUR</t>
  </si>
  <si>
    <t>FR0010592014</t>
  </si>
  <si>
    <t>Lyxor ETF Short CAC 40</t>
  </si>
  <si>
    <t>FR0010591362</t>
  </si>
  <si>
    <t>Lyxor ETF Short Strategy Europe</t>
  </si>
  <si>
    <t>FR0010589101</t>
  </si>
  <si>
    <t>db x-trackers II EONIA TRI ETF 1D</t>
  </si>
  <si>
    <t>db x-trackers II iBoxx € Inflation-Linked TRI ETF</t>
  </si>
  <si>
    <t>db x-trackers II iBoxx € Sovereigns Eurozone 10-15 TRI ETF</t>
  </si>
  <si>
    <t>db x-trackers II iBoxx € Sovereigns Eurozone 1-3 TRI ETF</t>
  </si>
  <si>
    <t>db x-trackers II iBoxx € Sovereigns Eurozone 15+ TRI ETF</t>
  </si>
  <si>
    <t>db x-trackers II iBoxx € Sovereigns Eurozone 25+ TRI ETF</t>
  </si>
  <si>
    <t>db x-trackers II iBoxx € Sovereigns Eurozone 3-5 TRI ETF</t>
  </si>
  <si>
    <t>db x-trackers II iBoxx € Sovereigns Eurozone 5-7 TRI ETF</t>
  </si>
  <si>
    <t>db x-trackers II iBoxx € Sovereigns Eurozone 7-10 TRI ETF</t>
  </si>
  <si>
    <t>db x-trackers II iBoxx € Sovereigns Eurozone TRI ETF</t>
  </si>
  <si>
    <t>db x-trackers II iBoxx Global Inflation-Linked TRI Hedged ETF</t>
  </si>
  <si>
    <t>db x-trackers II iTraxx Crossover 5-year TRI ETF</t>
  </si>
  <si>
    <t>db x-trackers II iTraxx Europe 5-year TRI ETF</t>
  </si>
  <si>
    <t>db x-trackers II iTraxx HiVol 5-year TRI ETF</t>
  </si>
  <si>
    <t>db x-trackers II Short IBOXX € Sovereigns Eurozone TRI ETF</t>
  </si>
  <si>
    <t>iShares DJ STOXX 600 Telecommunication Swap (DE)</t>
  </si>
  <si>
    <t xml:space="preserve">Lyxor ETF DJ STOXX 600 Financial Services </t>
  </si>
  <si>
    <t>Lyxor ETF Dow Jones Industrial Average</t>
  </si>
  <si>
    <t>db x-trackers FTSE All-World ex-UK ETF</t>
  </si>
  <si>
    <t>Lyxor MSCI AC Asia-Pacific ex-Japan</t>
  </si>
  <si>
    <t>Turkish Smaller Companies Istanbul 25</t>
  </si>
  <si>
    <t>db x-trackers II Emerging Markets Liquid Eurobond</t>
  </si>
  <si>
    <t>db x-trackers II Short iBoxx Sover Eurozone TRI</t>
  </si>
  <si>
    <t>Market Access AMEX Gold Bugs Index Fund</t>
  </si>
  <si>
    <t>Market Access DaxGlobal Asia Index Fund</t>
  </si>
  <si>
    <t>db x-trackers FTSE 100 ETF Short</t>
  </si>
  <si>
    <t>LU0328473581</t>
  </si>
  <si>
    <t>UBS-ETF MSCI Japan I</t>
  </si>
  <si>
    <t>Market Access DAXGlobal BRIC Index Fund</t>
  </si>
  <si>
    <t>Market Access DAXGlobal Russia Index Fund</t>
  </si>
  <si>
    <t>Market Access Dow Jones Turkey Titans 20 Fund</t>
  </si>
  <si>
    <t>Market Access Jim Rogers Int Commodity Fund</t>
  </si>
  <si>
    <t>Market Access RICI - A Index Fund</t>
  </si>
  <si>
    <t xml:space="preserve">PowerShares FTSE RAFI Developed 1000 Fund </t>
  </si>
  <si>
    <t xml:space="preserve">PowerShares FTSE RAFI Developed Europe Mid-Small F </t>
  </si>
  <si>
    <t xml:space="preserve">PowerShares FTSE RAFI Europe Fund </t>
  </si>
  <si>
    <t xml:space="preserve">PowerShares FTSE RAFI US 1000 Fund </t>
  </si>
  <si>
    <t xml:space="preserve">PowerShares Global Clean Energy Fund </t>
  </si>
  <si>
    <t xml:space="preserve">PowerShares Global Listed Private Equity Fund </t>
  </si>
  <si>
    <t xml:space="preserve">PowerShares Palisades Global Water Fund </t>
  </si>
  <si>
    <t>IE0031091642</t>
  </si>
  <si>
    <t>IE0031091428</t>
  </si>
  <si>
    <t>StreetTRACKS AEX</t>
  </si>
  <si>
    <t>FR0000001893</t>
  </si>
  <si>
    <t>StreetTRACKS MSCI Europe Consumer Discretionary</t>
  </si>
  <si>
    <t>FR0000001752</t>
  </si>
  <si>
    <t>StreetTRACKS MSCI Europe Consumer Staples</t>
  </si>
  <si>
    <t>FR0000001745</t>
  </si>
  <si>
    <t>StreetTRACKS MSCI Europe Energy</t>
  </si>
  <si>
    <t>FR0000001810</t>
  </si>
  <si>
    <t>db x-trackers DJ EURO STOXX 50 ETF</t>
  </si>
  <si>
    <t>db x-trackers DJ EURO STOXX 50 Short ETF</t>
  </si>
  <si>
    <t>db x-trackers DJ EURO STOXX Select Dividend 30 ETF</t>
  </si>
  <si>
    <t>EasyETF NMX Infrastructure Europe</t>
  </si>
  <si>
    <t>EasyETF NMX30 Infrastructure Global</t>
  </si>
  <si>
    <t>iShares DJ EURO STOXX 50 (DE)</t>
  </si>
  <si>
    <t>ishares DJ EURO STOXX Banks (DE)</t>
  </si>
  <si>
    <t>iShares DJ EURO STOXX Growth</t>
  </si>
  <si>
    <t>iShares DJ EURO STOXX Healthcare (DE)</t>
  </si>
  <si>
    <t>iShares DJ EURO STOXX Select Dividend</t>
  </si>
  <si>
    <t>iShares DJ EURO STOXX Select Dividend 30 (DE)</t>
  </si>
  <si>
    <t>iShares DJ EURO STOXX SmallCap</t>
  </si>
  <si>
    <t>iShares DJ EURO STOXX Telecommunication (DE)</t>
  </si>
  <si>
    <t>iShares DJ EURO STOXX Value</t>
  </si>
  <si>
    <t>iShares S&amp;P Global Timber &amp; Forestry</t>
  </si>
  <si>
    <t>Lyxor ETF DJ EURO STOXX 50</t>
  </si>
  <si>
    <t>db x-trackers II iTraxx Europe Subordinated Financials 5- year Short TRI ETF</t>
  </si>
  <si>
    <t>db x-trackers II iTraxx Europe Subordinated Financials 5- year TRI ETF</t>
  </si>
  <si>
    <t>iShares iBoxx € Liquid Sovereigns Capped 1.5-10.5 (DE)</t>
  </si>
  <si>
    <t>ETFS Russell 1000® Fund</t>
  </si>
  <si>
    <t>ETFS Russell 2000® Fund</t>
  </si>
  <si>
    <t>ETFS WNA Global Nuclear Energy Fund</t>
  </si>
  <si>
    <t>PowerShares Dynamic Japan Fund</t>
  </si>
  <si>
    <t>UBS-ETF DJ EURO STOXX 50 A</t>
  </si>
  <si>
    <t>iShares FTSE EPRA/Nareit Developed World Yield Fund</t>
  </si>
  <si>
    <t>XTF Exchange Traded Funds (Deutsche Börse)</t>
  </si>
  <si>
    <t>db x-trackers DJ STOXX 600 Food &amp; Beverage ETF</t>
  </si>
  <si>
    <t>db x-trackers DJ STOXX 600 Oil &amp; Gas ETF</t>
  </si>
  <si>
    <t>iShares DJ Asia/Pacific Select Dividend 30 (DE)</t>
  </si>
  <si>
    <t>EasyETF EURO STOXX</t>
  </si>
  <si>
    <t>EasyETF EURO STOXX 50</t>
  </si>
  <si>
    <t>EasyETF EURO STOXX 50 B</t>
  </si>
  <si>
    <t xml:space="preserve">iShares DJ EURO STOXX 50 </t>
  </si>
  <si>
    <t>Lyxor ETF MSCI Thailand</t>
  </si>
  <si>
    <t>Lyxor ETF MSCI Malaysia</t>
  </si>
  <si>
    <t xml:space="preserve">Lyxor ETF South Africa (FTSE/JSE TOP 40) </t>
  </si>
  <si>
    <t>db x-trackers MSCI Europe Small Cap ETF</t>
  </si>
  <si>
    <t>EasyETF DJ EURO STOXX</t>
  </si>
  <si>
    <t>iShares S&amp;P Timber &amp; Forestry</t>
  </si>
  <si>
    <t>Lyxor ETF Leveraged DJ EURO STOXX 50</t>
  </si>
  <si>
    <t>Lyxor ETF MSCI Taiwan (Quote B)</t>
  </si>
  <si>
    <t>Lyxor ETF South Africa FTSE/JSE TOP 40</t>
  </si>
  <si>
    <t>Lyxor ETF Wise Quantitative Strategy</t>
  </si>
  <si>
    <t xml:space="preserve">Lyxor ETF DJ Turkey Titans 20 </t>
  </si>
  <si>
    <t>Lyxor ETF South Africa (FTSE/JSE TOP 40)</t>
  </si>
  <si>
    <t xml:space="preserve">db x-trackers S&amp;P CNX NIFTY ETF             </t>
  </si>
  <si>
    <t>ETFlab DJ EURO STOXX 50</t>
  </si>
  <si>
    <t>Lyxor ETF LevDJ EURO STOXX 50</t>
  </si>
  <si>
    <t xml:space="preserve">Lyxor ETF DJ EURO STOXX 50 Buy Write </t>
  </si>
  <si>
    <t xml:space="preserve">Lyxor ETF Leveraged DJ EURO STOXX 50 </t>
  </si>
  <si>
    <t>Acción DJ EURO STOXX 50 ETF</t>
  </si>
  <si>
    <t>Lyxor ETF NASDAQ-100</t>
  </si>
  <si>
    <t>iShares NASDAQ-100 (DE)</t>
  </si>
  <si>
    <t>Market Access RICI-Agriculture Index Fund</t>
  </si>
  <si>
    <t>Market Access RICI-Metals Index Fund</t>
  </si>
  <si>
    <t>NextTrack (Euronext)</t>
  </si>
  <si>
    <t>EasyETF FTSE/EPRA Europe</t>
  </si>
  <si>
    <t xml:space="preserve">EasyETF FTSE/EPRA NAREIT Global </t>
  </si>
  <si>
    <t>DJ Non-Financial Istanbul 20</t>
  </si>
  <si>
    <t>DJ Islamic Market Turkey</t>
  </si>
  <si>
    <t>Istanbul Gold</t>
  </si>
  <si>
    <t>FTSE Istanbul Bond</t>
  </si>
  <si>
    <t>ALPHA ETF FTSE Athex 20 Domestic Equities</t>
  </si>
  <si>
    <t>EasyETF NMX 30 Infrastructure Global</t>
  </si>
  <si>
    <t>iShares DJ EURO STOXX Technology (DE)</t>
  </si>
  <si>
    <t>StreetTRACKS MSCI Europe Financials</t>
  </si>
  <si>
    <t>FR0000001703</t>
  </si>
  <si>
    <t>StreetTRACKS MSCI Europe Health Care</t>
  </si>
  <si>
    <t>FR0000001737</t>
  </si>
  <si>
    <t>StreetTRACKS MSCI Europe Industrials</t>
  </si>
  <si>
    <t>FR0000001778</t>
  </si>
  <si>
    <t>StreetTRACKS MSCI Europe Materials</t>
  </si>
  <si>
    <t>FR0000001794</t>
  </si>
  <si>
    <t>StreetTRACKS MSCI Europe Small Cap</t>
  </si>
  <si>
    <t>FR0010149880</t>
  </si>
  <si>
    <t>StreetTRACKS MSCI Europe Technology</t>
  </si>
  <si>
    <t>FR0000001695</t>
  </si>
  <si>
    <t>StreetTRACKS MSCI Europe Telecommunication Services</t>
  </si>
  <si>
    <t>FR0000001687</t>
  </si>
  <si>
    <t>StreetTRACKS MSCI Europe Utilities</t>
  </si>
  <si>
    <t>FR0000001646</t>
  </si>
  <si>
    <t>StreetTRACKS MSCI Pan Euro</t>
  </si>
  <si>
    <t>ETFS DJ STOXX 600 Basic Resources</t>
  </si>
  <si>
    <t>ETFS DJ STOXX 600 Oil &amp; Gas</t>
  </si>
  <si>
    <t>ETFS DJ STOXX 600 Utilities</t>
  </si>
  <si>
    <t>ETFS Russell Global Shipping Large Fund</t>
  </si>
  <si>
    <t>FR0000001885</t>
  </si>
  <si>
    <t>London Stock Exchange</t>
  </si>
  <si>
    <t>LU0322254383</t>
  </si>
  <si>
    <t>iShares £ Corporate Bond</t>
  </si>
  <si>
    <t>IE00B00FV011</t>
  </si>
  <si>
    <t>iShares £ Index Linked Gilts</t>
  </si>
  <si>
    <t>IE00B1FZSD53</t>
  </si>
  <si>
    <t>iShares FTSE 250</t>
  </si>
  <si>
    <t>IE00B00FV128</t>
  </si>
  <si>
    <t>iShares FTSE EPRA/NAREIT UK Property Yield Fund</t>
  </si>
  <si>
    <t>IE00B1TXLS18</t>
  </si>
  <si>
    <t>db x-trackers S&amp;P/ASX 20 ETF</t>
  </si>
  <si>
    <t>iShares FTSE UK All Stocks Gilt</t>
  </si>
  <si>
    <t>IE00B1FZSB30</t>
  </si>
  <si>
    <t>IE00B0M63060</t>
  </si>
  <si>
    <t>IE00B2NPKV68</t>
  </si>
  <si>
    <t>iShares MSCI Eastern Europe</t>
  </si>
  <si>
    <t>iShares MSCI Emerging Markets Islamic</t>
  </si>
  <si>
    <t>iShares MSCI USA Islamic</t>
  </si>
  <si>
    <t>iShares MSCI World Islamic</t>
  </si>
  <si>
    <t>IE00B2NPL135</t>
  </si>
  <si>
    <t>iShares S&amp;P Timber and Forstery</t>
  </si>
  <si>
    <t>IE00B1XNH568</t>
  </si>
  <si>
    <t>FR0010499749</t>
  </si>
  <si>
    <t>FR0010499731</t>
  </si>
  <si>
    <t>FR0010455485</t>
  </si>
  <si>
    <t>FR0010455493</t>
  </si>
  <si>
    <t>FR0010551622</t>
  </si>
  <si>
    <t>FR0010542126</t>
  </si>
  <si>
    <t>FR0010542043</t>
  </si>
  <si>
    <t>Lyxor ETF FTSE 100</t>
  </si>
  <si>
    <t>FR0010438127</t>
  </si>
  <si>
    <t>Lyxor ETF FTSE 250</t>
  </si>
  <si>
    <t>FR0010438135</t>
  </si>
  <si>
    <t>Lyxor ETF FTSE All-Share</t>
  </si>
  <si>
    <t>FR0010438150</t>
  </si>
  <si>
    <t>FR0010526657</t>
  </si>
  <si>
    <t>FR0010526665</t>
  </si>
  <si>
    <t>FR0010526673</t>
  </si>
  <si>
    <t>FR0010526681</t>
  </si>
  <si>
    <t>FR0010542092</t>
  </si>
  <si>
    <t>FR0010465609</t>
  </si>
  <si>
    <t>FR0010489450</t>
  </si>
  <si>
    <t>Total</t>
  </si>
  <si>
    <t>FR0010526764</t>
  </si>
  <si>
    <t>FR0010526780</t>
  </si>
  <si>
    <t>FR0010542100</t>
  </si>
  <si>
    <t>FR0010551630</t>
  </si>
  <si>
    <t>FR0010551648</t>
  </si>
  <si>
    <t>FR0010551663</t>
  </si>
  <si>
    <t>FR0010542118</t>
  </si>
  <si>
    <t>FR0010465625</t>
  </si>
  <si>
    <t>FR0010499913</t>
  </si>
  <si>
    <t>FR0010465633</t>
  </si>
  <si>
    <t>FR0010542134</t>
  </si>
  <si>
    <t>FR0010499897</t>
  </si>
  <si>
    <t>PowerShares Dynamic UK Fund</t>
  </si>
  <si>
    <t>IE00B23LNQ02</t>
  </si>
  <si>
    <t>PowerShares FTSE RAFI UK 100 Fund</t>
  </si>
  <si>
    <t>IE00B23LNN70</t>
  </si>
  <si>
    <t>db x-trackers MSCI EM Asia TRN Iindex ETF</t>
  </si>
  <si>
    <t>EasyETF DJ Islamic Market Titans 100</t>
  </si>
  <si>
    <t>FR0010378570</t>
  </si>
  <si>
    <t>LU0203243844</t>
  </si>
  <si>
    <t>iShares FTSE EPRA/NAREIT UK Property Fund</t>
  </si>
  <si>
    <t>iShares MSCI AC Far East ex-Japan</t>
  </si>
  <si>
    <t>FR0010413294</t>
  </si>
  <si>
    <t>FR0010318998</t>
  </si>
  <si>
    <t>FR0010358887</t>
  </si>
  <si>
    <t>Lyxor ETF MSCI Eastern Europe</t>
  </si>
  <si>
    <t>FR0010375766</t>
  </si>
  <si>
    <t>Lyxor ETF MSCI Japan (TOPIX)</t>
  </si>
  <si>
    <t>FR0010377028</t>
  </si>
  <si>
    <t>FR0010372193</t>
  </si>
  <si>
    <t>FR0010372201</t>
  </si>
  <si>
    <t>FR0010339457</t>
  </si>
  <si>
    <t>Market Access Amex Gold Bugs Index Fund</t>
  </si>
  <si>
    <t>UBS-ETF DJ EURO STOXX 50 I</t>
  </si>
  <si>
    <t>LU0258212462</t>
  </si>
  <si>
    <t>iShares DJ STOXX Large 200 (DE)</t>
  </si>
  <si>
    <t>iShares DJ STOXX Mid 200 (DE)</t>
  </si>
  <si>
    <t>iShares DJ EURO STOXX (DE)</t>
  </si>
  <si>
    <t>iShares DJ STOXX US Select Dividend (DE)</t>
  </si>
  <si>
    <t>iShares DJ STOXX Small 200 (DE)</t>
  </si>
  <si>
    <t>iShares DJ STOXX 600 Health Care Swap (DE)</t>
  </si>
  <si>
    <t>iShares DJ EURO STOXX Sustainability 40 (DE)</t>
  </si>
  <si>
    <t>UBS-ETF SLI Swiss Leader Index</t>
  </si>
  <si>
    <t>CH0032912732</t>
  </si>
  <si>
    <t>UBS-ETF SMI</t>
  </si>
  <si>
    <t>CH0017142719</t>
  </si>
  <si>
    <t>XMTCH (LUX) on MSCI EMU Mid Cap</t>
  </si>
  <si>
    <t>LU0312694234</t>
  </si>
  <si>
    <t>XMTCH on MSCI Emerging Markets</t>
  </si>
  <si>
    <t>LU0254097446</t>
  </si>
  <si>
    <t>XMTCH on MSCI Euro</t>
  </si>
  <si>
    <t>XMTCH on SBI Domestic Government 3-7</t>
  </si>
  <si>
    <t>CH0016999846</t>
  </si>
  <si>
    <t>Lyxor ETF Short Strategie</t>
  </si>
  <si>
    <t>iShares Barclays Euro Aggregate Bond ETF</t>
  </si>
  <si>
    <t>DE000A0RM447</t>
  </si>
  <si>
    <t>iShares Barclays Euro Treasury Bond 0-1 ETF</t>
  </si>
  <si>
    <t>DE000A0RM462</t>
  </si>
  <si>
    <t>iShares Barclays Euro Corporate Bond ETF</t>
  </si>
  <si>
    <t>DE000A0RM454</t>
  </si>
  <si>
    <t xml:space="preserve">iShares Citigroup Global Government Bond ETF </t>
  </si>
  <si>
    <t>DE000A0RM439</t>
  </si>
  <si>
    <t>iShares MSCI GCC Countries ex-Saudi Arabia ETF</t>
  </si>
  <si>
    <t>DE000A0RM470</t>
  </si>
  <si>
    <t>ComStage ETF Commerzbank Commodity EW Index TR</t>
  </si>
  <si>
    <t>LU0419741177</t>
  </si>
  <si>
    <t>iShares eb.rexx money market</t>
  </si>
  <si>
    <t>05/2009</t>
  </si>
  <si>
    <t>ETFlab iBoxx € Liquid Sovereign Diversified 7-10</t>
  </si>
  <si>
    <t>db x-trackers FTSE MIB Index ETF</t>
  </si>
  <si>
    <t>Lyxor ETF FTSE MIB</t>
  </si>
  <si>
    <t>iShares FTSE MIB</t>
  </si>
  <si>
    <t>ETFlab iBoxx € Liquid Sovereign Diversified 5-7</t>
  </si>
  <si>
    <t>ETFlab iBoxx € Liquid Sovereign Diversified 3-5</t>
  </si>
  <si>
    <t>ETFlab iBoxx € Liquid Sovereign Diversified 1-3</t>
  </si>
  <si>
    <t>ETFlab iBoxx € Liquid Sovereign Diversified 1-10</t>
  </si>
  <si>
    <t>ETFlab iBoxx € Liquid Sovereign Diversified 10+</t>
  </si>
  <si>
    <t>db x-trackers db Hedge Fund Index ETF</t>
  </si>
  <si>
    <t>db x-trackers Russell 2000 ETF</t>
  </si>
  <si>
    <t>iShares JPMorgan $ Emerging Markets Bond</t>
  </si>
  <si>
    <t>iShares € Covered Bond</t>
  </si>
  <si>
    <t>iShares MSCI AC Far East ex-Japan Small Cap</t>
  </si>
  <si>
    <t>iShares Global Inflation-Linked Bond</t>
  </si>
  <si>
    <t>iShares MSCI Japan Small Cap</t>
  </si>
  <si>
    <t>iShares S&amp;P Small Cap 600</t>
  </si>
  <si>
    <t>ETFlab Deutsche Börse EUROGOV®  Germany</t>
  </si>
  <si>
    <t>ETFlab Deutsche Börse EUROGOV®  Germany 1-3</t>
  </si>
  <si>
    <t>ETFlab Deutsche Börse EUROGOV®  Germany 3-5</t>
  </si>
  <si>
    <t>ETFlab Deutsche Börse EUROGOV®  Germany 5-10</t>
  </si>
  <si>
    <t>ETFlab Deutsche Börse EUROGOV®  Germany 10+</t>
  </si>
  <si>
    <t>ETFlab Deutsche Börse EUROGOV®  Germany Money Market</t>
  </si>
  <si>
    <t>DE000ETFL151</t>
  </si>
  <si>
    <t>DE000ETFL144</t>
  </si>
  <si>
    <t>DE000ETFL136</t>
  </si>
  <si>
    <t>DE000ETFL128</t>
  </si>
  <si>
    <t>DE000ETFL110</t>
  </si>
  <si>
    <t>DE000ETFL169</t>
  </si>
  <si>
    <t>LU0328476337</t>
  </si>
  <si>
    <t>LU0322248658</t>
  </si>
  <si>
    <t>DE000A0RFFT0</t>
  </si>
  <si>
    <t>DE000A0RFEE5</t>
  </si>
  <si>
    <t>DE000A0RFEF2</t>
  </si>
  <si>
    <t>DE000A0RFFS2</t>
  </si>
  <si>
    <t>DE000A0RFED7</t>
  </si>
  <si>
    <t>DE000A0RFEC9</t>
  </si>
  <si>
    <t>06/2009</t>
  </si>
  <si>
    <t>June 2009</t>
  </si>
  <si>
    <t>Lyxor ETF EURO CORPORATE BONDS</t>
  </si>
  <si>
    <t>ETFS Russell Global Gold Fund ETF</t>
  </si>
  <si>
    <t>DE000A0Q8NC8</t>
  </si>
  <si>
    <t>ETFlab MSCI Europe</t>
  </si>
  <si>
    <t>DE000ETFL284</t>
  </si>
  <si>
    <t>ETFlab MSCI Europe MC</t>
  </si>
  <si>
    <t>DE000ETFL292</t>
  </si>
  <si>
    <t>ETFlab MSCI Japan</t>
  </si>
  <si>
    <t>DE000ETFL300</t>
  </si>
  <si>
    <t>ETFlab MSCI Japan MC</t>
  </si>
  <si>
    <t>DE000ETFL318</t>
  </si>
  <si>
    <t>ETFlab MSCI USA</t>
  </si>
  <si>
    <t>DE000ETFL268</t>
  </si>
  <si>
    <t>ETFlab MSCI USA MC</t>
  </si>
  <si>
    <t>DE000ETFL276</t>
  </si>
  <si>
    <t>CASAM ETF EUROMTS BROAD</t>
  </si>
  <si>
    <t>CASAM ETF EUROMTS BROAD 1-3</t>
  </si>
  <si>
    <t>CASAM ETF EUROMTS BROAD 3-5</t>
  </si>
  <si>
    <t>CASAM ETF EUROMTS BROAD 5-7</t>
  </si>
  <si>
    <t>CASAM ETF EUROMTS BROAD 7-10</t>
  </si>
  <si>
    <t>CASAM ETF EUROMTS BROAD 10-15</t>
  </si>
  <si>
    <t>CASAM ETF EUROMTS BROADS CASH 3 Months</t>
  </si>
  <si>
    <t>FR0010754192</t>
  </si>
  <si>
    <t>FR0010754135</t>
  </si>
  <si>
    <t>FR0010754168</t>
  </si>
  <si>
    <t>FR0010754176</t>
  </si>
  <si>
    <t>FR0010754184</t>
  </si>
  <si>
    <t>FR0010754143</t>
  </si>
  <si>
    <t>FR0010754200</t>
  </si>
  <si>
    <t>FR0010754127</t>
  </si>
  <si>
    <t>FR0010754119</t>
  </si>
  <si>
    <t>FR0010756114</t>
  </si>
  <si>
    <t>FR0010756122</t>
  </si>
  <si>
    <t>FR0010756098</t>
  </si>
  <si>
    <t>FR0010756072</t>
  </si>
  <si>
    <t>FR0010756064</t>
  </si>
  <si>
    <t>FR0010755611</t>
  </si>
  <si>
    <t>FR0010756080</t>
  </si>
  <si>
    <t>FR0010757781</t>
  </si>
  <si>
    <t>IE00B4QNHH68</t>
  </si>
  <si>
    <t>IE00B4QNHZ41</t>
  </si>
  <si>
    <t>IE00B4QNJ141</t>
  </si>
  <si>
    <t>IE00B4QNJJ23</t>
  </si>
  <si>
    <t xml:space="preserve">ETFS 2 x Leveraged DAX </t>
  </si>
  <si>
    <t xml:space="preserve">ETFS 2 x Leveraged  FTSE 100 </t>
  </si>
  <si>
    <t xml:space="preserve">ETFS 2 x Short DAX </t>
  </si>
  <si>
    <t>ETFS 2 x Short EURO STOXX 50</t>
  </si>
  <si>
    <t>DE000A0RFEB1</t>
  </si>
  <si>
    <t>DE000ETFL177</t>
  </si>
  <si>
    <t>DE000ETFL185</t>
  </si>
  <si>
    <t>DE000ETFL193</t>
  </si>
  <si>
    <t>DE000ETFL201</t>
  </si>
  <si>
    <t>DE000ETFL219</t>
  </si>
  <si>
    <t>DE000ETFL227</t>
  </si>
  <si>
    <t>IE00B3FH7618</t>
  </si>
  <si>
    <t>IE00B3F81K65</t>
  </si>
  <si>
    <t>IE00B3DKXQ41</t>
  </si>
  <si>
    <t>IE00B3F81R35</t>
  </si>
  <si>
    <t>IE00B3F81G20</t>
  </si>
  <si>
    <t>IE00B3F81623</t>
  </si>
  <si>
    <t>CASAM ETF EONIA</t>
  </si>
  <si>
    <t>FR0010718841</t>
  </si>
  <si>
    <t>iShares S&amp;P Emerging Market Infrastructure</t>
  </si>
  <si>
    <t>iShares MSCI Emerging Markets Small Cap</t>
  </si>
  <si>
    <t>db x-trackers DBLCI OY Balanced ETF</t>
  </si>
  <si>
    <t>db x-trackers II iTraxx Europe Subordinate Financials 5-year Short TR Index ETF</t>
  </si>
  <si>
    <t>db x-trackers II iTraxx Europe Subordinated Financials 5-year TR Index ETF</t>
  </si>
  <si>
    <t>db x-trackers II iTraxx Europe Senior Financials 5-year Short TR Index ETF</t>
  </si>
  <si>
    <t>db x-trackers II iTraxx Europe Senior Financials 5-year TR Index ETF</t>
  </si>
  <si>
    <t>XMTCH on SBI Domestic Government 7+</t>
  </si>
  <si>
    <t>CH0016999861</t>
  </si>
  <si>
    <t>XMTCH on SLI</t>
  </si>
  <si>
    <t>CH0031768937</t>
  </si>
  <si>
    <t>XMTCH on SMI</t>
  </si>
  <si>
    <t>CH0008899764</t>
  </si>
  <si>
    <t>XMTCH on SMIM</t>
  </si>
  <si>
    <t>CH0019852802</t>
  </si>
  <si>
    <t>ZKB Gold ETF</t>
  </si>
  <si>
    <t>CH0024391002</t>
  </si>
  <si>
    <t>ZKB Palladium ETF</t>
  </si>
  <si>
    <t>CH0029792683</t>
  </si>
  <si>
    <t>ZKB Platinum ETF</t>
  </si>
  <si>
    <t>CH0029792709</t>
  </si>
  <si>
    <t>ZKB Silver ETF</t>
  </si>
  <si>
    <t>CH0029792717</t>
  </si>
  <si>
    <t>iShares DJ EURO STOXX 50</t>
  </si>
  <si>
    <t>iShares DJ EURO STOXX MidCap</t>
  </si>
  <si>
    <t xml:space="preserve">iShares DJ EURO STOXX SmallCap </t>
  </si>
  <si>
    <t>B1 - Ethical Index Euro</t>
  </si>
  <si>
    <t>IE0074344429</t>
  </si>
  <si>
    <t>B1 - MSCI Euro</t>
  </si>
  <si>
    <t>IE0074344205</t>
  </si>
  <si>
    <t>B1 - MSCI Pan Euro</t>
  </si>
  <si>
    <t>IE0077933707</t>
  </si>
  <si>
    <t>Lyxor ETF Russia</t>
  </si>
  <si>
    <t>FR0010326140</t>
  </si>
  <si>
    <t>Lyxor ETF South Africa</t>
  </si>
  <si>
    <t>FR0010464446</t>
  </si>
  <si>
    <t>Lyxor ETF Turkey</t>
  </si>
  <si>
    <t>FR0010326256</t>
  </si>
  <si>
    <t>Lyxor ETF World Water</t>
  </si>
  <si>
    <t>FR0010527275</t>
  </si>
  <si>
    <t>LU0259322260</t>
  </si>
  <si>
    <t>Market Access DAXglobal Asia Index Fund</t>
  </si>
  <si>
    <t>LU0259323235</t>
  </si>
  <si>
    <t>Market Access DAXglobal BRIC Index Fund</t>
  </si>
  <si>
    <t>LU0269999792</t>
  </si>
  <si>
    <t>Market Access DAXglobal Russia Index Fund</t>
  </si>
  <si>
    <t>LU0269999958</t>
  </si>
  <si>
    <t>Market Access DJ Turkey Titans 20 Index Fund</t>
  </si>
  <si>
    <t>LU0269999362</t>
  </si>
  <si>
    <t>Market Access FTSE/JSE Africa Top 40 Index Fund</t>
  </si>
  <si>
    <t>LU0270000028</t>
  </si>
  <si>
    <t>Market Access Jim Rogers Commodity Index Fund</t>
  </si>
  <si>
    <t>LU0249326488</t>
  </si>
  <si>
    <t>LU0259321452</t>
  </si>
  <si>
    <t>LU0259320728</t>
  </si>
  <si>
    <t>Market Access South-East Europe Traded Index Fund</t>
  </si>
  <si>
    <t>LU0259329869</t>
  </si>
  <si>
    <t>PowerShares Dynamic Europe Fund</t>
  </si>
  <si>
    <t>IE00B23D9570</t>
  </si>
  <si>
    <t>PowerShares Dynamic Global Developed Markets Fund</t>
  </si>
  <si>
    <t>IE00B23D9463</t>
  </si>
  <si>
    <t>PowerShares Dynamic US Market Fund</t>
  </si>
  <si>
    <t>IE00B23D9240</t>
  </si>
  <si>
    <t>PowerShares EQQQ Fund</t>
  </si>
  <si>
    <t>IE0032077012</t>
  </si>
  <si>
    <t>PowerShares FTSE RAFI Developed 1000 Fund</t>
  </si>
  <si>
    <t>IE00B23D8W74</t>
  </si>
  <si>
    <t>PowerShares FTSE RAFI Developed Europe Mid-Small Fund</t>
  </si>
  <si>
    <t>IE00B23D8Y98</t>
  </si>
  <si>
    <t>PowerShares FTSE RAFI Europe Fund</t>
  </si>
  <si>
    <t>IE00B23D8X81</t>
  </si>
  <si>
    <t>PowerShares FTSE RAFI US 1000 Fund</t>
  </si>
  <si>
    <t>IE00B23D8S39</t>
  </si>
  <si>
    <t>PowerShares Global Clean Energy Fund</t>
  </si>
  <si>
    <t>IE00B23D9133</t>
  </si>
  <si>
    <t>PowerShares Global Listed Private Equity Fund</t>
  </si>
  <si>
    <t>IE00B23D8Z06</t>
  </si>
  <si>
    <t>PowerShares Palisades Global Water Fund</t>
  </si>
  <si>
    <t>IE00B23D9026</t>
  </si>
  <si>
    <t>LU0136234068</t>
  </si>
  <si>
    <t>UBS-ETF DJ EURO STOXX 50</t>
  </si>
  <si>
    <t>LU0155367302</t>
  </si>
  <si>
    <t>LU0147308422</t>
  </si>
  <si>
    <t>LU0136234654</t>
  </si>
  <si>
    <t>LU0136240974</t>
  </si>
  <si>
    <t>UBS-ETF FTSE 100</t>
  </si>
  <si>
    <t>LU0136242590</t>
  </si>
  <si>
    <t>XMTCH (Lux) on MSCI EMU Large Cap</t>
  </si>
  <si>
    <t>LU0154139132</t>
  </si>
  <si>
    <t>FR0007080973</t>
  </si>
  <si>
    <t xml:space="preserve">db x-trackers MSCI EM Asia TRN Index ETF </t>
  </si>
  <si>
    <t xml:space="preserve">db x-trackers MSCI EM EMEA TRN Index ETF </t>
  </si>
  <si>
    <t xml:space="preserve">db x-trackers MSCI EM LATAM TRN Index ETF </t>
  </si>
  <si>
    <t xml:space="preserve">db x-trackers MSCI Europe TRN Index ETF </t>
  </si>
  <si>
    <t xml:space="preserve">db x-trackers MSCI Japan TRN Index ETF </t>
  </si>
  <si>
    <t xml:space="preserve">European ETF Statistics </t>
  </si>
  <si>
    <t>Change (%)</t>
  </si>
  <si>
    <t>Market Share</t>
  </si>
  <si>
    <t>Lyxor ETF CRB</t>
  </si>
  <si>
    <t>Lyxor ETF CRB Non-Energy</t>
  </si>
  <si>
    <t>iShares JPMorgan Emerging Markets Bonds</t>
  </si>
  <si>
    <t>iShares S&amp;P Emerging Markets Infrastructure</t>
  </si>
  <si>
    <t>db x-trackers MSCI Russia 25% Capped ETF</t>
  </si>
  <si>
    <t>Data is provided with the condition of no liability.</t>
  </si>
  <si>
    <r>
      <t>Stockholmsbörsen</t>
    </r>
    <r>
      <rPr>
        <b/>
        <vertAlign val="superscript"/>
        <sz val="8"/>
        <rFont val="Arial"/>
      </rPr>
      <t>1</t>
    </r>
  </si>
  <si>
    <t>LYXOR LEV AEX</t>
  </si>
  <si>
    <t>FR0010592006</t>
  </si>
  <si>
    <t>Market Access RICI - M Index Fund</t>
  </si>
  <si>
    <r>
      <t>Total Turnover in MEUR</t>
    </r>
    <r>
      <rPr>
        <b/>
        <vertAlign val="superscript"/>
        <sz val="8"/>
        <rFont val="Arial"/>
      </rPr>
      <t>2</t>
    </r>
  </si>
  <si>
    <r>
      <t xml:space="preserve">1  </t>
    </r>
    <r>
      <rPr>
        <sz val="8"/>
        <rFont val="Arial"/>
      </rPr>
      <t>Stockholmsbörsen has not been included in the market share calculation due to the unavailability of separate on-exchange turnover data.</t>
    </r>
  </si>
  <si>
    <t>Cascade OTC Turnover (MEUR)</t>
  </si>
  <si>
    <t>% of Xetra Turnover</t>
  </si>
  <si>
    <t>db x-trackers MSCI Europe Mid Cap ETF</t>
  </si>
  <si>
    <t>db x-trackers MSCI Korea TRN INDEX ETF</t>
  </si>
  <si>
    <t>iShares DJ STOXX 600 Industrial &amp; Goods Swap (DE)</t>
  </si>
  <si>
    <t>iShares DJ STOXX 600 Personal &amp; Household Swap (DE)</t>
  </si>
  <si>
    <t>JPMorgan ETF GBI EMU</t>
  </si>
  <si>
    <t>Lyxor ETF China Enterprises</t>
  </si>
  <si>
    <t>Lyxor ETF DJ STOXX 600 Oil &amp; Gas</t>
  </si>
  <si>
    <t>Lyxor ETF Japan (Topix)</t>
  </si>
  <si>
    <t>FR0010010827</t>
  </si>
  <si>
    <t>PowerShares Dynamic Italy Fund</t>
  </si>
  <si>
    <t>IE00B23LNR19</t>
  </si>
  <si>
    <t>PowerShares FTSE RAFI Europe Developed Mid-Small Fund</t>
  </si>
  <si>
    <t>PowerShares FTSE RAFI Italy Fund</t>
  </si>
  <si>
    <t>IE00B23LNP94</t>
  </si>
  <si>
    <t>XTF Exchange Traded Funds</t>
  </si>
  <si>
    <t>ISIN</t>
  </si>
  <si>
    <t>db x-trackers Currency Carry ETF</t>
  </si>
  <si>
    <t>LU0328474126</t>
  </si>
  <si>
    <t>db x-trackers Currency Momentum ETF</t>
  </si>
  <si>
    <t>LU0328474043</t>
  </si>
  <si>
    <t>db x-trackers Currency Returns ETF</t>
  </si>
  <si>
    <t>LU0328474472</t>
  </si>
  <si>
    <t>db x-trackers Currency Valuation ETF</t>
  </si>
  <si>
    <t>LU0328473748</t>
  </si>
  <si>
    <t>db x-trackers DAX ETF</t>
  </si>
  <si>
    <t>LU0274211480</t>
  </si>
  <si>
    <t>db x-trackers DBLCI - OY Balanced ETF</t>
  </si>
  <si>
    <t>LU0292106167</t>
  </si>
  <si>
    <t>LU0274211217</t>
  </si>
  <si>
    <t>LU0292106753</t>
  </si>
  <si>
    <t>LU0292095535</t>
  </si>
  <si>
    <t>db x-trackers DJ STOXX 600 Banks ETF</t>
  </si>
  <si>
    <t>LU0292103651</t>
  </si>
  <si>
    <t>db x-trackers DJ STOXX 600 Banks Short ETF</t>
  </si>
  <si>
    <t>LU0322249037</t>
  </si>
  <si>
    <t>db x-trackers DJ STOXX 600 Basic Resources ETF</t>
  </si>
  <si>
    <t>LU0292100806</t>
  </si>
  <si>
    <t>LU0292105359</t>
  </si>
  <si>
    <t>db x-trackers DJ STOXX 600 Health Care ETF</t>
  </si>
  <si>
    <t>LU0292103222</t>
  </si>
  <si>
    <t>db x-trackers DJ STOXX 600 Health Care Short ETF</t>
  </si>
  <si>
    <t>LU0322249466</t>
  </si>
  <si>
    <t>db x-trackers DJ STOXX 600 Industrial Goods ETF</t>
  </si>
  <si>
    <t>LU0292106084</t>
  </si>
  <si>
    <t>db x-trackers DJ STOXX 600 Insurance ETF</t>
  </si>
  <si>
    <t>LU0292105193</t>
  </si>
  <si>
    <t>db x-trackers DJ STOXX 600 Oil &amp; Gas Short ETF</t>
  </si>
  <si>
    <t>LU0322249623</t>
  </si>
  <si>
    <t>LU0292101796</t>
  </si>
  <si>
    <t>db x-trackers DJ STOXX 600 Technology ETF</t>
  </si>
  <si>
    <t>LU0292104469</t>
  </si>
  <si>
    <t>db x-trackers DJ STOXX 600 Technology Short ETF</t>
  </si>
  <si>
    <t>LU0322250043</t>
  </si>
  <si>
    <t>db x-trackers DJ STOXX 600 Telecommunications ETF</t>
  </si>
  <si>
    <t>LU0292104030</t>
  </si>
  <si>
    <t>db x-trackers DJ STOXX 600 Telecommunications Short ETF</t>
  </si>
  <si>
    <t>LU0322250126</t>
  </si>
  <si>
    <t>db x-trackers DJ STOXX 600 Utilities ETF</t>
  </si>
  <si>
    <t>LU0292104899</t>
  </si>
  <si>
    <t>db x-trackers DJ STOXX Global Select Dividend 100 ETF</t>
  </si>
  <si>
    <t>LU0292096186</t>
  </si>
  <si>
    <t>db x-trackers FTSE 100 ETF</t>
  </si>
  <si>
    <t>LU0292097234</t>
  </si>
  <si>
    <t>db x-trackers FTSE 250 ETF</t>
  </si>
  <si>
    <t>LU0292097317</t>
  </si>
  <si>
    <t>db x-trackers FTSE All-Share ETF</t>
  </si>
  <si>
    <t>LU0292097747</t>
  </si>
  <si>
    <t>db x-trackers FTSE Vietnam ETF</t>
  </si>
  <si>
    <t>LU0322252924</t>
  </si>
  <si>
    <t>db x-trackers FTSE/XINHUA China 25 ETF</t>
  </si>
  <si>
    <t>LU0292109856</t>
  </si>
  <si>
    <t>LU0290358497</t>
  </si>
  <si>
    <t>db x-trackers II FED Funds Effective Rate TRI ETF</t>
  </si>
  <si>
    <t>LU0321465469</t>
  </si>
  <si>
    <t>db x-trackers II iBoxx € Germany Covered TRI ETF</t>
  </si>
  <si>
    <t>LU0321463506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</si>
  <si>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</si>
  <si>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</si>
  <si>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</si>
  <si>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</si>
  <si>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</si>
  <si>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</si>
  <si>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</si>
  <si>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</si>
  <si>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</si>
  <si>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</si>
  <si>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db x-trackers II iTraxx Crossover 5-year Short TRI ETF</t>
  </si>
  <si>
    <t>LU0321462870</t>
  </si>
  <si>
    <t>LU0290359032</t>
  </si>
  <si>
    <t>db x-trackers II iTraxx Europe 5-year Short TRI ETF</t>
  </si>
  <si>
    <t>LU0321462102</t>
  </si>
  <si>
    <t>LU0290358653</t>
  </si>
  <si>
    <t>db x-trackers II iTraxx HiVol 5-year Short TRI ETF</t>
  </si>
  <si>
    <t>LU0321462441</t>
  </si>
  <si>
    <t>LU0290358737</t>
  </si>
  <si>
    <t>db x-trackers II SONIA TRI ETF</t>
  </si>
  <si>
    <t>LU0321464652</t>
  </si>
  <si>
    <t>db x-trackers LPX MM Private Equity ETF</t>
  </si>
  <si>
    <t>LU0322250712</t>
  </si>
  <si>
    <t>db x-trackers MSCI Brazil TRN Index ETF</t>
  </si>
  <si>
    <t>LU0292109344</t>
  </si>
  <si>
    <t>db x-trackers MSCI EM Asia TRN Index ETF</t>
  </si>
  <si>
    <t>LU0292107991</t>
  </si>
  <si>
    <t>db x-trackers MSCI EM EMEA TRN Index ETF</t>
  </si>
  <si>
    <t>LU0292109005</t>
  </si>
  <si>
    <t>db x-trackers MSCI EM LATAM TRN Index ETF</t>
  </si>
  <si>
    <t>LU0292108619</t>
  </si>
  <si>
    <t>db x-trackers MSCI Emerging Markets TRN Index ETF</t>
  </si>
  <si>
    <t>LU0292107645</t>
  </si>
  <si>
    <t xml:space="preserve">db x-trackers II EURO INTEREST RATE VOLATILITY TOTAL RETURN INDEX ETF  </t>
  </si>
  <si>
    <t>LU0378818644</t>
  </si>
  <si>
    <t>db x-trackers II EURO INTEREST RATES VOLATILITY SHORT TOTAL  RETURN INDEX ETF</t>
  </si>
  <si>
    <t>LU0378818727</t>
  </si>
  <si>
    <t>ETFlab DAXplus® Maximum Dividend</t>
  </si>
  <si>
    <t>DE000ETFL235</t>
  </si>
  <si>
    <t>DJ STOXX Small 200 source ETF</t>
  </si>
  <si>
    <t>IE00B60SWZ49</t>
  </si>
  <si>
    <t>FTSE 100 source ETF</t>
  </si>
  <si>
    <t>IE00B60SWT88</t>
  </si>
  <si>
    <t xml:space="preserve">FTSE 250 source ETF </t>
  </si>
  <si>
    <t>IE00B60SWV01</t>
  </si>
  <si>
    <t>Dow Jones STOXX 600 source ETF</t>
  </si>
  <si>
    <t>IE00B60SWW18</t>
  </si>
  <si>
    <t>Dow Jones EURO STOXX 50 source ETF</t>
  </si>
  <si>
    <t>IE00B60SWX25</t>
  </si>
  <si>
    <t>MSCI Europe source ETF</t>
  </si>
  <si>
    <t>IE00B60SWY32</t>
  </si>
  <si>
    <t>Russell 2000 source ETF</t>
  </si>
  <si>
    <t>IE00B60SX402</t>
  </si>
  <si>
    <t>DJ STOXX 50 source ETF</t>
  </si>
  <si>
    <t>IE00B60SX519</t>
  </si>
  <si>
    <t xml:space="preserve">DJ EURO STOXX Select Dividend 30 source ETF </t>
  </si>
  <si>
    <t>IE00B60SX626</t>
  </si>
  <si>
    <t>MSCI World source ETF</t>
  </si>
  <si>
    <t>IE00B60SX394</t>
  </si>
  <si>
    <t>MSCI Japan source ETF</t>
  </si>
  <si>
    <t>IE00B60SX287</t>
  </si>
  <si>
    <t>DJ STOXX Mid 200 source ETF</t>
  </si>
  <si>
    <t>IE00B60SX063</t>
  </si>
  <si>
    <t>MSCI USA source ETF</t>
  </si>
  <si>
    <t>IE00B60SX170</t>
  </si>
  <si>
    <t>ETFlab DJ STOXX 50</t>
  </si>
  <si>
    <t>DE000ETFL250</t>
  </si>
  <si>
    <t>db x-trackers MSCI PAN-EURO TRN INDEX ETF</t>
  </si>
  <si>
    <t>LU0412624271</t>
  </si>
  <si>
    <t>db x-trackers db commodity booster - S&amp;P GSCI TM Light Energy Euro ETF</t>
  </si>
  <si>
    <t>LU0411078123</t>
  </si>
  <si>
    <t>Lyxor ETF Euro Corporate Bond</t>
  </si>
  <si>
    <t>FR0010737544</t>
  </si>
  <si>
    <t>FR0010713669</t>
  </si>
  <si>
    <t>FR0010717074</t>
  </si>
  <si>
    <t>FR0010713784</t>
  </si>
  <si>
    <t>FR0010717090</t>
  </si>
  <si>
    <t>FR0010717124</t>
  </si>
  <si>
    <t>FR0010718874</t>
  </si>
  <si>
    <t>FR0010717108</t>
  </si>
  <si>
    <t>FR0010713768</t>
  </si>
  <si>
    <t>FR0010713735</t>
  </si>
  <si>
    <t>FR0010717116</t>
  </si>
  <si>
    <t>CASAM ETF CAC 40</t>
  </si>
  <si>
    <t>FR0010713727</t>
  </si>
  <si>
    <t xml:space="preserve">PowerShares Middle East North Africa NASDAQ OMX </t>
  </si>
  <si>
    <t>db x-trackers MSCI Europe Mid Cap TRN Index ETF</t>
  </si>
  <si>
    <t>LU0322253732</t>
  </si>
  <si>
    <t>db x-trackers MSCI Europe Small Cap TRN Index ETF</t>
  </si>
  <si>
    <t>LU0322253906</t>
  </si>
  <si>
    <t>db x-trackers MSCI Europe TRN Index ETF</t>
  </si>
  <si>
    <t>LU0274209237</t>
  </si>
  <si>
    <t>db x-trackers MSCI Japan TRN Index ETF</t>
  </si>
  <si>
    <t>LU0274209740</t>
  </si>
  <si>
    <t>db x-trackers MSCI Korea TRN Index ETF</t>
  </si>
  <si>
    <t>LU0292100046</t>
  </si>
  <si>
    <t>db x-trackers MSCI Russia Capped Index ETF</t>
  </si>
  <si>
    <t>LU0322252502</t>
  </si>
  <si>
    <t>db x-trackers MSCI Taiwan TRN Index ETF</t>
  </si>
  <si>
    <t>LU0292109187</t>
  </si>
  <si>
    <t>db x-trackers MSCI USA TRN Index ETF</t>
  </si>
  <si>
    <t>LU0274210672</t>
  </si>
  <si>
    <t>db x-trackers MSCI World TRN Index ETF</t>
  </si>
  <si>
    <t>LU0274208692</t>
  </si>
  <si>
    <t>Source: Deutsche Börse, SWX Exchange, SWX Europe, Bloomberg</t>
  </si>
  <si>
    <t>db x-trackers S&amp;P 500 Short ETF</t>
  </si>
  <si>
    <t>LU0322251520</t>
  </si>
  <si>
    <t>FR0010655696</t>
  </si>
  <si>
    <t>FR0010655688</t>
  </si>
  <si>
    <t>FR0010655704</t>
  </si>
  <si>
    <t>FR0010655712</t>
  </si>
  <si>
    <t>FR0010655720</t>
  </si>
  <si>
    <t>FR0010655746</t>
  </si>
  <si>
    <t>FR0010655753</t>
  </si>
  <si>
    <t>FR0010655738</t>
  </si>
  <si>
    <t>FR0010655761</t>
  </si>
  <si>
    <t>db x-trackers S&amp;P CNX NIFTY ETF</t>
  </si>
  <si>
    <t>LU0292109690</t>
  </si>
  <si>
    <t>db x-trackers S&amp;P Global Infrastructure ETF</t>
  </si>
  <si>
    <t>LU0322253229</t>
  </si>
  <si>
    <t>db x-trackers S&amp;P Select Frontier ETF</t>
  </si>
  <si>
    <t>LU0328476410</t>
  </si>
  <si>
    <t>db x-trackers S&amp;P/ASX 200 ETF</t>
  </si>
  <si>
    <t>LU0328474803</t>
  </si>
  <si>
    <t>db x-trackers S&amp;P/MIB Index ETF</t>
  </si>
  <si>
    <t>LU0274212538</t>
  </si>
  <si>
    <t>db x-trackers ShortDAX ETF</t>
  </si>
  <si>
    <t>LU0292106241</t>
  </si>
  <si>
    <t>db x-trackers SLI ETF</t>
  </si>
  <si>
    <t>LU0322248146</t>
  </si>
  <si>
    <t>db x-trackers SMI ETF</t>
  </si>
  <si>
    <t>LU0274221281</t>
  </si>
  <si>
    <t>LU0315455286</t>
  </si>
  <si>
    <t>LU0315440411</t>
  </si>
  <si>
    <t>EasyETF EPRA Eurozone</t>
  </si>
  <si>
    <t>LU0192223062</t>
  </si>
  <si>
    <t>EasyETF GS Ultra-Light Energy</t>
  </si>
  <si>
    <t>LU0246046329</t>
  </si>
  <si>
    <t>EasyETF GSAL</t>
  </si>
  <si>
    <t>LU0252701189</t>
  </si>
  <si>
    <t>EasyETF GSCI</t>
  </si>
  <si>
    <t>LU0203243414</t>
  </si>
  <si>
    <t>EasyETF GSNE</t>
  </si>
  <si>
    <t>LU0230484932</t>
  </si>
  <si>
    <t>EasyETF iTraxx Crossover</t>
  </si>
  <si>
    <t>LU0281436138</t>
  </si>
  <si>
    <t>EasyETF iTraxx Europe HiVol</t>
  </si>
  <si>
    <t>LU0281436302</t>
  </si>
  <si>
    <t>EasyETF S&amp;P GSCI Light Energy Dynamic TR</t>
  </si>
  <si>
    <t>LU0309198074</t>
  </si>
  <si>
    <t>ETFlab DAX</t>
  </si>
  <si>
    <t>DE000ETFL011</t>
  </si>
  <si>
    <t>DE000ETFL029</t>
  </si>
  <si>
    <t>ETFlab DJ STOXX Strong Growth 20</t>
  </si>
  <si>
    <t>DE000ETFL037</t>
  </si>
  <si>
    <t>ETFlab DJ STOXX Strong Style Composite 40</t>
  </si>
  <si>
    <t>DE000ETFL052</t>
  </si>
  <si>
    <t>ETFlab DJ STOXX Strong Value 20</t>
  </si>
  <si>
    <t>DE000ETFL045</t>
  </si>
  <si>
    <t>iShares  iBoxx € Liquid Sovereigns Capped 1.5-10.5 (DE)</t>
  </si>
  <si>
    <t>DE000A0H0785</t>
  </si>
  <si>
    <t>iShares $ Corporate Bond</t>
  </si>
  <si>
    <t>DE000A0DPYY0</t>
  </si>
  <si>
    <t>iShares $ TIPS</t>
  </si>
  <si>
    <t>DE000A0LGQF7</t>
  </si>
  <si>
    <t>iShares $ Treasury Bond 1-3</t>
  </si>
  <si>
    <t>DE000A0J2078</t>
  </si>
  <si>
    <t>iShares $ Treasury Bond 7-10</t>
  </si>
  <si>
    <t>DE000A0LGQB6</t>
  </si>
  <si>
    <t>iShares € Corporate Bond</t>
  </si>
  <si>
    <t>DE0002511243</t>
  </si>
  <si>
    <t>iShares € Government Bond 1-3</t>
  </si>
  <si>
    <t>DE000A0J21A7</t>
  </si>
  <si>
    <t>iShares € Government Bond 15-30</t>
  </si>
  <si>
    <t>DE000A0LGQC4</t>
  </si>
  <si>
    <t>iShares € Government Bond 3-5</t>
  </si>
  <si>
    <t>DE000A0LGQD2</t>
  </si>
  <si>
    <t>iShares € Government Bond 7-10</t>
  </si>
  <si>
    <t>DE000A0LGQH3</t>
  </si>
  <si>
    <t>iShares € Inflation Linked Bond</t>
  </si>
  <si>
    <t>DE000A0HG2S8</t>
  </si>
  <si>
    <t>iShares ATX (DE)</t>
  </si>
  <si>
    <t>DE000A0D8Q23</t>
  </si>
  <si>
    <t>iShares DAX (DE)</t>
  </si>
  <si>
    <t>DE0005933931</t>
  </si>
  <si>
    <t>iShares DivDAX (DE)</t>
  </si>
  <si>
    <t>DE0002635273</t>
  </si>
  <si>
    <t>DE000A0H0744</t>
  </si>
  <si>
    <t>iShares DJ Asia/Pacific Select Dividend</t>
  </si>
  <si>
    <t>DE000A0J2086</t>
  </si>
  <si>
    <t>iShares DJ China Offshore 50 (DE)</t>
  </si>
  <si>
    <t>DE000A0F5UE8</t>
  </si>
  <si>
    <t>DE000A0D8Q07</t>
  </si>
  <si>
    <t>IE0008471009</t>
  </si>
  <si>
    <t>DE0005933956</t>
  </si>
  <si>
    <t>DE0006289309</t>
  </si>
  <si>
    <t>DE000A0HG3L1</t>
  </si>
  <si>
    <t>DE0006289333</t>
  </si>
  <si>
    <t>DE000A0DPMX7</t>
  </si>
  <si>
    <t>DE000A0HG2P4</t>
  </si>
  <si>
    <t>DE0002635281</t>
  </si>
  <si>
    <t>DE000A0DPMZ2</t>
  </si>
  <si>
    <t>DE000A0F5UG3</t>
  </si>
  <si>
    <t>DE0006289317</t>
  </si>
  <si>
    <t>DE000A0HG2N9</t>
  </si>
  <si>
    <t>iShares DJ Global Titans 50 (DE)</t>
  </si>
  <si>
    <t>DE0006289382</t>
  </si>
  <si>
    <t>iShares DJ Industrial Average (DE)</t>
  </si>
  <si>
    <t>DE0006289390</t>
  </si>
  <si>
    <t>iShares DJ STOXX 50</t>
  </si>
  <si>
    <t>IE0008470928</t>
  </si>
  <si>
    <t>iShares DJ STOXX 50 (DE)</t>
  </si>
  <si>
    <t>DE0005933949</t>
  </si>
  <si>
    <t>iShares DJ STOXX 600 (DE)</t>
  </si>
  <si>
    <t>DE0002635307</t>
  </si>
  <si>
    <t>iShares DJ STOXX 600 Automobiles &amp; Parts (DE)</t>
  </si>
  <si>
    <t>DE0006344716</t>
  </si>
  <si>
    <t>iShares DJ STOXX 600 Automobiles &amp; Parts Swap (DE)</t>
  </si>
  <si>
    <t>DE000A0D8Q56</t>
  </si>
  <si>
    <t>iShares DJ STOXX 600 Banks (DE)</t>
  </si>
  <si>
    <t>DE0006289341</t>
  </si>
  <si>
    <t>iShares DJ STOXX 600 Banks Swap (DE)</t>
  </si>
  <si>
    <t>DE000A0D8Q64</t>
  </si>
  <si>
    <t>iShares DJ STOXX 600 Basic Resources (DE)</t>
  </si>
  <si>
    <t>DE0006344724</t>
  </si>
  <si>
    <t>iShares DJ STOXX 600 Basic Resources Swap (DE)</t>
  </si>
  <si>
    <t>DE000A0D8Q72</t>
  </si>
  <si>
    <t>iShares DJ STOXX 600 Chemicals (DE)</t>
  </si>
  <si>
    <t>DE0006344732</t>
  </si>
  <si>
    <t>iShares DJ STOXX 600 Chemicals Swap (DE)</t>
  </si>
  <si>
    <t>DE000A0D8Q80</t>
  </si>
  <si>
    <t xml:space="preserve">Lyxor ETF Pan Africa </t>
  </si>
  <si>
    <t>Lyxor ETF MSCI Taiwan</t>
  </si>
  <si>
    <t>Lyxor ETF MSCI EMU</t>
  </si>
  <si>
    <t>ComStage ETF DJ STOXX 600 Real Estate TR</t>
  </si>
  <si>
    <t>LU0378436793</t>
  </si>
  <si>
    <t>db x-trackers II iTraxx Europe Senior Financials 5-year  Short TRI ETF</t>
  </si>
  <si>
    <t>LU0378819709</t>
  </si>
  <si>
    <t>db x-trackers II iTraxx Europe Senior Financials 5-year   TRI ETF</t>
  </si>
  <si>
    <t>LU0378819295</t>
  </si>
  <si>
    <t>CASAM ETF Euro Corporates</t>
  </si>
  <si>
    <t>CASAM ETF Euro Inflation</t>
  </si>
  <si>
    <t>CASAM ETF Leveraged CAC 40</t>
  </si>
  <si>
    <t>CASAM ETF Leveraged EURO STOXX 50</t>
  </si>
  <si>
    <t>CASAM ETF Leveraged MSCI Europe</t>
  </si>
  <si>
    <t>CASAM ETF Leveraged MSCI USA</t>
  </si>
  <si>
    <t>CASAM ETF MSCI World</t>
  </si>
  <si>
    <t>CASAM ETF MSCI World ex EMU</t>
  </si>
  <si>
    <t>CASAM ETF MSCI World ex Europe</t>
  </si>
  <si>
    <t>CASAM ETF Short DJ EURO STOXX 50</t>
  </si>
  <si>
    <t>db x-trackers DB Commodity Booster - S&amp;P GSCI Light Energy Euro ETF</t>
  </si>
  <si>
    <t>db x-trackers MSCI AC Asia ex Japan TRN Index</t>
  </si>
  <si>
    <t>db x-trackers MSCI Pacific ex Japan TRN Index</t>
  </si>
  <si>
    <t>CASAM ETF MSCI Pacific ex Japan</t>
  </si>
  <si>
    <t>iShares DJ EURO STOXX Mid Cap</t>
  </si>
  <si>
    <t>db x-trackers MSCI Europe Smaöö Cap TRN Index ETF</t>
  </si>
  <si>
    <t>db x-trackers MSCI Pan-Euro TRN INDEX ETF</t>
  </si>
  <si>
    <t>Lyxor ETF Euro Corporate Bonds</t>
  </si>
  <si>
    <t>Lyxor ETF Pan Africa</t>
  </si>
  <si>
    <t>EasyETF S-Box BNP Paribas Global Agribusiness (USD)</t>
  </si>
  <si>
    <t>FR0010629741</t>
  </si>
  <si>
    <t>EasyETF DJ Egypt (USD)</t>
  </si>
  <si>
    <t>FR0010642587</t>
  </si>
  <si>
    <t>EasyETF DJ South Korea Titans 30 (USD)</t>
  </si>
  <si>
    <t>FR0010640227</t>
  </si>
  <si>
    <t>EasyETF DJ Turkey Titans 20 (USD)</t>
  </si>
  <si>
    <t>FR0010640235</t>
  </si>
  <si>
    <t>EasyETF FTSE South Africa (USD)</t>
  </si>
  <si>
    <t>FR0010640243</t>
  </si>
  <si>
    <t>EasyETF TSEC Taiwan (USD)</t>
  </si>
  <si>
    <t>FR0010640292</t>
  </si>
  <si>
    <t>EasyETF CAC 40 Double Short</t>
  </si>
  <si>
    <t>FR0010689679</t>
  </si>
  <si>
    <t>EasyETF TOPIX</t>
  </si>
  <si>
    <t>FR0010713610</t>
  </si>
  <si>
    <t>EasyETF TOPIX (USD)</t>
  </si>
  <si>
    <t>FR0010714261</t>
  </si>
  <si>
    <t>EasyETF FTSE ET50 Environment (USD)</t>
  </si>
  <si>
    <t>FR0010626879</t>
  </si>
  <si>
    <t>EasyETF DJ Luxury (USD)</t>
  </si>
  <si>
    <t>FR0010627315</t>
  </si>
  <si>
    <t>EasyETF S-Box BNP Paribas Next 11 Emerging (USD)</t>
  </si>
  <si>
    <t>FR0010626861</t>
  </si>
  <si>
    <t>EasyETF EURO STOXX 50 Double Short</t>
  </si>
  <si>
    <t>FR0010689695</t>
  </si>
  <si>
    <t>EasyETF STOXX 600 Double Short</t>
  </si>
  <si>
    <t>FR0010689687</t>
  </si>
  <si>
    <t>EasyETF EURO STOXX 50 (A)</t>
  </si>
  <si>
    <t>FR0010129064</t>
  </si>
  <si>
    <t>EasyETF STOXX 50 Europe (A)</t>
  </si>
  <si>
    <t>FR0010153387</t>
  </si>
  <si>
    <t>db x-trackers DJ EURO STOXX 50 ETF (class 1c)</t>
  </si>
  <si>
    <t>db x-trackers II Global Sovereign EUR Hedged ETF</t>
  </si>
  <si>
    <t>PowerShares Middle East North Africa NASDAQ  OMX F</t>
  </si>
  <si>
    <t>IE00B3BPCJ75</t>
  </si>
  <si>
    <t>db x-trackers II iTraxxEurope Subordinated Financials 5- year Short TRI ETF</t>
  </si>
  <si>
    <t>LU0378819881</t>
  </si>
  <si>
    <t>EasyETFUAE (USD)</t>
  </si>
  <si>
    <t>FR0010670935</t>
  </si>
  <si>
    <t>EasyETFUAE (EUR)</t>
  </si>
  <si>
    <t>FR0010668855</t>
  </si>
  <si>
    <t>EasyETFKuwait (EUR)</t>
  </si>
  <si>
    <t>FR0010668848</t>
  </si>
  <si>
    <t>EasyETFKuwait (USD)</t>
  </si>
  <si>
    <t>FR0010671446</t>
  </si>
  <si>
    <t>EasyETFWaste (EUR)</t>
  </si>
  <si>
    <t>FR0010668830</t>
  </si>
  <si>
    <t>EasyETFWaste (USD)</t>
  </si>
  <si>
    <t>FR0010671438</t>
  </si>
  <si>
    <t>EasyETFCarbon (EUR)</t>
  </si>
  <si>
    <t>FR0010655597</t>
  </si>
  <si>
    <t>IE00B3CNHB79</t>
  </si>
  <si>
    <t>IE00B3BPCG45</t>
  </si>
  <si>
    <t>db x-trackers II iTraxxEurope Subordinated Financials 5- year TRI ETF</t>
  </si>
  <si>
    <t>LU0378819378</t>
  </si>
  <si>
    <t>JP MORGAN ETF GBI Local US</t>
  </si>
  <si>
    <t>FR0010561365</t>
  </si>
  <si>
    <t>PowerShares Agri NASDAQ OMX</t>
  </si>
  <si>
    <t>IE00B3BQ0418</t>
  </si>
  <si>
    <t>PowerShares EuroMTS Cash 3 M</t>
  </si>
  <si>
    <t>IE00B3BPCH51</t>
  </si>
  <si>
    <t>JPMorgan ETF GBI Local US</t>
  </si>
  <si>
    <t>PowerShares EuroMTS Cash 3 Months Fund</t>
  </si>
  <si>
    <t>PowerShares Global Agriculture NASDAQ OMX Fund</t>
  </si>
  <si>
    <t>FR0010581447</t>
  </si>
  <si>
    <t>Lyxor ETF South Africa (FTSE JSE TOP 40)</t>
  </si>
  <si>
    <t>iShares DJ STOXX 600 Construction &amp; Materials (DE)</t>
  </si>
  <si>
    <t>DE0006344740</t>
  </si>
  <si>
    <t>iShares DJ STOXX 600 Construction &amp; Materials Swap (DE)</t>
  </si>
  <si>
    <t>DE000A0F5T02</t>
  </si>
  <si>
    <t>db x-trackers DJ EURO STOXX ETF Anteilsklasse "1C"</t>
  </si>
  <si>
    <t>LU0380865021</t>
  </si>
  <si>
    <t>ComStage ETF DAX TR</t>
  </si>
  <si>
    <t>LU0378438732</t>
  </si>
  <si>
    <t>ComStage ETF DJ EURO STOXX 50 TR</t>
  </si>
  <si>
    <t>LU0378434079</t>
  </si>
  <si>
    <t>ComStage ETF DJ EURO STOXX Select Dividend 30 TR</t>
  </si>
  <si>
    <t>LU0378434236</t>
  </si>
  <si>
    <t>ComStage ETF DJ STOXX 600 TR</t>
  </si>
  <si>
    <t>LU0378434582</t>
  </si>
  <si>
    <t>ComStage ETF DJ STOXX 600 Automobiles &amp; Parts TR</t>
  </si>
  <si>
    <t>LU0378435043</t>
  </si>
  <si>
    <t>ComStage ETF DJ STOXX 600 Banks TR</t>
  </si>
  <si>
    <t>LU0378435399</t>
  </si>
  <si>
    <t>ComStage ETF DJ STOXX 600 Basic Resources TR</t>
  </si>
  <si>
    <t>LU0378435472</t>
  </si>
  <si>
    <t>ComStage ETF DJ STOXX 600 Chemicals TR</t>
  </si>
  <si>
    <t>LU0378435555</t>
  </si>
  <si>
    <t>ComStage ETF DJ STOXX 600 Construction &amp; Materials TR</t>
  </si>
  <si>
    <t>LU0378435639</t>
  </si>
  <si>
    <t>ComStage ETF DJ STOXX 600 Financial Services TR</t>
  </si>
  <si>
    <t>LU0378435712</t>
  </si>
  <si>
    <t>ComStage ETF DJ STOXX 600 Food &amp; Beverage TR</t>
  </si>
  <si>
    <t>LU0378435803</t>
  </si>
  <si>
    <t>ComStage ETF DJ STOXX 600 Health Care TR</t>
  </si>
  <si>
    <t>LU0378435985</t>
  </si>
  <si>
    <t>ComStage ETF DJ STOXX 600 Industrial Goods &amp; Services TR</t>
  </si>
  <si>
    <t>LU0378436017</t>
  </si>
  <si>
    <t>ComStage ETF DJ STOXX 600 Insurance TR</t>
  </si>
  <si>
    <t>LU0378436108</t>
  </si>
  <si>
    <t>ComStage ETF DJ STOXX 600 Media TR</t>
  </si>
  <si>
    <t>LU0378436363</t>
  </si>
  <si>
    <t>ComStage ETF DJ STOXX 600 Oil &amp; Gas TR</t>
  </si>
  <si>
    <t>LU0378436447</t>
  </si>
  <si>
    <t>ComStage ETF DJ STOXX 600 Personal &amp; Household Goods TR</t>
  </si>
  <si>
    <t>LU0378436520</t>
  </si>
  <si>
    <t>ComStage ETF DJ STOXX 600 Retail TR</t>
  </si>
  <si>
    <t>LU0378436876</t>
  </si>
  <si>
    <t>SIX Swiss Exchange</t>
  </si>
  <si>
    <t>db x-trackers II Short iBoxx € Sovereigns Eurozone TRI ETF</t>
  </si>
  <si>
    <t>db x-trackers MSCI Pan-Euro TRN Index ETF</t>
  </si>
  <si>
    <t>db x-trackers Quirin Wealth Management TR Index ETF</t>
  </si>
  <si>
    <t>CASAM ETF Short CAC 40</t>
  </si>
  <si>
    <t>ComStage ETF DJ STOXX 600 Technology TR</t>
  </si>
  <si>
    <t>LU0378437098</t>
  </si>
  <si>
    <t>ComStage ETF DJ STOXX 600 Telecommunications TR</t>
  </si>
  <si>
    <t>LU0378437171</t>
  </si>
  <si>
    <t>ComStage ETF DJ STOXX 600 Travel &amp; Leisure TR</t>
  </si>
  <si>
    <t>LU0378437254</t>
  </si>
  <si>
    <t>ComStage ETF DJ STOXX 600 Utilities TR</t>
  </si>
  <si>
    <t>LU0378437338</t>
  </si>
  <si>
    <t>ComStage ETF Dow Jones Industrial Average TR</t>
  </si>
  <si>
    <t>LU0378437502</t>
  </si>
  <si>
    <t>ComStage ETF NASDAQ-100</t>
  </si>
  <si>
    <t>LU0378449770</t>
  </si>
  <si>
    <t>ComStage ETF Nikkei 225</t>
  </si>
  <si>
    <t>LU0378453376</t>
  </si>
  <si>
    <t>ComStage ETF Commerzbank EONIA Index TR</t>
  </si>
  <si>
    <t>LU0378437684</t>
  </si>
  <si>
    <t>ComStage ETF Commerzbank FED Funds Effective Rate Index TR</t>
  </si>
  <si>
    <t>LU0378437767</t>
  </si>
  <si>
    <t xml:space="preserve">CASAM ETF MSCI EMU </t>
  </si>
  <si>
    <t xml:space="preserve">CASAM ETF MSCI EUR </t>
  </si>
  <si>
    <t xml:space="preserve">CASAM ETF MSCI UK </t>
  </si>
  <si>
    <t>FR0010636464</t>
  </si>
  <si>
    <t>FR0010654913</t>
  </si>
  <si>
    <t>FR0010581421</t>
  </si>
  <si>
    <t>FR0010581439</t>
  </si>
  <si>
    <t>FR0010435297</t>
  </si>
  <si>
    <t>FTSE4GOOD IBEX ETF</t>
  </si>
  <si>
    <t>ES0139761003</t>
  </si>
  <si>
    <t>ETFS DAXglobal Alternative Energy Fund</t>
  </si>
  <si>
    <t>IE00B3CNHC86</t>
  </si>
  <si>
    <t>ETFS Dow Jones STOXX 600 Basic Resources</t>
  </si>
  <si>
    <t>IE00B3CNH733</t>
  </si>
  <si>
    <t>ETFS Dow Jones STOXX 600 Oil &amp; Gas Fund</t>
  </si>
  <si>
    <t>IE00B3CNH840</t>
  </si>
  <si>
    <t>ETFS Dow Jones STOXX 600 Utilities</t>
  </si>
  <si>
    <t>IE00B3CNH956</t>
  </si>
  <si>
    <t>ETFS Russell 1000 Fund</t>
  </si>
  <si>
    <t>IE00B3CNHH32</t>
  </si>
  <si>
    <t>ETFS Russell 2000 Fund</t>
  </si>
  <si>
    <t>IE00B3CNHJ55</t>
  </si>
  <si>
    <t>ETFS Russell Global Coal Fund</t>
  </si>
  <si>
    <t>IE00B3CNHF18</t>
  </si>
  <si>
    <t>ETFS Russell Global Gold Fund</t>
  </si>
  <si>
    <t>IE00B3CNHG25</t>
  </si>
  <si>
    <t>ETFS Russell Global Shipping Large Cap Fund</t>
  </si>
  <si>
    <t>IE00B3CMS880</t>
  </si>
  <si>
    <t>ETFS Russell Global Steel Large Cap Fund</t>
  </si>
  <si>
    <t>IE00B3CNJ002</t>
  </si>
  <si>
    <t>ETFS S-Net ITG Global Agri Business Fund</t>
  </si>
  <si>
    <t>IE00B3CNHD93</t>
  </si>
  <si>
    <t>ETFS WNA Global Nuclear Fund</t>
  </si>
  <si>
    <t>IE00B3C94706</t>
  </si>
  <si>
    <t>ETFS Janney Global Water Fund</t>
  </si>
  <si>
    <t>E00B3CNHB79</t>
  </si>
  <si>
    <t>iShares DJ STOXX 600 Financial Services (DE)</t>
  </si>
  <si>
    <t>DE0006344773</t>
  </si>
  <si>
    <t>iShares DJ STOXX 600 Financial Services Swap (DE)</t>
  </si>
  <si>
    <t>DE000A0F5T10</t>
  </si>
  <si>
    <t>iShares DJ STOXX 600 Food &amp; Beverage (DE)</t>
  </si>
  <si>
    <t>DE0006344781</t>
  </si>
  <si>
    <t>iShares DJ STOXX 600 Food &amp; Beverage Swap (DE)</t>
  </si>
  <si>
    <t>DE000A0F5T28</t>
  </si>
  <si>
    <t>iShares DJ STOXX 600 Healthcare (DE)</t>
  </si>
  <si>
    <t>DE0006289374</t>
  </si>
  <si>
    <t>iShares DJ STOXX 600 Healthcare Swap (DE)</t>
  </si>
  <si>
    <t>DE000A0F5T36</t>
  </si>
  <si>
    <t>iShares DJ STOXX 600 Industrial Goods &amp; Services (DE)</t>
  </si>
  <si>
    <t>DE0006344799</t>
  </si>
  <si>
    <t>iShares DJ STOXX 600 Industrial Goods &amp; Services Swap (DE)</t>
  </si>
  <si>
    <t>DE000A0F5T44</t>
  </si>
  <si>
    <t>iShares DJ STOXX 600 Insurance (DE)</t>
  </si>
  <si>
    <t>DE0006289416</t>
  </si>
  <si>
    <t>iShares DJ STOXX 600 Insurance Swap (DE)</t>
  </si>
  <si>
    <t>DE000A0F5T51</t>
  </si>
  <si>
    <t>iShares DJ STOXX 600 Media (DE)</t>
  </si>
  <si>
    <t>DE0006289424</t>
  </si>
  <si>
    <t>iShares DJ STOXX 600 Media Swap (DE)</t>
  </si>
  <si>
    <t>DE000A0F5T69</t>
  </si>
  <si>
    <t>iShares DJ STOXX 600 Oil &amp; Gas (DE)</t>
  </si>
  <si>
    <t>DE0006344765</t>
  </si>
  <si>
    <t>iShares DJ STOXX 600 Oil &amp; Gas Swap (DE)</t>
  </si>
  <si>
    <t>DE000A0F5T77</t>
  </si>
  <si>
    <t xml:space="preserve">iShares DJ STOXX 600 Personal &amp; Household Goods (DE) </t>
  </si>
  <si>
    <t>DE0006289432</t>
  </si>
  <si>
    <t>iShares DJ STOXX 600 Personal &amp; Household Goods Swap (DE)</t>
  </si>
  <si>
    <t>DE000A0F5T85</t>
  </si>
  <si>
    <t>iShares DJ STOXX 600 Real Estate (DE)</t>
  </si>
  <si>
    <t>DE000A0H0751</t>
  </si>
  <si>
    <t>iShares DJ STOXX 600 Retail (DE)</t>
  </si>
  <si>
    <t>DE0006289440</t>
  </si>
  <si>
    <t>iShares DJ STOXX 600 Retail Swap (DE)</t>
  </si>
  <si>
    <t>DE000A0F5T93</t>
  </si>
  <si>
    <t>iShares DJ STOXX 600 Technology (DE)</t>
  </si>
  <si>
    <t>DE0006289366</t>
  </si>
  <si>
    <t>iShares DJ STOXX 600 Technology Swap (DE)</t>
  </si>
  <si>
    <t>DE000A0F5UA6</t>
  </si>
  <si>
    <t>iShares DJ STOXX 600 Telecommunication (DE)</t>
  </si>
  <si>
    <t>DE0006289358</t>
  </si>
  <si>
    <t>iShares DJ STOXX 600 Telecommunications Swap (DE)</t>
  </si>
  <si>
    <t>DE000A0F5UB4</t>
  </si>
  <si>
    <t>iShares DJ STOXX 600 Travel &amp; Leisure (DE)</t>
  </si>
  <si>
    <t>DE0006344757</t>
  </si>
  <si>
    <t>iShares DJ STOXX 600 Travel &amp; Leisure Swap (DE)</t>
  </si>
  <si>
    <t>DE000A0F5UC2</t>
  </si>
  <si>
    <t>iShares DJ STOXX 600 Utilities (DE)</t>
  </si>
  <si>
    <t>DE0006289457</t>
  </si>
  <si>
    <t>iShares DJ STOXX 600 Utilities Swap (DE)</t>
  </si>
  <si>
    <t>DE000A0F5UD0</t>
  </si>
  <si>
    <t>iShares DJ STOXX Americas 600 Real Estate (DE)</t>
  </si>
  <si>
    <t>DE000A0H0769</t>
  </si>
  <si>
    <t>iShares DJ STOXX Asia-Pacific 600 Real Estate (DE)</t>
  </si>
  <si>
    <t>DE000A0H0777</t>
  </si>
  <si>
    <t>iShares DJ STOXX EU Enlarged 15 (DE)</t>
  </si>
  <si>
    <t>DE000A0D8Q15</t>
  </si>
  <si>
    <t>iShares DJ STOXX Select Dividend 30 (DE)</t>
  </si>
  <si>
    <t>DE0002635299</t>
  </si>
  <si>
    <t>DE0005933980</t>
  </si>
  <si>
    <t>DE0005933998</t>
  </si>
  <si>
    <t>DE000A0D8QZ7</t>
  </si>
  <si>
    <t>iShares DJ US Select Dividend (DE)</t>
  </si>
  <si>
    <t>DE000A0D8Q49</t>
  </si>
  <si>
    <t>iShares DJ-AIG Commodity Swap (DE)</t>
  </si>
  <si>
    <t>DE000A0H0728</t>
  </si>
  <si>
    <t>iShares eb.rexx Government Germany (DE)</t>
  </si>
  <si>
    <t>DE0006289465</t>
  </si>
  <si>
    <t>ETFS Dow Jones STOXX 600 Basic Resources (USD)</t>
  </si>
  <si>
    <t>IE00B3CNH734</t>
  </si>
  <si>
    <t>iShares eb.rexx Government Germany 1,5-2,5 (DE)</t>
  </si>
  <si>
    <t>DE0006289473</t>
  </si>
  <si>
    <t>iShares eb.rexx Government Germany 10,5+ (DE)</t>
  </si>
  <si>
    <t>DE000A0D8Q31</t>
  </si>
  <si>
    <t>iShares eb.rexx Government Germany 2,5-5,5 (DE)</t>
  </si>
  <si>
    <t>DE0006289481</t>
  </si>
  <si>
    <t>iShares eb.rexx Government Germany 5,5-10,5 (DE)</t>
  </si>
  <si>
    <t>DE0006289499</t>
  </si>
  <si>
    <t>iShares eb.rexx Jumbo Pfandbriefe (DE)</t>
  </si>
  <si>
    <t>DE0002635265</t>
  </si>
  <si>
    <t>iShares Emerging Market Islamic</t>
  </si>
  <si>
    <t>DE000A0NA0M3</t>
  </si>
  <si>
    <t>iShares FTSE 100 (DE)</t>
  </si>
  <si>
    <t>DE0006289408</t>
  </si>
  <si>
    <t>iShares FTSE BRIC 50</t>
  </si>
  <si>
    <t>DE000A0MSAE7</t>
  </si>
  <si>
    <t>iShares FTSE EPRA/NAREIT Asia Property Yield Fund</t>
  </si>
  <si>
    <t>DE000A0LGQJ9</t>
  </si>
  <si>
    <t>iShares FTSE EPRA/NAREIT Global Property Yield Fund</t>
  </si>
  <si>
    <t>DE000A0LGQL5</t>
  </si>
  <si>
    <t>iShares FTSE EPRA/NAREIT US Property Yield Fund</t>
  </si>
  <si>
    <t>DE000A0LGQK7</t>
  </si>
  <si>
    <t>iShares FTSE UK Dividend Plus</t>
  </si>
  <si>
    <t>DE000A0HG2R0</t>
  </si>
  <si>
    <t>iShares FTSE/EPRA European Property Index Fund</t>
  </si>
  <si>
    <t>DE000A0HG2Q2</t>
  </si>
  <si>
    <t>iShares FTSE/Macquarie Global Infrastructure 100</t>
  </si>
  <si>
    <t>Lyxor ETF MSCI Asia APEX 50</t>
  </si>
  <si>
    <t>FR0010652867</t>
  </si>
  <si>
    <t>FR0010413310</t>
  </si>
  <si>
    <t>DE000A0LGQM3</t>
  </si>
  <si>
    <t>iShares FTSE/Xinhua China 25</t>
  </si>
  <si>
    <t>DE000A0DPMY5</t>
  </si>
  <si>
    <t>iShares FTSEurofirst 100</t>
  </si>
  <si>
    <t>DE000A0DPM16</t>
  </si>
  <si>
    <t>iShares FTSEurofirst 80</t>
  </si>
  <si>
    <t>DE000A0DPM08</t>
  </si>
  <si>
    <t>iShares iBoxx € Liquid Sovereigns Capped 1.5-2.5 (DE)</t>
  </si>
  <si>
    <t>DE000A0H0793</t>
  </si>
  <si>
    <t>iShares iBoxx € Liquid Sovereigns Capped 10.5+ (DE)</t>
  </si>
  <si>
    <t>DE000A0H08C4</t>
  </si>
  <si>
    <t>iShares iBoxx € Liquid Sovereigns Capped 2.5-5.5 (DE)</t>
  </si>
  <si>
    <t>DE000A0H08A8</t>
  </si>
  <si>
    <t>iShares iBoxx € Liquid Sovereigns Capped 5.5-10.5 (DE)</t>
  </si>
  <si>
    <t>DE000A0H08B6</t>
  </si>
  <si>
    <t>iShares MDAX (DE)</t>
  </si>
  <si>
    <t>DE0005933923</t>
  </si>
  <si>
    <t>iShares MSCI Brazil</t>
  </si>
  <si>
    <t>DE000A0HG2M1</t>
  </si>
  <si>
    <t>iShares MSCI Eastern European</t>
  </si>
  <si>
    <t>DE000A0HGZV3</t>
  </si>
  <si>
    <t>iShares MSCI Emerging Markets</t>
  </si>
  <si>
    <t>DE000A0HGZT7</t>
  </si>
  <si>
    <t>iShares MSCI Europe</t>
  </si>
  <si>
    <t>DE000A0M5X28</t>
  </si>
  <si>
    <t>iShares MSCI Europe ex-UK</t>
  </si>
  <si>
    <t>DE000A0J2094</t>
  </si>
  <si>
    <t>Julius Baer Physical Gold Fund (CHF) A</t>
  </si>
  <si>
    <t>Julius Baer Physical Gold Fund (CHF) AX</t>
  </si>
  <si>
    <t>Julius Baer Physical Gold Fund (EUR) A</t>
  </si>
  <si>
    <t>Julius Baer Physical Gold Fund (EUR) AX</t>
  </si>
  <si>
    <t>Julius Baer Physical Gold Fund (USD) A</t>
  </si>
  <si>
    <t>Julius Baer Physical Gold Fund (USD) AX</t>
  </si>
  <si>
    <t>CH0044781232</t>
  </si>
  <si>
    <t>CH0044821731</t>
  </si>
  <si>
    <t>CH0044781174</t>
  </si>
  <si>
    <t>CH0044821699</t>
  </si>
  <si>
    <t>CH0044781141</t>
  </si>
  <si>
    <t>CH0044781257</t>
  </si>
  <si>
    <t>iShares MSCI Far East ex-Japan</t>
  </si>
  <si>
    <t>DE000A0HGZS9</t>
  </si>
  <si>
    <t>iShares MSCI Japan</t>
  </si>
  <si>
    <t>DE000A0DPMW9</t>
  </si>
  <si>
    <t>iShares MSCI Korea</t>
  </si>
  <si>
    <t>DE000A0HG2L3</t>
  </si>
  <si>
    <t>iShares MSCI Latin America</t>
  </si>
  <si>
    <t>DE000A0NA0K7</t>
  </si>
  <si>
    <t>iShares MSCI North Amercia</t>
  </si>
  <si>
    <t>DE000A0J2060</t>
  </si>
  <si>
    <t>iShares MSCI Taiwan</t>
  </si>
  <si>
    <t>DE000A0HG2K5</t>
  </si>
  <si>
    <t>iShares MSCI Turkey</t>
  </si>
  <si>
    <t>DE000A0LGQN1</t>
  </si>
  <si>
    <t>iShares MSCI US Islamic</t>
  </si>
  <si>
    <t>DE000A0NA0N1</t>
  </si>
  <si>
    <t>iShares MSCI World</t>
  </si>
  <si>
    <t>DE000A0HGZR1</t>
  </si>
  <si>
    <t>iSHares MSCI World Islamic</t>
  </si>
  <si>
    <t>DE000A0NA0L5</t>
  </si>
  <si>
    <t>DE000A0F5UF5</t>
  </si>
  <si>
    <t>iShares NIKKEI 225 (DE)</t>
  </si>
  <si>
    <t>DE000A0H08D2</t>
  </si>
  <si>
    <t>iShares S&amp;P 500</t>
  </si>
  <si>
    <t>DE0002643889</t>
  </si>
  <si>
    <t>iShares S&amp;P Global Clean Energy</t>
  </si>
  <si>
    <t>DE000A0M5X10</t>
  </si>
  <si>
    <t>DE000A0NA0H3</t>
  </si>
  <si>
    <t>iShares S&amp;P Global Water</t>
  </si>
  <si>
    <t>DE000A0MSAG2</t>
  </si>
  <si>
    <t>iShares S&amp;P Listed Private Equity</t>
  </si>
  <si>
    <t>DE000A0MSAF4</t>
  </si>
  <si>
    <t>iShares SMI (DE)</t>
  </si>
  <si>
    <t>DE0005933964</t>
  </si>
  <si>
    <t>iShares TecDAX (DE)</t>
  </si>
  <si>
    <t>DE0005933972</t>
  </si>
  <si>
    <t>DE0006289325</t>
  </si>
  <si>
    <t>Lyxor ETF Brazil</t>
  </si>
  <si>
    <t>FR0010408799</t>
  </si>
  <si>
    <t>Lyxor ETF China Enterprise</t>
  </si>
  <si>
    <t>FR0010204081</t>
  </si>
  <si>
    <t>Lyxor ETF Commodities CRB</t>
  </si>
  <si>
    <t>FR0010270033</t>
  </si>
  <si>
    <t>Lyxor ETF Commodities CRB Non-Energy</t>
  </si>
  <si>
    <t>FR0010346205</t>
  </si>
  <si>
    <t>Lyxor ETF DAX</t>
  </si>
  <si>
    <t>LU0252633754</t>
  </si>
  <si>
    <t>Lyxor ETF DAXplus Covered Call</t>
  </si>
  <si>
    <t>LU0252635023</t>
  </si>
  <si>
    <t>db x-trackers Quirin Wealth Management Total Return Index ETF</t>
  </si>
  <si>
    <t>LU0397221945</t>
  </si>
  <si>
    <t>DE000A0Q8M37</t>
  </si>
  <si>
    <t>DE000A0Q8M86</t>
  </si>
  <si>
    <t>DE000A0Q8NA2</t>
  </si>
  <si>
    <t>DE000A0Q8M94</t>
  </si>
  <si>
    <t>DE000A0Q8ND6</t>
  </si>
  <si>
    <t>DE000A0Q8NE4</t>
  </si>
  <si>
    <t>ComStage ETF MSCI World TRN</t>
  </si>
  <si>
    <t>LU0392494562</t>
  </si>
  <si>
    <t>ComStage ETF MSCI Europe TRN</t>
  </si>
  <si>
    <t>LU0392494646</t>
  </si>
  <si>
    <t>ComStage ETF MSCI EMU TRN</t>
  </si>
  <si>
    <t>LU0392494729</t>
  </si>
  <si>
    <t>ComStage ETF MSCI North America TRN</t>
  </si>
  <si>
    <t>LU0392494992</t>
  </si>
  <si>
    <t>ComStage ETF MSCI Pacific TRN</t>
  </si>
  <si>
    <t>LU0392495023</t>
  </si>
  <si>
    <t>ComStage ETF MSCI Pacific ex Japan TRN</t>
  </si>
  <si>
    <t>LU0392495296</t>
  </si>
  <si>
    <t>ComStage ETF MSCI EM Eastern Europe TRN</t>
  </si>
  <si>
    <t>LU0392495379</t>
  </si>
  <si>
    <t>ComStage ETF MSCI Japan TRN</t>
  </si>
  <si>
    <t>LU0392495452</t>
  </si>
  <si>
    <t>ComStage ETF MSCI Russia 30% Capped TRN</t>
  </si>
  <si>
    <t>LU0392495536</t>
  </si>
  <si>
    <t>ComStage ETF MSCI Taiwan TRN</t>
  </si>
  <si>
    <t>LU0392495619</t>
  </si>
  <si>
    <t>ComStage ETF MSCI USA TRN</t>
  </si>
  <si>
    <t>LU0392495700</t>
  </si>
  <si>
    <t>db x-trackers CAC 40 Short ETF</t>
  </si>
  <si>
    <t>db x-trackers DJ STOXX 600 ETF</t>
  </si>
  <si>
    <t>LU0328475792</t>
  </si>
  <si>
    <t>db x-trackers MSCI Pacific ex Japan TRN Index ETF</t>
  </si>
  <si>
    <t>LU0322252338</t>
  </si>
  <si>
    <t>db x-trackers MSCI AC Asia ex Japan TRN Index ETF</t>
  </si>
  <si>
    <t>LU0322252171</t>
  </si>
  <si>
    <t>ComStage ETF MSCI USA Large Cap TRN</t>
  </si>
  <si>
    <t>LU0392495882</t>
  </si>
  <si>
    <t>ComStage ETF MSCI USA Mid Cap TRN</t>
  </si>
  <si>
    <t>LU0392495965</t>
  </si>
  <si>
    <t>ComStage ETF MSCI USA Small Cap TRN</t>
  </si>
  <si>
    <t>LU0392496005</t>
  </si>
  <si>
    <t>ComStage ETF MSCI Europe Large Cap TRN</t>
  </si>
  <si>
    <t>LU0392496187</t>
  </si>
  <si>
    <t>ComStage ETF MSCI Europe Mid Cap TRN</t>
  </si>
  <si>
    <t>LU0392496260</t>
  </si>
  <si>
    <t>ComStage ETF MSCI Europe Small Cap TRN</t>
  </si>
  <si>
    <t>LU0392496344</t>
  </si>
  <si>
    <t>ComStage ETF SMI</t>
  </si>
  <si>
    <t>LU0392496427</t>
  </si>
  <si>
    <t>ComStage ETF TOPIX</t>
  </si>
  <si>
    <t>LU0392496773</t>
  </si>
  <si>
    <t>ComStage ETF DJ EURO STOXX 50 Short TR</t>
  </si>
  <si>
    <t>LU0392496856</t>
  </si>
  <si>
    <t>ComStage ETF DJ EURO STOXX 50 Leveraged TR</t>
  </si>
  <si>
    <t>LU0392496930</t>
  </si>
  <si>
    <t>ComStage ETF ATX</t>
  </si>
  <si>
    <t>LU0392496690</t>
  </si>
  <si>
    <t>FR0010688242</t>
  </si>
  <si>
    <t>FR0010688259</t>
  </si>
  <si>
    <t>CASAM EFT MSCI USA</t>
  </si>
  <si>
    <t>FR0010688275</t>
  </si>
  <si>
    <t>FR0010688176</t>
  </si>
  <si>
    <t>FR0010688168</t>
  </si>
  <si>
    <t>FR0010688192</t>
  </si>
  <si>
    <t>FR0010688218</t>
  </si>
  <si>
    <t>FR0010688226</t>
  </si>
  <si>
    <t>FR0010688234</t>
  </si>
  <si>
    <t>FR0010688184</t>
  </si>
  <si>
    <t>Lyxor Short AEX</t>
  </si>
  <si>
    <t>FR0010591354</t>
  </si>
  <si>
    <t>Lyxor ETF EURO CASH</t>
  </si>
  <si>
    <t>FR0010444794</t>
  </si>
  <si>
    <t xml:space="preserve">Lyxor ETF DAXplus Protective Put </t>
  </si>
  <si>
    <t>LU0288030280</t>
  </si>
  <si>
    <t>FR0007054358</t>
  </si>
  <si>
    <t>Lyxor ETF DJ EURO STOXX 50 BuyWrite</t>
  </si>
  <si>
    <t>FR0010389205</t>
  </si>
  <si>
    <t xml:space="preserve">Lyxor ETF DJ STOXX 600 Automobiles &amp; Parts </t>
  </si>
  <si>
    <t>FR0010344630</t>
  </si>
  <si>
    <t xml:space="preserve">Lyxor ETF DJ STOXX 600 Banks </t>
  </si>
  <si>
    <t>FR0010345371</t>
  </si>
  <si>
    <t xml:space="preserve">Lyxor ETF DJ STOXX 600 Basic Resources </t>
  </si>
  <si>
    <t>FR0010345389</t>
  </si>
  <si>
    <t xml:space="preserve">Lyxor ETF DJ STOXX 600 Chemicals </t>
  </si>
  <si>
    <t>FR0010345470</t>
  </si>
  <si>
    <t xml:space="preserve">Lyxor ETF DJ STOXX 600 Construction &amp; Materials </t>
  </si>
  <si>
    <t>FR0010345504</t>
  </si>
  <si>
    <t>FR0010345363</t>
  </si>
  <si>
    <t xml:space="preserve">Lyxor ETF DJ STOXX 600 Food &amp; Beverage </t>
  </si>
  <si>
    <t>FR0010344861</t>
  </si>
  <si>
    <t xml:space="preserve">Lyxor ETF DJ STOXX 600 Health Care </t>
  </si>
  <si>
    <t>FR0010344879</t>
  </si>
  <si>
    <t xml:space="preserve">Lyxor ETF DJ STOXX 600 Industrial Goods &amp; Services </t>
  </si>
  <si>
    <t>FR0010344887</t>
  </si>
  <si>
    <t xml:space="preserve">Lyxor ETF DJ STOXX 600 Insurance </t>
  </si>
  <si>
    <t>FR0010344903</t>
  </si>
  <si>
    <t xml:space="preserve">Lyxor ETF DJ STOXX 600 Media </t>
  </si>
  <si>
    <t>FR0010344929</t>
  </si>
  <si>
    <t xml:space="preserve">Lyxor ETF DJ STOXX 600 Oil &amp; Gas </t>
  </si>
  <si>
    <t>FR0010344960</t>
  </si>
  <si>
    <t xml:space="preserve">Lyxor ETF DJ STOXX 600 Personal &amp; Household Goods </t>
  </si>
  <si>
    <t>FR0010344978</t>
  </si>
  <si>
    <t xml:space="preserve">Lyxor ETF DJ STOXX 600 Retail </t>
  </si>
  <si>
    <t>FR0010344986</t>
  </si>
  <si>
    <t xml:space="preserve">Lyxor ETF DJ STOXX 600 Technology </t>
  </si>
  <si>
    <t>FR0010344796</t>
  </si>
  <si>
    <t xml:space="preserve">Lyxor ETF DJ STOXX 600 Telecommunications </t>
  </si>
  <si>
    <t>FR0010344812</t>
  </si>
  <si>
    <t xml:space="preserve">Lyxor ETF DJ STOXX 600 Travel &amp; Leisure </t>
  </si>
  <si>
    <t>FR0010344838</t>
  </si>
  <si>
    <t xml:space="preserve">Lyxor ETF DJ STOXX 600 Utilities </t>
  </si>
  <si>
    <t>FR0010344853</t>
  </si>
  <si>
    <t>Lyxor ETF DJ STOXX Select Dividend 30</t>
  </si>
  <si>
    <t>FR0010378604</t>
  </si>
  <si>
    <t>FR0007056841</t>
  </si>
  <si>
    <t>Lyxor ETF Eastern Europe</t>
  </si>
  <si>
    <t>FR0010204073</t>
  </si>
  <si>
    <t>Lyxor ETF Euro Cash</t>
  </si>
  <si>
    <t>FR0010510800</t>
  </si>
  <si>
    <t>Lyxor ETF EuroMTS 10-15Y</t>
  </si>
  <si>
    <t>FR0010037242</t>
  </si>
  <si>
    <t>Lyxor ETF EuroMTS 1-3Y</t>
  </si>
  <si>
    <t>FR0010222224</t>
  </si>
  <si>
    <t>Lyxor ETF EuroMTS 15+Y</t>
  </si>
  <si>
    <t>FR0010481093</t>
  </si>
  <si>
    <t>Lyxor ETF EuroMTS 3-5Y</t>
  </si>
  <si>
    <t>FR0010037234</t>
  </si>
  <si>
    <t>Lyxor ETF EuroMTS 5-7Y</t>
  </si>
  <si>
    <t>FR0010411413</t>
  </si>
  <si>
    <t>Lyxor ETF EuroMTS 7-10Y</t>
  </si>
  <si>
    <t>FR0010411439</t>
  </si>
  <si>
    <t>Lyxor ETF EuroMTS Covered Bond Aggregate</t>
  </si>
  <si>
    <t>FR0010481127</t>
  </si>
  <si>
    <t>Lyxor ETF EuroMTS Global</t>
  </si>
  <si>
    <t>FR0010028860</t>
  </si>
  <si>
    <t>Lyxor ETF EuroMTS Inflation Linked</t>
  </si>
  <si>
    <t>FR0010174292</t>
  </si>
  <si>
    <t>Lyxor ETF FTSE RAFI Europe</t>
  </si>
  <si>
    <t>FR0010400770</t>
  </si>
  <si>
    <t>Lyxor ETF FTSE RAFI Eurozone</t>
  </si>
  <si>
    <t>FR0010400788</t>
  </si>
  <si>
    <t>Lyxor ETF FTSE RAFI Japan</t>
  </si>
  <si>
    <t>FR0010400796</t>
  </si>
  <si>
    <t>Lyxor ETF FTSE RAFI US 1000</t>
  </si>
  <si>
    <t>FR0010400804</t>
  </si>
  <si>
    <t>Lyxor ETF Hong Kong (HSI)</t>
  </si>
  <si>
    <t>FR0010361675</t>
  </si>
  <si>
    <t>Lyxor ETF Japan (TOPIX)</t>
  </si>
  <si>
    <t>FR0010245514</t>
  </si>
  <si>
    <t>Lyxor ETF LevDAX</t>
  </si>
  <si>
    <t>LU0252634307</t>
  </si>
  <si>
    <t>FR0010468983</t>
  </si>
  <si>
    <t>Lyxor ETF MSCI AC Asia-Pacific ex-Japan</t>
  </si>
  <si>
    <t>FR0010312124</t>
  </si>
  <si>
    <t>Lyxor ETF MSCI EM Latin America</t>
  </si>
  <si>
    <t>FR0010410266</t>
  </si>
  <si>
    <t>Lyxor ETF MSCI Emerging Markets</t>
  </si>
  <si>
    <t>FR0010429068</t>
  </si>
  <si>
    <t>Lyxor ETF MSCI EMU Growth</t>
  </si>
  <si>
    <t>FR0010168765</t>
  </si>
  <si>
    <t>Lyxor ETF MSCI EMU Small Cap</t>
  </si>
  <si>
    <t>FR0010168773</t>
  </si>
  <si>
    <t>Lyxor ETF MSCI EMU Value</t>
  </si>
  <si>
    <t>FR0010168781</t>
  </si>
  <si>
    <t>Lyxor ETF MSCI Europe</t>
  </si>
  <si>
    <t>FR0010261198</t>
  </si>
  <si>
    <t>Lyxor ETF MSCI Greece</t>
  </si>
  <si>
    <t>FR0010405431</t>
  </si>
  <si>
    <t>Lyxor ETF MSCI India</t>
  </si>
  <si>
    <t>FR0010361683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</si>
</sst>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name val="Arial"/>
    </font>
    <font>
      <sz val="10"/>
      <name val="Arial"/>
    </font>
    <font>
      <sz val="8"/>
      <name val="Arial"/>
    </font>
    <font>
      <b/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8"/>
      <color indexed="8"/>
      <name val="Arial"/>
      <family val="2"/>
    </font>
    <font>
      <i/>
      <sz val="8"/>
      <name val="Arial"/>
    </font>
    <font>
      <b/>
      <sz val="8"/>
      <name val="Arial"/>
    </font>
    <font>
      <b/>
      <vertAlign val="superscript"/>
      <sz val="8"/>
      <name val="Arial"/>
    </font>
    <font>
      <vertAlign val="superscript"/>
      <sz val="8"/>
      <name val="Arial"/>
    </font>
    <font>
      <b/>
      <sz val="8"/>
      <color indexed="81"/>
      <name val="Tahoma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/>
    <xf numFmtId="0" fontId="12" fillId="0" borderId="0">
      <alignment vertical="center"/>
    </xf>
  </cellStyleXfs>
  <cellXfs count="151">
    <xf numFmtId="0" fontId="0" fillId="0" borderId="0" xfId="0" applyAlignment="1"/>
    <xf numFmtId="0" fontId="3" fillId="0" borderId="0" xfId="2" applyFont="1" applyAlignment="1"/>
    <xf numFmtId="49" fontId="3" fillId="0" borderId="0" xfId="2" applyNumberFormat="1" applyFont="1" applyAlignment="1"/>
    <xf numFmtId="0" fontId="3" fillId="2" borderId="1" xfId="2" applyFont="1" applyFill="1" applyBorder="1" applyAlignment="1">
      <alignment horizontal="left"/>
    </xf>
    <xf numFmtId="0" fontId="4" fillId="0" borderId="0" xfId="2" applyFont="1" applyAlignment="1"/>
    <xf numFmtId="49" fontId="3" fillId="3" borderId="2" xfId="2" applyNumberFormat="1" applyFont="1" applyFill="1" applyBorder="1" applyAlignment="1">
      <alignment vertical="top" wrapText="1"/>
    </xf>
    <xf numFmtId="49" fontId="3" fillId="3" borderId="3" xfId="2" applyNumberFormat="1" applyFont="1" applyFill="1" applyBorder="1" applyAlignment="1">
      <alignment vertical="top" wrapText="1"/>
    </xf>
    <xf numFmtId="49" fontId="3" fillId="3" borderId="2" xfId="2" applyNumberFormat="1" applyFont="1" applyFill="1" applyBorder="1" applyAlignment="1">
      <alignment horizontal="right" vertical="top" wrapText="1"/>
    </xf>
    <xf numFmtId="49" fontId="3" fillId="3" borderId="4" xfId="2" applyNumberFormat="1" applyFont="1" applyFill="1" applyBorder="1" applyAlignment="1">
      <alignment horizontal="right" vertical="top" wrapText="1"/>
    </xf>
    <xf numFmtId="49" fontId="3" fillId="3" borderId="5" xfId="2" applyNumberFormat="1" applyFont="1" applyFill="1" applyBorder="1" applyAlignment="1">
      <alignment horizontal="right" vertical="top" wrapText="1"/>
    </xf>
    <xf numFmtId="49" fontId="4" fillId="0" borderId="0" xfId="2" applyNumberFormat="1" applyFont="1" applyAlignment="1">
      <alignment vertical="top" wrapText="1"/>
    </xf>
    <xf numFmtId="4" fontId="4" fillId="3" borderId="6" xfId="1" applyNumberFormat="1" applyFont="1" applyFill="1" applyBorder="1"/>
    <xf numFmtId="10" fontId="3" fillId="3" borderId="7" xfId="2" applyNumberFormat="1" applyFont="1" applyFill="1" applyBorder="1" applyAlignment="1"/>
    <xf numFmtId="4" fontId="4" fillId="3" borderId="8" xfId="1" applyNumberFormat="1" applyFont="1" applyFill="1" applyBorder="1"/>
    <xf numFmtId="2" fontId="6" fillId="0" borderId="0" xfId="2" applyNumberFormat="1" applyFont="1" applyAlignment="1"/>
    <xf numFmtId="0" fontId="4" fillId="2" borderId="1" xfId="2" applyFont="1" applyFill="1" applyBorder="1" applyAlignment="1"/>
    <xf numFmtId="49" fontId="3" fillId="3" borderId="3" xfId="2" applyNumberFormat="1" applyFont="1" applyFill="1" applyBorder="1" applyAlignment="1">
      <alignment horizontal="right" vertical="top" wrapText="1"/>
    </xf>
    <xf numFmtId="10" fontId="3" fillId="3" borderId="9" xfId="2" applyNumberFormat="1" applyFont="1" applyFill="1" applyBorder="1" applyAlignment="1"/>
    <xf numFmtId="0" fontId="4" fillId="0" borderId="0" xfId="2" applyFont="1" applyAlignment="1"/>
    <xf numFmtId="10" fontId="4" fillId="0" borderId="0" xfId="2" applyNumberFormat="1" applyFont="1" applyAlignment="1"/>
    <xf numFmtId="0" fontId="2" fillId="0" borderId="1" xfId="2" applyFont="1" applyBorder="1" applyAlignment="1"/>
    <xf numFmtId="2" fontId="2" fillId="0" borderId="10" xfId="2" applyNumberFormat="1" applyFont="1" applyBorder="1" applyAlignment="1"/>
    <xf numFmtId="2" fontId="2" fillId="0" borderId="0" xfId="2" applyNumberFormat="1" applyFont="1" applyAlignment="1"/>
    <xf numFmtId="10" fontId="2" fillId="0" borderId="11" xfId="1" applyNumberFormat="1" applyFont="1" applyBorder="1"/>
    <xf numFmtId="10" fontId="2" fillId="0" borderId="12" xfId="1" applyNumberFormat="1" applyFont="1" applyBorder="1"/>
    <xf numFmtId="0" fontId="2" fillId="0" borderId="12" xfId="2" applyFont="1" applyBorder="1" applyAlignment="1"/>
    <xf numFmtId="0" fontId="7" fillId="3" borderId="9" xfId="2" applyFont="1" applyFill="1" applyBorder="1" applyAlignment="1"/>
    <xf numFmtId="4" fontId="2" fillId="3" borderId="6" xfId="1" applyNumberFormat="1" applyFont="1" applyFill="1" applyBorder="1"/>
    <xf numFmtId="4" fontId="2" fillId="3" borderId="8" xfId="1" applyNumberFormat="1" applyFont="1" applyFill="1" applyBorder="1"/>
    <xf numFmtId="10" fontId="8" fillId="3" borderId="7" xfId="1" applyNumberFormat="1" applyFont="1" applyFill="1" applyBorder="1"/>
    <xf numFmtId="10" fontId="8" fillId="3" borderId="9" xfId="1" applyNumberFormat="1" applyFont="1" applyFill="1" applyBorder="1"/>
    <xf numFmtId="0" fontId="2" fillId="0" borderId="0" xfId="2" applyFont="1" applyAlignment="1"/>
    <xf numFmtId="10" fontId="2" fillId="0" borderId="0" xfId="1" applyNumberFormat="1" applyFont="1"/>
    <xf numFmtId="0" fontId="8" fillId="2" borderId="13" xfId="2" applyFont="1" applyFill="1" applyBorder="1" applyAlignment="1"/>
    <xf numFmtId="0" fontId="8" fillId="2" borderId="1" xfId="2" applyFont="1" applyFill="1" applyBorder="1" applyAlignment="1">
      <alignment horizontal="left"/>
    </xf>
    <xf numFmtId="0" fontId="2" fillId="2" borderId="1" xfId="2" applyFont="1" applyFill="1" applyBorder="1" applyAlignment="1"/>
    <xf numFmtId="49" fontId="8" fillId="3" borderId="2" xfId="2" applyNumberFormat="1" applyFont="1" applyFill="1" applyBorder="1" applyAlignment="1">
      <alignment vertical="top" wrapText="1"/>
    </xf>
    <xf numFmtId="49" fontId="8" fillId="3" borderId="3" xfId="2" applyNumberFormat="1" applyFont="1" applyFill="1" applyBorder="1" applyAlignment="1">
      <alignment vertical="top" wrapText="1"/>
    </xf>
    <xf numFmtId="49" fontId="8" fillId="3" borderId="4" xfId="2" applyNumberFormat="1" applyFont="1" applyFill="1" applyBorder="1" applyAlignment="1">
      <alignment horizontal="right" vertical="top" wrapText="1"/>
    </xf>
    <xf numFmtId="49" fontId="8" fillId="3" borderId="5" xfId="2" applyNumberFormat="1" applyFont="1" applyFill="1" applyBorder="1" applyAlignment="1">
      <alignment horizontal="right" vertical="top" wrapText="1"/>
    </xf>
    <xf numFmtId="49" fontId="8" fillId="3" borderId="3" xfId="2" applyNumberFormat="1" applyFont="1" applyFill="1" applyBorder="1" applyAlignment="1">
      <alignment horizontal="right" vertical="top" wrapText="1"/>
    </xf>
    <xf numFmtId="10" fontId="2" fillId="0" borderId="14" xfId="1" applyNumberFormat="1" applyFont="1" applyBorder="1"/>
    <xf numFmtId="10" fontId="2" fillId="0" borderId="1" xfId="1" applyNumberFormat="1" applyFont="1" applyBorder="1"/>
    <xf numFmtId="10" fontId="2" fillId="0" borderId="3" xfId="1" applyNumberFormat="1" applyFont="1" applyBorder="1"/>
    <xf numFmtId="2" fontId="2" fillId="0" borderId="13" xfId="2" applyNumberFormat="1" applyFont="1" applyBorder="1" applyAlignment="1"/>
    <xf numFmtId="2" fontId="2" fillId="0" borderId="15" xfId="2" applyNumberFormat="1" applyFont="1" applyBorder="1" applyAlignment="1"/>
    <xf numFmtId="2" fontId="2" fillId="0" borderId="4" xfId="2" applyNumberFormat="1" applyFont="1" applyBorder="1" applyAlignment="1"/>
    <xf numFmtId="10" fontId="2" fillId="0" borderId="5" xfId="1" applyNumberFormat="1" applyFont="1" applyBorder="1"/>
    <xf numFmtId="10" fontId="8" fillId="3" borderId="9" xfId="2" applyNumberFormat="1" applyFont="1" applyFill="1" applyBorder="1" applyAlignment="1"/>
    <xf numFmtId="10" fontId="8" fillId="3" borderId="7" xfId="2" applyNumberFormat="1" applyFont="1" applyFill="1" applyBorder="1" applyAlignment="1"/>
    <xf numFmtId="0" fontId="2" fillId="0" borderId="0" xfId="2" applyFont="1" applyAlignment="1"/>
    <xf numFmtId="0" fontId="2" fillId="0" borderId="9" xfId="2" applyFont="1" applyBorder="1" applyAlignment="1"/>
    <xf numFmtId="0" fontId="2" fillId="0" borderId="9" xfId="2" applyFont="1" applyBorder="1" applyAlignment="1">
      <alignment wrapText="1"/>
    </xf>
    <xf numFmtId="2" fontId="2" fillId="0" borderId="6" xfId="2" applyNumberFormat="1" applyFont="1" applyBorder="1" applyAlignment="1"/>
    <xf numFmtId="2" fontId="2" fillId="0" borderId="8" xfId="2" applyNumberFormat="1" applyFont="1" applyBorder="1" applyAlignment="1"/>
    <xf numFmtId="10" fontId="2" fillId="0" borderId="7" xfId="1" applyNumberFormat="1" applyFont="1" applyBorder="1"/>
    <xf numFmtId="10" fontId="2" fillId="0" borderId="9" xfId="1" applyNumberFormat="1" applyFont="1" applyBorder="1"/>
    <xf numFmtId="0" fontId="7" fillId="3" borderId="2" xfId="2" applyFont="1" applyFill="1" applyBorder="1" applyAlignment="1"/>
    <xf numFmtId="0" fontId="2" fillId="0" borderId="1" xfId="2" applyFont="1" applyBorder="1" applyAlignment="1">
      <alignment wrapText="1"/>
    </xf>
    <xf numFmtId="0" fontId="2" fillId="0" borderId="12" xfId="2" applyFont="1" applyBorder="1" applyAlignment="1">
      <alignment wrapText="1"/>
    </xf>
    <xf numFmtId="0" fontId="2" fillId="0" borderId="3" xfId="2" applyFont="1" applyBorder="1" applyAlignment="1">
      <alignment wrapText="1"/>
    </xf>
    <xf numFmtId="0" fontId="2" fillId="0" borderId="1" xfId="2" applyFont="1" applyBorder="1" applyAlignment="1">
      <alignment wrapText="1"/>
    </xf>
    <xf numFmtId="0" fontId="7" fillId="3" borderId="6" xfId="2" applyFont="1" applyFill="1" applyBorder="1" applyAlignment="1"/>
    <xf numFmtId="10" fontId="8" fillId="3" borderId="8" xfId="2" applyNumberFormat="1" applyFont="1" applyFill="1" applyBorder="1" applyAlignment="1"/>
    <xf numFmtId="0" fontId="2" fillId="0" borderId="12" xfId="2" applyFont="1" applyBorder="1" applyAlignment="1">
      <alignment wrapText="1"/>
    </xf>
    <xf numFmtId="0" fontId="2" fillId="0" borderId="12" xfId="2" applyFont="1" applyBorder="1" applyAlignment="1"/>
    <xf numFmtId="0" fontId="8" fillId="3" borderId="16" xfId="2" applyFont="1" applyFill="1" applyBorder="1" applyAlignment="1"/>
    <xf numFmtId="4" fontId="2" fillId="3" borderId="17" xfId="2" applyNumberFormat="1" applyFont="1" applyFill="1" applyBorder="1" applyAlignment="1"/>
    <xf numFmtId="0" fontId="2" fillId="0" borderId="0" xfId="2" applyFont="1" applyAlignment="1"/>
    <xf numFmtId="4" fontId="2" fillId="0" borderId="0" xfId="2" applyNumberFormat="1" applyFont="1" applyAlignment="1"/>
    <xf numFmtId="0" fontId="8" fillId="0" borderId="1" xfId="2" applyFont="1" applyBorder="1" applyAlignment="1"/>
    <xf numFmtId="0" fontId="2" fillId="0" borderId="1" xfId="2" applyFont="1" applyBorder="1" applyAlignment="1">
      <alignment horizontal="center"/>
    </xf>
    <xf numFmtId="49" fontId="8" fillId="0" borderId="3" xfId="2" applyNumberFormat="1" applyFont="1" applyBorder="1" applyAlignment="1">
      <alignment vertical="top" wrapText="1"/>
    </xf>
    <xf numFmtId="49" fontId="8" fillId="0" borderId="4" xfId="2" applyNumberFormat="1" applyFont="1" applyBorder="1" applyAlignment="1">
      <alignment horizontal="right" vertical="top" wrapText="1"/>
    </xf>
    <xf numFmtId="49" fontId="8" fillId="0" borderId="5" xfId="2" applyNumberFormat="1" applyFont="1" applyBorder="1" applyAlignment="1">
      <alignment horizontal="right" vertical="top" wrapText="1"/>
    </xf>
    <xf numFmtId="49" fontId="8" fillId="0" borderId="3" xfId="2" applyNumberFormat="1" applyFont="1" applyBorder="1" applyAlignment="1">
      <alignment horizontal="right" vertical="top" wrapText="1"/>
    </xf>
    <xf numFmtId="49" fontId="2" fillId="0" borderId="1" xfId="2" applyNumberFormat="1" applyFont="1" applyBorder="1" applyAlignment="1">
      <alignment vertical="top" wrapText="1"/>
    </xf>
    <xf numFmtId="10" fontId="2" fillId="0" borderId="0" xfId="2" applyNumberFormat="1" applyFont="1" applyAlignment="1"/>
    <xf numFmtId="49" fontId="2" fillId="0" borderId="1" xfId="2" applyNumberFormat="1" applyFont="1" applyBorder="1" applyAlignment="1">
      <alignment horizontal="right" vertical="top" wrapText="1"/>
    </xf>
    <xf numFmtId="49" fontId="2" fillId="0" borderId="12" xfId="2" applyNumberFormat="1" applyFont="1" applyBorder="1" applyAlignment="1">
      <alignment vertical="top" wrapText="1"/>
    </xf>
    <xf numFmtId="49" fontId="2" fillId="0" borderId="12" xfId="2" applyNumberFormat="1" applyFont="1" applyBorder="1" applyAlignment="1">
      <alignment horizontal="right" vertical="top" wrapText="1"/>
    </xf>
    <xf numFmtId="10" fontId="2" fillId="0" borderId="12" xfId="2" applyNumberFormat="1" applyFont="1" applyBorder="1" applyAlignment="1"/>
    <xf numFmtId="0" fontId="2" fillId="0" borderId="3" xfId="2" applyFont="1" applyBorder="1" applyAlignment="1"/>
    <xf numFmtId="10" fontId="2" fillId="0" borderId="3" xfId="2" applyNumberFormat="1" applyFont="1" applyBorder="1" applyAlignment="1"/>
    <xf numFmtId="0" fontId="7" fillId="0" borderId="9" xfId="2" applyFont="1" applyBorder="1" applyAlignment="1"/>
    <xf numFmtId="4" fontId="2" fillId="0" borderId="6" xfId="1" applyNumberFormat="1" applyFont="1" applyFill="1" applyBorder="1"/>
    <xf numFmtId="10" fontId="8" fillId="0" borderId="7" xfId="2" applyNumberFormat="1" applyFont="1" applyBorder="1" applyAlignment="1"/>
    <xf numFmtId="0" fontId="10" fillId="0" borderId="0" xfId="2" applyFont="1" applyAlignment="1"/>
    <xf numFmtId="10" fontId="2" fillId="0" borderId="0" xfId="2" applyNumberFormat="1" applyFont="1" applyAlignment="1"/>
    <xf numFmtId="0" fontId="3" fillId="0" borderId="0" xfId="2" applyFont="1" applyAlignment="1">
      <alignment horizontal="left"/>
    </xf>
    <xf numFmtId="11" fontId="4" fillId="0" borderId="0" xfId="2" applyNumberFormat="1" applyFont="1" applyAlignment="1"/>
    <xf numFmtId="49" fontId="3" fillId="0" borderId="0" xfId="2" applyNumberFormat="1" applyFont="1" applyAlignment="1">
      <alignment horizontal="left"/>
    </xf>
    <xf numFmtId="49" fontId="3" fillId="0" borderId="0" xfId="2" applyNumberFormat="1" applyFont="1" applyAlignment="1"/>
    <xf numFmtId="49" fontId="3" fillId="0" borderId="0" xfId="2" applyNumberFormat="1" applyFont="1" applyAlignment="1">
      <alignment horizontal="left"/>
    </xf>
    <xf numFmtId="0" fontId="3" fillId="2" borderId="6" xfId="2" applyFont="1" applyFill="1" applyBorder="1" applyAlignment="1"/>
    <xf numFmtId="0" fontId="3" fillId="2" borderId="6" xfId="2" applyFont="1" applyFill="1" applyBorder="1" applyAlignment="1">
      <alignment horizontal="center"/>
    </xf>
    <xf numFmtId="49" fontId="3" fillId="3" borderId="7" xfId="2" applyNumberFormat="1" applyFont="1" applyFill="1" applyBorder="1" applyAlignment="1">
      <alignment horizontal="right" vertical="top" wrapText="1"/>
    </xf>
    <xf numFmtId="4" fontId="4" fillId="0" borderId="0" xfId="2" applyNumberFormat="1" applyFont="1" applyAlignment="1"/>
    <xf numFmtId="4" fontId="4" fillId="0" borderId="10" xfId="2" applyNumberFormat="1" applyFont="1" applyBorder="1" applyAlignment="1"/>
    <xf numFmtId="10" fontId="4" fillId="0" borderId="11" xfId="2" applyNumberFormat="1" applyFont="1" applyBorder="1" applyAlignment="1"/>
    <xf numFmtId="10" fontId="4" fillId="0" borderId="12" xfId="2" applyNumberFormat="1" applyFont="1" applyBorder="1" applyAlignment="1"/>
    <xf numFmtId="0" fontId="5" fillId="3" borderId="8" xfId="2" applyFont="1" applyFill="1" applyBorder="1" applyAlignment="1"/>
    <xf numFmtId="0" fontId="4" fillId="0" borderId="0" xfId="2" applyFont="1" applyAlignment="1">
      <alignment horizontal="left"/>
    </xf>
    <xf numFmtId="0" fontId="4" fillId="0" borderId="10" xfId="2" applyFont="1" applyBorder="1" applyAlignment="1"/>
    <xf numFmtId="2" fontId="4" fillId="0" borderId="10" xfId="2" applyNumberFormat="1" applyFont="1" applyBorder="1" applyAlignment="1"/>
    <xf numFmtId="0" fontId="6" fillId="0" borderId="10" xfId="2" applyFont="1" applyBorder="1" applyAlignment="1"/>
    <xf numFmtId="0" fontId="4" fillId="0" borderId="2" xfId="2" applyFont="1" applyBorder="1" applyAlignment="1"/>
    <xf numFmtId="4" fontId="4" fillId="0" borderId="4" xfId="2" applyNumberFormat="1" applyFont="1" applyBorder="1" applyAlignment="1"/>
    <xf numFmtId="10" fontId="3" fillId="3" borderId="17" xfId="1" applyNumberFormat="1" applyFont="1" applyFill="1" applyBorder="1"/>
    <xf numFmtId="0" fontId="3" fillId="2" borderId="1" xfId="2" applyFont="1" applyFill="1" applyBorder="1" applyAlignment="1"/>
    <xf numFmtId="0" fontId="8" fillId="2" borderId="1" xfId="2" applyFont="1" applyFill="1" applyBorder="1" applyAlignment="1"/>
    <xf numFmtId="0" fontId="3" fillId="3" borderId="9" xfId="2" applyFont="1" applyFill="1" applyBorder="1" applyAlignment="1"/>
    <xf numFmtId="0" fontId="2" fillId="2" borderId="1" xfId="2" applyFont="1" applyFill="1" applyBorder="1" applyAlignment="1">
      <alignment horizontal="center"/>
    </xf>
    <xf numFmtId="4" fontId="2" fillId="0" borderId="0" xfId="2" applyNumberFormat="1" applyFont="1" applyAlignment="1"/>
    <xf numFmtId="2" fontId="4" fillId="0" borderId="12" xfId="2" applyNumberFormat="1" applyFont="1" applyBorder="1" applyAlignment="1"/>
    <xf numFmtId="0" fontId="4" fillId="0" borderId="12" xfId="2" applyFont="1" applyBorder="1" applyAlignment="1"/>
    <xf numFmtId="0" fontId="4" fillId="0" borderId="12" xfId="2" applyFont="1" applyBorder="1" applyAlignment="1">
      <alignment horizontal="left"/>
    </xf>
    <xf numFmtId="0" fontId="4" fillId="0" borderId="3" xfId="2" applyFont="1" applyBorder="1" applyAlignment="1">
      <alignment horizontal="left"/>
    </xf>
    <xf numFmtId="0" fontId="2" fillId="0" borderId="10" xfId="2" applyFont="1" applyBorder="1" applyAlignment="1"/>
    <xf numFmtId="2" fontId="0" fillId="0" borderId="0" xfId="2" applyNumberFormat="1" applyFont="1" applyAlignment="1"/>
    <xf numFmtId="4" fontId="2" fillId="0" borderId="13" xfId="2" applyNumberFormat="1" applyFont="1" applyBorder="1" applyAlignment="1"/>
    <xf numFmtId="4" fontId="2" fillId="0" borderId="10" xfId="2" applyNumberFormat="1" applyFont="1" applyBorder="1" applyAlignment="1"/>
    <xf numFmtId="4" fontId="2" fillId="0" borderId="15" xfId="2" applyNumberFormat="1" applyFont="1" applyBorder="1" applyAlignment="1"/>
    <xf numFmtId="4" fontId="2" fillId="0" borderId="0" xfId="2" applyNumberFormat="1" applyFont="1" applyAlignment="1"/>
    <xf numFmtId="4" fontId="2" fillId="0" borderId="8" xfId="1" applyNumberFormat="1" applyFont="1" applyFill="1" applyBorder="1"/>
    <xf numFmtId="0" fontId="5" fillId="3" borderId="9" xfId="2" applyFont="1" applyFill="1" applyBorder="1" applyAlignment="1">
      <alignment horizontal="left"/>
    </xf>
    <xf numFmtId="49" fontId="3" fillId="3" borderId="6" xfId="2" applyNumberFormat="1" applyFont="1" applyFill="1" applyBorder="1" applyAlignment="1">
      <alignment horizontal="left" vertical="top" wrapText="1"/>
    </xf>
    <xf numFmtId="49" fontId="3" fillId="3" borderId="6" xfId="2" applyNumberFormat="1" applyFont="1" applyFill="1" applyBorder="1" applyAlignment="1">
      <alignment horizontal="right" vertical="top" wrapText="1"/>
    </xf>
    <xf numFmtId="49" fontId="3" fillId="3" borderId="8" xfId="2" applyNumberFormat="1" applyFont="1" applyFill="1" applyBorder="1" applyAlignment="1">
      <alignment horizontal="right" vertical="top" wrapText="1"/>
    </xf>
    <xf numFmtId="4" fontId="2" fillId="0" borderId="0" xfId="2" applyNumberFormat="1" applyFont="1" applyAlignment="1">
      <alignment horizontal="right" vertical="top" wrapText="1"/>
    </xf>
    <xf numFmtId="0" fontId="6" fillId="0" borderId="12" xfId="2" applyFont="1" applyBorder="1" applyAlignment="1"/>
    <xf numFmtId="2" fontId="2" fillId="0" borderId="2" xfId="2" applyNumberFormat="1" applyFont="1" applyBorder="1" applyAlignment="1"/>
    <xf numFmtId="2" fontId="0" fillId="0" borderId="0" xfId="2" applyNumberFormat="1" applyFont="1" applyAlignment="1"/>
    <xf numFmtId="0" fontId="0" fillId="0" borderId="0" xfId="2" applyFont="1" applyAlignment="1"/>
    <xf numFmtId="2" fontId="2" fillId="0" borderId="0" xfId="2" applyNumberFormat="1" applyFont="1" applyAlignment="1"/>
    <xf numFmtId="4" fontId="2" fillId="0" borderId="2" xfId="2" applyNumberFormat="1" applyFont="1" applyBorder="1" applyAlignment="1"/>
    <xf numFmtId="0" fontId="2" fillId="0" borderId="1" xfId="2" applyFont="1" applyBorder="1" applyAlignment="1"/>
    <xf numFmtId="0" fontId="8" fillId="2" borderId="13" xfId="2" applyFont="1" applyFill="1" applyBorder="1" applyAlignment="1">
      <alignment horizontal="center"/>
    </xf>
    <xf numFmtId="0" fontId="2" fillId="2" borderId="15" xfId="2" applyFont="1" applyFill="1" applyBorder="1" applyAlignment="1">
      <alignment horizontal="center"/>
    </xf>
    <xf numFmtId="0" fontId="2" fillId="2" borderId="14" xfId="2" applyFont="1" applyFill="1" applyBorder="1" applyAlignment="1">
      <alignment horizontal="center"/>
    </xf>
    <xf numFmtId="0" fontId="3" fillId="2" borderId="13" xfId="2" applyFont="1" applyFill="1" applyBorder="1" applyAlignment="1">
      <alignment horizontal="center"/>
    </xf>
    <xf numFmtId="0" fontId="0" fillId="2" borderId="15" xfId="2" applyFont="1" applyFill="1" applyBorder="1" applyAlignment="1">
      <alignment horizontal="center"/>
    </xf>
    <xf numFmtId="0" fontId="0" fillId="2" borderId="14" xfId="2" applyFont="1" applyFill="1" applyBorder="1" applyAlignment="1">
      <alignment horizontal="center"/>
    </xf>
    <xf numFmtId="0" fontId="8" fillId="0" borderId="13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0" fontId="2" fillId="0" borderId="14" xfId="2" applyFont="1" applyBorder="1" applyAlignment="1">
      <alignment horizontal="center"/>
    </xf>
    <xf numFmtId="0" fontId="3" fillId="2" borderId="6" xfId="2" applyFont="1" applyFill="1" applyBorder="1" applyAlignment="1">
      <alignment horizontal="center" wrapText="1"/>
    </xf>
    <xf numFmtId="0" fontId="4" fillId="0" borderId="8" xfId="2" applyFont="1" applyBorder="1" applyAlignment="1">
      <alignment horizontal="center" wrapText="1"/>
    </xf>
    <xf numFmtId="0" fontId="4" fillId="0" borderId="7" xfId="2" applyFont="1" applyBorder="1" applyAlignment="1">
      <alignment horizontal="center" wrapText="1"/>
    </xf>
    <xf numFmtId="0" fontId="4" fillId="0" borderId="15" xfId="2" applyFont="1" applyBorder="1" applyAlignment="1">
      <alignment horizontal="center"/>
    </xf>
    <xf numFmtId="0" fontId="4" fillId="0" borderId="7" xfId="2" applyFont="1" applyBorder="1" applyAlignment="1">
      <alignment horizontal="center"/>
    </xf>
  </cellXfs>
  <cellStyles count="3">
    <cellStyle name="=C:\WINNT35\SYSTEM32\COMMAND.COM" xfId="2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783"/>
  <sheetViews>
    <sheetView tabSelected="1" topLeftCell="A824" workbookViewId="0">
      <selection activeCell="C871" sqref="C871"/>
    </sheetView>
  </sheetViews>
  <sheetFormatPr baseColWidth="10" defaultRowHeight="13" x14ac:dyDescent="0.15"/>
  <cols>
    <col min="1" max="1" width="54.5" style="31" customWidth="1"/>
    <col min="2" max="2" width="18.6640625" style="31" customWidth="1"/>
    <col min="3" max="5" width="16.83203125" style="31" customWidth="1"/>
    <col min="6" max="6" width="13.5" style="31" bestFit="1" customWidth="1"/>
    <col min="7" max="7" width="23.6640625" customWidth="1"/>
    <col min="8" max="8" width="52" bestFit="1" customWidth="1"/>
    <col min="9" max="9" width="14.83203125" bestFit="1" customWidth="1"/>
    <col min="10" max="256" width="8.83203125" customWidth="1"/>
  </cols>
  <sheetData>
    <row r="1" spans="1:7" x14ac:dyDescent="0.15">
      <c r="A1" s="1" t="s">
        <v>897</v>
      </c>
      <c r="B1"/>
      <c r="C1"/>
      <c r="D1"/>
      <c r="E1"/>
      <c r="F1"/>
    </row>
    <row r="2" spans="1:7" x14ac:dyDescent="0.15">
      <c r="A2" s="2" t="s">
        <v>739</v>
      </c>
      <c r="B2"/>
      <c r="C2"/>
      <c r="D2"/>
      <c r="E2"/>
      <c r="F2"/>
    </row>
    <row r="3" spans="1:7" x14ac:dyDescent="0.15">
      <c r="A3"/>
      <c r="B3"/>
      <c r="C3"/>
      <c r="D3"/>
      <c r="E3"/>
      <c r="F3"/>
    </row>
    <row r="4" spans="1:7" s="4" customFormat="1" x14ac:dyDescent="0.15">
      <c r="A4" s="109" t="s">
        <v>528</v>
      </c>
      <c r="B4" s="3" t="s">
        <v>929</v>
      </c>
      <c r="C4" s="140" t="s">
        <v>348</v>
      </c>
      <c r="D4" s="141"/>
      <c r="E4" s="142"/>
      <c r="F4" s="15"/>
    </row>
    <row r="5" spans="1:7" s="10" customFormat="1" ht="12" x14ac:dyDescent="0.15">
      <c r="A5" s="6"/>
      <c r="B5" s="6"/>
      <c r="C5" s="7" t="s">
        <v>738</v>
      </c>
      <c r="D5" s="8" t="s">
        <v>700</v>
      </c>
      <c r="E5" s="9" t="s">
        <v>898</v>
      </c>
      <c r="F5" s="16" t="s">
        <v>899</v>
      </c>
    </row>
    <row r="6" spans="1:7" x14ac:dyDescent="0.15">
      <c r="A6" s="20" t="s">
        <v>1665</v>
      </c>
      <c r="B6" s="20" t="s">
        <v>1666</v>
      </c>
      <c r="C6" s="121">
        <v>1.9291731599999999</v>
      </c>
      <c r="D6" s="123">
        <v>3.9492080999999999</v>
      </c>
      <c r="E6" s="23">
        <f t="shared" ref="E6:E38" si="0">IF(ISERROR(C6/D6-1),"",((C6/D6-1)))</f>
        <v>-0.5115037974321992</v>
      </c>
      <c r="F6" s="24">
        <f t="shared" ref="F6:F37" si="1">C6/$C$1656</f>
        <v>7.675033969662491E-5</v>
      </c>
      <c r="G6" s="119"/>
    </row>
    <row r="7" spans="1:7" x14ac:dyDescent="0.15">
      <c r="A7" s="25" t="s">
        <v>697</v>
      </c>
      <c r="B7" s="25" t="s">
        <v>698</v>
      </c>
      <c r="C7" s="121">
        <v>1.83484201</v>
      </c>
      <c r="D7" s="123">
        <v>4.3070070000000002E-2</v>
      </c>
      <c r="E7" s="23">
        <f t="shared" si="0"/>
        <v>41.601324074931846</v>
      </c>
      <c r="F7" s="24">
        <f t="shared" si="1"/>
        <v>7.2997463616556867E-5</v>
      </c>
      <c r="G7" s="119"/>
    </row>
    <row r="8" spans="1:7" x14ac:dyDescent="0.15">
      <c r="A8" s="25" t="s">
        <v>1377</v>
      </c>
      <c r="B8" s="25" t="s">
        <v>1378</v>
      </c>
      <c r="C8" s="121">
        <v>44.225530677000002</v>
      </c>
      <c r="D8" s="123">
        <v>34.085148097000001</v>
      </c>
      <c r="E8" s="23">
        <f t="shared" si="0"/>
        <v>0.29750149687313532</v>
      </c>
      <c r="F8" s="24">
        <f t="shared" si="1"/>
        <v>1.7594711418871575E-3</v>
      </c>
      <c r="G8" s="119"/>
    </row>
    <row r="9" spans="1:7" x14ac:dyDescent="0.15">
      <c r="A9" s="25" t="s">
        <v>1379</v>
      </c>
      <c r="B9" s="25" t="s">
        <v>1380</v>
      </c>
      <c r="C9" s="121">
        <v>1.21174E-2</v>
      </c>
      <c r="D9" s="123">
        <v>0.2237412</v>
      </c>
      <c r="E9" s="23">
        <f t="shared" si="0"/>
        <v>-0.94584189232917315</v>
      </c>
      <c r="F9" s="24">
        <f t="shared" si="1"/>
        <v>4.8207936204123981E-7</v>
      </c>
      <c r="G9" s="119"/>
    </row>
    <row r="10" spans="1:7" x14ac:dyDescent="0.15">
      <c r="A10" s="25" t="s">
        <v>1322</v>
      </c>
      <c r="B10" s="25" t="s">
        <v>1323</v>
      </c>
      <c r="C10" s="121">
        <v>36.952537816000003</v>
      </c>
      <c r="D10" s="123">
        <v>59.191091862</v>
      </c>
      <c r="E10" s="23">
        <f t="shared" si="0"/>
        <v>-0.37570778552028861</v>
      </c>
      <c r="F10" s="24">
        <f t="shared" si="1"/>
        <v>1.470121961488609E-3</v>
      </c>
      <c r="G10" s="119"/>
    </row>
    <row r="11" spans="1:7" x14ac:dyDescent="0.15">
      <c r="A11" s="25" t="s">
        <v>1663</v>
      </c>
      <c r="B11" s="25" t="s">
        <v>1664</v>
      </c>
      <c r="C11" s="121">
        <v>1.8173760000000001</v>
      </c>
      <c r="D11" s="123">
        <v>1.8641019329999999</v>
      </c>
      <c r="E11" s="23">
        <f t="shared" si="0"/>
        <v>-2.506618987557252E-2</v>
      </c>
      <c r="F11" s="24">
        <f t="shared" si="1"/>
        <v>7.2302594836273486E-5</v>
      </c>
      <c r="G11" s="119"/>
    </row>
    <row r="12" spans="1:7" x14ac:dyDescent="0.15">
      <c r="A12" s="25" t="s">
        <v>1661</v>
      </c>
      <c r="B12" s="25" t="s">
        <v>1662</v>
      </c>
      <c r="C12" s="121">
        <v>11.757505814</v>
      </c>
      <c r="D12" s="123">
        <v>18.114549215</v>
      </c>
      <c r="E12" s="23">
        <f t="shared" si="0"/>
        <v>-0.35093577684704202</v>
      </c>
      <c r="F12" s="24">
        <f t="shared" si="1"/>
        <v>4.6776131034787069E-4</v>
      </c>
      <c r="G12" s="119"/>
    </row>
    <row r="13" spans="1:7" x14ac:dyDescent="0.15">
      <c r="A13" s="25" t="s">
        <v>1324</v>
      </c>
      <c r="B13" s="25" t="s">
        <v>1325</v>
      </c>
      <c r="C13" s="121">
        <v>12.489842080000001</v>
      </c>
      <c r="D13" s="123">
        <v>22.795211225999999</v>
      </c>
      <c r="E13" s="23">
        <f t="shared" si="0"/>
        <v>-0.45208482798552851</v>
      </c>
      <c r="F13" s="24">
        <f t="shared" si="1"/>
        <v>4.9689661989554129E-4</v>
      </c>
      <c r="G13" s="119"/>
    </row>
    <row r="14" spans="1:7" x14ac:dyDescent="0.15">
      <c r="A14" s="25" t="s">
        <v>1326</v>
      </c>
      <c r="B14" s="25" t="s">
        <v>1327</v>
      </c>
      <c r="C14" s="121">
        <v>0.51070939000000004</v>
      </c>
      <c r="D14" s="123">
        <v>0.30809752600000001</v>
      </c>
      <c r="E14" s="23">
        <f t="shared" si="0"/>
        <v>0.6576224958067336</v>
      </c>
      <c r="F14" s="24">
        <f t="shared" si="1"/>
        <v>2.0318092736038322E-5</v>
      </c>
      <c r="G14" s="119"/>
    </row>
    <row r="15" spans="1:7" x14ac:dyDescent="0.15">
      <c r="A15" s="25" t="s">
        <v>1330</v>
      </c>
      <c r="B15" s="25" t="s">
        <v>1331</v>
      </c>
      <c r="C15" s="121">
        <v>2.6445659999999999E-2</v>
      </c>
      <c r="D15" s="123">
        <v>3.5784416999999999E-2</v>
      </c>
      <c r="E15" s="23">
        <f t="shared" si="0"/>
        <v>-0.2609727301132222</v>
      </c>
      <c r="F15" s="24">
        <f t="shared" si="1"/>
        <v>1.0521157097693841E-6</v>
      </c>
      <c r="G15" s="119"/>
    </row>
    <row r="16" spans="1:7" x14ac:dyDescent="0.15">
      <c r="A16" s="25" t="s">
        <v>1332</v>
      </c>
      <c r="B16" s="25" t="s">
        <v>1333</v>
      </c>
      <c r="C16" s="121">
        <v>0.66769815200000004</v>
      </c>
      <c r="D16" s="123">
        <v>2.4047116749999997</v>
      </c>
      <c r="E16" s="23">
        <f t="shared" si="0"/>
        <v>-0.72233754302373898</v>
      </c>
      <c r="F16" s="24">
        <f t="shared" si="1"/>
        <v>2.6563742977229012E-5</v>
      </c>
      <c r="G16" s="119"/>
    </row>
    <row r="17" spans="1:7" x14ac:dyDescent="0.15">
      <c r="A17" s="25" t="s">
        <v>1334</v>
      </c>
      <c r="B17" s="25" t="s">
        <v>1335</v>
      </c>
      <c r="C17" s="121">
        <v>12.749013973999999</v>
      </c>
      <c r="D17" s="123">
        <v>8.7053955700000003</v>
      </c>
      <c r="E17" s="23">
        <f t="shared" si="0"/>
        <v>0.46449565346977084</v>
      </c>
      <c r="F17" s="24">
        <f t="shared" si="1"/>
        <v>5.0720752993552837E-4</v>
      </c>
      <c r="G17" s="119"/>
    </row>
    <row r="18" spans="1:7" x14ac:dyDescent="0.15">
      <c r="A18" s="25" t="s">
        <v>1336</v>
      </c>
      <c r="B18" s="25" t="s">
        <v>1337</v>
      </c>
      <c r="C18" s="121">
        <v>1.75480825</v>
      </c>
      <c r="D18" s="123">
        <v>0.55651043500000008</v>
      </c>
      <c r="E18" s="23">
        <f t="shared" si="0"/>
        <v>2.1532351230754543</v>
      </c>
      <c r="F18" s="24">
        <f t="shared" si="1"/>
        <v>6.9813395750301593E-5</v>
      </c>
      <c r="G18" s="119"/>
    </row>
    <row r="19" spans="1:7" x14ac:dyDescent="0.15">
      <c r="A19" s="25" t="s">
        <v>1338</v>
      </c>
      <c r="B19" s="25" t="s">
        <v>1339</v>
      </c>
      <c r="C19" s="121">
        <v>2.1670793500000003</v>
      </c>
      <c r="D19" s="123">
        <v>2.034389295</v>
      </c>
      <c r="E19" s="23">
        <f t="shared" si="0"/>
        <v>6.5223531860946204E-2</v>
      </c>
      <c r="F19" s="24">
        <f t="shared" si="1"/>
        <v>8.6215213704321465E-5</v>
      </c>
      <c r="G19" s="119"/>
    </row>
    <row r="20" spans="1:7" x14ac:dyDescent="0.15">
      <c r="A20" s="25" t="s">
        <v>1340</v>
      </c>
      <c r="B20" s="25" t="s">
        <v>1341</v>
      </c>
      <c r="C20" s="121">
        <v>5.1722940000000002E-2</v>
      </c>
      <c r="D20" s="123">
        <v>0.251935935</v>
      </c>
      <c r="E20" s="23">
        <f t="shared" si="0"/>
        <v>-0.79469804496131125</v>
      </c>
      <c r="F20" s="24">
        <f t="shared" si="1"/>
        <v>2.0577485201526176E-6</v>
      </c>
      <c r="G20" s="119"/>
    </row>
    <row r="21" spans="1:7" x14ac:dyDescent="0.15">
      <c r="A21" s="25" t="s">
        <v>1342</v>
      </c>
      <c r="B21" s="25" t="s">
        <v>1343</v>
      </c>
      <c r="C21" s="121">
        <v>0.89036357499999996</v>
      </c>
      <c r="D21" s="123">
        <v>0.57763184000000001</v>
      </c>
      <c r="E21" s="23">
        <f t="shared" si="0"/>
        <v>0.54140321454579099</v>
      </c>
      <c r="F21" s="24">
        <f t="shared" si="1"/>
        <v>3.5422277404456205E-5</v>
      </c>
      <c r="G21" s="119"/>
    </row>
    <row r="22" spans="1:7" x14ac:dyDescent="0.15">
      <c r="A22" s="25" t="s">
        <v>1344</v>
      </c>
      <c r="B22" s="25" t="s">
        <v>1345</v>
      </c>
      <c r="C22" s="121">
        <v>3.8187196400000003</v>
      </c>
      <c r="D22" s="123">
        <v>0.90743882499999995</v>
      </c>
      <c r="E22" s="23">
        <f t="shared" si="0"/>
        <v>3.2082392055464464</v>
      </c>
      <c r="F22" s="24">
        <f t="shared" si="1"/>
        <v>1.5192416920012158E-4</v>
      </c>
      <c r="G22" s="119"/>
    </row>
    <row r="23" spans="1:7" x14ac:dyDescent="0.15">
      <c r="A23" s="25" t="s">
        <v>1346</v>
      </c>
      <c r="B23" s="25" t="s">
        <v>1347</v>
      </c>
      <c r="C23" s="121">
        <v>0.90793833999999995</v>
      </c>
      <c r="D23" s="123">
        <v>1.3007579999999999E-2</v>
      </c>
      <c r="E23" s="23">
        <f t="shared" si="0"/>
        <v>68.80071158509115</v>
      </c>
      <c r="F23" s="24">
        <f t="shared" si="1"/>
        <v>3.6121472900125629E-5</v>
      </c>
      <c r="G23" s="119"/>
    </row>
    <row r="24" spans="1:7" x14ac:dyDescent="0.15">
      <c r="A24" s="25" t="s">
        <v>1348</v>
      </c>
      <c r="B24" s="25" t="s">
        <v>1349</v>
      </c>
      <c r="C24" s="121">
        <v>9.8399999999999998E-3</v>
      </c>
      <c r="D24" s="123">
        <v>0.174036</v>
      </c>
      <c r="E24" s="23">
        <f t="shared" si="0"/>
        <v>-0.94345997379852442</v>
      </c>
      <c r="F24" s="24">
        <f t="shared" si="1"/>
        <v>3.9147514503819301E-7</v>
      </c>
      <c r="G24" s="119"/>
    </row>
    <row r="25" spans="1:7" x14ac:dyDescent="0.15">
      <c r="A25" s="25" t="s">
        <v>1350</v>
      </c>
      <c r="B25" s="25" t="s">
        <v>1351</v>
      </c>
      <c r="C25" s="121">
        <v>0.51902985999999995</v>
      </c>
      <c r="D25" s="123">
        <v>1.2720622699999999</v>
      </c>
      <c r="E25" s="23">
        <f t="shared" si="0"/>
        <v>-0.59197763172395645</v>
      </c>
      <c r="F25" s="24">
        <f t="shared" si="1"/>
        <v>2.0649114809212703E-5</v>
      </c>
      <c r="G25" s="119"/>
    </row>
    <row r="26" spans="1:7" x14ac:dyDescent="0.15">
      <c r="A26" s="25" t="s">
        <v>1352</v>
      </c>
      <c r="B26" s="25" t="s">
        <v>1353</v>
      </c>
      <c r="C26" s="121">
        <v>2.4387031370000001</v>
      </c>
      <c r="D26" s="123">
        <v>3.2018080690000001</v>
      </c>
      <c r="E26" s="23">
        <f t="shared" si="0"/>
        <v>-0.23833562648192574</v>
      </c>
      <c r="F26" s="24">
        <f t="shared" si="1"/>
        <v>9.7021510595749117E-5</v>
      </c>
      <c r="G26" s="119"/>
    </row>
    <row r="27" spans="1:7" x14ac:dyDescent="0.15">
      <c r="A27" s="25" t="s">
        <v>1354</v>
      </c>
      <c r="B27" s="25" t="s">
        <v>1355</v>
      </c>
      <c r="C27" s="121">
        <v>0</v>
      </c>
      <c r="D27" s="123">
        <v>2.038775E-3</v>
      </c>
      <c r="E27" s="23">
        <f t="shared" si="0"/>
        <v>-1</v>
      </c>
      <c r="F27" s="24">
        <f t="shared" si="1"/>
        <v>0</v>
      </c>
      <c r="G27" s="119"/>
    </row>
    <row r="28" spans="1:7" x14ac:dyDescent="0.15">
      <c r="A28" s="25" t="s">
        <v>1224</v>
      </c>
      <c r="B28" s="25" t="s">
        <v>1225</v>
      </c>
      <c r="C28" s="121">
        <v>6.581766E-2</v>
      </c>
      <c r="D28" s="123">
        <v>2.2492439999999999E-2</v>
      </c>
      <c r="E28" s="23">
        <f t="shared" si="0"/>
        <v>1.9262125407470245</v>
      </c>
      <c r="F28" s="24">
        <f t="shared" si="1"/>
        <v>2.6184936986356176E-6</v>
      </c>
      <c r="G28" s="119"/>
    </row>
    <row r="29" spans="1:7" x14ac:dyDescent="0.15">
      <c r="A29" s="25" t="s">
        <v>1356</v>
      </c>
      <c r="B29" s="25" t="s">
        <v>1357</v>
      </c>
      <c r="C29" s="121">
        <v>0</v>
      </c>
      <c r="D29" s="123">
        <v>1.0194E-3</v>
      </c>
      <c r="E29" s="23">
        <f t="shared" si="0"/>
        <v>-1</v>
      </c>
      <c r="F29" s="24">
        <f t="shared" si="1"/>
        <v>0</v>
      </c>
      <c r="G29" s="119"/>
    </row>
    <row r="30" spans="1:7" x14ac:dyDescent="0.15">
      <c r="A30" s="25" t="s">
        <v>1363</v>
      </c>
      <c r="B30" s="25" t="s">
        <v>1364</v>
      </c>
      <c r="C30" s="121">
        <v>1.12020148</v>
      </c>
      <c r="D30" s="123">
        <v>2.2856802200000002</v>
      </c>
      <c r="E30" s="23">
        <f t="shared" si="0"/>
        <v>-0.50990454823991094</v>
      </c>
      <c r="F30" s="24">
        <f t="shared" si="1"/>
        <v>4.456616228201204E-5</v>
      </c>
      <c r="G30" s="119"/>
    </row>
    <row r="31" spans="1:7" x14ac:dyDescent="0.15">
      <c r="A31" s="25" t="s">
        <v>1365</v>
      </c>
      <c r="B31" s="25" t="s">
        <v>1366</v>
      </c>
      <c r="C31" s="121">
        <v>0.60177694999999998</v>
      </c>
      <c r="D31" s="123">
        <v>2.7694240750000003</v>
      </c>
      <c r="E31" s="23">
        <f t="shared" si="0"/>
        <v>-0.78270682506434119</v>
      </c>
      <c r="F31" s="24">
        <f t="shared" si="1"/>
        <v>2.3941129957509289E-5</v>
      </c>
      <c r="G31" s="119"/>
    </row>
    <row r="32" spans="1:7" x14ac:dyDescent="0.15">
      <c r="A32" s="25" t="s">
        <v>1328</v>
      </c>
      <c r="B32" s="25" t="s">
        <v>1329</v>
      </c>
      <c r="C32" s="121">
        <v>3.042937266</v>
      </c>
      <c r="D32" s="123">
        <v>0.22454870000000002</v>
      </c>
      <c r="E32" s="23">
        <f t="shared" si="0"/>
        <v>12.551346616569145</v>
      </c>
      <c r="F32" s="24">
        <f t="shared" si="1"/>
        <v>1.2106039710868624E-4</v>
      </c>
      <c r="G32" s="119"/>
    </row>
    <row r="33" spans="1:7" x14ac:dyDescent="0.15">
      <c r="A33" s="25" t="s">
        <v>1367</v>
      </c>
      <c r="B33" s="25" t="s">
        <v>1368</v>
      </c>
      <c r="C33" s="121">
        <v>8.6634000000000006E-4</v>
      </c>
      <c r="D33" s="123">
        <v>0</v>
      </c>
      <c r="E33" s="23" t="str">
        <f t="shared" si="0"/>
        <v/>
      </c>
      <c r="F33" s="24">
        <f t="shared" si="1"/>
        <v>3.4466522068332133E-8</v>
      </c>
      <c r="G33" s="119"/>
    </row>
    <row r="34" spans="1:7" x14ac:dyDescent="0.15">
      <c r="A34" s="25" t="s">
        <v>1369</v>
      </c>
      <c r="B34" s="25" t="s">
        <v>1370</v>
      </c>
      <c r="C34" s="121">
        <v>0.197800853</v>
      </c>
      <c r="D34" s="123">
        <v>8.0760342999999998E-2</v>
      </c>
      <c r="E34" s="23">
        <f t="shared" si="0"/>
        <v>1.4492324531112999</v>
      </c>
      <c r="F34" s="24">
        <f t="shared" si="1"/>
        <v>7.8693208960216762E-6</v>
      </c>
      <c r="G34" s="119"/>
    </row>
    <row r="35" spans="1:7" x14ac:dyDescent="0.15">
      <c r="A35" s="25" t="s">
        <v>1371</v>
      </c>
      <c r="B35" s="25" t="s">
        <v>1372</v>
      </c>
      <c r="C35" s="121">
        <v>1.1191609090000001</v>
      </c>
      <c r="D35" s="123">
        <v>6.8352618060000001</v>
      </c>
      <c r="E35" s="23">
        <f t="shared" si="0"/>
        <v>-0.83626656289630352</v>
      </c>
      <c r="F35" s="24">
        <f t="shared" si="1"/>
        <v>4.4524764143480787E-5</v>
      </c>
      <c r="G35" s="119"/>
    </row>
    <row r="36" spans="1:7" x14ac:dyDescent="0.15">
      <c r="A36" s="25" t="s">
        <v>1628</v>
      </c>
      <c r="B36" s="25" t="s">
        <v>1629</v>
      </c>
      <c r="C36" s="121">
        <v>0.53937578000000008</v>
      </c>
      <c r="D36" s="123">
        <v>1.8991684900000001</v>
      </c>
      <c r="E36" s="23">
        <f t="shared" si="0"/>
        <v>-0.71599371891432328</v>
      </c>
      <c r="F36" s="24">
        <f t="shared" si="1"/>
        <v>2.1458558100161436E-5</v>
      </c>
      <c r="G36" s="119"/>
    </row>
    <row r="37" spans="1:7" x14ac:dyDescent="0.15">
      <c r="A37" s="25" t="s">
        <v>1620</v>
      </c>
      <c r="B37" s="25" t="s">
        <v>1621</v>
      </c>
      <c r="C37" s="121">
        <v>3.4699999999999998E-4</v>
      </c>
      <c r="D37" s="123">
        <v>6.8049999999999999E-2</v>
      </c>
      <c r="E37" s="23">
        <f t="shared" si="0"/>
        <v>-0.99490080822924321</v>
      </c>
      <c r="F37" s="24">
        <f t="shared" si="1"/>
        <v>1.3805068630920017E-8</v>
      </c>
      <c r="G37" s="119"/>
    </row>
    <row r="38" spans="1:7" x14ac:dyDescent="0.15">
      <c r="A38" s="25" t="s">
        <v>1651</v>
      </c>
      <c r="B38" s="25" t="s">
        <v>1652</v>
      </c>
      <c r="C38" s="121">
        <v>0</v>
      </c>
      <c r="D38" s="123">
        <v>0</v>
      </c>
      <c r="E38" s="23" t="str">
        <f t="shared" si="0"/>
        <v/>
      </c>
      <c r="F38" s="24">
        <f t="shared" ref="F38:F69" si="2">C38/$C$1656</f>
        <v>0</v>
      </c>
      <c r="G38" s="119"/>
    </row>
    <row r="39" spans="1:7" x14ac:dyDescent="0.15">
      <c r="A39" s="25" t="s">
        <v>1653</v>
      </c>
      <c r="B39" s="25" t="s">
        <v>1654</v>
      </c>
      <c r="C39" s="121">
        <v>0.86426016000000006</v>
      </c>
      <c r="D39" s="123">
        <v>2.9871999999999998E-3</v>
      </c>
      <c r="E39" s="23">
        <f t="shared" ref="E39:E69" si="3">IF(ISERROR(C39/D39-1),"",((C39/D39-1)))</f>
        <v>288.32115693626145</v>
      </c>
      <c r="F39" s="24">
        <f t="shared" si="2"/>
        <v>3.4383777590115032E-5</v>
      </c>
      <c r="G39" s="119"/>
    </row>
    <row r="40" spans="1:7" x14ac:dyDescent="0.15">
      <c r="A40" s="25" t="s">
        <v>1655</v>
      </c>
      <c r="B40" s="25" t="s">
        <v>1656</v>
      </c>
      <c r="C40" s="121">
        <v>8.0602929999999989E-2</v>
      </c>
      <c r="D40" s="123">
        <v>2.44009988</v>
      </c>
      <c r="E40" s="23">
        <f t="shared" si="3"/>
        <v>-0.96696736446706433</v>
      </c>
      <c r="F40" s="24">
        <f t="shared" si="2"/>
        <v>3.2067117593753369E-6</v>
      </c>
      <c r="G40" s="119"/>
    </row>
    <row r="41" spans="1:7" x14ac:dyDescent="0.15">
      <c r="A41" s="25" t="s">
        <v>1618</v>
      </c>
      <c r="B41" s="25" t="s">
        <v>1619</v>
      </c>
      <c r="C41" s="121">
        <v>0.92444959999999998</v>
      </c>
      <c r="D41" s="123">
        <v>1.4202000000000002E-3</v>
      </c>
      <c r="E41" s="23">
        <f t="shared" si="3"/>
        <v>649.92916490635116</v>
      </c>
      <c r="F41" s="24">
        <f t="shared" si="2"/>
        <v>3.6778357849644257E-5</v>
      </c>
      <c r="G41" s="119"/>
    </row>
    <row r="42" spans="1:7" x14ac:dyDescent="0.15">
      <c r="A42" s="25" t="s">
        <v>1630</v>
      </c>
      <c r="B42" s="25" t="s">
        <v>1631</v>
      </c>
      <c r="C42" s="121">
        <v>1.9408000000000002E-2</v>
      </c>
      <c r="D42" s="123">
        <v>5.0978145000000001</v>
      </c>
      <c r="E42" s="23">
        <f t="shared" si="3"/>
        <v>-0.99619287834031622</v>
      </c>
      <c r="F42" s="24">
        <f t="shared" si="2"/>
        <v>7.7212902590459861E-7</v>
      </c>
      <c r="G42" s="119"/>
    </row>
    <row r="43" spans="1:7" x14ac:dyDescent="0.15">
      <c r="A43" s="25" t="s">
        <v>1622</v>
      </c>
      <c r="B43" s="25" t="s">
        <v>1623</v>
      </c>
      <c r="C43" s="121">
        <v>0.40487734000000003</v>
      </c>
      <c r="D43" s="123">
        <v>0.35575759999999995</v>
      </c>
      <c r="E43" s="23">
        <f t="shared" si="3"/>
        <v>0.13807081001221078</v>
      </c>
      <c r="F43" s="24">
        <f t="shared" si="2"/>
        <v>1.610766416658311E-5</v>
      </c>
      <c r="G43" s="119"/>
    </row>
    <row r="44" spans="1:7" x14ac:dyDescent="0.15">
      <c r="A44" s="25" t="s">
        <v>1626</v>
      </c>
      <c r="B44" s="25" t="s">
        <v>1627</v>
      </c>
      <c r="C44" s="121">
        <v>1.0643885200000001</v>
      </c>
      <c r="D44" s="123">
        <v>5.9826643749999997</v>
      </c>
      <c r="E44" s="23">
        <f t="shared" si="3"/>
        <v>-0.82208787702552677</v>
      </c>
      <c r="F44" s="24">
        <f t="shared" si="2"/>
        <v>4.2345696163006875E-5</v>
      </c>
      <c r="G44" s="119"/>
    </row>
    <row r="45" spans="1:7" x14ac:dyDescent="0.15">
      <c r="A45" s="25" t="s">
        <v>1624</v>
      </c>
      <c r="B45" s="25" t="s">
        <v>1625</v>
      </c>
      <c r="C45" s="121">
        <v>4.8305109999999998E-2</v>
      </c>
      <c r="D45" s="123">
        <v>1.5288589999999999E-2</v>
      </c>
      <c r="E45" s="23">
        <f t="shared" si="3"/>
        <v>2.1595529738190375</v>
      </c>
      <c r="F45" s="24">
        <f t="shared" si="2"/>
        <v>1.9217733682251896E-6</v>
      </c>
      <c r="G45" s="119"/>
    </row>
    <row r="46" spans="1:7" x14ac:dyDescent="0.15">
      <c r="A46" s="25" t="s">
        <v>1632</v>
      </c>
      <c r="B46" s="25" t="s">
        <v>1633</v>
      </c>
      <c r="C46" s="121">
        <v>3.8356356300000001</v>
      </c>
      <c r="D46" s="123">
        <v>0.58263796999999995</v>
      </c>
      <c r="E46" s="23">
        <f t="shared" si="3"/>
        <v>5.5832229059839689</v>
      </c>
      <c r="F46" s="24">
        <f t="shared" si="2"/>
        <v>1.5259715595202346E-4</v>
      </c>
      <c r="G46" s="119"/>
    </row>
    <row r="47" spans="1:7" x14ac:dyDescent="0.15">
      <c r="A47" s="25" t="s">
        <v>1634</v>
      </c>
      <c r="B47" s="25" t="s">
        <v>1635</v>
      </c>
      <c r="C47" s="121">
        <v>0.81075790000000003</v>
      </c>
      <c r="D47" s="123">
        <v>2.5757875399999999</v>
      </c>
      <c r="E47" s="23">
        <f t="shared" si="3"/>
        <v>-0.68523882990753182</v>
      </c>
      <c r="F47" s="24">
        <f t="shared" si="2"/>
        <v>3.2255240497292764E-5</v>
      </c>
      <c r="G47" s="119"/>
    </row>
    <row r="48" spans="1:7" x14ac:dyDescent="0.15">
      <c r="A48" s="25" t="s">
        <v>1645</v>
      </c>
      <c r="B48" s="25" t="s">
        <v>1646</v>
      </c>
      <c r="C48" s="121">
        <v>9.7628809999999996E-2</v>
      </c>
      <c r="D48" s="123">
        <v>0.54227999999999998</v>
      </c>
      <c r="E48" s="23">
        <f t="shared" si="3"/>
        <v>-0.81996605074869078</v>
      </c>
      <c r="F48" s="24">
        <f t="shared" si="2"/>
        <v>3.8840703815707509E-6</v>
      </c>
      <c r="G48" s="119"/>
    </row>
    <row r="49" spans="1:7" x14ac:dyDescent="0.15">
      <c r="A49" s="25" t="s">
        <v>1647</v>
      </c>
      <c r="B49" s="25" t="s">
        <v>1648</v>
      </c>
      <c r="C49" s="121">
        <v>0.41421025</v>
      </c>
      <c r="D49" s="123">
        <v>1.03E-2</v>
      </c>
      <c r="E49" s="23">
        <f t="shared" si="3"/>
        <v>39.214587378640779</v>
      </c>
      <c r="F49" s="24">
        <f t="shared" si="2"/>
        <v>1.6478965212912214E-5</v>
      </c>
      <c r="G49" s="119"/>
    </row>
    <row r="50" spans="1:7" x14ac:dyDescent="0.15">
      <c r="A50" s="25" t="s">
        <v>1649</v>
      </c>
      <c r="B50" s="25" t="s">
        <v>1650</v>
      </c>
      <c r="C50" s="121">
        <v>0.20037379999999999</v>
      </c>
      <c r="D50" s="123">
        <v>0.22111606</v>
      </c>
      <c r="E50" s="23">
        <f t="shared" si="3"/>
        <v>-9.380711649800566E-2</v>
      </c>
      <c r="F50" s="24">
        <f t="shared" si="2"/>
        <v>7.971683172444499E-6</v>
      </c>
      <c r="G50" s="119"/>
    </row>
    <row r="51" spans="1:7" x14ac:dyDescent="0.15">
      <c r="A51" s="25" t="s">
        <v>1636</v>
      </c>
      <c r="B51" s="25" t="s">
        <v>1637</v>
      </c>
      <c r="C51" s="121">
        <v>3.5870097000000003</v>
      </c>
      <c r="D51" s="123">
        <v>3.8184521199999999</v>
      </c>
      <c r="E51" s="23">
        <f t="shared" si="3"/>
        <v>-6.0611581008903626E-2</v>
      </c>
      <c r="F51" s="24">
        <f t="shared" si="2"/>
        <v>1.4270580717082372E-4</v>
      </c>
      <c r="G51" s="119"/>
    </row>
    <row r="52" spans="1:7" x14ac:dyDescent="0.15">
      <c r="A52" s="25" t="s">
        <v>1616</v>
      </c>
      <c r="B52" s="25" t="s">
        <v>1617</v>
      </c>
      <c r="C52" s="121">
        <v>5.6712038700000003</v>
      </c>
      <c r="D52" s="123">
        <v>12.520673</v>
      </c>
      <c r="E52" s="23">
        <f t="shared" si="3"/>
        <v>-0.54705279260947082</v>
      </c>
      <c r="F52" s="24">
        <f t="shared" si="2"/>
        <v>2.2562351194607843E-4</v>
      </c>
      <c r="G52" s="119"/>
    </row>
    <row r="53" spans="1:7" x14ac:dyDescent="0.15">
      <c r="A53" s="25" t="s">
        <v>1373</v>
      </c>
      <c r="B53" s="25" t="s">
        <v>1374</v>
      </c>
      <c r="C53" s="121">
        <v>0.63397039899999996</v>
      </c>
      <c r="D53" s="123">
        <v>1.860881333</v>
      </c>
      <c r="E53" s="23">
        <f t="shared" si="3"/>
        <v>-0.65931712691321842</v>
      </c>
      <c r="F53" s="24">
        <f t="shared" si="2"/>
        <v>2.5221916046590048E-5</v>
      </c>
      <c r="G53" s="119"/>
    </row>
    <row r="54" spans="1:7" x14ac:dyDescent="0.15">
      <c r="A54" s="25" t="s">
        <v>1375</v>
      </c>
      <c r="B54" s="25" t="s">
        <v>1376</v>
      </c>
      <c r="C54" s="121">
        <v>1.5534194269999999</v>
      </c>
      <c r="D54" s="123">
        <v>2.3665333749999999</v>
      </c>
      <c r="E54" s="23">
        <f t="shared" si="3"/>
        <v>-0.34358862485934727</v>
      </c>
      <c r="F54" s="24">
        <f t="shared" si="2"/>
        <v>6.18013308424768E-5</v>
      </c>
      <c r="G54" s="119"/>
    </row>
    <row r="55" spans="1:7" x14ac:dyDescent="0.15">
      <c r="A55" s="25" t="s">
        <v>1657</v>
      </c>
      <c r="B55" s="25" t="s">
        <v>1658</v>
      </c>
      <c r="C55" s="121">
        <v>0.37095275</v>
      </c>
      <c r="D55" s="123">
        <v>11.745610449999999</v>
      </c>
      <c r="E55" s="23">
        <f t="shared" si="3"/>
        <v>-0.96841775473662162</v>
      </c>
      <c r="F55" s="24">
        <f t="shared" si="2"/>
        <v>1.4758006261033186E-5</v>
      </c>
      <c r="G55" s="119"/>
    </row>
    <row r="56" spans="1:7" x14ac:dyDescent="0.15">
      <c r="A56" s="25" t="s">
        <v>1659</v>
      </c>
      <c r="B56" s="25" t="s">
        <v>1660</v>
      </c>
      <c r="C56" s="121">
        <v>0.14117114</v>
      </c>
      <c r="D56" s="123">
        <v>0</v>
      </c>
      <c r="E56" s="23" t="str">
        <f t="shared" si="3"/>
        <v/>
      </c>
      <c r="F56" s="24">
        <f t="shared" si="2"/>
        <v>5.6163610271043751E-6</v>
      </c>
      <c r="G56" s="119"/>
    </row>
    <row r="57" spans="1:7" x14ac:dyDescent="0.15">
      <c r="A57" s="25" t="s">
        <v>408</v>
      </c>
      <c r="B57" s="25" t="s">
        <v>409</v>
      </c>
      <c r="C57" s="121">
        <v>0.42466643999999998</v>
      </c>
      <c r="D57" s="123">
        <v>0.99899448000000002</v>
      </c>
      <c r="E57" s="23">
        <f t="shared" si="3"/>
        <v>-0.5749061196013816</v>
      </c>
      <c r="F57" s="24">
        <f t="shared" si="2"/>
        <v>1.6894954897546046E-5</v>
      </c>
      <c r="G57" s="119"/>
    </row>
    <row r="58" spans="1:7" x14ac:dyDescent="0.15">
      <c r="A58" s="25" t="s">
        <v>1638</v>
      </c>
      <c r="B58" s="25" t="s">
        <v>407</v>
      </c>
      <c r="C58" s="121">
        <v>3.2287253799999998</v>
      </c>
      <c r="D58" s="123">
        <v>7.0451252599999998</v>
      </c>
      <c r="E58" s="23">
        <f t="shared" si="3"/>
        <v>-0.54170788157143424</v>
      </c>
      <c r="F58" s="24">
        <f t="shared" si="2"/>
        <v>1.2845180248211328E-4</v>
      </c>
      <c r="G58" s="119"/>
    </row>
    <row r="59" spans="1:7" x14ac:dyDescent="0.15">
      <c r="A59" s="25" t="s">
        <v>930</v>
      </c>
      <c r="B59" s="25" t="s">
        <v>931</v>
      </c>
      <c r="C59" s="121">
        <v>0.49098896000000003</v>
      </c>
      <c r="D59" s="123">
        <v>7.9923800000000003E-2</v>
      </c>
      <c r="E59" s="23">
        <f t="shared" si="3"/>
        <v>5.1432134107737619</v>
      </c>
      <c r="F59" s="24">
        <f t="shared" si="2"/>
        <v>1.9533533976438167E-5</v>
      </c>
      <c r="G59" s="119"/>
    </row>
    <row r="60" spans="1:7" x14ac:dyDescent="0.15">
      <c r="A60" s="25" t="s">
        <v>932</v>
      </c>
      <c r="B60" s="25" t="s">
        <v>933</v>
      </c>
      <c r="C60" s="121">
        <v>1.8688475E-2</v>
      </c>
      <c r="D60" s="123">
        <v>0.41365174500000002</v>
      </c>
      <c r="E60" s="23">
        <f t="shared" si="3"/>
        <v>-0.9548207514511996</v>
      </c>
      <c r="F60" s="24">
        <f t="shared" si="2"/>
        <v>7.435034005251671E-7</v>
      </c>
      <c r="G60" s="119"/>
    </row>
    <row r="61" spans="1:7" x14ac:dyDescent="0.15">
      <c r="A61" s="25" t="s">
        <v>934</v>
      </c>
      <c r="B61" s="25" t="s">
        <v>935</v>
      </c>
      <c r="C61" s="121">
        <v>4.7495278399999998</v>
      </c>
      <c r="D61" s="123">
        <v>2.4945967100000002</v>
      </c>
      <c r="E61" s="23">
        <f t="shared" si="3"/>
        <v>0.90392612199027544</v>
      </c>
      <c r="F61" s="24">
        <f t="shared" si="2"/>
        <v>1.8895549797021702E-4</v>
      </c>
      <c r="G61" s="119"/>
    </row>
    <row r="62" spans="1:7" x14ac:dyDescent="0.15">
      <c r="A62" s="25" t="s">
        <v>936</v>
      </c>
      <c r="B62" s="25" t="s">
        <v>937</v>
      </c>
      <c r="C62" s="121">
        <v>11.437573286000001</v>
      </c>
      <c r="D62" s="123">
        <v>2.4824997519999998</v>
      </c>
      <c r="E62" s="23">
        <f t="shared" si="3"/>
        <v>3.6072807365984385</v>
      </c>
      <c r="F62" s="24">
        <f t="shared" si="2"/>
        <v>4.5503309563229801E-4</v>
      </c>
      <c r="G62" s="119"/>
    </row>
    <row r="63" spans="1:7" x14ac:dyDescent="0.15">
      <c r="A63" s="25" t="s">
        <v>938</v>
      </c>
      <c r="B63" s="25" t="s">
        <v>939</v>
      </c>
      <c r="C63" s="121">
        <v>345.58310368300005</v>
      </c>
      <c r="D63" s="123">
        <v>407.96864109699999</v>
      </c>
      <c r="E63" s="23">
        <f t="shared" si="3"/>
        <v>-0.1529174822021846</v>
      </c>
      <c r="F63" s="24">
        <f t="shared" si="2"/>
        <v>1.3748698743602778E-2</v>
      </c>
      <c r="G63" s="119"/>
    </row>
    <row r="64" spans="1:7" x14ac:dyDescent="0.15">
      <c r="A64" s="25" t="s">
        <v>1059</v>
      </c>
      <c r="B64" s="25" t="s">
        <v>1060</v>
      </c>
      <c r="C64" s="121">
        <v>0.82633876000000006</v>
      </c>
      <c r="D64" s="123">
        <v>2.9057255199999998</v>
      </c>
      <c r="E64" s="23">
        <f t="shared" si="3"/>
        <v>-0.7156170621373763</v>
      </c>
      <c r="F64" s="24">
        <f t="shared" si="2"/>
        <v>3.2875110357894372E-5</v>
      </c>
      <c r="G64" s="119"/>
    </row>
    <row r="65" spans="1:7" x14ac:dyDescent="0.15">
      <c r="A65" s="25" t="s">
        <v>710</v>
      </c>
      <c r="B65" s="25" t="s">
        <v>730</v>
      </c>
      <c r="C65" s="121">
        <v>15.207923340000001</v>
      </c>
      <c r="D65" s="123">
        <v>11.91442172</v>
      </c>
      <c r="E65" s="23">
        <f t="shared" si="3"/>
        <v>0.27642983414557198</v>
      </c>
      <c r="F65" s="24">
        <f t="shared" si="2"/>
        <v>6.0503292634717695E-4</v>
      </c>
      <c r="G65" s="119"/>
    </row>
    <row r="66" spans="1:7" x14ac:dyDescent="0.15">
      <c r="A66" s="25" t="s">
        <v>940</v>
      </c>
      <c r="B66" s="25" t="s">
        <v>941</v>
      </c>
      <c r="C66" s="121">
        <v>43.645771551999999</v>
      </c>
      <c r="D66" s="123">
        <v>41.445781498000002</v>
      </c>
      <c r="E66" s="23">
        <f t="shared" si="3"/>
        <v>5.3081157466077888E-2</v>
      </c>
      <c r="F66" s="24">
        <f t="shared" si="2"/>
        <v>1.7364059703885201E-3</v>
      </c>
      <c r="G66" s="119"/>
    </row>
    <row r="67" spans="1:7" x14ac:dyDescent="0.15">
      <c r="A67" s="25" t="s">
        <v>503</v>
      </c>
      <c r="B67" s="25" t="s">
        <v>942</v>
      </c>
      <c r="C67" s="121">
        <v>395.83520945099997</v>
      </c>
      <c r="D67" s="123">
        <v>499.85870438900002</v>
      </c>
      <c r="E67" s="23">
        <f t="shared" si="3"/>
        <v>-0.20810579874797352</v>
      </c>
      <c r="F67" s="24">
        <f t="shared" si="2"/>
        <v>1.5747931507220907E-2</v>
      </c>
      <c r="G67" s="119"/>
    </row>
    <row r="68" spans="1:7" x14ac:dyDescent="0.15">
      <c r="A68" s="25" t="s">
        <v>504</v>
      </c>
      <c r="B68" s="25" t="s">
        <v>943</v>
      </c>
      <c r="C68" s="121">
        <v>310.19004175499998</v>
      </c>
      <c r="D68" s="123">
        <v>398.63468811799999</v>
      </c>
      <c r="E68" s="23">
        <f t="shared" si="3"/>
        <v>-0.22186891657762475</v>
      </c>
      <c r="F68" s="24">
        <f t="shared" si="2"/>
        <v>1.2340619063561155E-2</v>
      </c>
      <c r="G68" s="119"/>
    </row>
    <row r="69" spans="1:7" x14ac:dyDescent="0.15">
      <c r="A69" s="25" t="s">
        <v>1320</v>
      </c>
      <c r="B69" s="25" t="s">
        <v>1321</v>
      </c>
      <c r="C69" s="121">
        <v>67.418283739999993</v>
      </c>
      <c r="D69" s="123">
        <v>82.127346889999998</v>
      </c>
      <c r="E69" s="23">
        <f t="shared" si="3"/>
        <v>-0.17910067361242143</v>
      </c>
      <c r="F69" s="24">
        <f t="shared" si="2"/>
        <v>2.6821730086730232E-3</v>
      </c>
      <c r="G69" s="119"/>
    </row>
    <row r="70" spans="1:7" x14ac:dyDescent="0.15">
      <c r="A70" s="25" t="s">
        <v>505</v>
      </c>
      <c r="B70" s="25" t="s">
        <v>944</v>
      </c>
      <c r="C70" s="121">
        <v>5.6885682400000004</v>
      </c>
      <c r="D70" s="123">
        <v>5.2952801849999993</v>
      </c>
      <c r="E70" s="23">
        <f t="shared" ref="E70:E101" si="4">IF(ISERROR(C70/D70-1),"",((C70/D70-1)))</f>
        <v>7.4271434420802196E-2</v>
      </c>
      <c r="F70" s="24">
        <f t="shared" ref="F70:F101" si="5">C70/$C$1656</f>
        <v>2.2631433707455881E-4</v>
      </c>
      <c r="G70" s="119"/>
    </row>
    <row r="71" spans="1:7" x14ac:dyDescent="0.15">
      <c r="A71" s="25" t="s">
        <v>13</v>
      </c>
      <c r="B71" s="25" t="s">
        <v>14</v>
      </c>
      <c r="C71" s="121">
        <v>1.5052500000000001E-3</v>
      </c>
      <c r="D71" s="123">
        <v>1.1104400000000001E-3</v>
      </c>
      <c r="E71" s="23">
        <f t="shared" si="4"/>
        <v>0.35554374842404801</v>
      </c>
      <c r="F71" s="24">
        <f t="shared" si="5"/>
        <v>5.9884955494790662E-8</v>
      </c>
      <c r="G71" s="119"/>
    </row>
    <row r="72" spans="1:7" x14ac:dyDescent="0.15">
      <c r="A72" s="25" t="s">
        <v>945</v>
      </c>
      <c r="B72" s="25" t="s">
        <v>946</v>
      </c>
      <c r="C72" s="121">
        <v>13.000328672</v>
      </c>
      <c r="D72" s="123">
        <v>28.355570294</v>
      </c>
      <c r="E72" s="23">
        <f t="shared" si="4"/>
        <v>-0.54152469736251962</v>
      </c>
      <c r="F72" s="24">
        <f t="shared" si="5"/>
        <v>5.1720584882270111E-4</v>
      </c>
      <c r="G72" s="119"/>
    </row>
    <row r="73" spans="1:7" x14ac:dyDescent="0.15">
      <c r="A73" s="25" t="s">
        <v>947</v>
      </c>
      <c r="B73" s="25" t="s">
        <v>948</v>
      </c>
      <c r="C73" s="121">
        <v>56.533468891999995</v>
      </c>
      <c r="D73" s="123">
        <v>57.370018721000001</v>
      </c>
      <c r="E73" s="23">
        <f t="shared" si="4"/>
        <v>-1.4581655151069239E-2</v>
      </c>
      <c r="F73" s="24">
        <f t="shared" si="5"/>
        <v>2.2491308876024258E-3</v>
      </c>
      <c r="G73" s="119"/>
    </row>
    <row r="74" spans="1:7" x14ac:dyDescent="0.15">
      <c r="A74" s="25" t="s">
        <v>949</v>
      </c>
      <c r="B74" s="25" t="s">
        <v>950</v>
      </c>
      <c r="C74" s="121">
        <v>21.07377271</v>
      </c>
      <c r="D74" s="123">
        <v>14.382987214</v>
      </c>
      <c r="E74" s="23">
        <f t="shared" si="4"/>
        <v>0.46518747437162267</v>
      </c>
      <c r="F74" s="24">
        <f t="shared" si="5"/>
        <v>8.384002264379232E-4</v>
      </c>
      <c r="G74" s="119"/>
    </row>
    <row r="75" spans="1:7" x14ac:dyDescent="0.15">
      <c r="A75" s="25" t="s">
        <v>1639</v>
      </c>
      <c r="B75" s="25" t="s">
        <v>1640</v>
      </c>
      <c r="C75" s="121">
        <v>5.0421357699999998</v>
      </c>
      <c r="D75" s="123">
        <v>2.0864932899999999</v>
      </c>
      <c r="E75" s="23">
        <f t="shared" si="4"/>
        <v>1.4165597819871252</v>
      </c>
      <c r="F75" s="24">
        <f t="shared" si="5"/>
        <v>2.0059662925437104E-4</v>
      </c>
      <c r="G75" s="119"/>
    </row>
    <row r="76" spans="1:7" x14ac:dyDescent="0.15">
      <c r="A76" s="25" t="s">
        <v>529</v>
      </c>
      <c r="B76" s="25" t="s">
        <v>951</v>
      </c>
      <c r="C76" s="121">
        <v>6.133500937</v>
      </c>
      <c r="D76" s="123">
        <v>1.2489377800000001</v>
      </c>
      <c r="E76" s="23">
        <f t="shared" si="4"/>
        <v>3.9109739774226382</v>
      </c>
      <c r="F76" s="24">
        <f t="shared" si="5"/>
        <v>2.4401556594552519E-4</v>
      </c>
      <c r="G76" s="119"/>
    </row>
    <row r="77" spans="1:7" x14ac:dyDescent="0.15">
      <c r="A77" s="25" t="s">
        <v>952</v>
      </c>
      <c r="B77" s="25" t="s">
        <v>953</v>
      </c>
      <c r="C77" s="121">
        <v>10.314109391000001</v>
      </c>
      <c r="D77" s="123">
        <v>6.0031608499999995</v>
      </c>
      <c r="E77" s="23">
        <f t="shared" si="4"/>
        <v>0.71811311552646484</v>
      </c>
      <c r="F77" s="24">
        <f t="shared" si="5"/>
        <v>4.103371412379587E-4</v>
      </c>
      <c r="G77" s="119"/>
    </row>
    <row r="78" spans="1:7" x14ac:dyDescent="0.15">
      <c r="A78" s="25" t="s">
        <v>954</v>
      </c>
      <c r="B78" s="25" t="s">
        <v>955</v>
      </c>
      <c r="C78" s="121">
        <v>1.8404010500000001</v>
      </c>
      <c r="D78" s="123">
        <v>6.5633488600000005</v>
      </c>
      <c r="E78" s="23">
        <f t="shared" si="4"/>
        <v>-0.71959420575428623</v>
      </c>
      <c r="F78" s="24">
        <f t="shared" si="5"/>
        <v>7.3218624794430158E-5</v>
      </c>
      <c r="G78" s="119"/>
    </row>
    <row r="79" spans="1:7" x14ac:dyDescent="0.15">
      <c r="A79" s="25" t="s">
        <v>956</v>
      </c>
      <c r="B79" s="25" t="s">
        <v>957</v>
      </c>
      <c r="C79" s="121">
        <v>0.89809732999999992</v>
      </c>
      <c r="D79" s="123">
        <v>0.61287252000000003</v>
      </c>
      <c r="E79" s="23">
        <f t="shared" si="4"/>
        <v>0.46539011081782533</v>
      </c>
      <c r="F79" s="24">
        <f t="shared" si="5"/>
        <v>3.5729957573187386E-5</v>
      </c>
      <c r="G79" s="119"/>
    </row>
    <row r="80" spans="1:7" x14ac:dyDescent="0.15">
      <c r="A80" s="25" t="s">
        <v>958</v>
      </c>
      <c r="B80" s="25" t="s">
        <v>959</v>
      </c>
      <c r="C80" s="121">
        <v>0.81644614000000004</v>
      </c>
      <c r="D80" s="123">
        <v>0.68263047199999993</v>
      </c>
      <c r="E80" s="23">
        <f t="shared" si="4"/>
        <v>0.19602943831080566</v>
      </c>
      <c r="F80" s="24">
        <f t="shared" si="5"/>
        <v>3.2481541775647649E-5</v>
      </c>
      <c r="G80" s="119"/>
    </row>
    <row r="81" spans="1:7" x14ac:dyDescent="0.15">
      <c r="A81" s="25" t="s">
        <v>530</v>
      </c>
      <c r="B81" s="25" t="s">
        <v>962</v>
      </c>
      <c r="C81" s="121">
        <v>9.590731074999999</v>
      </c>
      <c r="D81" s="123">
        <v>9.2206055620000011</v>
      </c>
      <c r="E81" s="23">
        <f t="shared" si="4"/>
        <v>4.0141128531228087E-2</v>
      </c>
      <c r="F81" s="24">
        <f t="shared" si="5"/>
        <v>3.8155821530568387E-4</v>
      </c>
      <c r="G81" s="119"/>
    </row>
    <row r="82" spans="1:7" x14ac:dyDescent="0.15">
      <c r="A82" s="25" t="s">
        <v>960</v>
      </c>
      <c r="B82" s="25" t="s">
        <v>961</v>
      </c>
      <c r="C82" s="121">
        <v>2.8244702300000002</v>
      </c>
      <c r="D82" s="123">
        <v>3.14743811</v>
      </c>
      <c r="E82" s="23">
        <f t="shared" si="4"/>
        <v>-0.10261294065604354</v>
      </c>
      <c r="F82" s="24">
        <f t="shared" si="5"/>
        <v>1.1236889155948256E-4</v>
      </c>
      <c r="G82" s="119"/>
    </row>
    <row r="83" spans="1:7" x14ac:dyDescent="0.15">
      <c r="A83" s="25" t="s">
        <v>963</v>
      </c>
      <c r="B83" s="25" t="s">
        <v>964</v>
      </c>
      <c r="C83" s="121">
        <v>2.1348417000000004</v>
      </c>
      <c r="D83" s="123">
        <v>2.1852714399999997</v>
      </c>
      <c r="E83" s="23">
        <f t="shared" si="4"/>
        <v>-2.3077105698136702E-2</v>
      </c>
      <c r="F83" s="24">
        <f t="shared" si="5"/>
        <v>8.4932669120028732E-5</v>
      </c>
      <c r="G83" s="119"/>
    </row>
    <row r="84" spans="1:7" x14ac:dyDescent="0.15">
      <c r="A84" s="25" t="s">
        <v>965</v>
      </c>
      <c r="B84" s="25" t="s">
        <v>966</v>
      </c>
      <c r="C84" s="121">
        <v>1.503619544</v>
      </c>
      <c r="D84" s="123">
        <v>3.5626364160000001</v>
      </c>
      <c r="E84" s="23">
        <f t="shared" si="4"/>
        <v>-0.57794751739269268</v>
      </c>
      <c r="F84" s="24">
        <f t="shared" si="5"/>
        <v>5.9820089336347727E-5</v>
      </c>
      <c r="G84" s="119"/>
    </row>
    <row r="85" spans="1:7" x14ac:dyDescent="0.15">
      <c r="A85" s="25" t="s">
        <v>967</v>
      </c>
      <c r="B85" s="25" t="s">
        <v>968</v>
      </c>
      <c r="C85" s="121">
        <v>7.1218350099999999</v>
      </c>
      <c r="D85" s="123">
        <v>6.3679284900000006</v>
      </c>
      <c r="E85" s="23">
        <f t="shared" si="4"/>
        <v>0.11839117244860886</v>
      </c>
      <c r="F85" s="24">
        <f t="shared" si="5"/>
        <v>2.833355074672592E-4</v>
      </c>
      <c r="G85" s="119"/>
    </row>
    <row r="86" spans="1:7" x14ac:dyDescent="0.15">
      <c r="A86" s="25" t="s">
        <v>969</v>
      </c>
      <c r="B86" s="25" t="s">
        <v>970</v>
      </c>
      <c r="C86" s="121">
        <v>5.1429839500000005</v>
      </c>
      <c r="D86" s="123">
        <v>6.3442165199999998</v>
      </c>
      <c r="E86" s="23">
        <f t="shared" si="4"/>
        <v>-0.18934293402710023</v>
      </c>
      <c r="F86" s="24">
        <f t="shared" si="5"/>
        <v>2.0460877924342977E-4</v>
      </c>
      <c r="G86" s="119"/>
    </row>
    <row r="87" spans="1:7" x14ac:dyDescent="0.15">
      <c r="A87" s="25" t="s">
        <v>971</v>
      </c>
      <c r="B87" s="25" t="s">
        <v>972</v>
      </c>
      <c r="C87" s="121">
        <v>0.89956024999999995</v>
      </c>
      <c r="D87" s="123">
        <v>1.74649718</v>
      </c>
      <c r="E87" s="23">
        <f t="shared" si="4"/>
        <v>-0.4849346106588045</v>
      </c>
      <c r="F87" s="24">
        <f t="shared" si="5"/>
        <v>3.5788158469445442E-5</v>
      </c>
      <c r="G87" s="119"/>
    </row>
    <row r="88" spans="1:7" x14ac:dyDescent="0.15">
      <c r="A88" s="25" t="s">
        <v>973</v>
      </c>
      <c r="B88" s="25" t="s">
        <v>974</v>
      </c>
      <c r="C88" s="121">
        <v>3.27837712</v>
      </c>
      <c r="D88" s="123">
        <v>4.1637297640000002</v>
      </c>
      <c r="E88" s="23">
        <f t="shared" si="4"/>
        <v>-0.21263451140725853</v>
      </c>
      <c r="F88" s="24">
        <f t="shared" si="5"/>
        <v>1.3042715025832251E-4</v>
      </c>
      <c r="G88" s="119"/>
    </row>
    <row r="89" spans="1:7" x14ac:dyDescent="0.15">
      <c r="A89" s="25" t="s">
        <v>975</v>
      </c>
      <c r="B89" s="25" t="s">
        <v>976</v>
      </c>
      <c r="C89" s="121">
        <v>14.065062506999999</v>
      </c>
      <c r="D89" s="123">
        <v>19.285048918000001</v>
      </c>
      <c r="E89" s="23">
        <f t="shared" si="4"/>
        <v>-0.2706753004980893</v>
      </c>
      <c r="F89" s="24">
        <f t="shared" si="5"/>
        <v>5.5956528301819865E-4</v>
      </c>
      <c r="G89" s="119"/>
    </row>
    <row r="90" spans="1:7" x14ac:dyDescent="0.15">
      <c r="A90" s="25" t="s">
        <v>19</v>
      </c>
      <c r="B90" s="25" t="s">
        <v>479</v>
      </c>
      <c r="C90" s="121">
        <v>5.1354333700000003</v>
      </c>
      <c r="D90" s="123">
        <v>6.1032752010000006</v>
      </c>
      <c r="E90" s="23">
        <f t="shared" si="4"/>
        <v>-0.15857745212626539</v>
      </c>
      <c r="F90" s="24">
        <f t="shared" si="5"/>
        <v>2.0430838651978929E-4</v>
      </c>
      <c r="G90" s="119"/>
    </row>
    <row r="91" spans="1:7" x14ac:dyDescent="0.15">
      <c r="A91" s="25" t="s">
        <v>977</v>
      </c>
      <c r="B91" s="25" t="s">
        <v>978</v>
      </c>
      <c r="C91" s="121">
        <v>2.5743655849999998</v>
      </c>
      <c r="D91" s="123">
        <v>0.59368988</v>
      </c>
      <c r="E91" s="23">
        <f t="shared" si="4"/>
        <v>3.3362126789157998</v>
      </c>
      <c r="F91" s="24">
        <f t="shared" si="5"/>
        <v>1.0241871349280564E-4</v>
      </c>
      <c r="G91" s="119"/>
    </row>
    <row r="92" spans="1:7" x14ac:dyDescent="0.15">
      <c r="A92" s="25" t="s">
        <v>979</v>
      </c>
      <c r="B92" s="25" t="s">
        <v>980</v>
      </c>
      <c r="C92" s="121">
        <v>0.12258215</v>
      </c>
      <c r="D92" s="123">
        <v>0.22776864000000002</v>
      </c>
      <c r="E92" s="23">
        <f t="shared" si="4"/>
        <v>-0.46181287292227768</v>
      </c>
      <c r="F92" s="24">
        <f t="shared" si="5"/>
        <v>4.8768155437340987E-6</v>
      </c>
      <c r="G92" s="119"/>
    </row>
    <row r="93" spans="1:7" x14ac:dyDescent="0.15">
      <c r="A93" s="25" t="s">
        <v>981</v>
      </c>
      <c r="B93" s="25" t="s">
        <v>982</v>
      </c>
      <c r="C93" s="121">
        <v>10.706539543</v>
      </c>
      <c r="D93" s="123">
        <v>5.8258301770000003</v>
      </c>
      <c r="E93" s="23">
        <f t="shared" si="4"/>
        <v>0.8377706211328857</v>
      </c>
      <c r="F93" s="24">
        <f t="shared" si="5"/>
        <v>4.2594960573710101E-4</v>
      </c>
      <c r="G93" s="119"/>
    </row>
    <row r="94" spans="1:7" x14ac:dyDescent="0.15">
      <c r="A94" s="25" t="s">
        <v>983</v>
      </c>
      <c r="B94" s="25" t="s">
        <v>984</v>
      </c>
      <c r="C94" s="121">
        <v>32.534697710000003</v>
      </c>
      <c r="D94" s="123">
        <v>26.270898977000002</v>
      </c>
      <c r="E94" s="23">
        <f t="shared" si="4"/>
        <v>0.2384310768536666</v>
      </c>
      <c r="F94" s="24">
        <f t="shared" si="5"/>
        <v>1.2943623480483758E-3</v>
      </c>
      <c r="G94" s="119"/>
    </row>
    <row r="95" spans="1:7" x14ac:dyDescent="0.15">
      <c r="A95" s="25" t="s">
        <v>361</v>
      </c>
      <c r="B95" s="25" t="s">
        <v>362</v>
      </c>
      <c r="C95" s="121">
        <v>0.95840203499999999</v>
      </c>
      <c r="D95" s="123">
        <v>3.27718379</v>
      </c>
      <c r="E95" s="23">
        <f t="shared" si="4"/>
        <v>-0.70755316258902901</v>
      </c>
      <c r="F95" s="24">
        <f t="shared" si="5"/>
        <v>3.8129123542329707E-5</v>
      </c>
      <c r="G95" s="119"/>
    </row>
    <row r="96" spans="1:7" x14ac:dyDescent="0.15">
      <c r="A96" s="25" t="s">
        <v>353</v>
      </c>
      <c r="B96" s="25" t="s">
        <v>985</v>
      </c>
      <c r="C96" s="121">
        <v>646.33725647899996</v>
      </c>
      <c r="D96" s="123">
        <v>536.31554295599994</v>
      </c>
      <c r="E96" s="23">
        <f t="shared" si="4"/>
        <v>0.20514362294367872</v>
      </c>
      <c r="F96" s="24">
        <f t="shared" si="5"/>
        <v>2.5713919839807343E-2</v>
      </c>
      <c r="G96" s="119"/>
    </row>
    <row r="97" spans="1:7" x14ac:dyDescent="0.15">
      <c r="A97" s="25" t="s">
        <v>453</v>
      </c>
      <c r="B97" s="25" t="s">
        <v>354</v>
      </c>
      <c r="C97" s="121">
        <v>17.019263823999999</v>
      </c>
      <c r="D97" s="123">
        <v>33.226546333000002</v>
      </c>
      <c r="E97" s="23">
        <f t="shared" si="4"/>
        <v>-0.48778113579933602</v>
      </c>
      <c r="F97" s="24">
        <f t="shared" si="5"/>
        <v>6.770954038560641E-4</v>
      </c>
      <c r="G97" s="119"/>
    </row>
    <row r="98" spans="1:7" x14ac:dyDescent="0.15">
      <c r="A98" s="25" t="s">
        <v>189</v>
      </c>
      <c r="B98" s="25" t="s">
        <v>1024</v>
      </c>
      <c r="C98" s="121">
        <v>5.6098500000000004E-3</v>
      </c>
      <c r="D98" s="123">
        <v>0</v>
      </c>
      <c r="E98" s="23" t="str">
        <f t="shared" si="4"/>
        <v/>
      </c>
      <c r="F98" s="24">
        <f t="shared" si="5"/>
        <v>2.231826059341979E-7</v>
      </c>
      <c r="G98" s="119"/>
    </row>
    <row r="99" spans="1:7" x14ac:dyDescent="0.15">
      <c r="A99" s="25" t="s">
        <v>190</v>
      </c>
      <c r="B99" s="25" t="s">
        <v>1026</v>
      </c>
      <c r="C99" s="121">
        <v>3.7226526200000003</v>
      </c>
      <c r="D99" s="123">
        <v>6.4978835999999998</v>
      </c>
      <c r="E99" s="23">
        <f t="shared" si="4"/>
        <v>-0.42709767531077347</v>
      </c>
      <c r="F99" s="24">
        <f t="shared" si="5"/>
        <v>1.4810223316476722E-4</v>
      </c>
      <c r="G99" s="119"/>
    </row>
    <row r="100" spans="1:7" x14ac:dyDescent="0.15">
      <c r="A100" s="25" t="s">
        <v>986</v>
      </c>
      <c r="B100" s="25" t="s">
        <v>987</v>
      </c>
      <c r="C100" s="121">
        <v>0.16111918</v>
      </c>
      <c r="D100" s="123">
        <v>1.1977933500000002</v>
      </c>
      <c r="E100" s="23">
        <f t="shared" si="4"/>
        <v>-0.86548666345492742</v>
      </c>
      <c r="F100" s="24">
        <f t="shared" si="5"/>
        <v>6.4099750364771067E-6</v>
      </c>
      <c r="G100" s="119"/>
    </row>
    <row r="101" spans="1:7" x14ac:dyDescent="0.15">
      <c r="A101" s="25" t="s">
        <v>86</v>
      </c>
      <c r="B101" s="25" t="s">
        <v>87</v>
      </c>
      <c r="C101" s="121">
        <v>1.7434999999999998E-4</v>
      </c>
      <c r="D101" s="123">
        <v>7.1989100000000002E-3</v>
      </c>
      <c r="E101" s="23">
        <f t="shared" si="4"/>
        <v>-0.9757810557431611</v>
      </c>
      <c r="F101" s="24">
        <f t="shared" si="5"/>
        <v>6.9363507659968444E-9</v>
      </c>
      <c r="G101" s="119"/>
    </row>
    <row r="102" spans="1:7" x14ac:dyDescent="0.15">
      <c r="A102" s="25" t="s">
        <v>988</v>
      </c>
      <c r="B102" s="25" t="s">
        <v>989</v>
      </c>
      <c r="C102" s="121">
        <v>19.886553788000001</v>
      </c>
      <c r="D102" s="123">
        <v>14.984220795000001</v>
      </c>
      <c r="E102" s="23">
        <f t="shared" ref="E102:E133" si="6">IF(ISERROR(C102/D102-1),"",((C102/D102-1)))</f>
        <v>0.32716636120550446</v>
      </c>
      <c r="F102" s="24">
        <f t="shared" ref="F102:F133" si="7">C102/$C$1656</f>
        <v>7.9116783825885432E-4</v>
      </c>
      <c r="G102" s="119"/>
    </row>
    <row r="103" spans="1:7" x14ac:dyDescent="0.15">
      <c r="A103" s="25" t="s">
        <v>454</v>
      </c>
      <c r="B103" s="25" t="s">
        <v>990</v>
      </c>
      <c r="C103" s="121">
        <v>10.217178963</v>
      </c>
      <c r="D103" s="123">
        <v>5.5580847379999998</v>
      </c>
      <c r="E103" s="23">
        <f t="shared" si="6"/>
        <v>0.83825534237473875</v>
      </c>
      <c r="F103" s="24">
        <f t="shared" si="7"/>
        <v>4.0648085532739834E-4</v>
      </c>
      <c r="G103" s="119"/>
    </row>
    <row r="104" spans="1:7" x14ac:dyDescent="0.15">
      <c r="A104" s="25" t="s">
        <v>455</v>
      </c>
      <c r="B104" s="25" t="s">
        <v>991</v>
      </c>
      <c r="C104" s="121">
        <v>3.8480910600000002</v>
      </c>
      <c r="D104" s="123">
        <v>2.6820010099999996</v>
      </c>
      <c r="E104" s="23">
        <f t="shared" si="6"/>
        <v>0.43478359838499858</v>
      </c>
      <c r="F104" s="24">
        <f t="shared" si="7"/>
        <v>1.5309268351968231E-4</v>
      </c>
      <c r="G104" s="119"/>
    </row>
    <row r="105" spans="1:7" x14ac:dyDescent="0.15">
      <c r="A105" s="25" t="s">
        <v>456</v>
      </c>
      <c r="B105" s="25" t="s">
        <v>992</v>
      </c>
      <c r="C105" s="121">
        <v>99.791824797000004</v>
      </c>
      <c r="D105" s="123">
        <v>33.140305668000003</v>
      </c>
      <c r="E105" s="23">
        <f t="shared" si="6"/>
        <v>2.0111920450196132</v>
      </c>
      <c r="F105" s="24">
        <f t="shared" si="7"/>
        <v>3.9701238908568621E-3</v>
      </c>
      <c r="G105" s="119"/>
    </row>
    <row r="106" spans="1:7" x14ac:dyDescent="0.15">
      <c r="A106" s="25" t="s">
        <v>457</v>
      </c>
      <c r="B106" s="25" t="s">
        <v>993</v>
      </c>
      <c r="C106" s="121">
        <v>0.42032646999999995</v>
      </c>
      <c r="D106" s="123">
        <v>0.26380305999999998</v>
      </c>
      <c r="E106" s="23">
        <f t="shared" si="6"/>
        <v>0.59333432296046906</v>
      </c>
      <c r="F106" s="24">
        <f t="shared" si="7"/>
        <v>1.672229327303269E-5</v>
      </c>
      <c r="G106" s="119"/>
    </row>
    <row r="107" spans="1:7" x14ac:dyDescent="0.15">
      <c r="A107" s="25" t="s">
        <v>458</v>
      </c>
      <c r="B107" s="25" t="s">
        <v>994</v>
      </c>
      <c r="C107" s="121">
        <v>0.39318060999999999</v>
      </c>
      <c r="D107" s="123">
        <v>2.6089727699999998</v>
      </c>
      <c r="E107" s="23">
        <f t="shared" si="6"/>
        <v>-0.84929677514418822</v>
      </c>
      <c r="F107" s="24">
        <f t="shared" si="7"/>
        <v>1.5642320764832844E-5</v>
      </c>
      <c r="G107" s="119"/>
    </row>
    <row r="108" spans="1:7" x14ac:dyDescent="0.15">
      <c r="A108" s="25" t="s">
        <v>459</v>
      </c>
      <c r="B108" s="25" t="s">
        <v>995</v>
      </c>
      <c r="C108" s="121">
        <v>76.997841729000001</v>
      </c>
      <c r="D108" s="123">
        <v>45.419276329999995</v>
      </c>
      <c r="E108" s="23">
        <f t="shared" si="6"/>
        <v>0.6952679115704441</v>
      </c>
      <c r="F108" s="24">
        <f t="shared" si="7"/>
        <v>3.0632867132609864E-3</v>
      </c>
      <c r="G108" s="119"/>
    </row>
    <row r="109" spans="1:7" x14ac:dyDescent="0.15">
      <c r="A109" s="25" t="s">
        <v>460</v>
      </c>
      <c r="B109" s="25" t="s">
        <v>996</v>
      </c>
      <c r="C109" s="121">
        <v>49.445135289999996</v>
      </c>
      <c r="D109" s="123">
        <v>41.286515430000001</v>
      </c>
      <c r="E109" s="23">
        <f t="shared" si="6"/>
        <v>0.19760979523284505</v>
      </c>
      <c r="F109" s="24">
        <f t="shared" si="7"/>
        <v>1.9671282021428683E-3</v>
      </c>
      <c r="G109" s="119"/>
    </row>
    <row r="110" spans="1:7" x14ac:dyDescent="0.15">
      <c r="A110" s="25" t="s">
        <v>461</v>
      </c>
      <c r="B110" s="25" t="s">
        <v>997</v>
      </c>
      <c r="C110" s="121">
        <v>39.478932149999999</v>
      </c>
      <c r="D110" s="123">
        <v>14.926821628000001</v>
      </c>
      <c r="E110" s="23">
        <f t="shared" si="6"/>
        <v>1.644831775570005</v>
      </c>
      <c r="F110" s="24">
        <f t="shared" si="7"/>
        <v>1.5706321838794949E-3</v>
      </c>
      <c r="G110" s="119"/>
    </row>
    <row r="111" spans="1:7" x14ac:dyDescent="0.15">
      <c r="A111" s="25" t="s">
        <v>462</v>
      </c>
      <c r="B111" s="25" t="s">
        <v>998</v>
      </c>
      <c r="C111" s="121">
        <v>36.764760764999998</v>
      </c>
      <c r="D111" s="123">
        <v>17.314312271000002</v>
      </c>
      <c r="E111" s="23">
        <f t="shared" si="6"/>
        <v>1.1233740150671672</v>
      </c>
      <c r="F111" s="24">
        <f t="shared" si="7"/>
        <v>1.4626514281273213E-3</v>
      </c>
      <c r="G111" s="119"/>
    </row>
    <row r="112" spans="1:7" x14ac:dyDescent="0.15">
      <c r="A112" s="25" t="s">
        <v>463</v>
      </c>
      <c r="B112" s="25" t="s">
        <v>999</v>
      </c>
      <c r="C112" s="121">
        <v>26.700987940000001</v>
      </c>
      <c r="D112" s="123">
        <v>7.62785096</v>
      </c>
      <c r="E112" s="23">
        <f t="shared" si="6"/>
        <v>2.5004601007568716</v>
      </c>
      <c r="F112" s="24">
        <f t="shared" si="7"/>
        <v>1.0622736917148925E-3</v>
      </c>
      <c r="G112" s="119"/>
    </row>
    <row r="113" spans="1:7" x14ac:dyDescent="0.15">
      <c r="A113" s="25" t="s">
        <v>1000</v>
      </c>
      <c r="B113" s="25" t="s">
        <v>1001</v>
      </c>
      <c r="C113" s="121">
        <v>7.6289320000000008E-2</v>
      </c>
      <c r="D113" s="123">
        <v>2.0871566000000001</v>
      </c>
      <c r="E113" s="23">
        <f t="shared" si="6"/>
        <v>-0.96344820508437168</v>
      </c>
      <c r="F113" s="24">
        <f t="shared" si="7"/>
        <v>3.0350988426692198E-6</v>
      </c>
      <c r="G113" s="119"/>
    </row>
    <row r="114" spans="1:7" x14ac:dyDescent="0.15">
      <c r="A114" s="25" t="s">
        <v>464</v>
      </c>
      <c r="B114" s="25" t="s">
        <v>1002</v>
      </c>
      <c r="C114" s="121">
        <v>18.98673922</v>
      </c>
      <c r="D114" s="123">
        <v>22.5443654</v>
      </c>
      <c r="E114" s="23">
        <f t="shared" si="6"/>
        <v>-0.15780555881160441</v>
      </c>
      <c r="F114" s="24">
        <f t="shared" si="7"/>
        <v>7.5536956198697647E-4</v>
      </c>
      <c r="G114" s="119"/>
    </row>
    <row r="115" spans="1:7" x14ac:dyDescent="0.15">
      <c r="A115" s="25" t="s">
        <v>1003</v>
      </c>
      <c r="B115" s="25" t="s">
        <v>1004</v>
      </c>
      <c r="C115" s="121">
        <v>3.0704359999999999</v>
      </c>
      <c r="D115" s="123">
        <v>12.0018764</v>
      </c>
      <c r="E115" s="23">
        <f t="shared" si="6"/>
        <v>-0.74417033656503917</v>
      </c>
      <c r="F115" s="24">
        <f t="shared" si="7"/>
        <v>1.2215440837708223E-4</v>
      </c>
      <c r="G115" s="119"/>
    </row>
    <row r="116" spans="1:7" x14ac:dyDescent="0.15">
      <c r="A116" s="25" t="s">
        <v>465</v>
      </c>
      <c r="B116" s="25" t="s">
        <v>1005</v>
      </c>
      <c r="C116" s="121">
        <v>5.1258314599999997</v>
      </c>
      <c r="D116" s="123">
        <v>9.1536142500000004</v>
      </c>
      <c r="E116" s="23">
        <f t="shared" si="6"/>
        <v>-0.44002103212946742</v>
      </c>
      <c r="F116" s="24">
        <f t="shared" si="7"/>
        <v>2.0392638356146671E-4</v>
      </c>
      <c r="G116" s="119"/>
    </row>
    <row r="117" spans="1:7" x14ac:dyDescent="0.15">
      <c r="A117" s="25" t="s">
        <v>1228</v>
      </c>
      <c r="B117" s="25" t="s">
        <v>1229</v>
      </c>
      <c r="C117" s="121">
        <v>6.8907499999999997E-2</v>
      </c>
      <c r="D117" s="123">
        <v>0.92755259999999995</v>
      </c>
      <c r="E117" s="23">
        <f t="shared" si="6"/>
        <v>-0.92571041254156372</v>
      </c>
      <c r="F117" s="24">
        <f t="shared" si="7"/>
        <v>2.7414200769023663E-6</v>
      </c>
      <c r="G117" s="119"/>
    </row>
    <row r="118" spans="1:7" x14ac:dyDescent="0.15">
      <c r="A118" s="25" t="s">
        <v>1226</v>
      </c>
      <c r="B118" s="25" t="s">
        <v>1227</v>
      </c>
      <c r="C118" s="121">
        <v>0</v>
      </c>
      <c r="D118" s="123">
        <v>0</v>
      </c>
      <c r="E118" s="23" t="str">
        <f t="shared" si="6"/>
        <v/>
      </c>
      <c r="F118" s="24">
        <f t="shared" si="7"/>
        <v>0</v>
      </c>
      <c r="G118" s="119"/>
    </row>
    <row r="119" spans="1:7" x14ac:dyDescent="0.15">
      <c r="A119" s="25" t="s">
        <v>519</v>
      </c>
      <c r="B119" s="25" t="s">
        <v>1286</v>
      </c>
      <c r="C119" s="121">
        <v>1.1000000000000001E-3</v>
      </c>
      <c r="D119" s="123">
        <v>5.4819999999999999E-3</v>
      </c>
      <c r="E119" s="23">
        <f t="shared" si="6"/>
        <v>-0.79934330536300613</v>
      </c>
      <c r="F119" s="24">
        <f t="shared" si="7"/>
        <v>4.3762465400611013E-8</v>
      </c>
      <c r="G119" s="119"/>
    </row>
    <row r="120" spans="1:7" x14ac:dyDescent="0.15">
      <c r="A120" s="25" t="s">
        <v>520</v>
      </c>
      <c r="B120" s="25" t="s">
        <v>1304</v>
      </c>
      <c r="C120" s="121">
        <v>1.0431E-4</v>
      </c>
      <c r="D120" s="123">
        <v>8.5141499999999998E-3</v>
      </c>
      <c r="E120" s="23">
        <f t="shared" si="6"/>
        <v>-0.98774863022145487</v>
      </c>
      <c r="F120" s="24">
        <f t="shared" si="7"/>
        <v>4.1498752417615763E-9</v>
      </c>
      <c r="G120" s="119"/>
    </row>
    <row r="121" spans="1:7" x14ac:dyDescent="0.15">
      <c r="A121" s="25" t="s">
        <v>1006</v>
      </c>
      <c r="B121" s="25" t="s">
        <v>1007</v>
      </c>
      <c r="C121" s="121">
        <v>1.462202</v>
      </c>
      <c r="D121" s="123">
        <v>5.561E-2</v>
      </c>
      <c r="E121" s="23">
        <f t="shared" si="6"/>
        <v>25.293868009350838</v>
      </c>
      <c r="F121" s="24">
        <f t="shared" si="7"/>
        <v>5.8172331303367469E-5</v>
      </c>
      <c r="G121" s="119"/>
    </row>
    <row r="122" spans="1:7" x14ac:dyDescent="0.15">
      <c r="A122" s="25" t="s">
        <v>466</v>
      </c>
      <c r="B122" s="25" t="s">
        <v>1008</v>
      </c>
      <c r="C122" s="121">
        <v>2.1359016</v>
      </c>
      <c r="D122" s="123">
        <v>17.775133780000001</v>
      </c>
      <c r="E122" s="23">
        <f t="shared" si="6"/>
        <v>-0.87983766387157958</v>
      </c>
      <c r="F122" s="24">
        <f t="shared" si="7"/>
        <v>8.4974836244645175E-5</v>
      </c>
      <c r="G122" s="119"/>
    </row>
    <row r="123" spans="1:7" x14ac:dyDescent="0.15">
      <c r="A123" s="25" t="s">
        <v>1359</v>
      </c>
      <c r="B123" s="25" t="s">
        <v>360</v>
      </c>
      <c r="C123" s="121">
        <v>11.193208169</v>
      </c>
      <c r="D123" s="123">
        <v>22.629674739999999</v>
      </c>
      <c r="E123" s="23">
        <f t="shared" si="6"/>
        <v>-0.5053747657620995</v>
      </c>
      <c r="F123" s="24">
        <f t="shared" si="7"/>
        <v>4.4531125928881724E-4</v>
      </c>
      <c r="G123" s="119"/>
    </row>
    <row r="124" spans="1:7" x14ac:dyDescent="0.15">
      <c r="A124" s="25" t="s">
        <v>1009</v>
      </c>
      <c r="B124" s="25" t="s">
        <v>1010</v>
      </c>
      <c r="C124" s="121">
        <v>4.8360629999999995E-2</v>
      </c>
      <c r="D124" s="123">
        <v>2.6554076800000002</v>
      </c>
      <c r="E124" s="23">
        <f t="shared" si="6"/>
        <v>-0.9817878699514796</v>
      </c>
      <c r="F124" s="24">
        <f t="shared" si="7"/>
        <v>1.9239821792061369E-6</v>
      </c>
      <c r="G124" s="119"/>
    </row>
    <row r="125" spans="1:7" x14ac:dyDescent="0.15">
      <c r="A125" s="25" t="s">
        <v>1011</v>
      </c>
      <c r="B125" s="25" t="s">
        <v>1012</v>
      </c>
      <c r="C125" s="121">
        <v>0.72430982700000002</v>
      </c>
      <c r="D125" s="123">
        <v>3.7376967349999997</v>
      </c>
      <c r="E125" s="23">
        <f t="shared" si="6"/>
        <v>-0.80621492904506598</v>
      </c>
      <c r="F125" s="24">
        <f t="shared" si="7"/>
        <v>2.8815985221281861E-5</v>
      </c>
      <c r="G125" s="119"/>
    </row>
    <row r="126" spans="1:7" x14ac:dyDescent="0.15">
      <c r="A126" s="25" t="s">
        <v>1643</v>
      </c>
      <c r="B126" s="25" t="s">
        <v>1644</v>
      </c>
      <c r="C126" s="121">
        <v>7.8839961900000004</v>
      </c>
      <c r="D126" s="123">
        <v>11.798429539999999</v>
      </c>
      <c r="E126" s="23">
        <f t="shared" si="6"/>
        <v>-0.33177579581494021</v>
      </c>
      <c r="F126" s="24">
        <f t="shared" si="7"/>
        <v>3.1365737316674914E-4</v>
      </c>
      <c r="G126" s="119"/>
    </row>
    <row r="127" spans="1:7" x14ac:dyDescent="0.15">
      <c r="A127" s="25" t="s">
        <v>1013</v>
      </c>
      <c r="B127" s="25" t="s">
        <v>1014</v>
      </c>
      <c r="C127" s="121">
        <v>68.636680030999997</v>
      </c>
      <c r="D127" s="123">
        <v>38.879466477000001</v>
      </c>
      <c r="E127" s="23">
        <f t="shared" si="6"/>
        <v>0.76537093356472696</v>
      </c>
      <c r="F127" s="24">
        <f t="shared" si="7"/>
        <v>2.7306457591540416E-3</v>
      </c>
      <c r="G127" s="119"/>
    </row>
    <row r="128" spans="1:7" x14ac:dyDescent="0.15">
      <c r="A128" s="25" t="s">
        <v>1015</v>
      </c>
      <c r="B128" s="25" t="s">
        <v>1016</v>
      </c>
      <c r="C128" s="121">
        <v>35.467731439000005</v>
      </c>
      <c r="D128" s="123">
        <v>20.401952199</v>
      </c>
      <c r="E128" s="23">
        <f t="shared" si="6"/>
        <v>0.73844792366185685</v>
      </c>
      <c r="F128" s="24">
        <f t="shared" si="7"/>
        <v>1.4110503363067282E-3</v>
      </c>
      <c r="G128" s="119"/>
    </row>
    <row r="129" spans="1:7" x14ac:dyDescent="0.15">
      <c r="A129" s="25" t="s">
        <v>1017</v>
      </c>
      <c r="B129" s="25" t="s">
        <v>1018</v>
      </c>
      <c r="C129" s="121">
        <v>1.8040133</v>
      </c>
      <c r="D129" s="123">
        <v>4.3884629500000001</v>
      </c>
      <c r="E129" s="23">
        <f t="shared" si="6"/>
        <v>-0.58891909979552182</v>
      </c>
      <c r="F129" s="24">
        <f t="shared" si="7"/>
        <v>7.177097238499281E-5</v>
      </c>
      <c r="G129" s="119"/>
    </row>
    <row r="130" spans="1:7" x14ac:dyDescent="0.15">
      <c r="A130" s="25" t="s">
        <v>1019</v>
      </c>
      <c r="B130" s="25" t="s">
        <v>1020</v>
      </c>
      <c r="C130" s="121">
        <v>29.252014166000002</v>
      </c>
      <c r="D130" s="123">
        <v>12.621732312000001</v>
      </c>
      <c r="E130" s="23">
        <f t="shared" si="6"/>
        <v>1.3175910756868854</v>
      </c>
      <c r="F130" s="24">
        <f t="shared" si="7"/>
        <v>1.1637638707615984E-3</v>
      </c>
      <c r="G130" s="119"/>
    </row>
    <row r="131" spans="1:7" x14ac:dyDescent="0.15">
      <c r="A131" s="25" t="s">
        <v>1021</v>
      </c>
      <c r="B131" s="25" t="s">
        <v>1022</v>
      </c>
      <c r="C131" s="121">
        <v>47.396632120999996</v>
      </c>
      <c r="D131" s="123">
        <v>46.250398437999998</v>
      </c>
      <c r="E131" s="23">
        <f t="shared" si="6"/>
        <v>2.4783217479446229E-2</v>
      </c>
      <c r="F131" s="24">
        <f t="shared" si="7"/>
        <v>1.8856304302734097E-3</v>
      </c>
      <c r="G131" s="119"/>
    </row>
    <row r="132" spans="1:7" x14ac:dyDescent="0.15">
      <c r="A132" s="25" t="s">
        <v>1076</v>
      </c>
      <c r="B132" s="25" t="s">
        <v>1077</v>
      </c>
      <c r="C132" s="121">
        <v>5.5432519999999999E-2</v>
      </c>
      <c r="D132" s="123">
        <v>1.7573800000000001E-2</v>
      </c>
      <c r="E132" s="23">
        <f t="shared" si="6"/>
        <v>2.1542705618591311</v>
      </c>
      <c r="F132" s="24">
        <f t="shared" si="7"/>
        <v>2.2053306714260706E-6</v>
      </c>
      <c r="G132" s="119"/>
    </row>
    <row r="133" spans="1:7" x14ac:dyDescent="0.15">
      <c r="A133" s="25" t="s">
        <v>1078</v>
      </c>
      <c r="B133" s="25" t="s">
        <v>1079</v>
      </c>
      <c r="C133" s="121">
        <v>2.97278873</v>
      </c>
      <c r="D133" s="123">
        <v>1.586939705</v>
      </c>
      <c r="E133" s="23">
        <f t="shared" si="6"/>
        <v>0.8732839821409597</v>
      </c>
      <c r="F133" s="24">
        <f t="shared" si="7"/>
        <v>1.1826960358177395E-4</v>
      </c>
      <c r="G133" s="119"/>
    </row>
    <row r="134" spans="1:7" x14ac:dyDescent="0.15">
      <c r="A134" s="25" t="s">
        <v>1080</v>
      </c>
      <c r="B134" s="25" t="s">
        <v>1081</v>
      </c>
      <c r="C134" s="121">
        <v>40.648964776</v>
      </c>
      <c r="D134" s="123">
        <v>41.603379421</v>
      </c>
      <c r="E134" s="23">
        <f t="shared" ref="E134:E165" si="8">IF(ISERROR(C134/D134-1),"",((C134/D134-1)))</f>
        <v>-2.2940796115188733E-2</v>
      </c>
      <c r="F134" s="24">
        <f t="shared" ref="F134:F165" si="9">C134/$C$1656</f>
        <v>1.6171808314366868E-3</v>
      </c>
      <c r="G134" s="119"/>
    </row>
    <row r="135" spans="1:7" x14ac:dyDescent="0.15">
      <c r="A135" s="25" t="s">
        <v>1082</v>
      </c>
      <c r="B135" s="25" t="s">
        <v>1083</v>
      </c>
      <c r="C135" s="121">
        <v>17.709516551</v>
      </c>
      <c r="D135" s="123">
        <v>39.182825405000003</v>
      </c>
      <c r="E135" s="23">
        <f t="shared" si="8"/>
        <v>-0.54802859753089317</v>
      </c>
      <c r="F135" s="24">
        <f t="shared" si="9"/>
        <v>7.0455645938607774E-4</v>
      </c>
      <c r="G135" s="119"/>
    </row>
    <row r="136" spans="1:7" x14ac:dyDescent="0.15">
      <c r="A136" s="25" t="s">
        <v>1084</v>
      </c>
      <c r="B136" s="25" t="s">
        <v>1085</v>
      </c>
      <c r="C136" s="121">
        <v>10.388721958000001</v>
      </c>
      <c r="D136" s="123">
        <v>14.285068979</v>
      </c>
      <c r="E136" s="23">
        <f t="shared" si="8"/>
        <v>-0.27275661228712911</v>
      </c>
      <c r="F136" s="24">
        <f t="shared" si="9"/>
        <v>4.1330553203958447E-4</v>
      </c>
      <c r="G136" s="119"/>
    </row>
    <row r="137" spans="1:7" x14ac:dyDescent="0.15">
      <c r="A137" s="25" t="s">
        <v>1641</v>
      </c>
      <c r="B137" s="25" t="s">
        <v>1642</v>
      </c>
      <c r="C137" s="121">
        <v>2.8130015499999996</v>
      </c>
      <c r="D137" s="123">
        <v>5.8117760399999998</v>
      </c>
      <c r="E137" s="23">
        <f t="shared" si="8"/>
        <v>-0.51598245860829839</v>
      </c>
      <c r="F137" s="24">
        <f t="shared" si="9"/>
        <v>1.1191262091249101E-4</v>
      </c>
      <c r="G137" s="119"/>
    </row>
    <row r="138" spans="1:7" x14ac:dyDescent="0.15">
      <c r="A138" s="25" t="s">
        <v>1360</v>
      </c>
      <c r="B138" s="25" t="s">
        <v>1058</v>
      </c>
      <c r="C138" s="121">
        <v>0.27597490000000002</v>
      </c>
      <c r="D138" s="123">
        <v>8.9791019999999999E-2</v>
      </c>
      <c r="E138" s="23">
        <f t="shared" si="8"/>
        <v>2.0735245016706574</v>
      </c>
      <c r="F138" s="24">
        <f t="shared" si="9"/>
        <v>1.0979401829715531E-5</v>
      </c>
      <c r="G138" s="119"/>
    </row>
    <row r="139" spans="1:7" x14ac:dyDescent="0.15">
      <c r="A139" s="25" t="s">
        <v>1086</v>
      </c>
      <c r="B139" s="25" t="s">
        <v>1087</v>
      </c>
      <c r="C139" s="121">
        <v>28.272087782</v>
      </c>
      <c r="D139" s="123">
        <v>21.231715177999998</v>
      </c>
      <c r="E139" s="23">
        <f t="shared" si="8"/>
        <v>0.33159697862258142</v>
      </c>
      <c r="F139" s="24">
        <f t="shared" si="9"/>
        <v>1.1247784212389202E-3</v>
      </c>
      <c r="G139" s="119"/>
    </row>
    <row r="140" spans="1:7" x14ac:dyDescent="0.15">
      <c r="A140" s="25" t="s">
        <v>1088</v>
      </c>
      <c r="B140" s="25" t="s">
        <v>1089</v>
      </c>
      <c r="C140" s="121">
        <v>10.019118235999999</v>
      </c>
      <c r="D140" s="123">
        <v>35.337108656999995</v>
      </c>
      <c r="E140" s="23">
        <f t="shared" si="8"/>
        <v>-0.71647034472314441</v>
      </c>
      <c r="F140" s="24">
        <f t="shared" si="9"/>
        <v>3.9860119558870978E-4</v>
      </c>
      <c r="G140" s="119"/>
    </row>
    <row r="141" spans="1:7" x14ac:dyDescent="0.15">
      <c r="A141" s="25" t="s">
        <v>1090</v>
      </c>
      <c r="B141" s="25" t="s">
        <v>1091</v>
      </c>
      <c r="C141" s="121">
        <v>28.475907899999999</v>
      </c>
      <c r="D141" s="123">
        <v>26.058948010999998</v>
      </c>
      <c r="E141" s="23">
        <f t="shared" si="8"/>
        <v>9.2749710693607268E-2</v>
      </c>
      <c r="F141" s="24">
        <f t="shared" si="9"/>
        <v>1.1328872129315779E-3</v>
      </c>
      <c r="G141" s="119"/>
    </row>
    <row r="142" spans="1:7" x14ac:dyDescent="0.15">
      <c r="A142" s="25" t="s">
        <v>1092</v>
      </c>
      <c r="B142" s="25" t="s">
        <v>1093</v>
      </c>
      <c r="C142" s="121">
        <v>17.171560190000001</v>
      </c>
      <c r="D142" s="123">
        <v>25.688534173000001</v>
      </c>
      <c r="E142" s="23">
        <f t="shared" si="8"/>
        <v>-0.33154768293286996</v>
      </c>
      <c r="F142" s="24">
        <f t="shared" si="9"/>
        <v>6.8315437153580402E-4</v>
      </c>
      <c r="G142" s="119"/>
    </row>
    <row r="143" spans="1:7" x14ac:dyDescent="0.15">
      <c r="A143" s="25" t="s">
        <v>1361</v>
      </c>
      <c r="B143" s="25" t="s">
        <v>1609</v>
      </c>
      <c r="C143" s="121">
        <v>10.625133849999999</v>
      </c>
      <c r="D143" s="123">
        <v>9.5395839799999997</v>
      </c>
      <c r="E143" s="23">
        <f t="shared" si="8"/>
        <v>0.11379425688540357</v>
      </c>
      <c r="F143" s="24">
        <f t="shared" si="9"/>
        <v>4.2271095680680525E-4</v>
      </c>
      <c r="G143" s="119"/>
    </row>
    <row r="144" spans="1:7" x14ac:dyDescent="0.15">
      <c r="A144" s="25" t="s">
        <v>711</v>
      </c>
      <c r="B144" s="25" t="s">
        <v>731</v>
      </c>
      <c r="C144" s="121">
        <v>16.661440689999999</v>
      </c>
      <c r="D144" s="123">
        <v>15.548027980000001</v>
      </c>
      <c r="E144" s="23">
        <f t="shared" si="8"/>
        <v>7.1611185124712984E-2</v>
      </c>
      <c r="F144" s="24">
        <f t="shared" si="9"/>
        <v>6.6285974701859761E-4</v>
      </c>
      <c r="G144" s="119"/>
    </row>
    <row r="145" spans="1:7" x14ac:dyDescent="0.15">
      <c r="A145" s="25" t="s">
        <v>17</v>
      </c>
      <c r="B145" s="25" t="s">
        <v>18</v>
      </c>
      <c r="C145" s="121">
        <v>0.2122124</v>
      </c>
      <c r="D145" s="123">
        <v>1.3612000000000001E-2</v>
      </c>
      <c r="E145" s="23">
        <f t="shared" si="8"/>
        <v>14.590096973258888</v>
      </c>
      <c r="F145" s="24">
        <f t="shared" si="9"/>
        <v>8.4426707387096569E-6</v>
      </c>
      <c r="G145" s="119"/>
    </row>
    <row r="146" spans="1:7" x14ac:dyDescent="0.15">
      <c r="A146" s="25" t="s">
        <v>1095</v>
      </c>
      <c r="B146" s="25" t="s">
        <v>1096</v>
      </c>
      <c r="C146" s="121">
        <v>11.443903194000001</v>
      </c>
      <c r="D146" s="123">
        <v>16.523964280999998</v>
      </c>
      <c r="E146" s="23">
        <f t="shared" si="8"/>
        <v>-0.30743597605335427</v>
      </c>
      <c r="F146" s="24">
        <f t="shared" si="9"/>
        <v>4.5528492506851531E-4</v>
      </c>
      <c r="G146" s="119"/>
    </row>
    <row r="147" spans="1:7" x14ac:dyDescent="0.15">
      <c r="A147" s="25" t="s">
        <v>1106</v>
      </c>
      <c r="B147" s="25" t="s">
        <v>1107</v>
      </c>
      <c r="C147" s="121">
        <v>14.059890091</v>
      </c>
      <c r="D147" s="123">
        <v>15.275099072000001</v>
      </c>
      <c r="E147" s="23">
        <f t="shared" si="8"/>
        <v>-7.9554900120257788E-2</v>
      </c>
      <c r="F147" s="24">
        <f t="shared" si="9"/>
        <v>5.5935950331252821E-4</v>
      </c>
      <c r="G147" s="119"/>
    </row>
    <row r="148" spans="1:7" x14ac:dyDescent="0.15">
      <c r="A148" s="25" t="s">
        <v>11</v>
      </c>
      <c r="B148" s="25" t="s">
        <v>12</v>
      </c>
      <c r="C148" s="121">
        <v>0</v>
      </c>
      <c r="D148" s="123">
        <v>0</v>
      </c>
      <c r="E148" s="23" t="str">
        <f t="shared" si="8"/>
        <v/>
      </c>
      <c r="F148" s="24">
        <f t="shared" si="9"/>
        <v>0</v>
      </c>
      <c r="G148" s="119"/>
    </row>
    <row r="149" spans="1:7" x14ac:dyDescent="0.15">
      <c r="A149" s="25" t="s">
        <v>1108</v>
      </c>
      <c r="B149" s="25" t="s">
        <v>1109</v>
      </c>
      <c r="C149" s="121">
        <v>1.19255427</v>
      </c>
      <c r="D149" s="123">
        <v>2.0323690399999998</v>
      </c>
      <c r="E149" s="23">
        <f t="shared" si="8"/>
        <v>-0.41321962373526411</v>
      </c>
      <c r="F149" s="24">
        <f t="shared" si="9"/>
        <v>4.7444649981114472E-5</v>
      </c>
      <c r="G149" s="119"/>
    </row>
    <row r="150" spans="1:7" x14ac:dyDescent="0.15">
      <c r="A150" s="25" t="s">
        <v>15</v>
      </c>
      <c r="B150" s="25" t="s">
        <v>16</v>
      </c>
      <c r="C150" s="121">
        <v>1.30305</v>
      </c>
      <c r="D150" s="123">
        <v>0.61850000000000005</v>
      </c>
      <c r="E150" s="23">
        <f t="shared" si="8"/>
        <v>1.1067906224737265</v>
      </c>
      <c r="F150" s="24">
        <f t="shared" si="9"/>
        <v>5.1840618672969251E-5</v>
      </c>
      <c r="G150" s="119"/>
    </row>
    <row r="151" spans="1:7" x14ac:dyDescent="0.15">
      <c r="A151" s="25" t="s">
        <v>1110</v>
      </c>
      <c r="B151" s="25" t="s">
        <v>1111</v>
      </c>
      <c r="C151" s="121">
        <v>1.11822336</v>
      </c>
      <c r="D151" s="123">
        <v>0.12157819500000001</v>
      </c>
      <c r="E151" s="23">
        <f t="shared" si="8"/>
        <v>8.1975650732436023</v>
      </c>
      <c r="F151" s="24">
        <f t="shared" si="9"/>
        <v>4.4487464638322713E-5</v>
      </c>
      <c r="G151" s="119"/>
    </row>
    <row r="152" spans="1:7" x14ac:dyDescent="0.15">
      <c r="A152" s="25" t="s">
        <v>1112</v>
      </c>
      <c r="B152" s="25" t="s">
        <v>1113</v>
      </c>
      <c r="C152" s="121">
        <v>4.3411567599999996</v>
      </c>
      <c r="D152" s="123">
        <v>1.90537924</v>
      </c>
      <c r="E152" s="23">
        <f t="shared" si="8"/>
        <v>1.2783688773684756</v>
      </c>
      <c r="F152" s="24">
        <f t="shared" si="9"/>
        <v>1.7270883864375325E-4</v>
      </c>
      <c r="G152" s="119"/>
    </row>
    <row r="153" spans="1:7" x14ac:dyDescent="0.15">
      <c r="A153" s="25" t="s">
        <v>702</v>
      </c>
      <c r="B153" s="25" t="s">
        <v>1115</v>
      </c>
      <c r="C153" s="121">
        <v>2.4052225200000001</v>
      </c>
      <c r="D153" s="123">
        <v>3.4760622900000002</v>
      </c>
      <c r="E153" s="23">
        <f t="shared" si="8"/>
        <v>-0.30806115675217083</v>
      </c>
      <c r="F153" s="24">
        <f t="shared" si="9"/>
        <v>9.5689515738427657E-5</v>
      </c>
      <c r="G153" s="119"/>
    </row>
    <row r="154" spans="1:7" x14ac:dyDescent="0.15">
      <c r="A154" s="25" t="s">
        <v>1116</v>
      </c>
      <c r="B154" s="25" t="s">
        <v>1117</v>
      </c>
      <c r="C154" s="121">
        <v>623.64893672699998</v>
      </c>
      <c r="D154" s="123">
        <v>756.89403876199992</v>
      </c>
      <c r="E154" s="23">
        <f t="shared" si="8"/>
        <v>-0.17604194934992468</v>
      </c>
      <c r="F154" s="24">
        <f t="shared" si="9"/>
        <v>2.4811286377857438E-2</v>
      </c>
      <c r="G154" s="119"/>
    </row>
    <row r="155" spans="1:7" x14ac:dyDescent="0.15">
      <c r="A155" s="25" t="s">
        <v>1118</v>
      </c>
      <c r="B155" s="25" t="s">
        <v>1119</v>
      </c>
      <c r="C155" s="121">
        <v>1.1300327999999999</v>
      </c>
      <c r="D155" s="123">
        <v>3.2985300000000002E-2</v>
      </c>
      <c r="E155" s="23">
        <f t="shared" si="8"/>
        <v>33.25867886604032</v>
      </c>
      <c r="F155" s="24">
        <f t="shared" si="9"/>
        <v>4.4957292101414159E-5</v>
      </c>
      <c r="G155" s="119"/>
    </row>
    <row r="156" spans="1:7" x14ac:dyDescent="0.15">
      <c r="A156" s="25" t="s">
        <v>1120</v>
      </c>
      <c r="B156" s="25" t="s">
        <v>1121</v>
      </c>
      <c r="C156" s="121">
        <v>11.22947622</v>
      </c>
      <c r="D156" s="123">
        <v>3.5142387099999999</v>
      </c>
      <c r="E156" s="23">
        <f t="shared" si="8"/>
        <v>2.1954221516158761</v>
      </c>
      <c r="F156" s="24">
        <f t="shared" si="9"/>
        <v>4.4675414958612192E-4</v>
      </c>
      <c r="G156" s="119"/>
    </row>
    <row r="157" spans="1:7" x14ac:dyDescent="0.15">
      <c r="A157" s="25" t="s">
        <v>1045</v>
      </c>
      <c r="B157" s="25" t="s">
        <v>1046</v>
      </c>
      <c r="C157" s="121">
        <v>0.86558625</v>
      </c>
      <c r="D157" s="123">
        <v>3.0026565199999999</v>
      </c>
      <c r="E157" s="23">
        <f t="shared" si="8"/>
        <v>-0.71172651809005449</v>
      </c>
      <c r="F157" s="24">
        <f t="shared" si="9"/>
        <v>3.4436534833517846E-5</v>
      </c>
      <c r="G157" s="119"/>
    </row>
    <row r="158" spans="1:7" x14ac:dyDescent="0.15">
      <c r="A158" s="25" t="s">
        <v>1043</v>
      </c>
      <c r="B158" s="25" t="s">
        <v>1044</v>
      </c>
      <c r="C158" s="121">
        <v>5.8245557799999998</v>
      </c>
      <c r="D158" s="123">
        <v>4.1271646099999995</v>
      </c>
      <c r="E158" s="23">
        <f t="shared" si="8"/>
        <v>0.41127295138344411</v>
      </c>
      <c r="F158" s="24">
        <f t="shared" si="9"/>
        <v>2.3172447345107169E-4</v>
      </c>
      <c r="G158" s="119"/>
    </row>
    <row r="159" spans="1:7" x14ac:dyDescent="0.15">
      <c r="A159" s="25" t="s">
        <v>1051</v>
      </c>
      <c r="B159" s="25" t="s">
        <v>1052</v>
      </c>
      <c r="C159" s="121">
        <v>0.91198331999999993</v>
      </c>
      <c r="D159" s="123">
        <v>0.59643578000000008</v>
      </c>
      <c r="E159" s="23">
        <f t="shared" si="8"/>
        <v>0.52905534942923738</v>
      </c>
      <c r="F159" s="24">
        <f t="shared" si="9"/>
        <v>3.6282398624940324E-5</v>
      </c>
      <c r="G159" s="119"/>
    </row>
    <row r="160" spans="1:7" x14ac:dyDescent="0.15">
      <c r="A160" s="25" t="s">
        <v>1029</v>
      </c>
      <c r="B160" s="25" t="s">
        <v>1030</v>
      </c>
      <c r="C160" s="121">
        <v>8.9301240000000004E-2</v>
      </c>
      <c r="D160" s="123">
        <v>0</v>
      </c>
      <c r="E160" s="23" t="str">
        <f t="shared" si="8"/>
        <v/>
      </c>
      <c r="F160" s="24">
        <f t="shared" si="9"/>
        <v>3.5527658415742364E-6</v>
      </c>
      <c r="G160" s="119"/>
    </row>
    <row r="161" spans="1:7" x14ac:dyDescent="0.15">
      <c r="A161" s="25" t="s">
        <v>1037</v>
      </c>
      <c r="B161" s="25" t="s">
        <v>1038</v>
      </c>
      <c r="C161" s="121">
        <v>5.0444556</v>
      </c>
      <c r="D161" s="123">
        <v>13.98766502</v>
      </c>
      <c r="E161" s="23">
        <f t="shared" si="8"/>
        <v>-0.63936399729423887</v>
      </c>
      <c r="F161" s="24">
        <f t="shared" si="9"/>
        <v>2.0068892150901677E-4</v>
      </c>
      <c r="G161" s="119"/>
    </row>
    <row r="162" spans="1:7" x14ac:dyDescent="0.15">
      <c r="A162" s="25" t="s">
        <v>1035</v>
      </c>
      <c r="B162" s="25" t="s">
        <v>1036</v>
      </c>
      <c r="C162" s="121">
        <v>1.2186753899999998</v>
      </c>
      <c r="D162" s="123">
        <v>0.67678370999999993</v>
      </c>
      <c r="E162" s="23">
        <f t="shared" si="8"/>
        <v>0.80068664773270015</v>
      </c>
      <c r="F162" s="24">
        <f t="shared" si="9"/>
        <v>4.8483854172228286E-5</v>
      </c>
      <c r="G162" s="119"/>
    </row>
    <row r="163" spans="1:7" x14ac:dyDescent="0.15">
      <c r="A163" s="25" t="s">
        <v>1124</v>
      </c>
      <c r="B163" s="25" t="s">
        <v>1125</v>
      </c>
      <c r="C163" s="121">
        <v>0.46404913199999998</v>
      </c>
      <c r="D163" s="123">
        <v>1.0473949499999999</v>
      </c>
      <c r="E163" s="23">
        <f t="shared" si="8"/>
        <v>-0.55694923677071384</v>
      </c>
      <c r="F163" s="24">
        <f t="shared" si="9"/>
        <v>1.8461758257575972E-5</v>
      </c>
      <c r="G163" s="119"/>
    </row>
    <row r="164" spans="1:7" x14ac:dyDescent="0.15">
      <c r="A164" s="25" t="s">
        <v>1126</v>
      </c>
      <c r="B164" s="25" t="s">
        <v>1127</v>
      </c>
      <c r="C164" s="121">
        <v>3.1019031800000003</v>
      </c>
      <c r="D164" s="123">
        <v>1.84196629</v>
      </c>
      <c r="E164" s="23">
        <f t="shared" si="8"/>
        <v>0.68401734431307126</v>
      </c>
      <c r="F164" s="24">
        <f t="shared" si="9"/>
        <v>1.2340630053708662E-4</v>
      </c>
      <c r="G164" s="119"/>
    </row>
    <row r="165" spans="1:7" x14ac:dyDescent="0.15">
      <c r="A165" s="25" t="s">
        <v>1128</v>
      </c>
      <c r="B165" s="25" t="s">
        <v>1129</v>
      </c>
      <c r="C165" s="121">
        <v>7.9220211469999997</v>
      </c>
      <c r="D165" s="123">
        <v>10.94506026</v>
      </c>
      <c r="E165" s="23">
        <f t="shared" si="8"/>
        <v>-0.27620123061798474</v>
      </c>
      <c r="F165" s="24">
        <f t="shared" si="9"/>
        <v>3.1517016031681476E-4</v>
      </c>
      <c r="G165" s="119"/>
    </row>
    <row r="166" spans="1:7" x14ac:dyDescent="0.15">
      <c r="A166" s="25" t="s">
        <v>1130</v>
      </c>
      <c r="B166" s="25" t="s">
        <v>1131</v>
      </c>
      <c r="C166" s="121">
        <v>11.814020791999999</v>
      </c>
      <c r="D166" s="123">
        <v>17.688198629000002</v>
      </c>
      <c r="E166" s="23">
        <f t="shared" ref="E166:E208" si="10">IF(ISERROR(C166/D166-1),"",((C166/D166-1)))</f>
        <v>-0.33209587704251708</v>
      </c>
      <c r="F166" s="24">
        <f t="shared" ref="F166:F221" si="11">C166/$C$1656</f>
        <v>4.7000970559272636E-4</v>
      </c>
      <c r="G166" s="119"/>
    </row>
    <row r="167" spans="1:7" x14ac:dyDescent="0.15">
      <c r="A167" s="25" t="s">
        <v>1132</v>
      </c>
      <c r="B167" s="25" t="s">
        <v>1133</v>
      </c>
      <c r="C167" s="121">
        <v>1.067238616</v>
      </c>
      <c r="D167" s="123">
        <v>2.4466214599999998</v>
      </c>
      <c r="E167" s="23">
        <f t="shared" si="10"/>
        <v>-0.56379087102424086</v>
      </c>
      <c r="F167" s="24">
        <f t="shared" si="11"/>
        <v>4.2459084551723615E-5</v>
      </c>
      <c r="G167" s="119"/>
    </row>
    <row r="168" spans="1:7" x14ac:dyDescent="0.15">
      <c r="A168" s="25" t="s">
        <v>1134</v>
      </c>
      <c r="B168" s="25" t="s">
        <v>1135</v>
      </c>
      <c r="C168" s="121">
        <v>0.50740512000000004</v>
      </c>
      <c r="D168" s="123">
        <v>0.12317949</v>
      </c>
      <c r="E168" s="23">
        <f t="shared" si="10"/>
        <v>3.1192338107585931</v>
      </c>
      <c r="F168" s="24">
        <f t="shared" si="11"/>
        <v>2.0186635461902618E-5</v>
      </c>
      <c r="G168" s="119"/>
    </row>
    <row r="169" spans="1:7" x14ac:dyDescent="0.15">
      <c r="A169" s="25" t="s">
        <v>1136</v>
      </c>
      <c r="B169" s="25" t="s">
        <v>1137</v>
      </c>
      <c r="C169" s="121">
        <v>1.70581E-2</v>
      </c>
      <c r="D169" s="123">
        <v>0.52761400000000003</v>
      </c>
      <c r="E169" s="23">
        <f t="shared" si="10"/>
        <v>-0.96766935676460442</v>
      </c>
      <c r="F169" s="24">
        <f t="shared" si="11"/>
        <v>6.7864046459105693E-7</v>
      </c>
      <c r="G169" s="119"/>
    </row>
    <row r="170" spans="1:7" x14ac:dyDescent="0.15">
      <c r="A170" s="25" t="s">
        <v>506</v>
      </c>
      <c r="B170" s="25" t="s">
        <v>1122</v>
      </c>
      <c r="C170" s="121">
        <v>6.8919200000000002E-3</v>
      </c>
      <c r="D170" s="123">
        <v>8.2498520000000006E-2</v>
      </c>
      <c r="E170" s="23">
        <f t="shared" si="10"/>
        <v>-0.91646007710198918</v>
      </c>
      <c r="F170" s="24">
        <f t="shared" si="11"/>
        <v>2.7418855503979911E-7</v>
      </c>
      <c r="G170" s="119"/>
    </row>
    <row r="171" spans="1:7" x14ac:dyDescent="0.15">
      <c r="A171" s="25" t="s">
        <v>507</v>
      </c>
      <c r="B171" s="25" t="s">
        <v>1123</v>
      </c>
      <c r="C171" s="121">
        <v>0.39198208000000001</v>
      </c>
      <c r="D171" s="123">
        <v>1.47607237</v>
      </c>
      <c r="E171" s="23">
        <f t="shared" si="10"/>
        <v>-0.73444250568825431</v>
      </c>
      <c r="F171" s="24">
        <f t="shared" si="11"/>
        <v>1.5594638376054123E-5</v>
      </c>
      <c r="G171" s="119"/>
    </row>
    <row r="172" spans="1:7" x14ac:dyDescent="0.15">
      <c r="A172" s="25" t="s">
        <v>1138</v>
      </c>
      <c r="B172" s="25" t="s">
        <v>1139</v>
      </c>
      <c r="C172" s="121">
        <v>2.0409311100000003</v>
      </c>
      <c r="D172" s="123">
        <v>0.21572666000000001</v>
      </c>
      <c r="E172" s="23">
        <f t="shared" si="10"/>
        <v>8.4607273389390087</v>
      </c>
      <c r="F172" s="24">
        <f t="shared" si="11"/>
        <v>8.1196524624005113E-5</v>
      </c>
      <c r="G172" s="119"/>
    </row>
    <row r="173" spans="1:7" x14ac:dyDescent="0.15">
      <c r="A173" s="25" t="s">
        <v>1140</v>
      </c>
      <c r="B173" s="25" t="s">
        <v>1141</v>
      </c>
      <c r="C173" s="121">
        <v>133.88076684199999</v>
      </c>
      <c r="D173" s="123">
        <v>32.359917267</v>
      </c>
      <c r="E173" s="23">
        <f t="shared" si="10"/>
        <v>3.1372407023589313</v>
      </c>
      <c r="F173" s="24">
        <f t="shared" si="11"/>
        <v>5.3263203879366306E-3</v>
      </c>
      <c r="G173" s="119"/>
    </row>
    <row r="174" spans="1:7" x14ac:dyDescent="0.15">
      <c r="A174" s="25" t="s">
        <v>381</v>
      </c>
      <c r="B174" s="25" t="s">
        <v>382</v>
      </c>
      <c r="C174" s="121">
        <v>2.0676772900000002</v>
      </c>
      <c r="D174" s="123">
        <v>1.8877734499999999</v>
      </c>
      <c r="E174" s="23">
        <f t="shared" si="10"/>
        <v>9.529948628104723E-2</v>
      </c>
      <c r="F174" s="24">
        <f t="shared" si="11"/>
        <v>8.2260596239321955E-5</v>
      </c>
      <c r="G174" s="119"/>
    </row>
    <row r="175" spans="1:7" x14ac:dyDescent="0.15">
      <c r="A175" s="25" t="s">
        <v>1027</v>
      </c>
      <c r="B175" s="25" t="s">
        <v>1028</v>
      </c>
      <c r="C175" s="121">
        <v>0.45928565000000005</v>
      </c>
      <c r="D175" s="123">
        <v>0.63259745000000001</v>
      </c>
      <c r="E175" s="23">
        <f t="shared" si="10"/>
        <v>-0.27396854034109674</v>
      </c>
      <c r="F175" s="24">
        <f t="shared" si="11"/>
        <v>1.8272247606474672E-5</v>
      </c>
      <c r="G175" s="119"/>
    </row>
    <row r="176" spans="1:7" x14ac:dyDescent="0.15">
      <c r="A176" s="25" t="s">
        <v>718</v>
      </c>
      <c r="B176" s="25" t="s">
        <v>788</v>
      </c>
      <c r="C176" s="121">
        <v>6.2034000000000004E-4</v>
      </c>
      <c r="D176" s="123">
        <v>1.34139E-3</v>
      </c>
      <c r="E176" s="23">
        <f t="shared" si="10"/>
        <v>-0.53753941806633421</v>
      </c>
      <c r="F176" s="24">
        <f t="shared" si="11"/>
        <v>2.4679643442377305E-8</v>
      </c>
      <c r="G176" s="119"/>
    </row>
    <row r="177" spans="1:7" x14ac:dyDescent="0.15">
      <c r="A177" s="25" t="s">
        <v>722</v>
      </c>
      <c r="B177" s="25" t="s">
        <v>792</v>
      </c>
      <c r="C177" s="121">
        <v>2.2981500000000001</v>
      </c>
      <c r="D177" s="123">
        <v>0</v>
      </c>
      <c r="E177" s="23" t="str">
        <f t="shared" si="10"/>
        <v/>
      </c>
      <c r="F177" s="24">
        <f t="shared" si="11"/>
        <v>9.1429736236740174E-5</v>
      </c>
      <c r="G177" s="119"/>
    </row>
    <row r="178" spans="1:7" x14ac:dyDescent="0.15">
      <c r="A178" s="25" t="s">
        <v>719</v>
      </c>
      <c r="B178" s="25" t="s">
        <v>789</v>
      </c>
      <c r="C178" s="121">
        <v>6.9912100000000003E-3</v>
      </c>
      <c r="D178" s="123">
        <v>9.5850000000000005E-2</v>
      </c>
      <c r="E178" s="23">
        <f t="shared" si="10"/>
        <v>-0.92706092853416799</v>
      </c>
      <c r="F178" s="24">
        <f t="shared" si="11"/>
        <v>2.781387143030961E-7</v>
      </c>
      <c r="G178" s="119"/>
    </row>
    <row r="179" spans="1:7" x14ac:dyDescent="0.15">
      <c r="A179" s="25" t="s">
        <v>720</v>
      </c>
      <c r="B179" s="25" t="s">
        <v>790</v>
      </c>
      <c r="C179" s="121">
        <v>3.0764999999999998E-3</v>
      </c>
      <c r="D179" s="123">
        <v>0</v>
      </c>
      <c r="E179" s="23" t="str">
        <f t="shared" si="10"/>
        <v/>
      </c>
      <c r="F179" s="24">
        <f t="shared" si="11"/>
        <v>1.2239565891361795E-7</v>
      </c>
      <c r="G179" s="119"/>
    </row>
    <row r="180" spans="1:7" x14ac:dyDescent="0.15">
      <c r="A180" s="25" t="s">
        <v>721</v>
      </c>
      <c r="B180" s="25" t="s">
        <v>791</v>
      </c>
      <c r="C180" s="121">
        <v>4.7575399999999997</v>
      </c>
      <c r="D180" s="123">
        <v>0</v>
      </c>
      <c r="E180" s="23" t="str">
        <f t="shared" si="10"/>
        <v/>
      </c>
      <c r="F180" s="24">
        <f t="shared" si="11"/>
        <v>1.8927425422002081E-4</v>
      </c>
      <c r="G180" s="119"/>
    </row>
    <row r="181" spans="1:7" x14ac:dyDescent="0.15">
      <c r="A181" s="25" t="s">
        <v>723</v>
      </c>
      <c r="B181" s="25" t="s">
        <v>793</v>
      </c>
      <c r="C181" s="121">
        <v>0.18492349999999999</v>
      </c>
      <c r="D181" s="123">
        <v>2.8144799999999998E-2</v>
      </c>
      <c r="E181" s="23">
        <f t="shared" si="10"/>
        <v>5.5704321935135441</v>
      </c>
      <c r="F181" s="24">
        <f t="shared" si="11"/>
        <v>7.357007518645354E-6</v>
      </c>
      <c r="G181" s="119"/>
    </row>
    <row r="182" spans="1:7" x14ac:dyDescent="0.15">
      <c r="A182" s="25" t="s">
        <v>549</v>
      </c>
      <c r="B182" s="25" t="s">
        <v>1142</v>
      </c>
      <c r="C182" s="121">
        <v>270.73590764900001</v>
      </c>
      <c r="D182" s="123">
        <v>46.611314049999997</v>
      </c>
      <c r="E182" s="23">
        <f t="shared" si="10"/>
        <v>4.8083732065262392</v>
      </c>
      <c r="F182" s="24">
        <f t="shared" si="11"/>
        <v>1.0770973446538528E-2</v>
      </c>
      <c r="G182" s="119"/>
    </row>
    <row r="183" spans="1:7" x14ac:dyDescent="0.15">
      <c r="A183" s="25" t="s">
        <v>383</v>
      </c>
      <c r="B183" s="25" t="s">
        <v>384</v>
      </c>
      <c r="C183" s="121">
        <v>0.43794312699999999</v>
      </c>
      <c r="D183" s="123">
        <v>3.0335709999999998E-2</v>
      </c>
      <c r="E183" s="23">
        <f t="shared" si="10"/>
        <v>13.436554377662498</v>
      </c>
      <c r="F183" s="24">
        <f t="shared" si="11"/>
        <v>1.742315540252081E-5</v>
      </c>
      <c r="G183" s="119"/>
    </row>
    <row r="184" spans="1:7" x14ac:dyDescent="0.15">
      <c r="A184" s="25" t="s">
        <v>1055</v>
      </c>
      <c r="B184" s="25" t="s">
        <v>1056</v>
      </c>
      <c r="C184" s="121">
        <v>0.95969331000000002</v>
      </c>
      <c r="D184" s="123">
        <v>3.6789000000000002E-2</v>
      </c>
      <c r="E184" s="23">
        <f t="shared" si="10"/>
        <v>25.086420125581014</v>
      </c>
      <c r="F184" s="24">
        <f t="shared" si="11"/>
        <v>3.8180495703702597E-5</v>
      </c>
      <c r="G184" s="119"/>
    </row>
    <row r="185" spans="1:7" x14ac:dyDescent="0.15">
      <c r="A185" s="25" t="s">
        <v>1143</v>
      </c>
      <c r="B185" s="25" t="s">
        <v>1144</v>
      </c>
      <c r="C185" s="121">
        <v>4.5632039999999999E-2</v>
      </c>
      <c r="D185" s="123">
        <v>1.16036E-2</v>
      </c>
      <c r="E185" s="23">
        <f t="shared" si="10"/>
        <v>2.9325760970733219</v>
      </c>
      <c r="F185" s="24">
        <f t="shared" si="11"/>
        <v>1.8154277924175432E-6</v>
      </c>
      <c r="G185" s="119"/>
    </row>
    <row r="186" spans="1:7" x14ac:dyDescent="0.15">
      <c r="A186" s="25" t="s">
        <v>1145</v>
      </c>
      <c r="B186" s="25" t="s">
        <v>1146</v>
      </c>
      <c r="C186" s="121">
        <v>0.12102110000000001</v>
      </c>
      <c r="D186" s="123">
        <v>0.120295</v>
      </c>
      <c r="E186" s="23">
        <f t="shared" si="10"/>
        <v>6.0359948460035895E-3</v>
      </c>
      <c r="F186" s="24">
        <f t="shared" si="11"/>
        <v>4.8147106377217138E-6</v>
      </c>
      <c r="G186" s="119"/>
    </row>
    <row r="187" spans="1:7" x14ac:dyDescent="0.15">
      <c r="A187" s="25" t="s">
        <v>1147</v>
      </c>
      <c r="B187" s="25" t="s">
        <v>1148</v>
      </c>
      <c r="C187" s="121">
        <v>1.6983669999999999E-2</v>
      </c>
      <c r="D187" s="123">
        <v>0.22464816000000001</v>
      </c>
      <c r="E187" s="23">
        <f t="shared" si="10"/>
        <v>-0.92439880210904024</v>
      </c>
      <c r="F187" s="24">
        <f t="shared" si="11"/>
        <v>6.7567933704581374E-7</v>
      </c>
      <c r="G187" s="119"/>
    </row>
    <row r="188" spans="1:7" x14ac:dyDescent="0.15">
      <c r="A188" s="25" t="s">
        <v>709</v>
      </c>
      <c r="B188" s="25" t="s">
        <v>729</v>
      </c>
      <c r="C188" s="121">
        <v>1.0064400000000002E-3</v>
      </c>
      <c r="D188" s="123">
        <v>6.2096299999999998E-3</v>
      </c>
      <c r="E188" s="23">
        <f t="shared" si="10"/>
        <v>-0.83792271037082722</v>
      </c>
      <c r="F188" s="24">
        <f t="shared" si="11"/>
        <v>4.004026879799177E-8</v>
      </c>
      <c r="G188" s="119"/>
    </row>
    <row r="189" spans="1:7" x14ac:dyDescent="0.15">
      <c r="A189" s="25" t="s">
        <v>708</v>
      </c>
      <c r="B189" s="25" t="s">
        <v>728</v>
      </c>
      <c r="C189" s="121">
        <v>0</v>
      </c>
      <c r="D189" s="123">
        <v>0</v>
      </c>
      <c r="E189" s="23" t="str">
        <f t="shared" si="10"/>
        <v/>
      </c>
      <c r="F189" s="24">
        <f t="shared" si="11"/>
        <v>0</v>
      </c>
      <c r="G189" s="119"/>
    </row>
    <row r="190" spans="1:7" x14ac:dyDescent="0.15">
      <c r="A190" s="25" t="s">
        <v>707</v>
      </c>
      <c r="B190" s="25" t="s">
        <v>727</v>
      </c>
      <c r="C190" s="121">
        <v>3.06969</v>
      </c>
      <c r="D190" s="123">
        <v>0</v>
      </c>
      <c r="E190" s="23" t="str">
        <f t="shared" si="10"/>
        <v/>
      </c>
      <c r="F190" s="24">
        <f t="shared" si="11"/>
        <v>1.2212472946872873E-4</v>
      </c>
      <c r="G190" s="119"/>
    </row>
    <row r="191" spans="1:7" x14ac:dyDescent="0.15">
      <c r="A191" s="25" t="s">
        <v>706</v>
      </c>
      <c r="B191" s="25" t="s">
        <v>726</v>
      </c>
      <c r="C191" s="121">
        <v>2.0491999999999997E-3</v>
      </c>
      <c r="D191" s="123">
        <v>2.0514000000000001E-3</v>
      </c>
      <c r="E191" s="23">
        <f t="shared" si="10"/>
        <v>-1.0724383347959776E-3</v>
      </c>
      <c r="F191" s="24">
        <f t="shared" si="11"/>
        <v>8.1525494635392781E-8</v>
      </c>
      <c r="G191" s="119"/>
    </row>
    <row r="192" spans="1:7" x14ac:dyDescent="0.15">
      <c r="A192" s="25" t="s">
        <v>705</v>
      </c>
      <c r="B192" s="25" t="s">
        <v>725</v>
      </c>
      <c r="C192" s="121">
        <v>3.3956852999999998</v>
      </c>
      <c r="D192" s="123">
        <v>5.0905000000000004E-3</v>
      </c>
      <c r="E192" s="23">
        <f t="shared" si="10"/>
        <v>666.06321579412622</v>
      </c>
      <c r="F192" s="24">
        <f t="shared" si="11"/>
        <v>1.3509414586601219E-4</v>
      </c>
      <c r="G192" s="119"/>
    </row>
    <row r="193" spans="1:7" x14ac:dyDescent="0.15">
      <c r="A193" s="25" t="s">
        <v>701</v>
      </c>
      <c r="B193" s="25" t="s">
        <v>724</v>
      </c>
      <c r="C193" s="121">
        <v>2.0404</v>
      </c>
      <c r="D193" s="123">
        <v>0</v>
      </c>
      <c r="E193" s="23" t="str">
        <f t="shared" si="10"/>
        <v/>
      </c>
      <c r="F193" s="24">
        <f t="shared" si="11"/>
        <v>8.1175394912187906E-5</v>
      </c>
      <c r="G193" s="119"/>
    </row>
    <row r="194" spans="1:7" x14ac:dyDescent="0.15">
      <c r="A194" s="25" t="s">
        <v>743</v>
      </c>
      <c r="B194" s="25" t="s">
        <v>744</v>
      </c>
      <c r="C194" s="121">
        <v>1.46E-4</v>
      </c>
      <c r="D194" s="123"/>
      <c r="E194" s="23" t="str">
        <f t="shared" si="10"/>
        <v/>
      </c>
      <c r="F194" s="24">
        <f t="shared" si="11"/>
        <v>5.8084726804447339E-9</v>
      </c>
      <c r="G194" s="119"/>
    </row>
    <row r="195" spans="1:7" x14ac:dyDescent="0.15">
      <c r="A195" s="25" t="s">
        <v>22</v>
      </c>
      <c r="B195" s="25" t="s">
        <v>23</v>
      </c>
      <c r="C195" s="121">
        <v>0.13880539</v>
      </c>
      <c r="D195" s="123">
        <v>0.14453429000000001</v>
      </c>
      <c r="E195" s="23">
        <f t="shared" si="10"/>
        <v>-3.9636960890042094E-2</v>
      </c>
      <c r="F195" s="24">
        <f t="shared" si="11"/>
        <v>5.5222418884484698E-6</v>
      </c>
      <c r="G195" s="119"/>
    </row>
    <row r="196" spans="1:7" x14ac:dyDescent="0.15">
      <c r="A196" s="25" t="s">
        <v>745</v>
      </c>
      <c r="B196" s="25" t="s">
        <v>746</v>
      </c>
      <c r="C196" s="121">
        <v>9.4099999999999997E-5</v>
      </c>
      <c r="D196" s="123"/>
      <c r="E196" s="23" t="str">
        <f t="shared" si="10"/>
        <v/>
      </c>
      <c r="F196" s="24">
        <f t="shared" si="11"/>
        <v>3.7436799947249965E-9</v>
      </c>
      <c r="G196" s="119"/>
    </row>
    <row r="197" spans="1:7" x14ac:dyDescent="0.15">
      <c r="A197" s="25" t="s">
        <v>747</v>
      </c>
      <c r="B197" s="25" t="s">
        <v>748</v>
      </c>
      <c r="C197" s="121">
        <v>8.4599999999999996E-5</v>
      </c>
      <c r="D197" s="123"/>
      <c r="E197" s="23" t="str">
        <f t="shared" si="10"/>
        <v/>
      </c>
      <c r="F197" s="24">
        <f t="shared" si="11"/>
        <v>3.3657314299015375E-9</v>
      </c>
      <c r="G197" s="119"/>
    </row>
    <row r="198" spans="1:7" x14ac:dyDescent="0.15">
      <c r="A198" s="25" t="s">
        <v>20</v>
      </c>
      <c r="B198" s="25" t="s">
        <v>21</v>
      </c>
      <c r="C198" s="121">
        <v>3.9319460000000001E-2</v>
      </c>
      <c r="D198" s="123">
        <v>1.9180212299999999</v>
      </c>
      <c r="E198" s="23">
        <f t="shared" si="10"/>
        <v>-0.97949998707782815</v>
      </c>
      <c r="F198" s="24">
        <f t="shared" si="11"/>
        <v>1.5642877343824622E-6</v>
      </c>
      <c r="G198" s="119"/>
    </row>
    <row r="199" spans="1:7" x14ac:dyDescent="0.15">
      <c r="A199" s="25" t="s">
        <v>749</v>
      </c>
      <c r="B199" s="25" t="s">
        <v>750</v>
      </c>
      <c r="C199" s="121">
        <v>8.1200000000000009E-5</v>
      </c>
      <c r="D199" s="123"/>
      <c r="E199" s="23" t="str">
        <f t="shared" si="10"/>
        <v/>
      </c>
      <c r="F199" s="24">
        <f t="shared" si="11"/>
        <v>3.2304656277541948E-9</v>
      </c>
      <c r="G199" s="119"/>
    </row>
    <row r="200" spans="1:7" x14ac:dyDescent="0.15">
      <c r="A200" s="25" t="s">
        <v>751</v>
      </c>
      <c r="B200" s="25" t="s">
        <v>752</v>
      </c>
      <c r="C200" s="121">
        <v>1.271E-4</v>
      </c>
      <c r="D200" s="123"/>
      <c r="E200" s="23" t="str">
        <f t="shared" si="10"/>
        <v/>
      </c>
      <c r="F200" s="24">
        <f t="shared" si="11"/>
        <v>5.0565539567433264E-9</v>
      </c>
      <c r="G200" s="119"/>
    </row>
    <row r="201" spans="1:7" x14ac:dyDescent="0.15">
      <c r="A201" s="25" t="s">
        <v>24</v>
      </c>
      <c r="B201" s="25" t="s">
        <v>25</v>
      </c>
      <c r="C201" s="121">
        <v>6.0398500080000002</v>
      </c>
      <c r="D201" s="123">
        <v>0.49567238000000002</v>
      </c>
      <c r="E201" s="23">
        <f t="shared" si="10"/>
        <v>11.185165548259921</v>
      </c>
      <c r="F201" s="24">
        <f t="shared" si="11"/>
        <v>2.4028975181816374E-4</v>
      </c>
      <c r="G201" s="119"/>
    </row>
    <row r="202" spans="1:7" x14ac:dyDescent="0.15">
      <c r="A202" s="25" t="s">
        <v>753</v>
      </c>
      <c r="B202" s="25" t="s">
        <v>754</v>
      </c>
      <c r="C202" s="121">
        <v>8.0799999999999999E-5</v>
      </c>
      <c r="D202" s="123"/>
      <c r="E202" s="23" t="str">
        <f t="shared" si="10"/>
        <v/>
      </c>
      <c r="F202" s="24">
        <f t="shared" si="11"/>
        <v>3.214552003972154E-9</v>
      </c>
      <c r="G202" s="119"/>
    </row>
    <row r="203" spans="1:7" x14ac:dyDescent="0.15">
      <c r="A203" s="25" t="s">
        <v>1391</v>
      </c>
      <c r="B203" s="25" t="s">
        <v>1613</v>
      </c>
      <c r="C203" s="121">
        <v>6.2321699999999994E-2</v>
      </c>
      <c r="D203" s="123">
        <v>0.22184936999999999</v>
      </c>
      <c r="E203" s="23">
        <f t="shared" si="10"/>
        <v>-0.71908101429361737</v>
      </c>
      <c r="F203" s="24">
        <f t="shared" si="11"/>
        <v>2.4794102181429626E-6</v>
      </c>
      <c r="G203" s="119"/>
    </row>
    <row r="204" spans="1:7" x14ac:dyDescent="0.15">
      <c r="A204" s="25" t="s">
        <v>1415</v>
      </c>
      <c r="B204" s="25" t="s">
        <v>1611</v>
      </c>
      <c r="C204" s="121">
        <v>3.5541410000000002E-2</v>
      </c>
      <c r="D204" s="123">
        <v>2.0402200000000002E-2</v>
      </c>
      <c r="E204" s="23">
        <f t="shared" si="10"/>
        <v>0.74203811353677529</v>
      </c>
      <c r="F204" s="24">
        <f t="shared" si="11"/>
        <v>1.4139815685581185E-6</v>
      </c>
      <c r="G204" s="119"/>
    </row>
    <row r="205" spans="1:7" x14ac:dyDescent="0.15">
      <c r="A205" s="25" t="s">
        <v>1399</v>
      </c>
      <c r="B205" s="25" t="s">
        <v>1614</v>
      </c>
      <c r="C205" s="121">
        <v>0.76829700000000001</v>
      </c>
      <c r="D205" s="123">
        <v>0.47536786999999997</v>
      </c>
      <c r="E205" s="23">
        <f t="shared" si="10"/>
        <v>0.61621566893025403</v>
      </c>
      <c r="F205" s="24">
        <f t="shared" si="11"/>
        <v>3.0565973527175672E-5</v>
      </c>
      <c r="G205" s="119"/>
    </row>
    <row r="206" spans="1:7" x14ac:dyDescent="0.15">
      <c r="A206" s="25" t="s">
        <v>1401</v>
      </c>
      <c r="B206" s="25" t="s">
        <v>1615</v>
      </c>
      <c r="C206" s="121">
        <v>0.55792743999999994</v>
      </c>
      <c r="D206" s="123">
        <v>0.41866917999999997</v>
      </c>
      <c r="E206" s="23">
        <f t="shared" si="10"/>
        <v>0.3326212356973588</v>
      </c>
      <c r="F206" s="24">
        <f t="shared" si="11"/>
        <v>2.2196618444592245E-5</v>
      </c>
      <c r="G206" s="119"/>
    </row>
    <row r="207" spans="1:7" x14ac:dyDescent="0.15">
      <c r="A207" s="25" t="s">
        <v>741</v>
      </c>
      <c r="B207" s="25" t="s">
        <v>742</v>
      </c>
      <c r="C207" s="121">
        <v>6.3088240000000004E-2</v>
      </c>
      <c r="D207" s="123"/>
      <c r="E207" s="23" t="str">
        <f t="shared" si="10"/>
        <v/>
      </c>
      <c r="F207" s="24">
        <f t="shared" si="11"/>
        <v>2.5099062910776758E-6</v>
      </c>
      <c r="G207" s="119"/>
    </row>
    <row r="208" spans="1:7" x14ac:dyDescent="0.15">
      <c r="A208" s="25" t="s">
        <v>1411</v>
      </c>
      <c r="B208" s="25" t="s">
        <v>1612</v>
      </c>
      <c r="C208" s="121">
        <v>0.30638034000000003</v>
      </c>
      <c r="D208" s="123">
        <v>0.48592618999999998</v>
      </c>
      <c r="E208" s="23">
        <f t="shared" si="10"/>
        <v>-0.369492021000144</v>
      </c>
      <c r="F208" s="24">
        <f t="shared" si="11"/>
        <v>1.2189053662434034E-5</v>
      </c>
      <c r="G208" s="119"/>
    </row>
    <row r="209" spans="1:7" x14ac:dyDescent="0.15">
      <c r="A209" s="25" t="s">
        <v>524</v>
      </c>
      <c r="B209" s="25" t="s">
        <v>1610</v>
      </c>
      <c r="C209" s="121">
        <v>0.16341207999999999</v>
      </c>
      <c r="D209" s="123">
        <v>0.24902953</v>
      </c>
      <c r="E209" s="23">
        <f t="shared" ref="E209:E239" si="12">IF(ISERROR(C209/D209-1),"",((C209/D209-1)))</f>
        <v>-0.34380440745320451</v>
      </c>
      <c r="F209" s="24">
        <f t="shared" si="11"/>
        <v>6.5011959064017069E-6</v>
      </c>
      <c r="G209" s="119"/>
    </row>
    <row r="210" spans="1:7" x14ac:dyDescent="0.15">
      <c r="A210" s="25" t="s">
        <v>1031</v>
      </c>
      <c r="B210" s="25" t="s">
        <v>1032</v>
      </c>
      <c r="C210" s="121">
        <v>4.0355335800000001</v>
      </c>
      <c r="D210" s="123">
        <v>0.61017589000000005</v>
      </c>
      <c r="E210" s="23">
        <f t="shared" si="12"/>
        <v>5.6137217909412964</v>
      </c>
      <c r="F210" s="24">
        <f t="shared" si="11"/>
        <v>1.6054990787977625E-4</v>
      </c>
      <c r="G210" s="119"/>
    </row>
    <row r="211" spans="1:7" x14ac:dyDescent="0.15">
      <c r="A211" s="25" t="s">
        <v>1033</v>
      </c>
      <c r="B211" s="25" t="s">
        <v>1034</v>
      </c>
      <c r="C211" s="121">
        <v>2.0084965000000001</v>
      </c>
      <c r="D211" s="123">
        <v>4.5341217</v>
      </c>
      <c r="E211" s="23">
        <f t="shared" si="12"/>
        <v>-0.55702633654495859</v>
      </c>
      <c r="F211" s="24">
        <f t="shared" si="11"/>
        <v>7.9906144171362108E-5</v>
      </c>
      <c r="G211" s="119"/>
    </row>
    <row r="212" spans="1:7" x14ac:dyDescent="0.15">
      <c r="A212" s="25" t="s">
        <v>1151</v>
      </c>
      <c r="B212" s="25" t="s">
        <v>1152</v>
      </c>
      <c r="C212" s="121">
        <v>0.66172825999999996</v>
      </c>
      <c r="D212" s="123">
        <v>0.46552734000000001</v>
      </c>
      <c r="E212" s="23">
        <f t="shared" si="12"/>
        <v>0.42145950010154065</v>
      </c>
      <c r="F212" s="24">
        <f t="shared" si="11"/>
        <v>2.6326236438960477E-5</v>
      </c>
      <c r="G212" s="119"/>
    </row>
    <row r="213" spans="1:7" x14ac:dyDescent="0.15">
      <c r="A213" s="25" t="s">
        <v>1153</v>
      </c>
      <c r="B213" s="25" t="s">
        <v>1154</v>
      </c>
      <c r="C213" s="121">
        <v>0.41653769000000002</v>
      </c>
      <c r="D213" s="123">
        <v>1.7034539</v>
      </c>
      <c r="E213" s="23">
        <f t="shared" si="12"/>
        <v>-0.7554746330382055</v>
      </c>
      <c r="F213" s="24">
        <f t="shared" si="11"/>
        <v>1.6571560224250394E-5</v>
      </c>
      <c r="G213" s="119"/>
    </row>
    <row r="214" spans="1:7" x14ac:dyDescent="0.15">
      <c r="A214" s="25" t="s">
        <v>1155</v>
      </c>
      <c r="B214" s="25" t="s">
        <v>1156</v>
      </c>
      <c r="C214" s="121">
        <v>1.381035051</v>
      </c>
      <c r="D214" s="123">
        <v>21.860071699999999</v>
      </c>
      <c r="E214" s="23">
        <f t="shared" si="12"/>
        <v>-0.93682385538561608</v>
      </c>
      <c r="F214" s="24">
        <f t="shared" si="11"/>
        <v>5.4943180578562329E-5</v>
      </c>
      <c r="G214" s="119"/>
    </row>
    <row r="215" spans="1:7" x14ac:dyDescent="0.15">
      <c r="A215" s="25" t="s">
        <v>1157</v>
      </c>
      <c r="B215" s="25" t="s">
        <v>1158</v>
      </c>
      <c r="C215" s="121">
        <v>3.6988991690000002</v>
      </c>
      <c r="D215" s="123">
        <v>0.90733489000000001</v>
      </c>
      <c r="E215" s="23">
        <f t="shared" si="12"/>
        <v>3.0766636550259854</v>
      </c>
      <c r="F215" s="24">
        <f t="shared" si="11"/>
        <v>1.4715722445791937E-4</v>
      </c>
      <c r="G215" s="119"/>
    </row>
    <row r="216" spans="1:7" x14ac:dyDescent="0.15">
      <c r="A216" s="25" t="s">
        <v>1159</v>
      </c>
      <c r="B216" s="25" t="s">
        <v>1160</v>
      </c>
      <c r="C216" s="121">
        <v>71.207995070999999</v>
      </c>
      <c r="D216" s="123">
        <v>69.737140683999996</v>
      </c>
      <c r="E216" s="23">
        <f t="shared" si="12"/>
        <v>2.1091406567196103E-2</v>
      </c>
      <c r="F216" s="24">
        <f t="shared" si="11"/>
        <v>2.8329431095831968E-3</v>
      </c>
      <c r="G216" s="119"/>
    </row>
    <row r="217" spans="1:7" x14ac:dyDescent="0.15">
      <c r="A217" s="25" t="s">
        <v>713</v>
      </c>
      <c r="B217" s="25" t="s">
        <v>733</v>
      </c>
      <c r="C217" s="121">
        <v>0.65457589999999999</v>
      </c>
      <c r="D217" s="123">
        <v>0.38906059999999998</v>
      </c>
      <c r="E217" s="23">
        <f t="shared" si="12"/>
        <v>0.68245229663450901</v>
      </c>
      <c r="F217" s="24">
        <f t="shared" si="11"/>
        <v>2.604168652347619E-5</v>
      </c>
      <c r="G217" s="119"/>
    </row>
    <row r="218" spans="1:7" x14ac:dyDescent="0.15">
      <c r="A218" s="25" t="s">
        <v>1161</v>
      </c>
      <c r="B218" s="25" t="s">
        <v>1162</v>
      </c>
      <c r="C218" s="121">
        <v>41.507892862000006</v>
      </c>
      <c r="D218" s="123">
        <v>5.965759158</v>
      </c>
      <c r="E218" s="23">
        <f t="shared" si="12"/>
        <v>5.9576883281214092</v>
      </c>
      <c r="F218" s="24">
        <f t="shared" si="11"/>
        <v>1.6513524774777672E-3</v>
      </c>
      <c r="G218" s="119"/>
    </row>
    <row r="219" spans="1:7" x14ac:dyDescent="0.15">
      <c r="A219" s="25" t="s">
        <v>1163</v>
      </c>
      <c r="B219" s="25" t="s">
        <v>1164</v>
      </c>
      <c r="C219" s="121">
        <v>5.5850142099999998</v>
      </c>
      <c r="D219" s="123">
        <v>0.31123238299999995</v>
      </c>
      <c r="E219" s="23">
        <f t="shared" si="12"/>
        <v>16.944836447176517</v>
      </c>
      <c r="F219" s="24">
        <f t="shared" si="11"/>
        <v>2.2219453738822346E-4</v>
      </c>
      <c r="G219" s="119"/>
    </row>
    <row r="220" spans="1:7" x14ac:dyDescent="0.15">
      <c r="A220" s="25" t="s">
        <v>1165</v>
      </c>
      <c r="B220" s="25" t="s">
        <v>1166</v>
      </c>
      <c r="C220" s="121">
        <v>49.699495219999996</v>
      </c>
      <c r="D220" s="123">
        <v>7.9023497300000001</v>
      </c>
      <c r="E220" s="23">
        <f t="shared" si="12"/>
        <v>5.289204719872604</v>
      </c>
      <c r="F220" s="24">
        <f t="shared" si="11"/>
        <v>1.9772476727209836E-3</v>
      </c>
      <c r="G220" s="119"/>
    </row>
    <row r="221" spans="1:7" x14ac:dyDescent="0.15">
      <c r="A221" s="25" t="s">
        <v>1167</v>
      </c>
      <c r="B221" s="25" t="s">
        <v>1168</v>
      </c>
      <c r="C221" s="121">
        <v>40.230055409999999</v>
      </c>
      <c r="D221" s="123">
        <v>45.004947520000002</v>
      </c>
      <c r="E221" s="23">
        <f t="shared" si="12"/>
        <v>-0.10609704872732184</v>
      </c>
      <c r="F221" s="24">
        <f t="shared" si="11"/>
        <v>1.6005149163134441E-3</v>
      </c>
      <c r="G221" s="119"/>
    </row>
    <row r="222" spans="1:7" x14ac:dyDescent="0.15">
      <c r="A222" s="25" t="s">
        <v>1169</v>
      </c>
      <c r="B222" s="25" t="s">
        <v>1170</v>
      </c>
      <c r="C222" s="121">
        <v>20.643843188000002</v>
      </c>
      <c r="D222" s="123">
        <v>15.643904862999999</v>
      </c>
      <c r="E222" s="23">
        <f t="shared" si="12"/>
        <v>0.31960935385292122</v>
      </c>
      <c r="F222" s="24">
        <f t="shared" ref="F222:F239" si="13">C222/$C$1656</f>
        <v>8.2129588477317214E-4</v>
      </c>
      <c r="G222" s="119"/>
    </row>
    <row r="223" spans="1:7" x14ac:dyDescent="0.15">
      <c r="A223" s="25" t="s">
        <v>1171</v>
      </c>
      <c r="B223" s="25" t="s">
        <v>1172</v>
      </c>
      <c r="C223" s="121">
        <v>15.036007003</v>
      </c>
      <c r="D223" s="123">
        <v>23.448932598000003</v>
      </c>
      <c r="E223" s="23">
        <f t="shared" si="12"/>
        <v>-0.35877648416787866</v>
      </c>
      <c r="F223" s="24">
        <f t="shared" si="13"/>
        <v>5.9819339657466569E-4</v>
      </c>
      <c r="G223" s="119"/>
    </row>
    <row r="224" spans="1:7" x14ac:dyDescent="0.15">
      <c r="A224" s="25" t="s">
        <v>687</v>
      </c>
      <c r="B224" s="25" t="s">
        <v>688</v>
      </c>
      <c r="C224" s="121">
        <v>0.50089662999999995</v>
      </c>
      <c r="D224" s="123">
        <v>0.12843380000000001</v>
      </c>
      <c r="E224" s="23">
        <f t="shared" si="12"/>
        <v>2.9000374512005398</v>
      </c>
      <c r="F224" s="24">
        <f t="shared" si="13"/>
        <v>1.9927701308779683E-5</v>
      </c>
      <c r="G224" s="119"/>
    </row>
    <row r="225" spans="1:7" x14ac:dyDescent="0.15">
      <c r="A225" s="25" t="s">
        <v>691</v>
      </c>
      <c r="B225" s="25" t="s">
        <v>692</v>
      </c>
      <c r="C225" s="121">
        <v>4.3311768099999997</v>
      </c>
      <c r="D225" s="123">
        <v>0.33519261</v>
      </c>
      <c r="E225" s="23">
        <f t="shared" si="12"/>
        <v>11.921456740946644</v>
      </c>
      <c r="F225" s="24">
        <f t="shared" si="13"/>
        <v>1.723117957195943E-4</v>
      </c>
      <c r="G225" s="119"/>
    </row>
    <row r="226" spans="1:7" x14ac:dyDescent="0.15">
      <c r="A226" s="25" t="s">
        <v>689</v>
      </c>
      <c r="B226" s="25" t="s">
        <v>690</v>
      </c>
      <c r="C226" s="121">
        <v>9.5216499999999996E-3</v>
      </c>
      <c r="D226" s="123">
        <v>0</v>
      </c>
      <c r="E226" s="23" t="str">
        <f t="shared" si="12"/>
        <v/>
      </c>
      <c r="F226" s="24">
        <f t="shared" si="13"/>
        <v>3.7880988971066161E-7</v>
      </c>
      <c r="G226" s="119"/>
    </row>
    <row r="227" spans="1:7" x14ac:dyDescent="0.15">
      <c r="A227" s="25" t="s">
        <v>693</v>
      </c>
      <c r="B227" s="25" t="s">
        <v>694</v>
      </c>
      <c r="C227" s="121">
        <v>0.75811848999999998</v>
      </c>
      <c r="D227" s="123">
        <v>0</v>
      </c>
      <c r="E227" s="23" t="str">
        <f t="shared" si="12"/>
        <v/>
      </c>
      <c r="F227" s="24">
        <f t="shared" si="13"/>
        <v>3.0161031080171329E-5</v>
      </c>
      <c r="G227" s="119"/>
    </row>
    <row r="228" spans="1:7" x14ac:dyDescent="0.15">
      <c r="A228" s="25" t="s">
        <v>1173</v>
      </c>
      <c r="B228" s="25" t="s">
        <v>1174</v>
      </c>
      <c r="C228" s="121">
        <v>1072.7263602309999</v>
      </c>
      <c r="D228" s="123">
        <v>1372.3936324809999</v>
      </c>
      <c r="E228" s="23">
        <f t="shared" si="12"/>
        <v>-0.21835373260094804</v>
      </c>
      <c r="F228" s="24">
        <f t="shared" si="13"/>
        <v>4.2677409294484103E-2</v>
      </c>
      <c r="G228" s="119"/>
    </row>
    <row r="229" spans="1:7" x14ac:dyDescent="0.15">
      <c r="A229" s="25" t="s">
        <v>1175</v>
      </c>
      <c r="B229" s="25" t="s">
        <v>1176</v>
      </c>
      <c r="C229" s="121">
        <v>15.280271166999999</v>
      </c>
      <c r="D229" s="123">
        <v>19.183847370999999</v>
      </c>
      <c r="E229" s="23">
        <f t="shared" si="12"/>
        <v>-0.20348244689962403</v>
      </c>
      <c r="F229" s="24">
        <f t="shared" si="13"/>
        <v>6.0791121659799219E-4</v>
      </c>
      <c r="G229" s="119"/>
    </row>
    <row r="230" spans="1:7" x14ac:dyDescent="0.15">
      <c r="A230" s="25" t="s">
        <v>1178</v>
      </c>
      <c r="B230" s="25" t="s">
        <v>1179</v>
      </c>
      <c r="C230" s="121">
        <v>4.1341992300000001</v>
      </c>
      <c r="D230" s="123">
        <v>1.1055356249999999</v>
      </c>
      <c r="E230" s="23">
        <f t="shared" si="12"/>
        <v>2.7395441056003964</v>
      </c>
      <c r="F230" s="24">
        <f t="shared" si="13"/>
        <v>1.6447522796555244E-4</v>
      </c>
      <c r="G230" s="119"/>
    </row>
    <row r="231" spans="1:7" x14ac:dyDescent="0.15">
      <c r="A231" s="25" t="s">
        <v>531</v>
      </c>
      <c r="B231" s="25" t="s">
        <v>1177</v>
      </c>
      <c r="C231" s="121">
        <v>1.7425153160000002</v>
      </c>
      <c r="D231" s="123">
        <v>1.7606819890000001</v>
      </c>
      <c r="E231" s="23">
        <f t="shared" si="12"/>
        <v>-1.0317975144573333E-2</v>
      </c>
      <c r="F231" s="24">
        <f t="shared" si="13"/>
        <v>6.9324332933167976E-5</v>
      </c>
      <c r="G231" s="119"/>
    </row>
    <row r="232" spans="1:7" x14ac:dyDescent="0.15">
      <c r="A232" s="25" t="s">
        <v>1180</v>
      </c>
      <c r="B232" s="25" t="s">
        <v>1181</v>
      </c>
      <c r="C232" s="121">
        <v>19.725072162</v>
      </c>
      <c r="D232" s="123">
        <v>13.894779455</v>
      </c>
      <c r="E232" s="23">
        <f t="shared" si="12"/>
        <v>0.41960311251302262</v>
      </c>
      <c r="F232" s="24">
        <f t="shared" si="13"/>
        <v>7.8474344364916403E-4</v>
      </c>
      <c r="G232" s="119"/>
    </row>
    <row r="233" spans="1:7" x14ac:dyDescent="0.15">
      <c r="A233" s="25" t="s">
        <v>670</v>
      </c>
      <c r="B233" s="25" t="s">
        <v>1182</v>
      </c>
      <c r="C233" s="121">
        <v>46.259897283000001</v>
      </c>
      <c r="D233" s="123">
        <v>16.921799420000003</v>
      </c>
      <c r="E233" s="23">
        <f t="shared" si="12"/>
        <v>1.7337457521405839</v>
      </c>
      <c r="F233" s="24">
        <f t="shared" si="13"/>
        <v>1.8404065038937333E-3</v>
      </c>
      <c r="G233" s="119"/>
    </row>
    <row r="234" spans="1:7" x14ac:dyDescent="0.15">
      <c r="A234" s="25" t="s">
        <v>825</v>
      </c>
      <c r="B234" s="25" t="s">
        <v>1183</v>
      </c>
      <c r="C234" s="121">
        <v>314.86793028</v>
      </c>
      <c r="D234" s="123">
        <v>541.674357751</v>
      </c>
      <c r="E234" s="23">
        <f t="shared" si="12"/>
        <v>-0.41871361312484301</v>
      </c>
      <c r="F234" s="24">
        <f t="shared" si="13"/>
        <v>1.252672445876409E-2</v>
      </c>
      <c r="G234" s="119"/>
    </row>
    <row r="235" spans="1:7" x14ac:dyDescent="0.15">
      <c r="A235" s="25" t="s">
        <v>508</v>
      </c>
      <c r="B235" s="25" t="s">
        <v>1184</v>
      </c>
      <c r="C235" s="121">
        <v>985.75921342900006</v>
      </c>
      <c r="D235" s="123">
        <v>999.99046902299995</v>
      </c>
      <c r="E235" s="23">
        <f t="shared" si="12"/>
        <v>-1.4231391233062385E-2</v>
      </c>
      <c r="F235" s="24">
        <f t="shared" si="13"/>
        <v>3.9217503155472851E-2</v>
      </c>
      <c r="G235" s="119"/>
    </row>
    <row r="236" spans="1:7" x14ac:dyDescent="0.15">
      <c r="A236" s="25" t="s">
        <v>509</v>
      </c>
      <c r="B236" s="25" t="s">
        <v>1185</v>
      </c>
      <c r="C236" s="121">
        <v>15.056261125000001</v>
      </c>
      <c r="D236" s="123">
        <v>24.712594368000001</v>
      </c>
      <c r="E236" s="23">
        <f t="shared" si="12"/>
        <v>-0.39074542717796779</v>
      </c>
      <c r="F236" s="24">
        <f t="shared" si="13"/>
        <v>5.9899918776852459E-4</v>
      </c>
      <c r="G236" s="119"/>
    </row>
    <row r="237" spans="1:7" x14ac:dyDescent="0.15">
      <c r="A237" s="25" t="s">
        <v>510</v>
      </c>
      <c r="B237" s="25" t="s">
        <v>1186</v>
      </c>
      <c r="C237" s="121">
        <v>2.7936420399999999</v>
      </c>
      <c r="D237" s="123">
        <v>1.6368764099999999</v>
      </c>
      <c r="E237" s="23">
        <f t="shared" si="12"/>
        <v>0.70669087961259103</v>
      </c>
      <c r="F237" s="24">
        <f t="shared" si="13"/>
        <v>1.1114242101562941E-4</v>
      </c>
      <c r="G237" s="119"/>
    </row>
    <row r="238" spans="1:7" x14ac:dyDescent="0.15">
      <c r="A238" s="25" t="s">
        <v>511</v>
      </c>
      <c r="B238" s="25" t="s">
        <v>1187</v>
      </c>
      <c r="C238" s="121">
        <v>2.9600479999999998E-2</v>
      </c>
      <c r="D238" s="123">
        <v>0.68968045</v>
      </c>
      <c r="E238" s="23">
        <f t="shared" si="12"/>
        <v>-0.95708087709315237</v>
      </c>
      <c r="F238" s="24">
        <f t="shared" si="13"/>
        <v>1.1776272562195255E-6</v>
      </c>
      <c r="G238" s="119"/>
    </row>
    <row r="239" spans="1:7" x14ac:dyDescent="0.15">
      <c r="A239" s="25" t="s">
        <v>1244</v>
      </c>
      <c r="B239" s="25" t="s">
        <v>1188</v>
      </c>
      <c r="C239" s="121">
        <v>2.7739674700000001</v>
      </c>
      <c r="D239" s="123">
        <v>3.6724406300000001</v>
      </c>
      <c r="E239" s="23">
        <f t="shared" si="12"/>
        <v>-0.24465287543668202</v>
      </c>
      <c r="F239" s="24">
        <f t="shared" si="13"/>
        <v>1.1035968675299587E-4</v>
      </c>
      <c r="G239" s="119"/>
    </row>
    <row r="240" spans="1:7" x14ac:dyDescent="0.15">
      <c r="A240" s="25" t="s">
        <v>512</v>
      </c>
      <c r="B240" s="25" t="s">
        <v>1189</v>
      </c>
      <c r="C240" s="121">
        <v>1.69261693</v>
      </c>
      <c r="D240" s="123">
        <v>4.2534151900000001</v>
      </c>
      <c r="E240" s="23">
        <f t="shared" ref="E240:E271" si="14">IF(ISERROR(C240/D240-1),"",((C240/D240-1)))</f>
        <v>-0.60205696966065525</v>
      </c>
      <c r="F240" s="24">
        <f t="shared" ref="F240:F271" si="15">C240/$C$1656</f>
        <v>6.733917257783039E-5</v>
      </c>
      <c r="G240" s="119"/>
    </row>
    <row r="241" spans="1:7" x14ac:dyDescent="0.15">
      <c r="A241" s="25" t="s">
        <v>513</v>
      </c>
      <c r="B241" s="25" t="s">
        <v>1190</v>
      </c>
      <c r="C241" s="121">
        <v>12.185941372</v>
      </c>
      <c r="D241" s="123">
        <v>16.224900328</v>
      </c>
      <c r="E241" s="23">
        <f t="shared" si="14"/>
        <v>-0.24893582545032944</v>
      </c>
      <c r="F241" s="24">
        <f t="shared" si="15"/>
        <v>4.8480621606002204E-4</v>
      </c>
      <c r="G241" s="119"/>
    </row>
    <row r="242" spans="1:7" x14ac:dyDescent="0.15">
      <c r="A242" s="25" t="s">
        <v>514</v>
      </c>
      <c r="B242" s="25" t="s">
        <v>1191</v>
      </c>
      <c r="C242" s="121">
        <v>5.0372426100000007</v>
      </c>
      <c r="D242" s="123">
        <v>4.299241351</v>
      </c>
      <c r="E242" s="23">
        <f t="shared" si="14"/>
        <v>0.17165848547403417</v>
      </c>
      <c r="F242" s="24">
        <f t="shared" si="15"/>
        <v>2.0040195948600774E-4</v>
      </c>
      <c r="G242" s="119"/>
    </row>
    <row r="243" spans="1:7" x14ac:dyDescent="0.15">
      <c r="A243" s="25" t="s">
        <v>674</v>
      </c>
      <c r="B243" s="25" t="s">
        <v>1192</v>
      </c>
      <c r="C243" s="121">
        <v>2.4245718599999999</v>
      </c>
      <c r="D243" s="123">
        <v>5.4009211349999999</v>
      </c>
      <c r="E243" s="23">
        <f t="shared" si="14"/>
        <v>-0.5510817878291423</v>
      </c>
      <c r="F243" s="24">
        <f t="shared" si="15"/>
        <v>9.6459311031404617E-5</v>
      </c>
      <c r="G243" s="119"/>
    </row>
    <row r="244" spans="1:7" x14ac:dyDescent="0.15">
      <c r="A244" s="25" t="s">
        <v>567</v>
      </c>
      <c r="B244" s="25" t="s">
        <v>1595</v>
      </c>
      <c r="C244" s="121">
        <v>3.0515311499999997</v>
      </c>
      <c r="D244" s="123">
        <v>4.1855469200000002</v>
      </c>
      <c r="E244" s="23">
        <f t="shared" si="14"/>
        <v>-0.27093610265871781</v>
      </c>
      <c r="F244" s="24">
        <f t="shared" si="15"/>
        <v>1.2140229670069246E-4</v>
      </c>
      <c r="G244" s="119"/>
    </row>
    <row r="245" spans="1:7" x14ac:dyDescent="0.15">
      <c r="A245" s="25" t="s">
        <v>515</v>
      </c>
      <c r="B245" s="25" t="s">
        <v>1193</v>
      </c>
      <c r="C245" s="121">
        <v>2.5118173080000004</v>
      </c>
      <c r="D245" s="123">
        <v>3.3798888270000003</v>
      </c>
      <c r="E245" s="23">
        <f t="shared" si="14"/>
        <v>-0.25683434084147161</v>
      </c>
      <c r="F245" s="24">
        <f t="shared" si="15"/>
        <v>9.9930289121823542E-5</v>
      </c>
      <c r="G245" s="119"/>
    </row>
    <row r="246" spans="1:7" x14ac:dyDescent="0.15">
      <c r="A246" s="25" t="s">
        <v>516</v>
      </c>
      <c r="B246" s="25" t="s">
        <v>1194</v>
      </c>
      <c r="C246" s="121">
        <v>2.3151765099999997</v>
      </c>
      <c r="D246" s="123">
        <v>6.2309764249999997</v>
      </c>
      <c r="E246" s="23">
        <f t="shared" si="14"/>
        <v>-0.62844081696232701</v>
      </c>
      <c r="F246" s="24">
        <f t="shared" si="15"/>
        <v>9.2107119922893031E-5</v>
      </c>
      <c r="G246" s="119"/>
    </row>
    <row r="247" spans="1:7" x14ac:dyDescent="0.15">
      <c r="A247" s="25" t="s">
        <v>1195</v>
      </c>
      <c r="B247" s="25" t="s">
        <v>1196</v>
      </c>
      <c r="C247" s="121">
        <v>2.8179859029999998</v>
      </c>
      <c r="D247" s="123">
        <v>3.0829741230000001</v>
      </c>
      <c r="E247" s="23">
        <f t="shared" si="14"/>
        <v>-8.5952138885338369E-2</v>
      </c>
      <c r="F247" s="24">
        <f t="shared" si="15"/>
        <v>1.1211091870858823E-4</v>
      </c>
      <c r="G247" s="119"/>
    </row>
    <row r="248" spans="1:7" x14ac:dyDescent="0.15">
      <c r="A248" s="25" t="s">
        <v>1197</v>
      </c>
      <c r="B248" s="25" t="s">
        <v>1198</v>
      </c>
      <c r="C248" s="121">
        <v>20.287645730999998</v>
      </c>
      <c r="D248" s="123">
        <v>13.460037944</v>
      </c>
      <c r="E248" s="23">
        <f t="shared" si="14"/>
        <v>0.50725026299376075</v>
      </c>
      <c r="F248" s="24">
        <f t="shared" si="15"/>
        <v>8.0712490396612818E-4</v>
      </c>
      <c r="G248" s="119"/>
    </row>
    <row r="249" spans="1:7" x14ac:dyDescent="0.15">
      <c r="A249" s="25" t="s">
        <v>1199</v>
      </c>
      <c r="B249" s="25" t="s">
        <v>1200</v>
      </c>
      <c r="C249" s="121">
        <v>72.12930098199999</v>
      </c>
      <c r="D249" s="123">
        <v>93.144843973000008</v>
      </c>
      <c r="E249" s="23">
        <f t="shared" si="14"/>
        <v>-0.22562218255571731</v>
      </c>
      <c r="F249" s="24">
        <f t="shared" si="15"/>
        <v>2.8695963987227565E-3</v>
      </c>
      <c r="G249" s="119"/>
    </row>
    <row r="250" spans="1:7" x14ac:dyDescent="0.15">
      <c r="A250" s="25" t="s">
        <v>1201</v>
      </c>
      <c r="B250" s="25" t="s">
        <v>1202</v>
      </c>
      <c r="C250" s="121">
        <v>30.615757418000001</v>
      </c>
      <c r="D250" s="123">
        <v>33.062902190000003</v>
      </c>
      <c r="E250" s="23">
        <f t="shared" si="14"/>
        <v>-7.4014820536236869E-2</v>
      </c>
      <c r="F250" s="24">
        <f t="shared" si="15"/>
        <v>1.2180191133806589E-3</v>
      </c>
      <c r="G250" s="119"/>
    </row>
    <row r="251" spans="1:7" x14ac:dyDescent="0.15">
      <c r="A251" s="25" t="s">
        <v>1203</v>
      </c>
      <c r="B251" s="25" t="s">
        <v>1204</v>
      </c>
      <c r="C251" s="121">
        <v>37.893199086999999</v>
      </c>
      <c r="D251" s="123">
        <v>37.068323403999997</v>
      </c>
      <c r="E251" s="23">
        <f t="shared" si="14"/>
        <v>2.2252845752149364E-2</v>
      </c>
      <c r="F251" s="24">
        <f t="shared" si="15"/>
        <v>1.5075452854211838E-3</v>
      </c>
      <c r="G251" s="119"/>
    </row>
    <row r="252" spans="1:7" x14ac:dyDescent="0.15">
      <c r="A252" s="25" t="s">
        <v>1205</v>
      </c>
      <c r="B252" s="25" t="s">
        <v>1206</v>
      </c>
      <c r="C252" s="121">
        <v>3.0740519100000001</v>
      </c>
      <c r="D252" s="123">
        <v>4.1556256759999997</v>
      </c>
      <c r="E252" s="23">
        <f t="shared" si="14"/>
        <v>-0.26026737014510626</v>
      </c>
      <c r="F252" s="24">
        <f t="shared" si="15"/>
        <v>1.2229826395550653E-4</v>
      </c>
      <c r="G252" s="119"/>
    </row>
    <row r="253" spans="1:7" x14ac:dyDescent="0.15">
      <c r="A253" s="25" t="s">
        <v>1207</v>
      </c>
      <c r="B253" s="25" t="s">
        <v>1208</v>
      </c>
      <c r="C253" s="121">
        <v>1.3825211740000001</v>
      </c>
      <c r="D253" s="123">
        <v>0.64618458999999995</v>
      </c>
      <c r="E253" s="23">
        <f t="shared" si="14"/>
        <v>1.1395143050378223</v>
      </c>
      <c r="F253" s="24">
        <f t="shared" si="15"/>
        <v>5.5002304584351921E-5</v>
      </c>
      <c r="G253" s="119"/>
    </row>
    <row r="254" spans="1:7" x14ac:dyDescent="0.15">
      <c r="A254" s="25" t="s">
        <v>1209</v>
      </c>
      <c r="B254" s="25" t="s">
        <v>1210</v>
      </c>
      <c r="C254" s="121">
        <v>20.870651285999998</v>
      </c>
      <c r="D254" s="123">
        <v>36.861900108999997</v>
      </c>
      <c r="E254" s="23">
        <f t="shared" si="14"/>
        <v>-0.4338150984000867</v>
      </c>
      <c r="F254" s="24">
        <f t="shared" si="15"/>
        <v>8.303192316289023E-4</v>
      </c>
      <c r="G254" s="119"/>
    </row>
    <row r="255" spans="1:7" x14ac:dyDescent="0.15">
      <c r="A255" s="25" t="s">
        <v>1211</v>
      </c>
      <c r="B255" s="25" t="s">
        <v>1212</v>
      </c>
      <c r="C255" s="121">
        <v>1.93929101</v>
      </c>
      <c r="D255" s="123">
        <v>2.2920503590000001</v>
      </c>
      <c r="E255" s="23">
        <f t="shared" si="14"/>
        <v>-0.1539055839741259</v>
      </c>
      <c r="F255" s="24">
        <f t="shared" si="15"/>
        <v>7.7152868842582701E-5</v>
      </c>
      <c r="G255" s="119"/>
    </row>
    <row r="256" spans="1:7" x14ac:dyDescent="0.15">
      <c r="A256" s="25" t="s">
        <v>1213</v>
      </c>
      <c r="B256" s="25" t="s">
        <v>1214</v>
      </c>
      <c r="C256" s="121">
        <v>57.877690023</v>
      </c>
      <c r="D256" s="123">
        <v>72.526977380999995</v>
      </c>
      <c r="E256" s="23">
        <f t="shared" si="14"/>
        <v>-0.20198397736947038</v>
      </c>
      <c r="F256" s="24">
        <f t="shared" si="15"/>
        <v>2.3026094609989332E-3</v>
      </c>
      <c r="G256" s="119"/>
    </row>
    <row r="257" spans="1:7" x14ac:dyDescent="0.15">
      <c r="A257" s="25" t="s">
        <v>1215</v>
      </c>
      <c r="B257" s="25" t="s">
        <v>1216</v>
      </c>
      <c r="C257" s="121">
        <v>13.428774914000002</v>
      </c>
      <c r="D257" s="123">
        <v>14.066558988000001</v>
      </c>
      <c r="E257" s="23">
        <f t="shared" si="14"/>
        <v>-4.534044712314389E-2</v>
      </c>
      <c r="F257" s="24">
        <f t="shared" si="15"/>
        <v>5.3425117958774378E-4</v>
      </c>
      <c r="G257" s="119"/>
    </row>
    <row r="258" spans="1:7" x14ac:dyDescent="0.15">
      <c r="A258" s="25" t="s">
        <v>1217</v>
      </c>
      <c r="B258" s="25" t="s">
        <v>1218</v>
      </c>
      <c r="C258" s="121">
        <v>3.6645963539999999</v>
      </c>
      <c r="D258" s="123">
        <v>2.030345096</v>
      </c>
      <c r="E258" s="23">
        <f t="shared" si="14"/>
        <v>0.80491304715619627</v>
      </c>
      <c r="F258" s="24">
        <f t="shared" si="15"/>
        <v>1.4579251922648204E-4</v>
      </c>
      <c r="G258" s="119"/>
    </row>
    <row r="259" spans="1:7" x14ac:dyDescent="0.15">
      <c r="A259" s="25" t="s">
        <v>1219</v>
      </c>
      <c r="B259" s="25" t="s">
        <v>1220</v>
      </c>
      <c r="C259" s="121">
        <v>2.6999200299999999</v>
      </c>
      <c r="D259" s="123">
        <v>3.1703642110000003</v>
      </c>
      <c r="E259" s="23">
        <f t="shared" si="14"/>
        <v>-0.14838805565863122</v>
      </c>
      <c r="F259" s="24">
        <f t="shared" si="15"/>
        <v>1.0741377899753785E-4</v>
      </c>
      <c r="G259" s="119"/>
    </row>
    <row r="260" spans="1:7" x14ac:dyDescent="0.15">
      <c r="A260" s="25" t="s">
        <v>1316</v>
      </c>
      <c r="B260" s="25" t="s">
        <v>1317</v>
      </c>
      <c r="C260" s="121">
        <v>1.7064309690000001</v>
      </c>
      <c r="D260" s="123">
        <v>6.1451375559999999</v>
      </c>
      <c r="E260" s="23">
        <f t="shared" si="14"/>
        <v>-0.72231199815309721</v>
      </c>
      <c r="F260" s="24">
        <f t="shared" si="15"/>
        <v>6.7888751126721474E-5</v>
      </c>
      <c r="G260" s="119"/>
    </row>
    <row r="261" spans="1:7" x14ac:dyDescent="0.15">
      <c r="A261" s="25" t="s">
        <v>1318</v>
      </c>
      <c r="B261" s="25" t="s">
        <v>1319</v>
      </c>
      <c r="C261" s="121">
        <v>3.0468061</v>
      </c>
      <c r="D261" s="123">
        <v>1.52059345</v>
      </c>
      <c r="E261" s="23">
        <f t="shared" si="14"/>
        <v>1.003695399319259</v>
      </c>
      <c r="F261" s="24">
        <f t="shared" si="15"/>
        <v>1.2121431503056414E-4</v>
      </c>
      <c r="G261" s="119"/>
    </row>
    <row r="262" spans="1:7" x14ac:dyDescent="0.15">
      <c r="A262" s="25" t="s">
        <v>1417</v>
      </c>
      <c r="B262" s="25" t="s">
        <v>1418</v>
      </c>
      <c r="C262" s="121">
        <v>1.613160323</v>
      </c>
      <c r="D262" s="123">
        <v>2.412212722</v>
      </c>
      <c r="E262" s="23">
        <f t="shared" si="14"/>
        <v>-0.33125287488638</v>
      </c>
      <c r="F262" s="24">
        <f t="shared" si="15"/>
        <v>6.41780662008418E-5</v>
      </c>
      <c r="G262" s="119"/>
    </row>
    <row r="263" spans="1:7" x14ac:dyDescent="0.15">
      <c r="A263" s="25" t="s">
        <v>1419</v>
      </c>
      <c r="B263" s="25" t="s">
        <v>1420</v>
      </c>
      <c r="C263" s="121">
        <v>2.9669963300000002</v>
      </c>
      <c r="D263" s="123">
        <v>1.43544538</v>
      </c>
      <c r="E263" s="23">
        <f t="shared" si="14"/>
        <v>1.0669517428799695</v>
      </c>
      <c r="F263" s="24">
        <f t="shared" si="15"/>
        <v>1.1803915839578622E-4</v>
      </c>
      <c r="G263" s="119"/>
    </row>
    <row r="264" spans="1:7" x14ac:dyDescent="0.15">
      <c r="A264" s="25" t="s">
        <v>1421</v>
      </c>
      <c r="B264" s="25" t="s">
        <v>1422</v>
      </c>
      <c r="C264" s="121">
        <v>4.2751589000000001</v>
      </c>
      <c r="D264" s="123">
        <v>6.5303022039999998</v>
      </c>
      <c r="E264" s="23">
        <f t="shared" si="14"/>
        <v>-0.3453352132185642</v>
      </c>
      <c r="F264" s="24">
        <f t="shared" si="15"/>
        <v>1.7008317585760383E-4</v>
      </c>
      <c r="G264" s="119"/>
    </row>
    <row r="265" spans="1:7" x14ac:dyDescent="0.15">
      <c r="A265" s="25" t="s">
        <v>1423</v>
      </c>
      <c r="B265" s="25" t="s">
        <v>1424</v>
      </c>
      <c r="C265" s="121">
        <v>4.7402384400000006</v>
      </c>
      <c r="D265" s="123">
        <v>3.777514107</v>
      </c>
      <c r="E265" s="23">
        <f t="shared" si="14"/>
        <v>0.25485658179700899</v>
      </c>
      <c r="F265" s="24">
        <f t="shared" si="15"/>
        <v>1.8858592792831485E-4</v>
      </c>
      <c r="G265" s="119"/>
    </row>
    <row r="266" spans="1:7" x14ac:dyDescent="0.15">
      <c r="A266" s="25" t="s">
        <v>1425</v>
      </c>
      <c r="B266" s="25" t="s">
        <v>1426</v>
      </c>
      <c r="C266" s="121">
        <v>17.465080304000001</v>
      </c>
      <c r="D266" s="123">
        <v>15.875841938999999</v>
      </c>
      <c r="E266" s="23">
        <f t="shared" si="14"/>
        <v>0.10010419422833494</v>
      </c>
      <c r="F266" s="24">
        <f t="shared" si="15"/>
        <v>6.9483179320244798E-4</v>
      </c>
      <c r="G266" s="119"/>
    </row>
    <row r="267" spans="1:7" x14ac:dyDescent="0.15">
      <c r="A267" s="25" t="s">
        <v>1427</v>
      </c>
      <c r="B267" s="25" t="s">
        <v>1428</v>
      </c>
      <c r="C267" s="121">
        <v>0.33552494500000002</v>
      </c>
      <c r="D267" s="123">
        <v>4.7903536799999999</v>
      </c>
      <c r="E267" s="23">
        <f t="shared" si="14"/>
        <v>-0.92995821030901415</v>
      </c>
      <c r="F267" s="24">
        <f t="shared" si="15"/>
        <v>1.3348544360549465E-5</v>
      </c>
      <c r="G267" s="119"/>
    </row>
    <row r="268" spans="1:7" x14ac:dyDescent="0.15">
      <c r="A268" s="25" t="s">
        <v>1429</v>
      </c>
      <c r="B268" s="25" t="s">
        <v>1430</v>
      </c>
      <c r="C268" s="121">
        <v>4.1643553199999994</v>
      </c>
      <c r="D268" s="123">
        <v>4.0946058280000006</v>
      </c>
      <c r="E268" s="23">
        <f t="shared" si="14"/>
        <v>1.7034482665714279E-2</v>
      </c>
      <c r="F268" s="24">
        <f t="shared" si="15"/>
        <v>1.6567495964304579E-4</v>
      </c>
      <c r="G268" s="119"/>
    </row>
    <row r="269" spans="1:7" x14ac:dyDescent="0.15">
      <c r="A269" s="25" t="s">
        <v>1431</v>
      </c>
      <c r="B269" s="25" t="s">
        <v>1432</v>
      </c>
      <c r="C269" s="121">
        <v>1.6086753200000001</v>
      </c>
      <c r="D269" s="123">
        <v>0.34789003999999996</v>
      </c>
      <c r="E269" s="23">
        <f t="shared" si="14"/>
        <v>3.6240913364464253</v>
      </c>
      <c r="F269" s="24">
        <f t="shared" si="15"/>
        <v>6.3999634574833498E-5</v>
      </c>
      <c r="G269" s="119"/>
    </row>
    <row r="270" spans="1:7" x14ac:dyDescent="0.15">
      <c r="A270" s="25" t="s">
        <v>1433</v>
      </c>
      <c r="B270" s="25" t="s">
        <v>1434</v>
      </c>
      <c r="C270" s="121">
        <v>9.3546812250000002</v>
      </c>
      <c r="D270" s="123">
        <v>15.627683982000001</v>
      </c>
      <c r="E270" s="23">
        <f t="shared" si="14"/>
        <v>-0.40140322546995821</v>
      </c>
      <c r="F270" s="24">
        <f t="shared" si="15"/>
        <v>3.721671940389163E-4</v>
      </c>
      <c r="G270" s="119"/>
    </row>
    <row r="271" spans="1:7" x14ac:dyDescent="0.15">
      <c r="A271" s="25" t="s">
        <v>1435</v>
      </c>
      <c r="B271" s="25" t="s">
        <v>1436</v>
      </c>
      <c r="C271" s="121">
        <v>0.85039047000000001</v>
      </c>
      <c r="D271" s="123">
        <v>2.4087970800000003</v>
      </c>
      <c r="E271" s="23">
        <f t="shared" si="14"/>
        <v>-0.64696467084724296</v>
      </c>
      <c r="F271" s="24">
        <f t="shared" si="15"/>
        <v>3.3831985018531214E-5</v>
      </c>
      <c r="G271" s="119"/>
    </row>
    <row r="272" spans="1:7" x14ac:dyDescent="0.15">
      <c r="A272" s="25" t="s">
        <v>1437</v>
      </c>
      <c r="B272" s="25" t="s">
        <v>1438</v>
      </c>
      <c r="C272" s="121">
        <v>8.2309199999999999E-2</v>
      </c>
      <c r="D272" s="123">
        <v>0.97717419999999999</v>
      </c>
      <c r="E272" s="23">
        <f t="shared" ref="E272:E303" si="16">IF(ISERROR(C272/D272-1),"",((C272/D272-1)))</f>
        <v>-0.91576814041958943</v>
      </c>
      <c r="F272" s="24">
        <f t="shared" ref="F272:F303" si="17">C272/$C$1656</f>
        <v>3.2745941065017924E-6</v>
      </c>
      <c r="G272" s="119"/>
    </row>
    <row r="273" spans="1:7" x14ac:dyDescent="0.15">
      <c r="A273" s="25" t="s">
        <v>1439</v>
      </c>
      <c r="B273" s="25" t="s">
        <v>1440</v>
      </c>
      <c r="C273" s="121">
        <v>0.13377</v>
      </c>
      <c r="D273" s="123">
        <v>8.5930400000000014E-3</v>
      </c>
      <c r="E273" s="23">
        <f t="shared" si="16"/>
        <v>14.56724977423589</v>
      </c>
      <c r="F273" s="24">
        <f t="shared" si="17"/>
        <v>5.3219136333088498E-6</v>
      </c>
      <c r="G273" s="119"/>
    </row>
    <row r="274" spans="1:7" x14ac:dyDescent="0.15">
      <c r="A274" s="25" t="s">
        <v>1441</v>
      </c>
      <c r="B274" s="25" t="s">
        <v>1442</v>
      </c>
      <c r="C274" s="121">
        <v>37.942693329000001</v>
      </c>
      <c r="D274" s="123">
        <v>41.273213272</v>
      </c>
      <c r="E274" s="23">
        <f t="shared" si="16"/>
        <v>-8.0694466918558194E-2</v>
      </c>
      <c r="F274" s="24">
        <f t="shared" si="17"/>
        <v>1.509514367287597E-3</v>
      </c>
      <c r="G274" s="119"/>
    </row>
    <row r="275" spans="1:7" x14ac:dyDescent="0.15">
      <c r="A275" s="25" t="s">
        <v>1443</v>
      </c>
      <c r="B275" s="25" t="s">
        <v>1444</v>
      </c>
      <c r="C275" s="121">
        <v>2.7703145720000002</v>
      </c>
      <c r="D275" s="123">
        <v>3.8648586099999998</v>
      </c>
      <c r="E275" s="23">
        <f t="shared" si="16"/>
        <v>-0.28320416047509678</v>
      </c>
      <c r="F275" s="24">
        <f t="shared" si="17"/>
        <v>1.1021435964178045E-4</v>
      </c>
      <c r="G275" s="119"/>
    </row>
    <row r="276" spans="1:7" x14ac:dyDescent="0.15">
      <c r="A276" s="25" t="s">
        <v>1445</v>
      </c>
      <c r="B276" s="25" t="s">
        <v>1446</v>
      </c>
      <c r="C276" s="121">
        <v>1.69458423</v>
      </c>
      <c r="D276" s="123">
        <v>0.48506494999999999</v>
      </c>
      <c r="E276" s="23">
        <f t="shared" si="16"/>
        <v>2.4935202595033923</v>
      </c>
      <c r="F276" s="24">
        <f t="shared" si="17"/>
        <v>6.7417439757996411E-5</v>
      </c>
      <c r="G276" s="119"/>
    </row>
    <row r="277" spans="1:7" x14ac:dyDescent="0.15">
      <c r="A277" s="25" t="s">
        <v>1447</v>
      </c>
      <c r="B277" s="25" t="s">
        <v>1448</v>
      </c>
      <c r="C277" s="121">
        <v>0.45584390000000002</v>
      </c>
      <c r="D277" s="123">
        <v>2.3909999999999999E-3</v>
      </c>
      <c r="E277" s="23">
        <f t="shared" si="16"/>
        <v>189.64989544123799</v>
      </c>
      <c r="F277" s="24">
        <f t="shared" si="17"/>
        <v>1.8135320819845077E-5</v>
      </c>
      <c r="G277" s="119"/>
    </row>
    <row r="278" spans="1:7" x14ac:dyDescent="0.15">
      <c r="A278" s="25" t="s">
        <v>1449</v>
      </c>
      <c r="B278" s="25" t="s">
        <v>1450</v>
      </c>
      <c r="C278" s="121">
        <v>2.881430081</v>
      </c>
      <c r="D278" s="123">
        <v>1.6678960439999999</v>
      </c>
      <c r="E278" s="23">
        <f t="shared" si="16"/>
        <v>0.7275837372272107</v>
      </c>
      <c r="F278" s="24">
        <f t="shared" si="17"/>
        <v>1.1463498565822025E-4</v>
      </c>
      <c r="G278" s="119"/>
    </row>
    <row r="279" spans="1:7" x14ac:dyDescent="0.15">
      <c r="A279" s="25" t="s">
        <v>1451</v>
      </c>
      <c r="B279" s="25" t="s">
        <v>1452</v>
      </c>
      <c r="C279" s="121">
        <v>2.4460591200000001</v>
      </c>
      <c r="D279" s="123">
        <v>1.80302951</v>
      </c>
      <c r="E279" s="23">
        <f t="shared" si="16"/>
        <v>0.35663842795340606</v>
      </c>
      <c r="F279" s="24">
        <f t="shared" si="17"/>
        <v>9.7314161460771833E-5</v>
      </c>
      <c r="G279" s="119"/>
    </row>
    <row r="280" spans="1:7" x14ac:dyDescent="0.15">
      <c r="A280" s="25" t="s">
        <v>1453</v>
      </c>
      <c r="B280" s="25" t="s">
        <v>1454</v>
      </c>
      <c r="C280" s="121">
        <v>0.82063750000000002</v>
      </c>
      <c r="D280" s="123">
        <v>0.91257580000000005</v>
      </c>
      <c r="E280" s="23">
        <f t="shared" si="16"/>
        <v>-0.10074593255705444</v>
      </c>
      <c r="F280" s="24">
        <f t="shared" si="17"/>
        <v>3.2648291091085382E-5</v>
      </c>
      <c r="G280" s="119"/>
    </row>
    <row r="281" spans="1:7" x14ac:dyDescent="0.15">
      <c r="A281" s="25" t="s">
        <v>1455</v>
      </c>
      <c r="B281" s="25" t="s">
        <v>1456</v>
      </c>
      <c r="C281" s="121">
        <v>7.9206071960000006</v>
      </c>
      <c r="D281" s="123">
        <v>16.225005771999999</v>
      </c>
      <c r="E281" s="23">
        <f t="shared" si="16"/>
        <v>-0.51182715696355308</v>
      </c>
      <c r="F281" s="24">
        <f t="shared" si="17"/>
        <v>3.1511390760616416E-4</v>
      </c>
      <c r="G281" s="119"/>
    </row>
    <row r="282" spans="1:7" x14ac:dyDescent="0.15">
      <c r="A282" s="25" t="s">
        <v>1457</v>
      </c>
      <c r="B282" s="25" t="s">
        <v>1458</v>
      </c>
      <c r="C282" s="121">
        <v>2.51202462</v>
      </c>
      <c r="D282" s="123">
        <v>1.0259853000000001</v>
      </c>
      <c r="E282" s="23">
        <f t="shared" si="16"/>
        <v>1.4484021554694788</v>
      </c>
      <c r="F282" s="24">
        <f t="shared" si="17"/>
        <v>9.9938536834757289E-5</v>
      </c>
      <c r="G282" s="119"/>
    </row>
    <row r="283" spans="1:7" x14ac:dyDescent="0.15">
      <c r="A283" s="25" t="s">
        <v>1459</v>
      </c>
      <c r="B283" s="25" t="s">
        <v>1460</v>
      </c>
      <c r="C283" s="121">
        <v>8.390064529</v>
      </c>
      <c r="D283" s="123">
        <v>30.590108949999998</v>
      </c>
      <c r="E283" s="23">
        <f t="shared" si="16"/>
        <v>-0.72572622926208963</v>
      </c>
      <c r="F283" s="24">
        <f t="shared" si="17"/>
        <v>3.3379082605386928E-4</v>
      </c>
      <c r="G283" s="119"/>
    </row>
    <row r="284" spans="1:7" x14ac:dyDescent="0.15">
      <c r="A284" s="25" t="s">
        <v>468</v>
      </c>
      <c r="B284" s="25" t="s">
        <v>1462</v>
      </c>
      <c r="C284" s="121">
        <v>1.3786398</v>
      </c>
      <c r="D284" s="123">
        <v>0.3795153</v>
      </c>
      <c r="E284" s="23">
        <f t="shared" si="16"/>
        <v>2.6326329926619558</v>
      </c>
      <c r="F284" s="24">
        <f t="shared" si="17"/>
        <v>5.4847887770368434E-5</v>
      </c>
      <c r="G284" s="119"/>
    </row>
    <row r="285" spans="1:7" x14ac:dyDescent="0.15">
      <c r="A285" s="25" t="s">
        <v>1463</v>
      </c>
      <c r="B285" s="25" t="s">
        <v>1464</v>
      </c>
      <c r="C285" s="121">
        <v>2.4206653</v>
      </c>
      <c r="D285" s="123">
        <v>0.31435241999999997</v>
      </c>
      <c r="E285" s="23">
        <f t="shared" si="16"/>
        <v>6.7004824712340385</v>
      </c>
      <c r="F285" s="24">
        <f t="shared" si="17"/>
        <v>9.6303892216099697E-5</v>
      </c>
      <c r="G285" s="119"/>
    </row>
    <row r="286" spans="1:7" x14ac:dyDescent="0.15">
      <c r="A286" s="25" t="s">
        <v>1465</v>
      </c>
      <c r="B286" s="25" t="s">
        <v>1466</v>
      </c>
      <c r="C286" s="121">
        <v>0.29265844000000002</v>
      </c>
      <c r="D286" s="123">
        <v>0.15</v>
      </c>
      <c r="E286" s="23">
        <f t="shared" si="16"/>
        <v>0.95105626666666687</v>
      </c>
      <c r="F286" s="24">
        <f t="shared" si="17"/>
        <v>1.1643140776997085E-5</v>
      </c>
      <c r="G286" s="119"/>
    </row>
    <row r="287" spans="1:7" x14ac:dyDescent="0.15">
      <c r="A287" s="25" t="s">
        <v>1467</v>
      </c>
      <c r="B287" s="25" t="s">
        <v>1468</v>
      </c>
      <c r="C287" s="121">
        <v>7.2158602699999994</v>
      </c>
      <c r="D287" s="123">
        <v>9.3741309480000012</v>
      </c>
      <c r="E287" s="23">
        <f t="shared" si="16"/>
        <v>-0.23023688168773393</v>
      </c>
      <c r="F287" s="24">
        <f t="shared" si="17"/>
        <v>2.8707621400138051E-4</v>
      </c>
      <c r="G287" s="119"/>
    </row>
    <row r="288" spans="1:7" x14ac:dyDescent="0.15">
      <c r="A288" s="25" t="s">
        <v>1469</v>
      </c>
      <c r="B288" s="25" t="s">
        <v>1470</v>
      </c>
      <c r="C288" s="121">
        <v>0.98725179000000007</v>
      </c>
      <c r="D288" s="123">
        <v>1.4248221540000001</v>
      </c>
      <c r="E288" s="23">
        <f t="shared" si="16"/>
        <v>-0.30710525013355461</v>
      </c>
      <c r="F288" s="24">
        <f t="shared" si="17"/>
        <v>3.9276883910514804E-5</v>
      </c>
      <c r="G288" s="119"/>
    </row>
    <row r="289" spans="1:7" x14ac:dyDescent="0.15">
      <c r="A289" s="25" t="s">
        <v>1471</v>
      </c>
      <c r="B289" s="25" t="s">
        <v>1472</v>
      </c>
      <c r="C289" s="121">
        <v>0.29724695000000001</v>
      </c>
      <c r="D289" s="123">
        <v>0.41239623999999997</v>
      </c>
      <c r="E289" s="23">
        <f t="shared" si="16"/>
        <v>-0.279220028776208</v>
      </c>
      <c r="F289" s="24">
        <f t="shared" si="17"/>
        <v>1.1825690331647409E-5</v>
      </c>
      <c r="G289" s="119"/>
    </row>
    <row r="290" spans="1:7" x14ac:dyDescent="0.15">
      <c r="A290" s="25" t="s">
        <v>1473</v>
      </c>
      <c r="B290" s="25" t="s">
        <v>1474</v>
      </c>
      <c r="C290" s="121">
        <v>1.8526275049999998</v>
      </c>
      <c r="D290" s="123">
        <v>0.40329529999999997</v>
      </c>
      <c r="E290" s="23">
        <f t="shared" si="16"/>
        <v>3.5937245115427823</v>
      </c>
      <c r="F290" s="24">
        <f t="shared" si="17"/>
        <v>7.3705042807075267E-5</v>
      </c>
      <c r="G290" s="119"/>
    </row>
    <row r="291" spans="1:7" x14ac:dyDescent="0.15">
      <c r="A291" s="25" t="s">
        <v>1475</v>
      </c>
      <c r="B291" s="25" t="s">
        <v>1476</v>
      </c>
      <c r="C291" s="121">
        <v>2.34877264</v>
      </c>
      <c r="D291" s="123">
        <v>2.70844445</v>
      </c>
      <c r="E291" s="23">
        <f t="shared" si="16"/>
        <v>-0.13279645074500235</v>
      </c>
      <c r="F291" s="24">
        <f t="shared" si="17"/>
        <v>9.3443710356274338E-5</v>
      </c>
      <c r="G291" s="119"/>
    </row>
    <row r="292" spans="1:7" x14ac:dyDescent="0.15">
      <c r="A292" s="25" t="s">
        <v>668</v>
      </c>
      <c r="B292" s="25" t="s">
        <v>1479</v>
      </c>
      <c r="C292" s="121">
        <v>5.1372593550000003</v>
      </c>
      <c r="D292" s="123">
        <v>1.2742308489999998</v>
      </c>
      <c r="E292" s="23">
        <f t="shared" si="16"/>
        <v>3.0316551424191749</v>
      </c>
      <c r="F292" s="24">
        <f t="shared" si="17"/>
        <v>2.043810316155934E-4</v>
      </c>
      <c r="G292" s="119"/>
    </row>
    <row r="293" spans="1:7" x14ac:dyDescent="0.15">
      <c r="A293" s="25" t="s">
        <v>669</v>
      </c>
      <c r="B293" s="25" t="s">
        <v>1480</v>
      </c>
      <c r="C293" s="121">
        <v>8.7570093149999995</v>
      </c>
      <c r="D293" s="123">
        <v>8.1766062319999993</v>
      </c>
      <c r="E293" s="23">
        <f t="shared" si="16"/>
        <v>7.0983372138984979E-2</v>
      </c>
      <c r="F293" s="24">
        <f t="shared" si="17"/>
        <v>3.4838937923683253E-4</v>
      </c>
      <c r="G293" s="119"/>
    </row>
    <row r="294" spans="1:7" x14ac:dyDescent="0.15">
      <c r="A294" s="25" t="s">
        <v>1477</v>
      </c>
      <c r="B294" s="25" t="s">
        <v>1478</v>
      </c>
      <c r="C294" s="121">
        <v>2.0415390229999999</v>
      </c>
      <c r="D294" s="123">
        <v>1.2146537069999999</v>
      </c>
      <c r="E294" s="23">
        <f t="shared" si="16"/>
        <v>0.68075807222642437</v>
      </c>
      <c r="F294" s="24">
        <f t="shared" si="17"/>
        <v>8.1220709870940633E-5</v>
      </c>
      <c r="G294" s="119"/>
    </row>
    <row r="295" spans="1:7" x14ac:dyDescent="0.15">
      <c r="A295" s="25" t="s">
        <v>672</v>
      </c>
      <c r="B295" s="25" t="s">
        <v>1481</v>
      </c>
      <c r="C295" s="121">
        <v>4.3699875870000007</v>
      </c>
      <c r="D295" s="123">
        <v>5.6625795530000005</v>
      </c>
      <c r="E295" s="23">
        <f t="shared" si="16"/>
        <v>-0.22826910490205699</v>
      </c>
      <c r="F295" s="24">
        <f t="shared" si="17"/>
        <v>1.73855845979261E-4</v>
      </c>
      <c r="G295" s="119"/>
    </row>
    <row r="296" spans="1:7" x14ac:dyDescent="0.15">
      <c r="A296" s="25" t="s">
        <v>1482</v>
      </c>
      <c r="B296" s="25" t="s">
        <v>1483</v>
      </c>
      <c r="C296" s="121">
        <v>1.9253130349999998</v>
      </c>
      <c r="D296" s="123">
        <v>1.617054217</v>
      </c>
      <c r="E296" s="23">
        <f t="shared" si="16"/>
        <v>0.19062985938213584</v>
      </c>
      <c r="F296" s="24">
        <f t="shared" si="17"/>
        <v>7.6596768254120785E-5</v>
      </c>
      <c r="G296" s="119"/>
    </row>
    <row r="297" spans="1:7" x14ac:dyDescent="0.15">
      <c r="A297" s="25" t="s">
        <v>1484</v>
      </c>
      <c r="B297" s="25" t="s">
        <v>1485</v>
      </c>
      <c r="C297" s="121">
        <v>32.224295063999996</v>
      </c>
      <c r="D297" s="123">
        <v>25.947383114000001</v>
      </c>
      <c r="E297" s="23">
        <f t="shared" si="16"/>
        <v>0.24190924851351436</v>
      </c>
      <c r="F297" s="24">
        <f t="shared" si="17"/>
        <v>1.2820132707248909E-3</v>
      </c>
      <c r="G297" s="119"/>
    </row>
    <row r="298" spans="1:7" x14ac:dyDescent="0.15">
      <c r="A298" s="25" t="s">
        <v>1486</v>
      </c>
      <c r="B298" s="25" t="s">
        <v>1487</v>
      </c>
      <c r="C298" s="121">
        <v>82.895830250000003</v>
      </c>
      <c r="D298" s="123">
        <v>56.244085931000001</v>
      </c>
      <c r="E298" s="23">
        <f t="shared" si="16"/>
        <v>0.47385860891572218</v>
      </c>
      <c r="F298" s="24">
        <f t="shared" si="17"/>
        <v>3.297932639245953E-3</v>
      </c>
      <c r="G298" s="119"/>
    </row>
    <row r="299" spans="1:7" x14ac:dyDescent="0.15">
      <c r="A299" s="25" t="s">
        <v>1490</v>
      </c>
      <c r="B299" s="25" t="s">
        <v>1491</v>
      </c>
      <c r="C299" s="121">
        <v>86.694927239999998</v>
      </c>
      <c r="D299" s="123">
        <v>95.743978347000009</v>
      </c>
      <c r="E299" s="23">
        <f t="shared" si="16"/>
        <v>-9.4513005028932451E-2</v>
      </c>
      <c r="F299" s="24">
        <f t="shared" si="17"/>
        <v>3.449076139771808E-3</v>
      </c>
      <c r="G299" s="119"/>
    </row>
    <row r="300" spans="1:7" x14ac:dyDescent="0.15">
      <c r="A300" s="25" t="s">
        <v>1492</v>
      </c>
      <c r="B300" s="25" t="s">
        <v>1493</v>
      </c>
      <c r="C300" s="121">
        <v>9.3947313619999999</v>
      </c>
      <c r="D300" s="123">
        <v>9.6173502499999994</v>
      </c>
      <c r="E300" s="23">
        <f t="shared" si="16"/>
        <v>-2.3147632374104221E-2</v>
      </c>
      <c r="F300" s="24">
        <f t="shared" si="17"/>
        <v>3.7376055107050921E-4</v>
      </c>
      <c r="G300" s="119"/>
    </row>
    <row r="301" spans="1:7" x14ac:dyDescent="0.15">
      <c r="A301" s="25" t="s">
        <v>1494</v>
      </c>
      <c r="B301" s="25" t="s">
        <v>1495</v>
      </c>
      <c r="C301" s="121">
        <v>50.515839753000002</v>
      </c>
      <c r="D301" s="123">
        <v>48.536270596000001</v>
      </c>
      <c r="E301" s="23">
        <f t="shared" si="16"/>
        <v>4.0785357685951595E-2</v>
      </c>
      <c r="F301" s="24">
        <f t="shared" si="17"/>
        <v>2.0097251721577026E-3</v>
      </c>
      <c r="G301" s="119"/>
    </row>
    <row r="302" spans="1:7" x14ac:dyDescent="0.15">
      <c r="A302" s="25" t="s">
        <v>1496</v>
      </c>
      <c r="B302" s="25" t="s">
        <v>1497</v>
      </c>
      <c r="C302" s="121">
        <v>82.770381200000003</v>
      </c>
      <c r="D302" s="123">
        <v>94.051984665000006</v>
      </c>
      <c r="E302" s="23">
        <f t="shared" si="16"/>
        <v>-0.11995072198830781</v>
      </c>
      <c r="F302" s="24">
        <f t="shared" si="17"/>
        <v>3.292941766782167E-3</v>
      </c>
      <c r="G302" s="119"/>
    </row>
    <row r="303" spans="1:7" x14ac:dyDescent="0.15">
      <c r="A303" s="25" t="s">
        <v>1498</v>
      </c>
      <c r="B303" s="25" t="s">
        <v>1499</v>
      </c>
      <c r="C303" s="121">
        <v>87.807536639999995</v>
      </c>
      <c r="D303" s="123">
        <v>69.314738194</v>
      </c>
      <c r="E303" s="23">
        <f t="shared" si="16"/>
        <v>0.26679460859019399</v>
      </c>
      <c r="F303" s="24">
        <f t="shared" si="17"/>
        <v>3.493340258291712E-3</v>
      </c>
      <c r="G303" s="119"/>
    </row>
    <row r="304" spans="1:7" x14ac:dyDescent="0.15">
      <c r="A304" s="25" t="s">
        <v>9</v>
      </c>
      <c r="B304" s="25" t="s">
        <v>10</v>
      </c>
      <c r="C304" s="121">
        <v>143.991229651</v>
      </c>
      <c r="D304" s="123">
        <v>89.628700011000006</v>
      </c>
      <c r="E304" s="23">
        <f t="shared" ref="E304:E335" si="18">IF(ISERROR(C304/D304-1),"",((C304/D304-1)))</f>
        <v>0.60653038182332386</v>
      </c>
      <c r="F304" s="24">
        <f t="shared" ref="F304:F335" si="19">C304/$C$1656</f>
        <v>5.728555641448474E-3</v>
      </c>
      <c r="G304" s="119"/>
    </row>
    <row r="305" spans="1:7" x14ac:dyDescent="0.15">
      <c r="A305" s="25" t="s">
        <v>1500</v>
      </c>
      <c r="B305" s="25" t="s">
        <v>1501</v>
      </c>
      <c r="C305" s="121">
        <v>0.83347185000000001</v>
      </c>
      <c r="D305" s="123">
        <v>0.72904232999999996</v>
      </c>
      <c r="E305" s="23">
        <f t="shared" si="18"/>
        <v>0.14324205289972669</v>
      </c>
      <c r="F305" s="24">
        <f t="shared" si="19"/>
        <v>3.3158893634552957E-5</v>
      </c>
      <c r="G305" s="119"/>
    </row>
    <row r="306" spans="1:7" x14ac:dyDescent="0.15">
      <c r="A306" s="25" t="s">
        <v>1502</v>
      </c>
      <c r="B306" s="25" t="s">
        <v>1503</v>
      </c>
      <c r="C306" s="121">
        <v>8.061555632000001</v>
      </c>
      <c r="D306" s="123">
        <v>9.9508456800000005</v>
      </c>
      <c r="E306" s="23">
        <f t="shared" si="18"/>
        <v>-0.18986225982754856</v>
      </c>
      <c r="F306" s="24">
        <f t="shared" si="19"/>
        <v>3.2072140856409168E-4</v>
      </c>
      <c r="G306" s="119"/>
    </row>
    <row r="307" spans="1:7" x14ac:dyDescent="0.15">
      <c r="A307" s="25" t="s">
        <v>1504</v>
      </c>
      <c r="B307" s="25" t="s">
        <v>1505</v>
      </c>
      <c r="C307" s="121">
        <v>18.892134350999999</v>
      </c>
      <c r="D307" s="123">
        <v>12.588766724999999</v>
      </c>
      <c r="E307" s="23">
        <f t="shared" si="18"/>
        <v>0.50071367304647563</v>
      </c>
      <c r="F307" s="24">
        <f t="shared" si="19"/>
        <v>7.5160579625393835E-4</v>
      </c>
      <c r="G307" s="119"/>
    </row>
    <row r="308" spans="1:7" x14ac:dyDescent="0.15">
      <c r="A308" s="25" t="s">
        <v>1506</v>
      </c>
      <c r="B308" s="25" t="s">
        <v>1507</v>
      </c>
      <c r="C308" s="121">
        <v>2.5169430210000003</v>
      </c>
      <c r="D308" s="123">
        <v>1.8075881</v>
      </c>
      <c r="E308" s="23">
        <f t="shared" si="18"/>
        <v>0.39243172767070122</v>
      </c>
      <c r="F308" s="24">
        <f t="shared" si="19"/>
        <v>1.0013421079256533E-4</v>
      </c>
      <c r="G308" s="119"/>
    </row>
    <row r="309" spans="1:7" x14ac:dyDescent="0.15">
      <c r="A309" s="25" t="s">
        <v>527</v>
      </c>
      <c r="B309" s="25" t="s">
        <v>1509</v>
      </c>
      <c r="C309" s="121">
        <v>0.92976068599999995</v>
      </c>
      <c r="D309" s="123">
        <v>3.9575424019999996</v>
      </c>
      <c r="E309" s="23">
        <f t="shared" si="18"/>
        <v>-0.76506614672526763</v>
      </c>
      <c r="F309" s="24">
        <f t="shared" si="19"/>
        <v>3.6989654410839409E-5</v>
      </c>
      <c r="G309" s="119"/>
    </row>
    <row r="310" spans="1:7" x14ac:dyDescent="0.15">
      <c r="A310" s="25" t="s">
        <v>1510</v>
      </c>
      <c r="B310" s="25" t="s">
        <v>1511</v>
      </c>
      <c r="C310" s="121">
        <v>7.5917354699999997</v>
      </c>
      <c r="D310" s="123">
        <v>5.1474815039999999</v>
      </c>
      <c r="E310" s="23">
        <f t="shared" si="18"/>
        <v>0.47484463306971025</v>
      </c>
      <c r="F310" s="24">
        <f t="shared" si="19"/>
        <v>3.0203005530587848E-4</v>
      </c>
      <c r="G310" s="119"/>
    </row>
    <row r="311" spans="1:7" x14ac:dyDescent="0.15">
      <c r="A311" s="25" t="s">
        <v>1512</v>
      </c>
      <c r="B311" s="25" t="s">
        <v>1513</v>
      </c>
      <c r="C311" s="121">
        <v>4.2815253150000006</v>
      </c>
      <c r="D311" s="123">
        <v>15.360599097</v>
      </c>
      <c r="E311" s="23">
        <f t="shared" si="18"/>
        <v>-0.72126573397542781</v>
      </c>
      <c r="F311" s="24">
        <f t="shared" si="19"/>
        <v>1.7033645769047969E-4</v>
      </c>
      <c r="G311" s="119"/>
    </row>
    <row r="312" spans="1:7" x14ac:dyDescent="0.15">
      <c r="A312" s="25" t="s">
        <v>1514</v>
      </c>
      <c r="B312" s="25" t="s">
        <v>1515</v>
      </c>
      <c r="C312" s="121">
        <v>8.3755802490000004</v>
      </c>
      <c r="D312" s="123">
        <v>16.459127810000002</v>
      </c>
      <c r="E312" s="23">
        <f t="shared" si="18"/>
        <v>-0.4911285491135633</v>
      </c>
      <c r="F312" s="24">
        <f t="shared" si="19"/>
        <v>3.3321458259718493E-4</v>
      </c>
      <c r="G312" s="119"/>
    </row>
    <row r="313" spans="1:7" x14ac:dyDescent="0.15">
      <c r="A313" s="25" t="s">
        <v>1516</v>
      </c>
      <c r="B313" s="25" t="s">
        <v>1520</v>
      </c>
      <c r="C313" s="121">
        <v>4.2669607800000007</v>
      </c>
      <c r="D313" s="123">
        <v>2.3256294190000002</v>
      </c>
      <c r="E313" s="23">
        <f t="shared" si="18"/>
        <v>0.83475524739223306</v>
      </c>
      <c r="F313" s="24">
        <f t="shared" si="19"/>
        <v>1.697570213641038E-4</v>
      </c>
      <c r="G313" s="119"/>
    </row>
    <row r="314" spans="1:7" x14ac:dyDescent="0.15">
      <c r="A314" s="25" t="s">
        <v>1521</v>
      </c>
      <c r="B314" s="25" t="s">
        <v>1522</v>
      </c>
      <c r="C314" s="121">
        <v>23.173758342999999</v>
      </c>
      <c r="D314" s="123">
        <v>24.106701477000001</v>
      </c>
      <c r="E314" s="23">
        <f t="shared" si="18"/>
        <v>-3.870057190902354E-2</v>
      </c>
      <c r="F314" s="24">
        <f t="shared" si="19"/>
        <v>9.219461797160529E-4</v>
      </c>
      <c r="G314" s="119"/>
    </row>
    <row r="315" spans="1:7" x14ac:dyDescent="0.15">
      <c r="A315" s="25" t="s">
        <v>1523</v>
      </c>
      <c r="B315" s="25" t="s">
        <v>1524</v>
      </c>
      <c r="C315" s="121">
        <v>0.73242616000000005</v>
      </c>
      <c r="D315" s="123">
        <v>4.9202640199999994</v>
      </c>
      <c r="E315" s="23">
        <f t="shared" si="18"/>
        <v>-0.85114088247646513</v>
      </c>
      <c r="F315" s="24">
        <f t="shared" si="19"/>
        <v>2.913888589591126E-5</v>
      </c>
      <c r="G315" s="119"/>
    </row>
    <row r="316" spans="1:7" x14ac:dyDescent="0.15">
      <c r="A316" s="25" t="s">
        <v>1525</v>
      </c>
      <c r="B316" s="25" t="s">
        <v>1526</v>
      </c>
      <c r="C316" s="121">
        <v>4.1113644999999996</v>
      </c>
      <c r="D316" s="123">
        <v>4.95187416</v>
      </c>
      <c r="E316" s="23">
        <f t="shared" si="18"/>
        <v>-0.1697356663037658</v>
      </c>
      <c r="F316" s="24">
        <f t="shared" si="19"/>
        <v>1.6356676970959123E-4</v>
      </c>
      <c r="G316" s="119"/>
    </row>
    <row r="317" spans="1:7" x14ac:dyDescent="0.15">
      <c r="A317" s="25" t="s">
        <v>715</v>
      </c>
      <c r="B317" s="25" t="s">
        <v>736</v>
      </c>
      <c r="C317" s="121">
        <v>7.9933000000000001E-3</v>
      </c>
      <c r="D317" s="123">
        <v>6.244487E-2</v>
      </c>
      <c r="E317" s="23">
        <f t="shared" si="18"/>
        <v>-0.87199428872219609</v>
      </c>
      <c r="F317" s="24">
        <f t="shared" si="19"/>
        <v>3.1800592244245815E-7</v>
      </c>
      <c r="G317" s="119"/>
    </row>
    <row r="318" spans="1:7" x14ac:dyDescent="0.15">
      <c r="A318" s="25" t="s">
        <v>521</v>
      </c>
      <c r="B318" s="25" t="s">
        <v>1150</v>
      </c>
      <c r="C318" s="121">
        <v>6.2623041800000001</v>
      </c>
      <c r="D318" s="123">
        <v>22.095348780000002</v>
      </c>
      <c r="E318" s="23">
        <f t="shared" si="18"/>
        <v>-0.71657817025869097</v>
      </c>
      <c r="F318" s="24">
        <f t="shared" si="19"/>
        <v>2.4913988182304698E-4</v>
      </c>
      <c r="G318" s="119"/>
    </row>
    <row r="319" spans="1:7" x14ac:dyDescent="0.15">
      <c r="A319" s="25" t="s">
        <v>1527</v>
      </c>
      <c r="B319" s="25" t="s">
        <v>1528</v>
      </c>
      <c r="C319" s="121">
        <v>8.0867291840000011</v>
      </c>
      <c r="D319" s="123">
        <v>17.303911862</v>
      </c>
      <c r="E319" s="23">
        <f t="shared" si="18"/>
        <v>-0.5326646801895274</v>
      </c>
      <c r="F319" s="24">
        <f t="shared" si="19"/>
        <v>3.2172291465355578E-4</v>
      </c>
      <c r="G319" s="119"/>
    </row>
    <row r="320" spans="1:7" x14ac:dyDescent="0.15">
      <c r="A320" s="25" t="s">
        <v>1529</v>
      </c>
      <c r="B320" s="25" t="s">
        <v>1530</v>
      </c>
      <c r="C320" s="121">
        <v>3.3611830600000001</v>
      </c>
      <c r="D320" s="123">
        <v>7.4143205700000001</v>
      </c>
      <c r="E320" s="23">
        <f t="shared" si="18"/>
        <v>-0.54666337552221589</v>
      </c>
      <c r="F320" s="24">
        <f t="shared" si="19"/>
        <v>1.3372150669851803E-4</v>
      </c>
      <c r="G320" s="119"/>
    </row>
    <row r="321" spans="1:7" x14ac:dyDescent="0.15">
      <c r="A321" s="25" t="s">
        <v>1531</v>
      </c>
      <c r="B321" s="25" t="s">
        <v>1532</v>
      </c>
      <c r="C321" s="121">
        <v>19.183631730000002</v>
      </c>
      <c r="D321" s="123">
        <v>10.0407797</v>
      </c>
      <c r="E321" s="23">
        <f t="shared" si="18"/>
        <v>0.91057191803540927</v>
      </c>
      <c r="F321" s="24">
        <f t="shared" si="19"/>
        <v>7.6320274531108047E-4</v>
      </c>
      <c r="G321" s="119"/>
    </row>
    <row r="322" spans="1:7" x14ac:dyDescent="0.15">
      <c r="A322" s="25" t="s">
        <v>1533</v>
      </c>
      <c r="B322" s="25" t="s">
        <v>1534</v>
      </c>
      <c r="C322" s="121">
        <v>23.100045659999999</v>
      </c>
      <c r="D322" s="123">
        <v>30.489742818</v>
      </c>
      <c r="E322" s="23">
        <f t="shared" si="18"/>
        <v>-0.242366660883653</v>
      </c>
      <c r="F322" s="24">
        <f t="shared" si="19"/>
        <v>9.1901358995298587E-4</v>
      </c>
      <c r="G322" s="119"/>
    </row>
    <row r="323" spans="1:7" x14ac:dyDescent="0.15">
      <c r="A323" s="25" t="s">
        <v>712</v>
      </c>
      <c r="B323" s="25" t="s">
        <v>732</v>
      </c>
      <c r="C323" s="121">
        <v>0.74385992000000001</v>
      </c>
      <c r="D323" s="123">
        <v>0.48846741999999999</v>
      </c>
      <c r="E323" s="23">
        <f t="shared" si="18"/>
        <v>0.52284449185986648</v>
      </c>
      <c r="F323" s="24">
        <f t="shared" si="19"/>
        <v>2.9593767283546611E-5</v>
      </c>
      <c r="G323" s="119"/>
    </row>
    <row r="324" spans="1:7" x14ac:dyDescent="0.15">
      <c r="A324" s="25" t="s">
        <v>1535</v>
      </c>
      <c r="B324" s="25" t="s">
        <v>1536</v>
      </c>
      <c r="C324" s="121">
        <v>37.249980060999995</v>
      </c>
      <c r="D324" s="123">
        <v>46.964379272999999</v>
      </c>
      <c r="E324" s="23">
        <f t="shared" si="18"/>
        <v>-0.20684611108199713</v>
      </c>
      <c r="F324" s="24">
        <f t="shared" si="19"/>
        <v>1.4819554214481475E-3</v>
      </c>
      <c r="G324" s="119"/>
    </row>
    <row r="325" spans="1:7" x14ac:dyDescent="0.15">
      <c r="A325" s="25" t="s">
        <v>714</v>
      </c>
      <c r="B325" s="25" t="s">
        <v>734</v>
      </c>
      <c r="C325" s="121">
        <v>1.0548703400000001</v>
      </c>
      <c r="D325" s="123">
        <v>1.3296706299999999</v>
      </c>
      <c r="E325" s="23">
        <f t="shared" si="18"/>
        <v>-0.20666794001458821</v>
      </c>
      <c r="F325" s="24">
        <f t="shared" si="19"/>
        <v>4.1967024323982525E-5</v>
      </c>
      <c r="G325" s="119"/>
    </row>
    <row r="326" spans="1:7" x14ac:dyDescent="0.15">
      <c r="A326" s="25" t="s">
        <v>1537</v>
      </c>
      <c r="B326" s="25" t="s">
        <v>1538</v>
      </c>
      <c r="C326" s="121">
        <v>16.134330486</v>
      </c>
      <c r="D326" s="123">
        <v>25.260856616999998</v>
      </c>
      <c r="E326" s="23">
        <f t="shared" si="18"/>
        <v>-0.36129123684816167</v>
      </c>
      <c r="F326" s="24">
        <f t="shared" si="19"/>
        <v>6.4188916332327123E-4</v>
      </c>
      <c r="G326" s="119"/>
    </row>
    <row r="327" spans="1:7" x14ac:dyDescent="0.15">
      <c r="A327" s="25" t="s">
        <v>1539</v>
      </c>
      <c r="B327" s="25" t="s">
        <v>1540</v>
      </c>
      <c r="C327" s="121">
        <v>19.780653981</v>
      </c>
      <c r="D327" s="123">
        <v>11.309045355</v>
      </c>
      <c r="E327" s="23">
        <f t="shared" si="18"/>
        <v>0.74910024321854007</v>
      </c>
      <c r="F327" s="24">
        <f t="shared" si="19"/>
        <v>7.869547140408826E-4</v>
      </c>
      <c r="G327" s="119"/>
    </row>
    <row r="328" spans="1:7" x14ac:dyDescent="0.15">
      <c r="A328" s="25" t="s">
        <v>1541</v>
      </c>
      <c r="B328" s="25" t="s">
        <v>1542</v>
      </c>
      <c r="C328" s="121">
        <v>44.092491787</v>
      </c>
      <c r="D328" s="123">
        <v>25.582648113000001</v>
      </c>
      <c r="E328" s="23">
        <f t="shared" si="18"/>
        <v>0.72353118380243409</v>
      </c>
      <c r="F328" s="24">
        <f t="shared" si="19"/>
        <v>1.7541783147775568E-3</v>
      </c>
      <c r="G328" s="119"/>
    </row>
    <row r="329" spans="1:7" x14ac:dyDescent="0.15">
      <c r="A329" s="25" t="s">
        <v>1543</v>
      </c>
      <c r="B329" s="25" t="s">
        <v>1544</v>
      </c>
      <c r="C329" s="121">
        <v>6.3504264850000007</v>
      </c>
      <c r="D329" s="123">
        <v>1.990953175</v>
      </c>
      <c r="E329" s="23">
        <f t="shared" si="18"/>
        <v>2.1896413058534141</v>
      </c>
      <c r="F329" s="24">
        <f t="shared" si="19"/>
        <v>2.5264574484448754E-4</v>
      </c>
      <c r="G329" s="119"/>
    </row>
    <row r="330" spans="1:7" x14ac:dyDescent="0.15">
      <c r="A330" s="25" t="s">
        <v>1545</v>
      </c>
      <c r="B330" s="25" t="s">
        <v>1546</v>
      </c>
      <c r="C330" s="121">
        <v>9.1974838699999992</v>
      </c>
      <c r="D330" s="123">
        <v>5.8873230899999998</v>
      </c>
      <c r="E330" s="23">
        <f t="shared" si="18"/>
        <v>0.56225227143088552</v>
      </c>
      <c r="F330" s="24">
        <f t="shared" si="19"/>
        <v>3.6591324512141166E-4</v>
      </c>
      <c r="G330" s="119"/>
    </row>
    <row r="331" spans="1:7" x14ac:dyDescent="0.15">
      <c r="A331" s="25" t="s">
        <v>1559</v>
      </c>
      <c r="B331" s="25" t="s">
        <v>1560</v>
      </c>
      <c r="C331" s="121">
        <v>26.452416306000003</v>
      </c>
      <c r="D331" s="123">
        <v>36.916369792000005</v>
      </c>
      <c r="E331" s="23">
        <f t="shared" si="18"/>
        <v>-0.28345022939573006</v>
      </c>
      <c r="F331" s="24">
        <f t="shared" si="19"/>
        <v>1.052384503048985E-3</v>
      </c>
      <c r="G331" s="119"/>
    </row>
    <row r="332" spans="1:7" x14ac:dyDescent="0.15">
      <c r="A332" s="25" t="s">
        <v>695</v>
      </c>
      <c r="B332" s="25" t="s">
        <v>696</v>
      </c>
      <c r="C332" s="121">
        <v>0.50551192</v>
      </c>
      <c r="D332" s="123">
        <v>1.37044E-2</v>
      </c>
      <c r="E332" s="23">
        <f t="shared" si="18"/>
        <v>35.886833425761068</v>
      </c>
      <c r="F332" s="24">
        <f t="shared" si="19"/>
        <v>2.0111316280542217E-5</v>
      </c>
      <c r="G332" s="119"/>
    </row>
    <row r="333" spans="1:7" x14ac:dyDescent="0.15">
      <c r="A333" s="25" t="s">
        <v>1561</v>
      </c>
      <c r="B333" s="25" t="s">
        <v>1562</v>
      </c>
      <c r="C333" s="121">
        <v>13.674172854</v>
      </c>
      <c r="D333" s="123">
        <v>11.512490678999999</v>
      </c>
      <c r="E333" s="23">
        <f t="shared" si="18"/>
        <v>0.18776841912611819</v>
      </c>
      <c r="F333" s="24">
        <f t="shared" si="19"/>
        <v>5.4401410582286295E-4</v>
      </c>
      <c r="G333" s="119"/>
    </row>
    <row r="334" spans="1:7" x14ac:dyDescent="0.15">
      <c r="A334" s="25" t="s">
        <v>716</v>
      </c>
      <c r="B334" s="25" t="s">
        <v>737</v>
      </c>
      <c r="C334" s="121">
        <v>1.43295628</v>
      </c>
      <c r="D334" s="123">
        <v>0.76084362999999999</v>
      </c>
      <c r="E334" s="23">
        <f t="shared" si="18"/>
        <v>0.88337816536625269</v>
      </c>
      <c r="F334" s="24">
        <f t="shared" si="19"/>
        <v>5.7008817840080232E-5</v>
      </c>
      <c r="G334" s="119"/>
    </row>
    <row r="335" spans="1:7" x14ac:dyDescent="0.15">
      <c r="A335" s="25" t="s">
        <v>1563</v>
      </c>
      <c r="B335" s="25" t="s">
        <v>1564</v>
      </c>
      <c r="C335" s="121">
        <v>5.7177013899999993</v>
      </c>
      <c r="D335" s="123">
        <v>9.742720460000001</v>
      </c>
      <c r="E335" s="23">
        <f t="shared" si="18"/>
        <v>-0.41313092031381149</v>
      </c>
      <c r="F335" s="24">
        <f t="shared" si="19"/>
        <v>2.2747337204627314E-4</v>
      </c>
      <c r="G335" s="119"/>
    </row>
    <row r="336" spans="1:7" x14ac:dyDescent="0.15">
      <c r="A336" s="25" t="s">
        <v>1565</v>
      </c>
      <c r="B336" s="25" t="s">
        <v>1566</v>
      </c>
      <c r="C336" s="121">
        <v>5.2391861300000002</v>
      </c>
      <c r="D336" s="123">
        <v>3.2416790849999999</v>
      </c>
      <c r="E336" s="23">
        <f t="shared" ref="E336:E367" si="20">IF(ISERROR(C336/D336-1),"",((C336/D336-1)))</f>
        <v>0.61619518546512775</v>
      </c>
      <c r="F336" s="24">
        <f t="shared" ref="F336:F367" si="21">C336/$C$1656</f>
        <v>2.0843609249226007E-4</v>
      </c>
      <c r="G336" s="119"/>
    </row>
    <row r="337" spans="1:7" x14ac:dyDescent="0.15">
      <c r="A337" s="25" t="s">
        <v>1567</v>
      </c>
      <c r="B337" s="25" t="s">
        <v>1568</v>
      </c>
      <c r="C337" s="121">
        <v>7.9894826969999997</v>
      </c>
      <c r="D337" s="123">
        <v>5.6686857659999994</v>
      </c>
      <c r="E337" s="23">
        <f t="shared" si="20"/>
        <v>0.40940652327561033</v>
      </c>
      <c r="F337" s="24">
        <f t="shared" si="21"/>
        <v>3.1785405463294802E-4</v>
      </c>
      <c r="G337" s="119"/>
    </row>
    <row r="338" spans="1:7" x14ac:dyDescent="0.15">
      <c r="A338" s="25" t="s">
        <v>1569</v>
      </c>
      <c r="B338" s="25" t="s">
        <v>1570</v>
      </c>
      <c r="C338" s="121">
        <v>13.334740759999999</v>
      </c>
      <c r="D338" s="123">
        <v>20.50824201</v>
      </c>
      <c r="E338" s="23">
        <f t="shared" si="20"/>
        <v>-0.34978625893443904</v>
      </c>
      <c r="F338" s="24">
        <f t="shared" si="21"/>
        <v>5.3051011921419753E-4</v>
      </c>
      <c r="G338" s="119"/>
    </row>
    <row r="339" spans="1:7" x14ac:dyDescent="0.15">
      <c r="A339" s="25" t="s">
        <v>1571</v>
      </c>
      <c r="B339" s="25" t="s">
        <v>1572</v>
      </c>
      <c r="C339" s="121">
        <v>2.08807323</v>
      </c>
      <c r="D339" s="123">
        <v>2.0829584250000002</v>
      </c>
      <c r="E339" s="23">
        <f t="shared" si="20"/>
        <v>2.4555482906480908E-3</v>
      </c>
      <c r="F339" s="24">
        <f t="shared" si="21"/>
        <v>8.3072029528924614E-5</v>
      </c>
      <c r="G339" s="119"/>
    </row>
    <row r="340" spans="1:7" x14ac:dyDescent="0.15">
      <c r="A340" s="25" t="s">
        <v>1573</v>
      </c>
      <c r="B340" s="25" t="s">
        <v>1574</v>
      </c>
      <c r="C340" s="121">
        <v>5.7463999999999996E-4</v>
      </c>
      <c r="D340" s="123">
        <v>0.25839092000000002</v>
      </c>
      <c r="E340" s="23">
        <f t="shared" si="20"/>
        <v>-0.99777608284377795</v>
      </c>
      <c r="F340" s="24">
        <f t="shared" si="21"/>
        <v>2.286151192527919E-8</v>
      </c>
      <c r="G340" s="119"/>
    </row>
    <row r="341" spans="1:7" x14ac:dyDescent="0.15">
      <c r="A341" s="25" t="s">
        <v>1575</v>
      </c>
      <c r="B341" s="25" t="s">
        <v>1576</v>
      </c>
      <c r="C341" s="121">
        <v>15.028879899</v>
      </c>
      <c r="D341" s="123">
        <v>54.721000558</v>
      </c>
      <c r="E341" s="23">
        <f t="shared" si="20"/>
        <v>-0.72535443895857576</v>
      </c>
      <c r="F341" s="24">
        <f t="shared" si="21"/>
        <v>5.9790985144538705E-4</v>
      </c>
      <c r="G341" s="119"/>
    </row>
    <row r="342" spans="1:7" x14ac:dyDescent="0.15">
      <c r="A342" s="25" t="s">
        <v>608</v>
      </c>
      <c r="B342" s="25" t="s">
        <v>1578</v>
      </c>
      <c r="C342" s="121">
        <v>2.0255200000000001E-2</v>
      </c>
      <c r="D342" s="123">
        <v>2.2040740000000003E-2</v>
      </c>
      <c r="E342" s="23">
        <f t="shared" si="20"/>
        <v>-8.1010891648828576E-2</v>
      </c>
      <c r="F342" s="24">
        <f t="shared" si="21"/>
        <v>8.0583408107496013E-7</v>
      </c>
      <c r="G342" s="119"/>
    </row>
    <row r="343" spans="1:7" x14ac:dyDescent="0.15">
      <c r="A343" s="25" t="s">
        <v>555</v>
      </c>
      <c r="B343" s="25" t="s">
        <v>1579</v>
      </c>
      <c r="C343" s="121">
        <v>24.603349004000002</v>
      </c>
      <c r="D343" s="123">
        <v>16.004015930000001</v>
      </c>
      <c r="E343" s="23">
        <f t="shared" si="20"/>
        <v>0.53732345128951642</v>
      </c>
      <c r="F343" s="24">
        <f t="shared" si="21"/>
        <v>9.7882109956973391E-4</v>
      </c>
      <c r="G343" s="119"/>
    </row>
    <row r="344" spans="1:7" x14ac:dyDescent="0.15">
      <c r="A344" s="25" t="s">
        <v>1580</v>
      </c>
      <c r="B344" s="25" t="s">
        <v>1581</v>
      </c>
      <c r="C344" s="121">
        <v>26.149067184</v>
      </c>
      <c r="D344" s="123">
        <v>20.381995943</v>
      </c>
      <c r="E344" s="23">
        <f t="shared" si="20"/>
        <v>0.28294928804461095</v>
      </c>
      <c r="F344" s="24">
        <f t="shared" si="21"/>
        <v>1.0403160435436842E-3</v>
      </c>
      <c r="G344" s="119"/>
    </row>
    <row r="345" spans="1:7" x14ac:dyDescent="0.15">
      <c r="A345" s="25" t="s">
        <v>1582</v>
      </c>
      <c r="B345" s="25" t="s">
        <v>1583</v>
      </c>
      <c r="C345" s="121">
        <v>247.37305601899999</v>
      </c>
      <c r="D345" s="123">
        <v>195.815555246</v>
      </c>
      <c r="E345" s="23">
        <f t="shared" si="20"/>
        <v>0.26329624685959763</v>
      </c>
      <c r="F345" s="24">
        <f t="shared" si="21"/>
        <v>9.8415043682499054E-3</v>
      </c>
      <c r="G345" s="119"/>
    </row>
    <row r="346" spans="1:7" x14ac:dyDescent="0.15">
      <c r="A346" s="25" t="s">
        <v>903</v>
      </c>
      <c r="B346" s="25" t="s">
        <v>735</v>
      </c>
      <c r="C346" s="121">
        <v>1.1881622199999999</v>
      </c>
      <c r="D346" s="123">
        <v>0.34754631000000002</v>
      </c>
      <c r="E346" s="23">
        <f t="shared" si="20"/>
        <v>2.4187162568349518</v>
      </c>
      <c r="F346" s="24">
        <f t="shared" si="21"/>
        <v>4.7269916402784695E-5</v>
      </c>
      <c r="G346" s="119"/>
    </row>
    <row r="347" spans="1:7" x14ac:dyDescent="0.15">
      <c r="A347" s="25" t="s">
        <v>1584</v>
      </c>
      <c r="B347" s="25" t="s">
        <v>1585</v>
      </c>
      <c r="C347" s="121">
        <v>8.5650120810000008</v>
      </c>
      <c r="D347" s="123">
        <v>6.4458411250000003</v>
      </c>
      <c r="E347" s="23">
        <f t="shared" si="20"/>
        <v>0.32876562032856493</v>
      </c>
      <c r="F347" s="24">
        <f t="shared" si="21"/>
        <v>3.4075094986416168E-4</v>
      </c>
      <c r="G347" s="119"/>
    </row>
    <row r="348" spans="1:7" x14ac:dyDescent="0.15">
      <c r="A348" s="25" t="s">
        <v>517</v>
      </c>
      <c r="B348" s="25" t="s">
        <v>1586</v>
      </c>
      <c r="C348" s="121">
        <v>0.85483505500000001</v>
      </c>
      <c r="D348" s="123">
        <v>0.47763934000000002</v>
      </c>
      <c r="E348" s="23">
        <f t="shared" si="20"/>
        <v>0.7897082242011304</v>
      </c>
      <c r="F348" s="24">
        <f t="shared" si="21"/>
        <v>3.4008808652424465E-5</v>
      </c>
      <c r="G348" s="119"/>
    </row>
    <row r="349" spans="1:7" x14ac:dyDescent="0.15">
      <c r="A349" s="25" t="s">
        <v>1587</v>
      </c>
      <c r="B349" s="25" t="s">
        <v>1588</v>
      </c>
      <c r="C349" s="121">
        <v>1.39967361</v>
      </c>
      <c r="D349" s="123">
        <v>0.86858534600000004</v>
      </c>
      <c r="E349" s="23">
        <f t="shared" si="20"/>
        <v>0.61144050661890859</v>
      </c>
      <c r="F349" s="24">
        <f t="shared" si="21"/>
        <v>5.5684698117975732E-5</v>
      </c>
      <c r="G349" s="119"/>
    </row>
    <row r="350" spans="1:7" x14ac:dyDescent="0.15">
      <c r="A350" s="25" t="s">
        <v>1589</v>
      </c>
      <c r="B350" s="25" t="s">
        <v>1590</v>
      </c>
      <c r="C350" s="121">
        <v>1.0566512669999999</v>
      </c>
      <c r="D350" s="123">
        <v>3.5448116409999999</v>
      </c>
      <c r="E350" s="23">
        <f t="shared" si="20"/>
        <v>-0.70191610330473975</v>
      </c>
      <c r="F350" s="24">
        <f t="shared" si="21"/>
        <v>4.2037876829635711E-5</v>
      </c>
      <c r="G350" s="119"/>
    </row>
    <row r="351" spans="1:7" x14ac:dyDescent="0.15">
      <c r="A351" s="25" t="s">
        <v>717</v>
      </c>
      <c r="B351" s="25" t="s">
        <v>787</v>
      </c>
      <c r="C351" s="121">
        <v>0.2707136</v>
      </c>
      <c r="D351" s="123">
        <v>0.28185435999999997</v>
      </c>
      <c r="E351" s="23">
        <f t="shared" si="20"/>
        <v>-3.952665482982054E-2</v>
      </c>
      <c r="F351" s="24">
        <f t="shared" si="21"/>
        <v>1.0770085957704408E-5</v>
      </c>
      <c r="G351" s="119"/>
    </row>
    <row r="352" spans="1:7" x14ac:dyDescent="0.15">
      <c r="A352" s="25" t="s">
        <v>1591</v>
      </c>
      <c r="B352" s="25" t="s">
        <v>1592</v>
      </c>
      <c r="C352" s="121">
        <v>17.291716769000001</v>
      </c>
      <c r="D352" s="123">
        <v>40.965736499999998</v>
      </c>
      <c r="E352" s="23">
        <f t="shared" si="20"/>
        <v>-0.57789806198162696</v>
      </c>
      <c r="F352" s="24">
        <f t="shared" si="21"/>
        <v>6.8793468801866154E-4</v>
      </c>
      <c r="G352" s="119"/>
    </row>
    <row r="353" spans="1:7" x14ac:dyDescent="0.15">
      <c r="A353" s="25" t="s">
        <v>1593</v>
      </c>
      <c r="B353" s="25" t="s">
        <v>1594</v>
      </c>
      <c r="C353" s="121">
        <v>17.15345773</v>
      </c>
      <c r="D353" s="123">
        <v>19.415225272999997</v>
      </c>
      <c r="E353" s="23">
        <f t="shared" si="20"/>
        <v>-0.11649452999885357</v>
      </c>
      <c r="F353" s="24">
        <f t="shared" si="21"/>
        <v>6.8243418219088043E-4</v>
      </c>
      <c r="G353" s="119"/>
    </row>
    <row r="354" spans="1:7" x14ac:dyDescent="0.15">
      <c r="A354" s="25" t="s">
        <v>1596</v>
      </c>
      <c r="B354" s="25" t="s">
        <v>1597</v>
      </c>
      <c r="C354" s="121">
        <v>36.854610380000004</v>
      </c>
      <c r="D354" s="123">
        <v>28.626661401</v>
      </c>
      <c r="E354" s="23">
        <f t="shared" si="20"/>
        <v>0.28742258357492512</v>
      </c>
      <c r="F354" s="24">
        <f t="shared" si="21"/>
        <v>1.4662260105524996E-3</v>
      </c>
      <c r="G354" s="119"/>
    </row>
    <row r="355" spans="1:7" x14ac:dyDescent="0.15">
      <c r="A355" s="25" t="s">
        <v>1598</v>
      </c>
      <c r="B355" s="25" t="s">
        <v>1599</v>
      </c>
      <c r="C355" s="121">
        <v>42.926518193000007</v>
      </c>
      <c r="D355" s="123">
        <v>40.385224264999998</v>
      </c>
      <c r="E355" s="23">
        <f t="shared" si="20"/>
        <v>6.2926329474476406E-2</v>
      </c>
      <c r="F355" s="24">
        <f t="shared" si="21"/>
        <v>1.7077911519907834E-3</v>
      </c>
      <c r="G355" s="119"/>
    </row>
    <row r="356" spans="1:7" x14ac:dyDescent="0.15">
      <c r="A356" s="25" t="s">
        <v>1600</v>
      </c>
      <c r="B356" s="25" t="s">
        <v>1601</v>
      </c>
      <c r="C356" s="121">
        <v>11.664009516</v>
      </c>
      <c r="D356" s="123">
        <v>12.749102526</v>
      </c>
      <c r="E356" s="23">
        <f t="shared" si="20"/>
        <v>-8.5111325113834901E-2</v>
      </c>
      <c r="F356" s="24">
        <f t="shared" si="21"/>
        <v>4.6404164806940689E-4</v>
      </c>
      <c r="G356" s="119"/>
    </row>
    <row r="357" spans="1:7" x14ac:dyDescent="0.15">
      <c r="A357" s="25" t="s">
        <v>1602</v>
      </c>
      <c r="B357" s="25" t="s">
        <v>1603</v>
      </c>
      <c r="C357" s="121">
        <v>0.66118217599999995</v>
      </c>
      <c r="D357" s="123">
        <v>2.4082876</v>
      </c>
      <c r="E357" s="23">
        <f t="shared" si="20"/>
        <v>-0.72545547467005189</v>
      </c>
      <c r="F357" s="24">
        <f t="shared" si="21"/>
        <v>2.6304511000636998E-5</v>
      </c>
      <c r="G357" s="119"/>
    </row>
    <row r="358" spans="1:7" x14ac:dyDescent="0.15">
      <c r="A358" s="25" t="s">
        <v>1604</v>
      </c>
      <c r="B358" s="25" t="s">
        <v>1605</v>
      </c>
      <c r="C358" s="121">
        <v>185.566362946</v>
      </c>
      <c r="D358" s="123">
        <v>233.097943579</v>
      </c>
      <c r="E358" s="23">
        <f t="shared" si="20"/>
        <v>-0.20391248375338378</v>
      </c>
      <c r="F358" s="24">
        <f t="shared" si="21"/>
        <v>7.3825832163104997E-3</v>
      </c>
      <c r="G358" s="119"/>
    </row>
    <row r="359" spans="1:7" x14ac:dyDescent="0.15">
      <c r="A359" s="25" t="s">
        <v>1606</v>
      </c>
      <c r="B359" s="25" t="s">
        <v>1607</v>
      </c>
      <c r="C359" s="121">
        <v>2.0173942500000002</v>
      </c>
      <c r="D359" s="123">
        <v>1.228104638</v>
      </c>
      <c r="E359" s="23">
        <f t="shared" si="20"/>
        <v>0.64268922010210683</v>
      </c>
      <c r="F359" s="24">
        <f t="shared" si="21"/>
        <v>8.0260132786378729E-5</v>
      </c>
      <c r="G359" s="119"/>
    </row>
    <row r="360" spans="1:7" x14ac:dyDescent="0.15">
      <c r="A360" s="25" t="s">
        <v>1682</v>
      </c>
      <c r="B360" s="25" t="s">
        <v>1683</v>
      </c>
      <c r="C360" s="121">
        <v>0.71142930199999999</v>
      </c>
      <c r="D360" s="123">
        <v>1.1215659180000002</v>
      </c>
      <c r="E360" s="23">
        <f t="shared" si="20"/>
        <v>-0.36568213193511123</v>
      </c>
      <c r="F360" s="24">
        <f t="shared" si="21"/>
        <v>2.8303545648868946E-5</v>
      </c>
      <c r="G360" s="119"/>
    </row>
    <row r="361" spans="1:7" x14ac:dyDescent="0.15">
      <c r="A361" s="25" t="s">
        <v>518</v>
      </c>
      <c r="B361" s="25" t="s">
        <v>1684</v>
      </c>
      <c r="C361" s="121">
        <v>124.112386414</v>
      </c>
      <c r="D361" s="123">
        <v>173.916920895</v>
      </c>
      <c r="E361" s="23">
        <f t="shared" si="20"/>
        <v>-0.2863696886116609</v>
      </c>
      <c r="F361" s="24">
        <f t="shared" si="21"/>
        <v>4.9376945602090348E-3</v>
      </c>
      <c r="G361" s="119"/>
    </row>
    <row r="362" spans="1:7" x14ac:dyDescent="0.15">
      <c r="A362" s="25" t="s">
        <v>1685</v>
      </c>
      <c r="B362" s="25" t="s">
        <v>1686</v>
      </c>
      <c r="C362" s="121">
        <v>9.4229050000000009E-2</v>
      </c>
      <c r="D362" s="123">
        <v>1.0706830000000001</v>
      </c>
      <c r="E362" s="23">
        <f t="shared" si="20"/>
        <v>-0.91199164458574578</v>
      </c>
      <c r="F362" s="24">
        <f t="shared" si="21"/>
        <v>3.7488141275976771E-6</v>
      </c>
      <c r="G362" s="119"/>
    </row>
    <row r="363" spans="1:7" x14ac:dyDescent="0.15">
      <c r="A363" s="25" t="s">
        <v>1687</v>
      </c>
      <c r="B363" s="25" t="s">
        <v>1688</v>
      </c>
      <c r="C363" s="121">
        <v>1.6394467500000001</v>
      </c>
      <c r="D363" s="123">
        <v>1.44411723</v>
      </c>
      <c r="E363" s="23">
        <f t="shared" si="20"/>
        <v>0.13525876981607654</v>
      </c>
      <c r="F363" s="24">
        <f t="shared" si="21"/>
        <v>6.5223846975471971E-5</v>
      </c>
      <c r="G363" s="119"/>
    </row>
    <row r="364" spans="1:7" x14ac:dyDescent="0.15">
      <c r="A364" s="25" t="s">
        <v>1689</v>
      </c>
      <c r="B364" s="25" t="s">
        <v>1690</v>
      </c>
      <c r="C364" s="121">
        <v>28.98664587</v>
      </c>
      <c r="D364" s="123">
        <v>30.061348655</v>
      </c>
      <c r="E364" s="23">
        <f t="shared" si="20"/>
        <v>-3.575031836840914E-2</v>
      </c>
      <c r="F364" s="24">
        <f t="shared" si="21"/>
        <v>1.1532064426960354E-3</v>
      </c>
      <c r="G364" s="119"/>
    </row>
    <row r="365" spans="1:7" x14ac:dyDescent="0.15">
      <c r="A365" s="25" t="s">
        <v>1691</v>
      </c>
      <c r="B365" s="25" t="s">
        <v>1692</v>
      </c>
      <c r="C365" s="121">
        <v>16.036146932000001</v>
      </c>
      <c r="D365" s="123">
        <v>10.96165257</v>
      </c>
      <c r="E365" s="23">
        <f t="shared" si="20"/>
        <v>0.46293150869312782</v>
      </c>
      <c r="F365" s="24">
        <f t="shared" si="21"/>
        <v>6.3798302297342216E-4</v>
      </c>
      <c r="G365" s="119"/>
    </row>
    <row r="366" spans="1:7" x14ac:dyDescent="0.15">
      <c r="A366" s="25" t="s">
        <v>1693</v>
      </c>
      <c r="B366" s="25" t="s">
        <v>1694</v>
      </c>
      <c r="C366" s="121">
        <v>0.10300641000000001</v>
      </c>
      <c r="D366" s="123">
        <v>0.49205390999999998</v>
      </c>
      <c r="E366" s="23">
        <f t="shared" si="20"/>
        <v>-0.79066031606170961</v>
      </c>
      <c r="F366" s="24">
        <f t="shared" si="21"/>
        <v>4.0980131396965015E-6</v>
      </c>
      <c r="G366" s="119"/>
    </row>
    <row r="367" spans="1:7" x14ac:dyDescent="0.15">
      <c r="A367" s="25" t="s">
        <v>1695</v>
      </c>
      <c r="B367" s="25" t="s">
        <v>1696</v>
      </c>
      <c r="C367" s="121">
        <v>8.6720779999999997E-2</v>
      </c>
      <c r="D367" s="123">
        <v>0.10089592999999999</v>
      </c>
      <c r="E367" s="23">
        <f t="shared" si="20"/>
        <v>-0.14049278300918577</v>
      </c>
      <c r="F367" s="24">
        <f t="shared" si="21"/>
        <v>3.4501046675127263E-6</v>
      </c>
      <c r="G367" s="119"/>
    </row>
    <row r="368" spans="1:7" x14ac:dyDescent="0.15">
      <c r="A368" s="25" t="s">
        <v>469</v>
      </c>
      <c r="B368" s="25" t="s">
        <v>1697</v>
      </c>
      <c r="C368" s="121">
        <v>0.68712938600000006</v>
      </c>
      <c r="D368" s="123">
        <v>0.13893707999999999</v>
      </c>
      <c r="E368" s="23">
        <f t="shared" ref="E368:E396" si="22">IF(ISERROR(C368/D368-1),"",((C368/D368-1)))</f>
        <v>3.9456155692922303</v>
      </c>
      <c r="F368" s="24">
        <f t="shared" ref="F368:F387" si="23">C368/$C$1656</f>
        <v>2.7336796345970988E-5</v>
      </c>
      <c r="G368" s="119"/>
    </row>
    <row r="369" spans="1:7" x14ac:dyDescent="0.15">
      <c r="A369" s="25" t="s">
        <v>1698</v>
      </c>
      <c r="B369" s="25" t="s">
        <v>1699</v>
      </c>
      <c r="C369" s="121">
        <v>4.6325385900000002</v>
      </c>
      <c r="D369" s="123">
        <v>5.9920864000000007</v>
      </c>
      <c r="E369" s="23">
        <f t="shared" si="22"/>
        <v>-0.22689055518291601</v>
      </c>
      <c r="F369" s="24">
        <f t="shared" si="23"/>
        <v>1.8430119069260938E-4</v>
      </c>
      <c r="G369" s="119"/>
    </row>
    <row r="370" spans="1:7" x14ac:dyDescent="0.15">
      <c r="A370" s="25" t="s">
        <v>1700</v>
      </c>
      <c r="B370" s="25" t="s">
        <v>1701</v>
      </c>
      <c r="C370" s="121">
        <v>6.5672200499999995</v>
      </c>
      <c r="D370" s="123">
        <v>2.6450412400000003</v>
      </c>
      <c r="E370" s="23">
        <f t="shared" si="22"/>
        <v>1.4828422145886839</v>
      </c>
      <c r="F370" s="24">
        <f t="shared" si="23"/>
        <v>2.6127067292393079E-4</v>
      </c>
      <c r="G370" s="119"/>
    </row>
    <row r="371" spans="1:7" x14ac:dyDescent="0.15">
      <c r="A371" s="25" t="s">
        <v>1702</v>
      </c>
      <c r="B371" s="25" t="s">
        <v>1703</v>
      </c>
      <c r="C371" s="121">
        <v>0.95501379000000008</v>
      </c>
      <c r="D371" s="123">
        <v>4.969925E-2</v>
      </c>
      <c r="E371" s="23">
        <f t="shared" si="22"/>
        <v>18.215859193046175</v>
      </c>
      <c r="F371" s="24">
        <f t="shared" si="23"/>
        <v>3.7994325401801264E-5</v>
      </c>
      <c r="G371" s="119"/>
    </row>
    <row r="372" spans="1:7" x14ac:dyDescent="0.15">
      <c r="A372" s="25" t="s">
        <v>1704</v>
      </c>
      <c r="B372" s="25" t="s">
        <v>1705</v>
      </c>
      <c r="C372" s="121">
        <v>0.26930532000000001</v>
      </c>
      <c r="D372" s="123">
        <v>0.60275064</v>
      </c>
      <c r="E372" s="23">
        <f t="shared" si="22"/>
        <v>-0.55320608203750721</v>
      </c>
      <c r="F372" s="24">
        <f t="shared" si="23"/>
        <v>1.0714058862454979E-5</v>
      </c>
      <c r="G372" s="119"/>
    </row>
    <row r="373" spans="1:7" x14ac:dyDescent="0.15">
      <c r="A373" s="25" t="s">
        <v>1706</v>
      </c>
      <c r="B373" s="25" t="s">
        <v>1707</v>
      </c>
      <c r="C373" s="121">
        <v>0</v>
      </c>
      <c r="D373" s="123">
        <v>0</v>
      </c>
      <c r="E373" s="23" t="str">
        <f t="shared" si="22"/>
        <v/>
      </c>
      <c r="F373" s="24">
        <f t="shared" si="23"/>
        <v>0</v>
      </c>
      <c r="G373" s="119"/>
    </row>
    <row r="374" spans="1:7" x14ac:dyDescent="0.15">
      <c r="A374" s="25" t="s">
        <v>1708</v>
      </c>
      <c r="B374" s="25" t="s">
        <v>1709</v>
      </c>
      <c r="C374" s="121">
        <v>14.19583877</v>
      </c>
      <c r="D374" s="123">
        <v>22.880068895000001</v>
      </c>
      <c r="E374" s="23">
        <f t="shared" si="22"/>
        <v>-0.37955436956301181</v>
      </c>
      <c r="F374" s="24">
        <f t="shared" si="23"/>
        <v>5.6476809364070662E-4</v>
      </c>
      <c r="G374" s="119"/>
    </row>
    <row r="375" spans="1:7" x14ac:dyDescent="0.15">
      <c r="A375" s="25" t="s">
        <v>1710</v>
      </c>
      <c r="B375" s="25" t="s">
        <v>1711</v>
      </c>
      <c r="C375" s="121">
        <v>0.5382458</v>
      </c>
      <c r="D375" s="123">
        <v>0.70452000000000004</v>
      </c>
      <c r="E375" s="23">
        <f t="shared" si="22"/>
        <v>-0.23601061715778127</v>
      </c>
      <c r="F375" s="24">
        <f t="shared" si="23"/>
        <v>2.1413602908658358E-5</v>
      </c>
      <c r="G375" s="119"/>
    </row>
    <row r="376" spans="1:7" x14ac:dyDescent="0.15">
      <c r="A376" s="25" t="s">
        <v>1712</v>
      </c>
      <c r="B376" s="25" t="s">
        <v>1713</v>
      </c>
      <c r="C376" s="121">
        <v>1.7426500000000001E-2</v>
      </c>
      <c r="D376" s="123">
        <v>0.75896534999999998</v>
      </c>
      <c r="E376" s="23">
        <f t="shared" si="22"/>
        <v>-0.97703913623988237</v>
      </c>
      <c r="F376" s="24">
        <f t="shared" si="23"/>
        <v>6.9329691209431618E-7</v>
      </c>
      <c r="G376" s="119"/>
    </row>
    <row r="377" spans="1:7" x14ac:dyDescent="0.15">
      <c r="A377" s="25" t="s">
        <v>1714</v>
      </c>
      <c r="B377" s="25" t="s">
        <v>1715</v>
      </c>
      <c r="C377" s="121">
        <v>3.20843123</v>
      </c>
      <c r="D377" s="123">
        <v>2.5104870899999998</v>
      </c>
      <c r="E377" s="23">
        <f t="shared" si="22"/>
        <v>0.27801144358802499</v>
      </c>
      <c r="F377" s="24">
        <f t="shared" si="23"/>
        <v>1.2764441881192256E-4</v>
      </c>
      <c r="G377" s="119"/>
    </row>
    <row r="378" spans="1:7" x14ac:dyDescent="0.15">
      <c r="A378" s="25" t="s">
        <v>1716</v>
      </c>
      <c r="B378" s="25" t="s">
        <v>1717</v>
      </c>
      <c r="C378" s="121">
        <v>9.8244211000000004</v>
      </c>
      <c r="D378" s="123">
        <v>2.4993916</v>
      </c>
      <c r="E378" s="23">
        <f t="shared" si="22"/>
        <v>2.9307250212411695</v>
      </c>
      <c r="F378" s="24">
        <f t="shared" si="23"/>
        <v>3.9085535315434795E-4</v>
      </c>
      <c r="G378" s="119"/>
    </row>
    <row r="379" spans="1:7" x14ac:dyDescent="0.15">
      <c r="A379" s="25" t="s">
        <v>1718</v>
      </c>
      <c r="B379" s="25" t="s">
        <v>1719</v>
      </c>
      <c r="C379" s="121">
        <v>0.22671649999999999</v>
      </c>
      <c r="D379" s="123">
        <v>1.6162274999999999</v>
      </c>
      <c r="E379" s="23">
        <f t="shared" si="22"/>
        <v>-0.85972488402777458</v>
      </c>
      <c r="F379" s="24">
        <f t="shared" si="23"/>
        <v>9.0197027154523859E-6</v>
      </c>
      <c r="G379" s="119"/>
    </row>
    <row r="380" spans="1:7" x14ac:dyDescent="0.15">
      <c r="A380" s="25" t="s">
        <v>1720</v>
      </c>
      <c r="B380" s="25" t="s">
        <v>1721</v>
      </c>
      <c r="C380" s="121">
        <v>7.4441850000000004E-2</v>
      </c>
      <c r="D380" s="123">
        <v>0.59986550000000005</v>
      </c>
      <c r="E380" s="23">
        <f t="shared" si="22"/>
        <v>-0.87590243146171931</v>
      </c>
      <c r="F380" s="24">
        <f t="shared" si="23"/>
        <v>2.9615989863477041E-6</v>
      </c>
      <c r="G380" s="119"/>
    </row>
    <row r="381" spans="1:7" x14ac:dyDescent="0.15">
      <c r="A381" s="25" t="s">
        <v>1722</v>
      </c>
      <c r="B381" s="25" t="s">
        <v>1723</v>
      </c>
      <c r="C381" s="121">
        <v>1.68027434</v>
      </c>
      <c r="D381" s="123">
        <v>0.67531951000000001</v>
      </c>
      <c r="E381" s="23">
        <f t="shared" si="22"/>
        <v>1.4881175726731186</v>
      </c>
      <c r="F381" s="24">
        <f t="shared" si="23"/>
        <v>6.6848134243440455E-5</v>
      </c>
      <c r="G381" s="119"/>
    </row>
    <row r="382" spans="1:7" x14ac:dyDescent="0.15">
      <c r="A382" s="25" t="s">
        <v>470</v>
      </c>
      <c r="B382" s="25" t="s">
        <v>1724</v>
      </c>
      <c r="C382" s="121">
        <v>3.4373149540000001</v>
      </c>
      <c r="D382" s="123">
        <v>6.1550168699999999</v>
      </c>
      <c r="E382" s="23">
        <f t="shared" si="22"/>
        <v>-0.44154256168594386</v>
      </c>
      <c r="F382" s="24">
        <f t="shared" si="23"/>
        <v>1.3675034249584347E-4</v>
      </c>
      <c r="G382" s="119"/>
    </row>
    <row r="383" spans="1:7" x14ac:dyDescent="0.15">
      <c r="A383" s="25" t="s">
        <v>1725</v>
      </c>
      <c r="B383" s="25" t="s">
        <v>1726</v>
      </c>
      <c r="C383" s="121">
        <v>13.089625234</v>
      </c>
      <c r="D383" s="123">
        <v>12.829416189</v>
      </c>
      <c r="E383" s="23">
        <f t="shared" si="22"/>
        <v>2.0282220263701856E-2</v>
      </c>
      <c r="F383" s="24">
        <f t="shared" si="23"/>
        <v>5.2075842855444526E-4</v>
      </c>
      <c r="G383" s="119"/>
    </row>
    <row r="384" spans="1:7" x14ac:dyDescent="0.15">
      <c r="A384" s="25" t="s">
        <v>1727</v>
      </c>
      <c r="B384" s="25" t="s">
        <v>1728</v>
      </c>
      <c r="C384" s="121">
        <v>98.375238760000002</v>
      </c>
      <c r="D384" s="123">
        <v>62.559937290000001</v>
      </c>
      <c r="E384" s="23">
        <f t="shared" si="22"/>
        <v>0.57249580196949723</v>
      </c>
      <c r="F384" s="24">
        <f t="shared" si="23"/>
        <v>3.9137663477375878E-3</v>
      </c>
      <c r="G384" s="119"/>
    </row>
    <row r="385" spans="1:7" x14ac:dyDescent="0.15">
      <c r="A385" s="25" t="s">
        <v>1247</v>
      </c>
      <c r="B385" s="25" t="s">
        <v>1062</v>
      </c>
      <c r="C385" s="121">
        <v>1.9940208700000002</v>
      </c>
      <c r="D385" s="123"/>
      <c r="E385" s="23" t="str">
        <f t="shared" si="22"/>
        <v/>
      </c>
      <c r="F385" s="24">
        <f t="shared" si="23"/>
        <v>7.9330244846792067E-5</v>
      </c>
      <c r="G385" s="119"/>
    </row>
    <row r="386" spans="1:7" x14ac:dyDescent="0.15">
      <c r="A386" s="25" t="s">
        <v>1729</v>
      </c>
      <c r="B386" s="25" t="s">
        <v>1730</v>
      </c>
      <c r="C386" s="121">
        <v>14.28046932</v>
      </c>
      <c r="D386" s="123">
        <v>1.9916681999999999</v>
      </c>
      <c r="E386" s="23">
        <f t="shared" si="22"/>
        <v>6.1701045987479244</v>
      </c>
      <c r="F386" s="24">
        <f t="shared" si="23"/>
        <v>5.6813504047362455E-4</v>
      </c>
      <c r="G386" s="119"/>
    </row>
    <row r="387" spans="1:7" x14ac:dyDescent="0.15">
      <c r="A387" s="25" t="s">
        <v>1731</v>
      </c>
      <c r="B387" s="25" t="s">
        <v>1732</v>
      </c>
      <c r="C387" s="121">
        <v>4.7339304869999994</v>
      </c>
      <c r="D387" s="123">
        <v>9.5091467160000001</v>
      </c>
      <c r="E387" s="23">
        <f t="shared" si="22"/>
        <v>-0.50217084367467657</v>
      </c>
      <c r="F387" s="24">
        <f t="shared" si="23"/>
        <v>1.8833497195112282E-4</v>
      </c>
      <c r="G387" s="119"/>
    </row>
    <row r="388" spans="1:7" x14ac:dyDescent="0.15">
      <c r="A388" s="25" t="s">
        <v>1733</v>
      </c>
      <c r="B388" s="25" t="s">
        <v>1734</v>
      </c>
      <c r="C388" s="121">
        <v>7.6362000000000001E-4</v>
      </c>
      <c r="D388" s="123">
        <v>1.6368000000000001E-2</v>
      </c>
      <c r="E388" s="23">
        <f t="shared" si="22"/>
        <v>-0.95334677419354841</v>
      </c>
      <c r="F388" s="24">
        <f t="shared" ref="F388:F417" si="24">C388/$C$1656</f>
        <v>3.0379903481104163E-8</v>
      </c>
      <c r="G388" s="119"/>
    </row>
    <row r="389" spans="1:7" x14ac:dyDescent="0.15">
      <c r="A389" s="25" t="s">
        <v>1735</v>
      </c>
      <c r="B389" s="25" t="s">
        <v>1736</v>
      </c>
      <c r="C389" s="121">
        <v>33.747684001000003</v>
      </c>
      <c r="D389" s="123">
        <v>17.477582573999999</v>
      </c>
      <c r="E389" s="23">
        <f t="shared" si="22"/>
        <v>0.93091257661707361</v>
      </c>
      <c r="F389" s="24">
        <f t="shared" si="24"/>
        <v>1.3426198667677422E-3</v>
      </c>
      <c r="G389" s="119"/>
    </row>
    <row r="390" spans="1:7" x14ac:dyDescent="0.15">
      <c r="A390" s="25" t="s">
        <v>1737</v>
      </c>
      <c r="B390" s="25" t="s">
        <v>1738</v>
      </c>
      <c r="C390" s="121">
        <v>31.349467774000001</v>
      </c>
      <c r="D390" s="123">
        <v>12.06511244</v>
      </c>
      <c r="E390" s="23">
        <f t="shared" si="22"/>
        <v>1.5983568681934308</v>
      </c>
      <c r="F390" s="24">
        <f t="shared" si="24"/>
        <v>1.2472090898065862E-3</v>
      </c>
      <c r="G390" s="119"/>
    </row>
    <row r="391" spans="1:7" x14ac:dyDescent="0.15">
      <c r="A391" s="25" t="s">
        <v>1739</v>
      </c>
      <c r="B391" s="25" t="s">
        <v>1740</v>
      </c>
      <c r="C391" s="121">
        <v>6.2522541299999999</v>
      </c>
      <c r="D391" s="123">
        <v>13.981511509999999</v>
      </c>
      <c r="E391" s="23">
        <f t="shared" si="22"/>
        <v>-0.55281987033174496</v>
      </c>
      <c r="F391" s="24">
        <f t="shared" si="24"/>
        <v>2.4874005003632025E-4</v>
      </c>
      <c r="G391" s="119"/>
    </row>
    <row r="392" spans="1:7" x14ac:dyDescent="0.15">
      <c r="A392" s="25" t="s">
        <v>1741</v>
      </c>
      <c r="B392" s="25" t="s">
        <v>1742</v>
      </c>
      <c r="C392" s="121">
        <v>0.3884437</v>
      </c>
      <c r="D392" s="123">
        <v>0.26975269000000002</v>
      </c>
      <c r="E392" s="23">
        <f t="shared" si="22"/>
        <v>0.43999935644756683</v>
      </c>
      <c r="F392" s="24">
        <f t="shared" si="24"/>
        <v>1.5453867255759384E-5</v>
      </c>
      <c r="G392" s="119"/>
    </row>
    <row r="393" spans="1:7" x14ac:dyDescent="0.15">
      <c r="A393" s="25" t="s">
        <v>1743</v>
      </c>
      <c r="B393" s="25" t="s">
        <v>1744</v>
      </c>
      <c r="C393" s="121">
        <v>6.3405882460000003</v>
      </c>
      <c r="D393" s="123">
        <v>0.16421894200000001</v>
      </c>
      <c r="E393" s="23">
        <f t="shared" si="22"/>
        <v>37.610577858917154</v>
      </c>
      <c r="F393" s="24">
        <f t="shared" si="24"/>
        <v>2.5225433975917803E-4</v>
      </c>
      <c r="G393" s="119"/>
    </row>
    <row r="394" spans="1:7" x14ac:dyDescent="0.15">
      <c r="A394" s="25" t="s">
        <v>1745</v>
      </c>
      <c r="B394" s="25" t="s">
        <v>1746</v>
      </c>
      <c r="C394" s="121">
        <v>3.2510945520000001</v>
      </c>
      <c r="D394" s="123">
        <v>6.9224703660000007</v>
      </c>
      <c r="E394" s="23">
        <f t="shared" si="22"/>
        <v>-0.53035630633135167</v>
      </c>
      <c r="F394" s="24">
        <f t="shared" si="24"/>
        <v>1.2934173895092269E-4</v>
      </c>
      <c r="G394" s="119"/>
    </row>
    <row r="395" spans="1:7" x14ac:dyDescent="0.15">
      <c r="A395" s="25" t="s">
        <v>1747</v>
      </c>
      <c r="B395" s="25" t="s">
        <v>1748</v>
      </c>
      <c r="C395" s="121">
        <v>0.72117408999999999</v>
      </c>
      <c r="D395" s="123">
        <v>1.6421641499999999</v>
      </c>
      <c r="E395" s="23">
        <f t="shared" si="22"/>
        <v>-0.56083921939228798</v>
      </c>
      <c r="F395" s="24">
        <f t="shared" si="24"/>
        <v>2.8691232874038297E-5</v>
      </c>
      <c r="G395" s="119"/>
    </row>
    <row r="396" spans="1:7" x14ac:dyDescent="0.15">
      <c r="A396" s="25" t="s">
        <v>1749</v>
      </c>
      <c r="B396" s="25" t="s">
        <v>1750</v>
      </c>
      <c r="C396" s="121">
        <v>0.20852014000000002</v>
      </c>
      <c r="D396" s="123">
        <v>0.15459792</v>
      </c>
      <c r="E396" s="23">
        <f t="shared" si="22"/>
        <v>0.34879007427784292</v>
      </c>
      <c r="F396" s="24">
        <f t="shared" si="24"/>
        <v>8.2957776473459682E-6</v>
      </c>
      <c r="G396" s="119"/>
    </row>
    <row r="397" spans="1:7" x14ac:dyDescent="0.15">
      <c r="A397" s="25" t="s">
        <v>1751</v>
      </c>
      <c r="B397" s="25" t="s">
        <v>1752</v>
      </c>
      <c r="C397" s="121">
        <v>0.429907488</v>
      </c>
      <c r="D397" s="123">
        <v>0.14626645300000002</v>
      </c>
      <c r="E397" s="23">
        <f t="shared" ref="E397:E417" si="25">IF(ISERROR(C397/D397-1),"",((C397/D397-1)))</f>
        <v>1.9392077211306953</v>
      </c>
      <c r="F397" s="24">
        <f t="shared" si="24"/>
        <v>1.7103465062785085E-5</v>
      </c>
      <c r="G397" s="119"/>
    </row>
    <row r="398" spans="1:7" x14ac:dyDescent="0.15">
      <c r="A398" s="25" t="s">
        <v>1753</v>
      </c>
      <c r="B398" s="25" t="s">
        <v>1754</v>
      </c>
      <c r="C398" s="121">
        <v>0.11775708</v>
      </c>
      <c r="D398" s="123">
        <v>6.6636600000000004E-2</v>
      </c>
      <c r="E398" s="23">
        <f t="shared" si="25"/>
        <v>0.76715318608692518</v>
      </c>
      <c r="F398" s="24">
        <f t="shared" si="24"/>
        <v>4.6848546719790746E-6</v>
      </c>
      <c r="G398" s="119"/>
    </row>
    <row r="399" spans="1:7" x14ac:dyDescent="0.15">
      <c r="A399" s="25" t="s">
        <v>1755</v>
      </c>
      <c r="B399" s="25" t="s">
        <v>1756</v>
      </c>
      <c r="C399" s="121">
        <v>9.5126063890000001</v>
      </c>
      <c r="D399" s="123">
        <v>14.961689281</v>
      </c>
      <c r="E399" s="23">
        <f t="shared" si="25"/>
        <v>-0.36420238314398401</v>
      </c>
      <c r="F399" s="24">
        <f t="shared" si="24"/>
        <v>3.7845009815294883E-4</v>
      </c>
      <c r="G399" s="119"/>
    </row>
    <row r="400" spans="1:7" x14ac:dyDescent="0.15">
      <c r="A400" s="25" t="s">
        <v>1757</v>
      </c>
      <c r="B400" s="25" t="s">
        <v>1758</v>
      </c>
      <c r="C400" s="121">
        <v>9.7534405700000004</v>
      </c>
      <c r="D400" s="123">
        <v>8.4731455150000006</v>
      </c>
      <c r="E400" s="23">
        <f t="shared" si="25"/>
        <v>0.15110032664179962</v>
      </c>
      <c r="F400" s="24">
        <f t="shared" si="24"/>
        <v>3.8803145952867341E-4</v>
      </c>
      <c r="G400" s="119"/>
    </row>
    <row r="401" spans="1:7" x14ac:dyDescent="0.15">
      <c r="A401" s="25" t="s">
        <v>1759</v>
      </c>
      <c r="B401" s="25" t="s">
        <v>1760</v>
      </c>
      <c r="C401" s="121">
        <v>229.32177709499999</v>
      </c>
      <c r="D401" s="123">
        <v>189.81536550799999</v>
      </c>
      <c r="E401" s="23">
        <f t="shared" si="25"/>
        <v>0.2081307352609183</v>
      </c>
      <c r="F401" s="24">
        <f t="shared" si="24"/>
        <v>9.1233512142968789E-3</v>
      </c>
      <c r="G401" s="119"/>
    </row>
    <row r="402" spans="1:7" x14ac:dyDescent="0.15">
      <c r="A402" s="25" t="s">
        <v>550</v>
      </c>
      <c r="B402" s="25" t="s">
        <v>1761</v>
      </c>
      <c r="C402" s="121">
        <v>66.248744552000005</v>
      </c>
      <c r="D402" s="123">
        <v>67.881605682</v>
      </c>
      <c r="E402" s="23">
        <f t="shared" si="25"/>
        <v>-2.4054544874046457E-2</v>
      </c>
      <c r="F402" s="24">
        <f t="shared" si="24"/>
        <v>2.6356439920825611E-3</v>
      </c>
      <c r="G402" s="119"/>
    </row>
    <row r="403" spans="1:7" x14ac:dyDescent="0.15">
      <c r="A403" s="25" t="s">
        <v>1762</v>
      </c>
      <c r="B403" s="25" t="s">
        <v>1763</v>
      </c>
      <c r="C403" s="121">
        <v>17.387228764</v>
      </c>
      <c r="D403" s="123">
        <v>21.424738907999998</v>
      </c>
      <c r="E403" s="23">
        <f t="shared" si="25"/>
        <v>-0.18845084466781492</v>
      </c>
      <c r="F403" s="24">
        <f t="shared" si="24"/>
        <v>6.9173454290641682E-4</v>
      </c>
      <c r="G403" s="119"/>
    </row>
    <row r="404" spans="1:7" x14ac:dyDescent="0.15">
      <c r="A404" s="25" t="s">
        <v>1517</v>
      </c>
      <c r="B404" s="25" t="s">
        <v>1518</v>
      </c>
      <c r="C404" s="121">
        <v>6.4337319100000006</v>
      </c>
      <c r="D404" s="123">
        <v>6.5148456399999999</v>
      </c>
      <c r="E404" s="23">
        <f t="shared" si="25"/>
        <v>-1.2450598906284971E-2</v>
      </c>
      <c r="F404" s="24">
        <f t="shared" si="24"/>
        <v>2.5595997282562002E-4</v>
      </c>
      <c r="G404" s="119"/>
    </row>
    <row r="405" spans="1:7" x14ac:dyDescent="0.15">
      <c r="A405" s="25" t="s">
        <v>1764</v>
      </c>
      <c r="B405" s="25" t="s">
        <v>1765</v>
      </c>
      <c r="C405" s="121">
        <v>5.8091224400000003</v>
      </c>
      <c r="D405" s="123">
        <v>5.9056014550000002</v>
      </c>
      <c r="E405" s="23">
        <f t="shared" si="25"/>
        <v>-1.6336865217735919E-2</v>
      </c>
      <c r="F405" s="24">
        <f t="shared" si="24"/>
        <v>2.3111047253492092E-4</v>
      </c>
      <c r="G405" s="119"/>
    </row>
    <row r="406" spans="1:7" x14ac:dyDescent="0.15">
      <c r="A406" s="25" t="s">
        <v>1766</v>
      </c>
      <c r="B406" s="25" t="s">
        <v>1767</v>
      </c>
      <c r="C406" s="121">
        <v>22.905866898999999</v>
      </c>
      <c r="D406" s="123">
        <v>26.609339129000002</v>
      </c>
      <c r="E406" s="23">
        <f t="shared" si="25"/>
        <v>-0.13917941411644452</v>
      </c>
      <c r="F406" s="24">
        <f t="shared" si="24"/>
        <v>9.1128837058044405E-4</v>
      </c>
      <c r="G406" s="119"/>
    </row>
    <row r="407" spans="1:7" x14ac:dyDescent="0.15">
      <c r="A407" s="25" t="s">
        <v>1223</v>
      </c>
      <c r="B407" s="25" t="s">
        <v>323</v>
      </c>
      <c r="C407" s="121">
        <v>0.12156400000000001</v>
      </c>
      <c r="D407" s="123">
        <v>0.78578625000000002</v>
      </c>
      <c r="E407" s="23">
        <f t="shared" si="25"/>
        <v>-0.84529635126600899</v>
      </c>
      <c r="F407" s="24">
        <f t="shared" si="24"/>
        <v>4.8363094035998883E-6</v>
      </c>
      <c r="G407" s="119"/>
    </row>
    <row r="408" spans="1:7" x14ac:dyDescent="0.15">
      <c r="A408" s="25" t="s">
        <v>1768</v>
      </c>
      <c r="B408" s="25" t="s">
        <v>1769</v>
      </c>
      <c r="C408" s="121">
        <v>0.64263735999999994</v>
      </c>
      <c r="D408" s="123">
        <v>2.26405688</v>
      </c>
      <c r="E408" s="23">
        <f t="shared" si="25"/>
        <v>-0.71615670715834667</v>
      </c>
      <c r="F408" s="24">
        <f t="shared" si="24"/>
        <v>2.5566722938309089E-5</v>
      </c>
      <c r="G408" s="119"/>
    </row>
    <row r="409" spans="1:7" x14ac:dyDescent="0.15">
      <c r="A409" s="25" t="s">
        <v>1770</v>
      </c>
      <c r="B409" s="25" t="s">
        <v>1771</v>
      </c>
      <c r="C409" s="121">
        <v>2.7416362579999998</v>
      </c>
      <c r="D409" s="123">
        <v>1.2952574350000001</v>
      </c>
      <c r="E409" s="23">
        <f t="shared" si="25"/>
        <v>1.1166728589363393</v>
      </c>
      <c r="F409" s="24">
        <f t="shared" si="24"/>
        <v>1.0907341989253238E-4</v>
      </c>
      <c r="G409" s="119"/>
    </row>
    <row r="410" spans="1:7" x14ac:dyDescent="0.15">
      <c r="A410" s="25" t="s">
        <v>1772</v>
      </c>
      <c r="B410" s="25" t="s">
        <v>1773</v>
      </c>
      <c r="C410" s="121">
        <v>0.35965060999999998</v>
      </c>
      <c r="D410" s="123">
        <v>0.42006323800000001</v>
      </c>
      <c r="E410" s="23">
        <f t="shared" si="25"/>
        <v>-0.14381793628891659</v>
      </c>
      <c r="F410" s="24">
        <f t="shared" si="24"/>
        <v>1.4308361251303312E-5</v>
      </c>
      <c r="G410" s="119"/>
    </row>
    <row r="411" spans="1:7" x14ac:dyDescent="0.15">
      <c r="A411" s="25" t="s">
        <v>1774</v>
      </c>
      <c r="B411" s="25" t="s">
        <v>1775</v>
      </c>
      <c r="C411" s="121">
        <v>8.326887536000001</v>
      </c>
      <c r="D411" s="123">
        <v>22.269268335</v>
      </c>
      <c r="E411" s="23">
        <f t="shared" si="25"/>
        <v>-0.62608167404795867</v>
      </c>
      <c r="F411" s="24">
        <f t="shared" si="24"/>
        <v>3.312773888081628E-4</v>
      </c>
      <c r="G411" s="119"/>
    </row>
    <row r="412" spans="1:7" x14ac:dyDescent="0.15">
      <c r="A412" s="25" t="s">
        <v>1776</v>
      </c>
      <c r="B412" s="25" t="s">
        <v>1777</v>
      </c>
      <c r="C412" s="121">
        <v>1.7483886200000001</v>
      </c>
      <c r="D412" s="123">
        <v>1.7663025800000001</v>
      </c>
      <c r="E412" s="23">
        <f t="shared" si="25"/>
        <v>-1.0142067504651409E-2</v>
      </c>
      <c r="F412" s="24">
        <f t="shared" si="24"/>
        <v>6.955799680870185E-5</v>
      </c>
      <c r="G412" s="119"/>
    </row>
    <row r="413" spans="1:7" x14ac:dyDescent="0.15">
      <c r="A413" s="25" t="s">
        <v>1778</v>
      </c>
      <c r="B413" s="25" t="s">
        <v>1779</v>
      </c>
      <c r="C413" s="121">
        <v>27.992578525999999</v>
      </c>
      <c r="D413" s="123">
        <v>38.356949393000001</v>
      </c>
      <c r="E413" s="23">
        <f t="shared" si="25"/>
        <v>-0.27020842457537719</v>
      </c>
      <c r="F413" s="24">
        <f t="shared" si="24"/>
        <v>1.1136584083799651E-3</v>
      </c>
      <c r="G413" s="119"/>
    </row>
    <row r="414" spans="1:7" x14ac:dyDescent="0.15">
      <c r="A414" s="25" t="s">
        <v>0</v>
      </c>
      <c r="B414" s="25" t="s">
        <v>1</v>
      </c>
      <c r="C414" s="121">
        <v>5.1071077189999992</v>
      </c>
      <c r="D414" s="123">
        <v>8.8113676400000003</v>
      </c>
      <c r="E414" s="23">
        <f t="shared" si="25"/>
        <v>-0.42039556994355542</v>
      </c>
      <c r="F414" s="24">
        <f t="shared" si="24"/>
        <v>2.031814771363008E-4</v>
      </c>
      <c r="G414" s="119"/>
    </row>
    <row r="415" spans="1:7" x14ac:dyDescent="0.15">
      <c r="A415" s="25" t="s">
        <v>537</v>
      </c>
      <c r="B415" s="25" t="s">
        <v>330</v>
      </c>
      <c r="C415" s="121">
        <v>0.17855642000000002</v>
      </c>
      <c r="D415" s="123">
        <v>0.51769443000000004</v>
      </c>
      <c r="E415" s="23">
        <f t="shared" si="25"/>
        <v>-0.65509302466321684</v>
      </c>
      <c r="F415" s="24">
        <f t="shared" si="24"/>
        <v>7.1036992293699712E-6</v>
      </c>
      <c r="G415" s="119"/>
    </row>
    <row r="416" spans="1:7" x14ac:dyDescent="0.15">
      <c r="A416" s="25" t="s">
        <v>1222</v>
      </c>
      <c r="B416" s="25" t="s">
        <v>333</v>
      </c>
      <c r="C416" s="121">
        <v>3.9652635299999996</v>
      </c>
      <c r="D416" s="123">
        <v>7.9925128799999996</v>
      </c>
      <c r="E416" s="23">
        <f t="shared" si="25"/>
        <v>-0.50387774289079412</v>
      </c>
      <c r="F416" s="24">
        <f t="shared" si="24"/>
        <v>1.5775428003266331E-4</v>
      </c>
      <c r="G416" s="119"/>
    </row>
    <row r="417" spans="1:7" x14ac:dyDescent="0.15">
      <c r="A417" s="25" t="s">
        <v>536</v>
      </c>
      <c r="B417" s="25" t="s">
        <v>301</v>
      </c>
      <c r="C417" s="121">
        <v>1.04105789</v>
      </c>
      <c r="D417" s="123">
        <v>1.17511816</v>
      </c>
      <c r="E417" s="23">
        <f t="shared" si="25"/>
        <v>-0.11408237449074909</v>
      </c>
      <c r="F417" s="24">
        <f t="shared" si="24"/>
        <v>4.1417508991961914E-5</v>
      </c>
      <c r="G417" s="119"/>
    </row>
    <row r="418" spans="1:7" x14ac:dyDescent="0.15">
      <c r="A418" s="25" t="s">
        <v>3</v>
      </c>
      <c r="B418" s="25" t="s">
        <v>4</v>
      </c>
      <c r="C418" s="121">
        <v>18.442055113999999</v>
      </c>
      <c r="D418" s="123">
        <v>13.995019564</v>
      </c>
      <c r="E418" s="23">
        <f t="shared" ref="E418:E449" si="26">IF(ISERROR(C418/D418-1),"",((C418/D418-1)))</f>
        <v>0.31775843754011635</v>
      </c>
      <c r="F418" s="24">
        <f t="shared" ref="F418:F449" si="27">C418/$C$1656</f>
        <v>7.3369981712962382E-4</v>
      </c>
      <c r="G418" s="119"/>
    </row>
    <row r="419" spans="1:7" x14ac:dyDescent="0.15">
      <c r="A419" s="25" t="s">
        <v>5</v>
      </c>
      <c r="B419" s="25" t="s">
        <v>6</v>
      </c>
      <c r="C419" s="121">
        <v>8.3771169959999998</v>
      </c>
      <c r="D419" s="123">
        <v>14.277265315999999</v>
      </c>
      <c r="E419" s="23">
        <f t="shared" si="26"/>
        <v>-0.41325479280600907</v>
      </c>
      <c r="F419" s="24">
        <f t="shared" si="27"/>
        <v>3.3327572063120039E-4</v>
      </c>
      <c r="G419" s="119"/>
    </row>
    <row r="420" spans="1:7" x14ac:dyDescent="0.15">
      <c r="A420" s="25" t="s">
        <v>554</v>
      </c>
      <c r="B420" s="25" t="s">
        <v>2</v>
      </c>
      <c r="C420" s="121">
        <v>3.5419327149999997</v>
      </c>
      <c r="D420" s="123">
        <v>10.97335124</v>
      </c>
      <c r="E420" s="23">
        <f t="shared" si="26"/>
        <v>-0.67722415536204061</v>
      </c>
      <c r="F420" s="24">
        <f t="shared" si="27"/>
        <v>1.4091246171952699E-4</v>
      </c>
      <c r="G420" s="119"/>
    </row>
    <row r="421" spans="1:7" x14ac:dyDescent="0.15">
      <c r="A421" s="25" t="s">
        <v>7</v>
      </c>
      <c r="B421" s="25" t="s">
        <v>8</v>
      </c>
      <c r="C421" s="121">
        <v>3.435890933</v>
      </c>
      <c r="D421" s="123">
        <v>4.1349546630000003</v>
      </c>
      <c r="E421" s="23">
        <f t="shared" si="26"/>
        <v>-0.16906200598891552</v>
      </c>
      <c r="F421" s="24">
        <f t="shared" si="27"/>
        <v>1.3669368915971417E-4</v>
      </c>
      <c r="G421" s="119"/>
    </row>
    <row r="422" spans="1:7" x14ac:dyDescent="0.15">
      <c r="A422" s="25" t="s">
        <v>1221</v>
      </c>
      <c r="B422" s="25" t="s">
        <v>1384</v>
      </c>
      <c r="C422" s="121">
        <v>0.53665176000000003</v>
      </c>
      <c r="D422" s="123">
        <v>0.56767171999999999</v>
      </c>
      <c r="E422" s="23">
        <f t="shared" si="26"/>
        <v>-5.4644187665363941E-2</v>
      </c>
      <c r="F422" s="24">
        <f t="shared" si="27"/>
        <v>2.135018552652455E-5</v>
      </c>
      <c r="G422" s="119"/>
    </row>
    <row r="423" spans="1:7" x14ac:dyDescent="0.15">
      <c r="A423" s="25" t="s">
        <v>39</v>
      </c>
      <c r="B423" s="25" t="s">
        <v>40</v>
      </c>
      <c r="C423" s="121">
        <v>0.88982704000000001</v>
      </c>
      <c r="D423" s="123">
        <v>1.3970455579999999</v>
      </c>
      <c r="E423" s="23">
        <f t="shared" si="26"/>
        <v>-0.36306512346392639</v>
      </c>
      <c r="F423" s="24">
        <f t="shared" si="27"/>
        <v>3.5400931864116463E-5</v>
      </c>
      <c r="G423" s="119"/>
    </row>
    <row r="424" spans="1:7" x14ac:dyDescent="0.15">
      <c r="A424" s="25" t="s">
        <v>834</v>
      </c>
      <c r="B424" s="25" t="s">
        <v>835</v>
      </c>
      <c r="C424" s="121">
        <v>47.199127404000002</v>
      </c>
      <c r="D424" s="123">
        <v>41.834439211000003</v>
      </c>
      <c r="E424" s="23">
        <f t="shared" si="26"/>
        <v>0.12823616843391084</v>
      </c>
      <c r="F424" s="24">
        <f t="shared" si="27"/>
        <v>1.877772890869619E-3</v>
      </c>
      <c r="G424" s="119"/>
    </row>
    <row r="425" spans="1:7" x14ac:dyDescent="0.15">
      <c r="A425" s="25" t="s">
        <v>451</v>
      </c>
      <c r="B425" s="25" t="s">
        <v>452</v>
      </c>
      <c r="C425" s="121">
        <v>0.24714563000000001</v>
      </c>
      <c r="D425" s="123">
        <v>2.3329770499999998</v>
      </c>
      <c r="E425" s="23">
        <f t="shared" si="26"/>
        <v>-0.89406426865622191</v>
      </c>
      <c r="F425" s="24">
        <f t="shared" si="27"/>
        <v>9.8324564379883728E-6</v>
      </c>
      <c r="G425" s="119"/>
    </row>
    <row r="426" spans="1:7" x14ac:dyDescent="0.15">
      <c r="A426" s="25" t="s">
        <v>836</v>
      </c>
      <c r="B426" s="25" t="s">
        <v>837</v>
      </c>
      <c r="C426" s="121">
        <v>4.6404497600000001</v>
      </c>
      <c r="D426" s="123">
        <v>1.8605702579999999</v>
      </c>
      <c r="E426" s="23">
        <f t="shared" si="26"/>
        <v>1.4941007951982432</v>
      </c>
      <c r="F426" s="24">
        <f t="shared" si="27"/>
        <v>1.8461592915024877E-4</v>
      </c>
      <c r="G426" s="119"/>
    </row>
    <row r="427" spans="1:7" x14ac:dyDescent="0.15">
      <c r="A427" s="25" t="s">
        <v>838</v>
      </c>
      <c r="B427" s="25" t="s">
        <v>839</v>
      </c>
      <c r="C427" s="121">
        <v>9.2923539759999993</v>
      </c>
      <c r="D427" s="123">
        <v>11.171661149</v>
      </c>
      <c r="E427" s="23">
        <f t="shared" si="26"/>
        <v>-0.16822092506522379</v>
      </c>
      <c r="F427" s="24">
        <f t="shared" si="27"/>
        <v>3.6968756305902735E-4</v>
      </c>
      <c r="G427" s="119"/>
    </row>
    <row r="428" spans="1:7" x14ac:dyDescent="0.15">
      <c r="A428" s="25" t="s">
        <v>840</v>
      </c>
      <c r="B428" s="25" t="s">
        <v>841</v>
      </c>
      <c r="C428" s="121">
        <v>0.41105136099999995</v>
      </c>
      <c r="D428" s="123">
        <v>0.52344108</v>
      </c>
      <c r="E428" s="23">
        <f t="shared" si="26"/>
        <v>-0.21471321853454839</v>
      </c>
      <c r="F428" s="24">
        <f t="shared" si="27"/>
        <v>1.635329178512415E-5</v>
      </c>
      <c r="G428" s="119"/>
    </row>
    <row r="429" spans="1:7" x14ac:dyDescent="0.15">
      <c r="A429" s="25" t="s">
        <v>665</v>
      </c>
      <c r="B429" s="25" t="s">
        <v>842</v>
      </c>
      <c r="C429" s="121">
        <v>18.844211980000001</v>
      </c>
      <c r="D429" s="123">
        <v>21.729127460000001</v>
      </c>
      <c r="E429" s="23">
        <f t="shared" si="26"/>
        <v>-0.13276720316131829</v>
      </c>
      <c r="F429" s="24">
        <f t="shared" si="27"/>
        <v>7.4969924979684504E-4</v>
      </c>
      <c r="G429" s="119"/>
    </row>
    <row r="430" spans="1:7" x14ac:dyDescent="0.15">
      <c r="A430" s="25" t="s">
        <v>843</v>
      </c>
      <c r="B430" s="25" t="s">
        <v>844</v>
      </c>
      <c r="C430" s="121">
        <v>0.32000109999999998</v>
      </c>
      <c r="D430" s="123">
        <v>0.567522835</v>
      </c>
      <c r="E430" s="23">
        <f t="shared" si="26"/>
        <v>-0.43614409806082965</v>
      </c>
      <c r="F430" s="24">
        <f t="shared" si="27"/>
        <v>1.2730942788097693E-5</v>
      </c>
      <c r="G430" s="119"/>
    </row>
    <row r="431" spans="1:7" x14ac:dyDescent="0.15">
      <c r="A431" s="25" t="s">
        <v>845</v>
      </c>
      <c r="B431" s="25" t="s">
        <v>846</v>
      </c>
      <c r="C431" s="121">
        <v>1.973788358</v>
      </c>
      <c r="D431" s="123">
        <v>7.835098157</v>
      </c>
      <c r="E431" s="23">
        <f t="shared" si="26"/>
        <v>-0.74808377400650861</v>
      </c>
      <c r="F431" s="24">
        <f t="shared" si="27"/>
        <v>7.8525313386458017E-5</v>
      </c>
      <c r="G431" s="119"/>
    </row>
    <row r="432" spans="1:7" x14ac:dyDescent="0.15">
      <c r="A432" s="25" t="s">
        <v>847</v>
      </c>
      <c r="B432" s="25" t="s">
        <v>848</v>
      </c>
      <c r="C432" s="121">
        <v>8.1059480280000002</v>
      </c>
      <c r="D432" s="123">
        <v>2.4484438859999997</v>
      </c>
      <c r="E432" s="23">
        <f t="shared" si="26"/>
        <v>2.3106529720158764</v>
      </c>
      <c r="F432" s="24">
        <f t="shared" si="27"/>
        <v>3.2248751828591006E-4</v>
      </c>
      <c r="G432" s="119"/>
    </row>
    <row r="433" spans="1:7" x14ac:dyDescent="0.15">
      <c r="A433" s="25" t="s">
        <v>849</v>
      </c>
      <c r="B433" s="25" t="s">
        <v>850</v>
      </c>
      <c r="C433" s="121">
        <v>1.650306E-2</v>
      </c>
      <c r="D433" s="123">
        <v>0.20587391899999999</v>
      </c>
      <c r="E433" s="23">
        <f t="shared" si="26"/>
        <v>-0.91983899621593157</v>
      </c>
      <c r="F433" s="24">
        <f t="shared" si="27"/>
        <v>6.5655872023109776E-7</v>
      </c>
      <c r="G433" s="119"/>
    </row>
    <row r="434" spans="1:7" x14ac:dyDescent="0.15">
      <c r="A434" s="25" t="s">
        <v>851</v>
      </c>
      <c r="B434" s="25" t="s">
        <v>852</v>
      </c>
      <c r="C434" s="121">
        <v>3.096256E-2</v>
      </c>
      <c r="D434" s="123">
        <v>0.12071966000000001</v>
      </c>
      <c r="E434" s="23">
        <f t="shared" si="26"/>
        <v>-0.74351683893079223</v>
      </c>
      <c r="F434" s="24">
        <f t="shared" si="27"/>
        <v>1.2318163279221295E-6</v>
      </c>
      <c r="G434" s="119"/>
    </row>
    <row r="435" spans="1:7" x14ac:dyDescent="0.15">
      <c r="A435" s="25" t="s">
        <v>853</v>
      </c>
      <c r="B435" s="25" t="s">
        <v>854</v>
      </c>
      <c r="C435" s="121">
        <v>11.097496312999999</v>
      </c>
      <c r="D435" s="123">
        <v>7.9186548820000002</v>
      </c>
      <c r="E435" s="23">
        <f t="shared" si="26"/>
        <v>0.40143704686838477</v>
      </c>
      <c r="F435" s="24">
        <f t="shared" si="27"/>
        <v>4.4150345311915514E-4</v>
      </c>
      <c r="G435" s="119"/>
    </row>
    <row r="436" spans="1:7" x14ac:dyDescent="0.15">
      <c r="A436" s="25" t="s">
        <v>556</v>
      </c>
      <c r="B436" s="25" t="s">
        <v>855</v>
      </c>
      <c r="C436" s="121">
        <v>7.7303507500000004</v>
      </c>
      <c r="D436" s="123">
        <v>6.6711549800000007</v>
      </c>
      <c r="E436" s="23">
        <f t="shared" si="26"/>
        <v>0.15877247240926784</v>
      </c>
      <c r="F436" s="24">
        <f t="shared" si="27"/>
        <v>3.0754473384678399E-4</v>
      </c>
      <c r="G436" s="119"/>
    </row>
    <row r="437" spans="1:7" x14ac:dyDescent="0.15">
      <c r="A437" s="25" t="s">
        <v>557</v>
      </c>
      <c r="B437" s="25" t="s">
        <v>856</v>
      </c>
      <c r="C437" s="121">
        <v>2.1349762599999997</v>
      </c>
      <c r="D437" s="123">
        <v>2.0020176599999999</v>
      </c>
      <c r="E437" s="23">
        <f t="shared" si="26"/>
        <v>6.6412301278101493E-2</v>
      </c>
      <c r="F437" s="24">
        <f t="shared" si="27"/>
        <v>8.4938022463068981E-5</v>
      </c>
      <c r="G437" s="119"/>
    </row>
    <row r="438" spans="1:7" x14ac:dyDescent="0.15">
      <c r="A438" s="25" t="s">
        <v>857</v>
      </c>
      <c r="B438" s="25" t="s">
        <v>858</v>
      </c>
      <c r="C438" s="121">
        <v>9.7344327000000008E-2</v>
      </c>
      <c r="D438" s="123">
        <v>3.486732E-2</v>
      </c>
      <c r="E438" s="23">
        <f t="shared" si="26"/>
        <v>1.7918499901913885</v>
      </c>
      <c r="F438" s="24">
        <f t="shared" si="27"/>
        <v>3.8727524929847855E-6</v>
      </c>
      <c r="G438" s="119"/>
    </row>
    <row r="439" spans="1:7" x14ac:dyDescent="0.15">
      <c r="A439" s="25" t="s">
        <v>1039</v>
      </c>
      <c r="B439" s="25" t="s">
        <v>1040</v>
      </c>
      <c r="C439" s="121">
        <v>6.4078512400000003</v>
      </c>
      <c r="D439" s="123">
        <v>1.4063049399999998</v>
      </c>
      <c r="E439" s="23">
        <f t="shared" si="26"/>
        <v>3.5565161991111269</v>
      </c>
      <c r="F439" s="24">
        <f t="shared" si="27"/>
        <v>2.5493033471160213E-4</v>
      </c>
      <c r="G439" s="119"/>
    </row>
    <row r="440" spans="1:7" x14ac:dyDescent="0.15">
      <c r="A440" s="25" t="s">
        <v>1049</v>
      </c>
      <c r="B440" s="25" t="s">
        <v>1050</v>
      </c>
      <c r="C440" s="121">
        <v>0.73452245999999999</v>
      </c>
      <c r="D440" s="123">
        <v>1.6926154499999999</v>
      </c>
      <c r="E440" s="23">
        <f t="shared" si="26"/>
        <v>-0.56604291896307579</v>
      </c>
      <c r="F440" s="24">
        <f t="shared" si="27"/>
        <v>2.9222285219746983E-5</v>
      </c>
      <c r="G440" s="119"/>
    </row>
    <row r="441" spans="1:7" x14ac:dyDescent="0.15">
      <c r="A441" s="25" t="s">
        <v>1053</v>
      </c>
      <c r="B441" s="25" t="s">
        <v>1054</v>
      </c>
      <c r="C441" s="121">
        <v>0.29894802000000004</v>
      </c>
      <c r="D441" s="123">
        <v>0.66959731</v>
      </c>
      <c r="E441" s="23">
        <f t="shared" si="26"/>
        <v>-0.55354058994054189</v>
      </c>
      <c r="F441" s="24">
        <f t="shared" si="27"/>
        <v>1.18933658016647E-5</v>
      </c>
      <c r="G441" s="119"/>
    </row>
    <row r="442" spans="1:7" x14ac:dyDescent="0.15">
      <c r="A442" s="25" t="s">
        <v>1047</v>
      </c>
      <c r="B442" s="25" t="s">
        <v>1048</v>
      </c>
      <c r="C442" s="121">
        <v>6.0719382099999999</v>
      </c>
      <c r="D442" s="123">
        <v>1.6806871299999999</v>
      </c>
      <c r="E442" s="23">
        <f t="shared" si="26"/>
        <v>2.6127712895617878</v>
      </c>
      <c r="F442" s="24">
        <f t="shared" si="27"/>
        <v>2.4156635075433904E-4</v>
      </c>
      <c r="G442" s="119"/>
    </row>
    <row r="443" spans="1:7" x14ac:dyDescent="0.15">
      <c r="A443" s="25" t="s">
        <v>859</v>
      </c>
      <c r="B443" s="25" t="s">
        <v>860</v>
      </c>
      <c r="C443" s="121">
        <v>0</v>
      </c>
      <c r="D443" s="123">
        <v>2.6350000000000002E-3</v>
      </c>
      <c r="E443" s="23">
        <f t="shared" si="26"/>
        <v>-1</v>
      </c>
      <c r="F443" s="24">
        <f t="shared" si="27"/>
        <v>0</v>
      </c>
      <c r="G443" s="119"/>
    </row>
    <row r="444" spans="1:7" x14ac:dyDescent="0.15">
      <c r="A444" s="25" t="s">
        <v>861</v>
      </c>
      <c r="B444" s="25" t="s">
        <v>862</v>
      </c>
      <c r="C444" s="121">
        <v>5.3899999999999996E-5</v>
      </c>
      <c r="D444" s="123">
        <v>1.8400000000000001E-3</v>
      </c>
      <c r="E444" s="23">
        <f t="shared" si="26"/>
        <v>-0.97070652173913041</v>
      </c>
      <c r="F444" s="24">
        <f t="shared" si="27"/>
        <v>2.1443608046299392E-9</v>
      </c>
      <c r="G444" s="119"/>
    </row>
    <row r="445" spans="1:7" x14ac:dyDescent="0.15">
      <c r="A445" s="25" t="s">
        <v>863</v>
      </c>
      <c r="B445" s="25" t="s">
        <v>864</v>
      </c>
      <c r="C445" s="121">
        <v>0</v>
      </c>
      <c r="D445" s="123">
        <v>2.2200000000000002E-3</v>
      </c>
      <c r="E445" s="23">
        <f t="shared" si="26"/>
        <v>-1</v>
      </c>
      <c r="F445" s="24">
        <f t="shared" si="27"/>
        <v>0</v>
      </c>
      <c r="G445" s="119"/>
    </row>
    <row r="446" spans="1:7" x14ac:dyDescent="0.15">
      <c r="A446" s="25" t="s">
        <v>865</v>
      </c>
      <c r="B446" s="25" t="s">
        <v>866</v>
      </c>
      <c r="C446" s="121">
        <v>3.5462051200000002</v>
      </c>
      <c r="D446" s="123">
        <v>16.181762883000001</v>
      </c>
      <c r="E446" s="23">
        <f t="shared" si="26"/>
        <v>-0.78085174367957644</v>
      </c>
      <c r="F446" s="24">
        <f t="shared" si="27"/>
        <v>1.4108243533406329E-4</v>
      </c>
      <c r="G446" s="119"/>
    </row>
    <row r="447" spans="1:7" x14ac:dyDescent="0.15">
      <c r="A447" s="25" t="s">
        <v>1312</v>
      </c>
      <c r="B447" s="25" t="s">
        <v>1310</v>
      </c>
      <c r="C447" s="121">
        <v>9.3842157799999999</v>
      </c>
      <c r="D447" s="123">
        <v>3.2993976000000003</v>
      </c>
      <c r="E447" s="23">
        <f t="shared" si="26"/>
        <v>1.8442209511215015</v>
      </c>
      <c r="F447" s="24">
        <f t="shared" si="27"/>
        <v>3.733421985310162E-4</v>
      </c>
      <c r="G447" s="119"/>
    </row>
    <row r="448" spans="1:7" x14ac:dyDescent="0.15">
      <c r="A448" s="25" t="s">
        <v>867</v>
      </c>
      <c r="B448" s="25" t="s">
        <v>868</v>
      </c>
      <c r="C448" s="121">
        <v>3.4179250000000001E-2</v>
      </c>
      <c r="D448" s="123">
        <v>3.2250600000000001E-3</v>
      </c>
      <c r="E448" s="23">
        <f t="shared" si="26"/>
        <v>9.5980198818006492</v>
      </c>
      <c r="F448" s="24">
        <f t="shared" si="27"/>
        <v>1.359789314130758E-6</v>
      </c>
      <c r="G448" s="119"/>
    </row>
    <row r="449" spans="1:7" x14ac:dyDescent="0.15">
      <c r="A449" s="25" t="s">
        <v>869</v>
      </c>
      <c r="B449" s="25" t="s">
        <v>870</v>
      </c>
      <c r="C449" s="121">
        <v>4.4063999999999999E-2</v>
      </c>
      <c r="D449" s="123">
        <v>2.5557450000000002E-2</v>
      </c>
      <c r="E449" s="23">
        <f t="shared" si="26"/>
        <v>0.72411566881672451</v>
      </c>
      <c r="F449" s="24">
        <f t="shared" si="27"/>
        <v>1.7530447958295667E-6</v>
      </c>
      <c r="G449" s="119"/>
    </row>
    <row r="450" spans="1:7" x14ac:dyDescent="0.15">
      <c r="A450" s="25" t="s">
        <v>871</v>
      </c>
      <c r="B450" s="25" t="s">
        <v>872</v>
      </c>
      <c r="C450" s="121">
        <v>6.6514999999999996E-5</v>
      </c>
      <c r="D450" s="123">
        <v>2.7179999999999999E-4</v>
      </c>
      <c r="E450" s="23">
        <f t="shared" ref="E450:E466" si="28">IF(ISERROR(C450/D450-1),"",((C450/D450-1)))</f>
        <v>-0.75527961736571014</v>
      </c>
      <c r="F450" s="24">
        <f t="shared" ref="F450:F465" si="29">C450/$C$1656</f>
        <v>2.6462367146560373E-9</v>
      </c>
      <c r="G450" s="119"/>
    </row>
    <row r="451" spans="1:7" x14ac:dyDescent="0.15">
      <c r="A451" s="25" t="s">
        <v>873</v>
      </c>
      <c r="B451" s="25" t="s">
        <v>874</v>
      </c>
      <c r="C451" s="121">
        <v>0</v>
      </c>
      <c r="D451" s="123">
        <v>7.1199999999999999E-2</v>
      </c>
      <c r="E451" s="23">
        <f t="shared" si="28"/>
        <v>-1</v>
      </c>
      <c r="F451" s="24">
        <f t="shared" si="29"/>
        <v>0</v>
      </c>
      <c r="G451" s="119"/>
    </row>
    <row r="452" spans="1:7" x14ac:dyDescent="0.15">
      <c r="A452" s="25" t="s">
        <v>875</v>
      </c>
      <c r="B452" s="25" t="s">
        <v>876</v>
      </c>
      <c r="C452" s="121">
        <v>0.37513591999999996</v>
      </c>
      <c r="D452" s="123">
        <v>0.14759</v>
      </c>
      <c r="E452" s="23">
        <f t="shared" si="28"/>
        <v>1.5417434785554573</v>
      </c>
      <c r="F452" s="24">
        <f t="shared" si="29"/>
        <v>1.492442974502398E-5</v>
      </c>
      <c r="G452" s="119"/>
    </row>
    <row r="453" spans="1:7" x14ac:dyDescent="0.15">
      <c r="A453" s="25" t="s">
        <v>877</v>
      </c>
      <c r="B453" s="25" t="s">
        <v>878</v>
      </c>
      <c r="C453" s="121">
        <v>0.60446962999999998</v>
      </c>
      <c r="D453" s="123">
        <v>0.102022</v>
      </c>
      <c r="E453" s="23">
        <f t="shared" si="28"/>
        <v>4.9248949246241001</v>
      </c>
      <c r="F453" s="24">
        <f t="shared" si="29"/>
        <v>2.404825569872285E-5</v>
      </c>
      <c r="G453" s="119"/>
    </row>
    <row r="454" spans="1:7" x14ac:dyDescent="0.15">
      <c r="A454" s="25" t="s">
        <v>879</v>
      </c>
      <c r="B454" s="25" t="s">
        <v>880</v>
      </c>
      <c r="C454" s="121">
        <v>2.8874750000000001E-2</v>
      </c>
      <c r="D454" s="123">
        <v>2.2840700000000002E-2</v>
      </c>
      <c r="E454" s="23">
        <f t="shared" si="28"/>
        <v>0.26417973179455956</v>
      </c>
      <c r="F454" s="24">
        <f t="shared" si="29"/>
        <v>1.1487547707511752E-6</v>
      </c>
      <c r="G454" s="119"/>
    </row>
    <row r="455" spans="1:7" x14ac:dyDescent="0.15">
      <c r="A455" s="25" t="s">
        <v>1041</v>
      </c>
      <c r="B455" s="25" t="s">
        <v>1042</v>
      </c>
      <c r="C455" s="121">
        <v>0.76309853000000005</v>
      </c>
      <c r="D455" s="123">
        <v>1.3566301200000002</v>
      </c>
      <c r="E455" s="23">
        <f t="shared" si="28"/>
        <v>-0.43750435822551248</v>
      </c>
      <c r="F455" s="24">
        <f t="shared" si="29"/>
        <v>3.0359157287620112E-5</v>
      </c>
      <c r="G455" s="119"/>
    </row>
    <row r="456" spans="1:7" x14ac:dyDescent="0.15">
      <c r="A456" s="25" t="s">
        <v>396</v>
      </c>
      <c r="B456" s="25" t="s">
        <v>397</v>
      </c>
      <c r="C456" s="121">
        <v>0.59851127999999998</v>
      </c>
      <c r="D456" s="123">
        <v>0.11386631</v>
      </c>
      <c r="E456" s="23">
        <f t="shared" si="28"/>
        <v>4.2562630685055129</v>
      </c>
      <c r="F456" s="24">
        <f t="shared" si="29"/>
        <v>2.3811208348068551E-5</v>
      </c>
      <c r="G456" s="119"/>
    </row>
    <row r="457" spans="1:7" x14ac:dyDescent="0.15">
      <c r="A457" s="25" t="s">
        <v>526</v>
      </c>
      <c r="B457" s="25" t="s">
        <v>881</v>
      </c>
      <c r="C457" s="121">
        <v>5.5641518799999998</v>
      </c>
      <c r="D457" s="123">
        <v>18.157914309999999</v>
      </c>
      <c r="E457" s="23">
        <f t="shared" si="28"/>
        <v>-0.69356877750349955</v>
      </c>
      <c r="F457" s="24">
        <f t="shared" si="29"/>
        <v>2.2136454921113153E-4</v>
      </c>
      <c r="G457" s="119"/>
    </row>
    <row r="458" spans="1:7" x14ac:dyDescent="0.15">
      <c r="A458" s="25" t="s">
        <v>666</v>
      </c>
      <c r="B458" s="25" t="s">
        <v>883</v>
      </c>
      <c r="C458" s="121">
        <v>1.6539845</v>
      </c>
      <c r="D458" s="123">
        <v>0.74006000000000005</v>
      </c>
      <c r="E458" s="23">
        <f t="shared" si="28"/>
        <v>1.2349329784071559</v>
      </c>
      <c r="F458" s="24">
        <f t="shared" si="29"/>
        <v>6.5802217685815355E-5</v>
      </c>
      <c r="G458" s="119"/>
    </row>
    <row r="459" spans="1:7" x14ac:dyDescent="0.15">
      <c r="A459" s="25" t="s">
        <v>887</v>
      </c>
      <c r="B459" s="25" t="s">
        <v>888</v>
      </c>
      <c r="C459" s="121">
        <v>0.47165452000000002</v>
      </c>
      <c r="D459" s="123">
        <v>0.1222983</v>
      </c>
      <c r="E459" s="23">
        <f t="shared" si="28"/>
        <v>2.8565909746905724</v>
      </c>
      <c r="F459" s="24">
        <f t="shared" si="29"/>
        <v>1.8764331465947086E-5</v>
      </c>
      <c r="G459" s="119"/>
    </row>
    <row r="460" spans="1:7" x14ac:dyDescent="0.15">
      <c r="A460" s="25" t="s">
        <v>375</v>
      </c>
      <c r="B460" s="25" t="s">
        <v>884</v>
      </c>
      <c r="C460" s="121">
        <v>5.5220669500000001</v>
      </c>
      <c r="D460" s="123">
        <v>4.5030118760000004</v>
      </c>
      <c r="E460" s="23">
        <f t="shared" si="28"/>
        <v>0.22630521572268658</v>
      </c>
      <c r="F460" s="24">
        <f t="shared" si="29"/>
        <v>2.1969023985384778E-4</v>
      </c>
      <c r="G460" s="119"/>
    </row>
    <row r="461" spans="1:7" x14ac:dyDescent="0.15">
      <c r="A461" s="25" t="s">
        <v>376</v>
      </c>
      <c r="B461" s="25" t="s">
        <v>886</v>
      </c>
      <c r="C461" s="121">
        <v>3.288783</v>
      </c>
      <c r="D461" s="123">
        <v>0.52363488999999996</v>
      </c>
      <c r="E461" s="23">
        <f t="shared" si="28"/>
        <v>5.280679654482153</v>
      </c>
      <c r="F461" s="24">
        <f t="shared" si="29"/>
        <v>1.3084113840692517E-4</v>
      </c>
      <c r="G461" s="119"/>
    </row>
    <row r="462" spans="1:7" x14ac:dyDescent="0.15">
      <c r="A462" s="25" t="s">
        <v>377</v>
      </c>
      <c r="B462" s="25" t="s">
        <v>885</v>
      </c>
      <c r="C462" s="121">
        <v>3.8976653300000002</v>
      </c>
      <c r="D462" s="123">
        <v>1.57701943</v>
      </c>
      <c r="E462" s="23">
        <f t="shared" si="28"/>
        <v>1.4715391934010604</v>
      </c>
      <c r="F462" s="24">
        <f t="shared" si="29"/>
        <v>1.5506494922480553E-4</v>
      </c>
      <c r="G462" s="119"/>
    </row>
    <row r="463" spans="1:7" x14ac:dyDescent="0.15">
      <c r="A463" s="25" t="s">
        <v>444</v>
      </c>
      <c r="B463" s="25" t="s">
        <v>445</v>
      </c>
      <c r="C463" s="121">
        <v>1.72172773</v>
      </c>
      <c r="D463" s="123">
        <v>1.42587726</v>
      </c>
      <c r="E463" s="23">
        <f t="shared" si="28"/>
        <v>0.20748663177362126</v>
      </c>
      <c r="F463" s="24">
        <f t="shared" si="29"/>
        <v>6.8497318375815937E-5</v>
      </c>
      <c r="G463" s="119"/>
    </row>
    <row r="464" spans="1:7" x14ac:dyDescent="0.15">
      <c r="A464" s="25" t="s">
        <v>889</v>
      </c>
      <c r="B464" s="25" t="s">
        <v>890</v>
      </c>
      <c r="C464" s="121">
        <v>15.527414140000001</v>
      </c>
      <c r="D464" s="123">
        <v>46.217755279999999</v>
      </c>
      <c r="E464" s="23">
        <f t="shared" si="28"/>
        <v>-0.66403789959225379</v>
      </c>
      <c r="F464" s="24">
        <f t="shared" si="29"/>
        <v>6.1774356732973476E-4</v>
      </c>
      <c r="G464" s="119"/>
    </row>
    <row r="465" spans="1:7" s="4" customFormat="1" x14ac:dyDescent="0.15">
      <c r="A465" s="111" t="s">
        <v>632</v>
      </c>
      <c r="B465" s="26"/>
      <c r="C465" s="27">
        <f>SUM(C6:C464)</f>
        <v>10019.817183175015</v>
      </c>
      <c r="D465" s="28">
        <f>SUM(D6:D464)</f>
        <v>10482.80009548401</v>
      </c>
      <c r="E465" s="29">
        <f t="shared" si="28"/>
        <v>-4.4165958340505629E-2</v>
      </c>
      <c r="F465" s="30">
        <f t="shared" si="29"/>
        <v>0.39862900254467659</v>
      </c>
      <c r="G465" s="119"/>
    </row>
    <row r="466" spans="1:7" x14ac:dyDescent="0.15">
      <c r="E466" s="32" t="str">
        <f t="shared" si="28"/>
        <v/>
      </c>
      <c r="F466" s="32"/>
      <c r="G466" s="119"/>
    </row>
    <row r="467" spans="1:7" s="4" customFormat="1" x14ac:dyDescent="0.15">
      <c r="A467" s="110" t="s">
        <v>558</v>
      </c>
      <c r="B467" s="34" t="s">
        <v>929</v>
      </c>
      <c r="C467" s="137" t="s">
        <v>349</v>
      </c>
      <c r="D467" s="138"/>
      <c r="E467" s="139"/>
      <c r="F467" s="35"/>
      <c r="G467" s="119"/>
    </row>
    <row r="468" spans="1:7" s="10" customFormat="1" x14ac:dyDescent="0.15">
      <c r="A468" s="37"/>
      <c r="B468" s="37"/>
      <c r="C468" s="7" t="s">
        <v>738</v>
      </c>
      <c r="D468" s="38" t="s">
        <v>700</v>
      </c>
      <c r="E468" s="39" t="s">
        <v>898</v>
      </c>
      <c r="F468" s="40" t="s">
        <v>899</v>
      </c>
      <c r="G468" s="119"/>
    </row>
    <row r="469" spans="1:7" x14ac:dyDescent="0.15">
      <c r="A469" s="25" t="s">
        <v>1669</v>
      </c>
      <c r="B469" s="25" t="s">
        <v>1670</v>
      </c>
      <c r="C469" s="120">
        <v>2.6247319999999998</v>
      </c>
      <c r="D469" s="122">
        <v>1.4693540600000001</v>
      </c>
      <c r="E469" s="41">
        <f>IF(ISERROR(C469/D469-1),"",((C469/D469-1)))</f>
        <v>0.78631690717212144</v>
      </c>
      <c r="F469" s="42">
        <f>C469/$C$1656</f>
        <v>1.0442249394170593E-4</v>
      </c>
      <c r="G469" s="119"/>
    </row>
    <row r="470" spans="1:7" x14ac:dyDescent="0.15">
      <c r="A470" s="25" t="s">
        <v>1073</v>
      </c>
      <c r="B470" s="25" t="s">
        <v>891</v>
      </c>
      <c r="C470" s="121">
        <v>49.163679999999999</v>
      </c>
      <c r="D470" s="123">
        <v>37.321458</v>
      </c>
      <c r="E470" s="23">
        <f>IF(ISERROR(C470/D470-1),"",((C470/D470-1)))</f>
        <v>0.31730330578189103</v>
      </c>
      <c r="F470" s="24">
        <f>C470/$C$1656</f>
        <v>1.9559307681515556E-3</v>
      </c>
      <c r="G470" s="119"/>
    </row>
    <row r="471" spans="1:7" x14ac:dyDescent="0.15">
      <c r="A471" s="25" t="s">
        <v>191</v>
      </c>
      <c r="B471" s="25" t="s">
        <v>1385</v>
      </c>
      <c r="C471" s="121">
        <v>9.5295729999999992</v>
      </c>
      <c r="D471" s="123">
        <v>5.9737907999999997</v>
      </c>
      <c r="E471" s="23">
        <f>IF(ISERROR(C471/D471-1),"",((C471/D471-1)))</f>
        <v>0.59523045232852811</v>
      </c>
      <c r="F471" s="24">
        <f>C471/$C$1656</f>
        <v>3.7912509881372436E-4</v>
      </c>
      <c r="G471" s="119"/>
    </row>
    <row r="472" spans="1:7" x14ac:dyDescent="0.15">
      <c r="A472" s="25" t="s">
        <v>800</v>
      </c>
      <c r="B472" s="25" t="s">
        <v>801</v>
      </c>
      <c r="C472" s="121">
        <v>6.4647300000000003</v>
      </c>
      <c r="D472" s="123">
        <v>7.2389503099999999</v>
      </c>
      <c r="E472" s="23">
        <f>IF(ISERROR(C472/D472-1),"",((C472/D472-1)))</f>
        <v>-0.1069520133230476</v>
      </c>
      <c r="F472" s="24">
        <f>C472/$C$1656</f>
        <v>2.5719320268117454E-4</v>
      </c>
      <c r="G472" s="119"/>
    </row>
    <row r="473" spans="1:7" x14ac:dyDescent="0.15">
      <c r="A473" s="25" t="s">
        <v>1230</v>
      </c>
      <c r="B473" s="25" t="s">
        <v>770</v>
      </c>
      <c r="C473" s="121">
        <v>0</v>
      </c>
      <c r="D473" s="123"/>
      <c r="E473" s="23" t="str">
        <f t="shared" ref="E473:E488" si="30">IF(ISERROR(C473/D473-1),"",((C473/D473-1)))</f>
        <v/>
      </c>
      <c r="F473" s="24">
        <f t="shared" ref="F473:F490" si="31">C473/$C$1656</f>
        <v>0</v>
      </c>
      <c r="G473" s="119"/>
    </row>
    <row r="474" spans="1:7" x14ac:dyDescent="0.15">
      <c r="A474" s="25" t="s">
        <v>1231</v>
      </c>
      <c r="B474" s="25" t="s">
        <v>769</v>
      </c>
      <c r="C474" s="121">
        <v>4.8389E-4</v>
      </c>
      <c r="D474" s="123"/>
      <c r="E474" s="23" t="str">
        <f t="shared" si="30"/>
        <v/>
      </c>
      <c r="F474" s="24">
        <f t="shared" si="31"/>
        <v>1.9251108529728783E-8</v>
      </c>
      <c r="G474" s="119"/>
    </row>
    <row r="475" spans="1:7" x14ac:dyDescent="0.15">
      <c r="A475" s="25" t="s">
        <v>209</v>
      </c>
      <c r="B475" s="25" t="s">
        <v>385</v>
      </c>
      <c r="C475" s="121">
        <v>0.46840720000000002</v>
      </c>
      <c r="D475" s="123">
        <v>2.1813600000000002E-3</v>
      </c>
      <c r="E475" s="23">
        <f t="shared" si="30"/>
        <v>213.73172699600249</v>
      </c>
      <c r="F475" s="24">
        <f t="shared" si="31"/>
        <v>1.8635139893997347E-5</v>
      </c>
      <c r="G475" s="119"/>
    </row>
    <row r="476" spans="1:7" x14ac:dyDescent="0.15">
      <c r="A476" s="25" t="s">
        <v>755</v>
      </c>
      <c r="B476" s="25" t="s">
        <v>762</v>
      </c>
      <c r="C476" s="121">
        <v>0</v>
      </c>
      <c r="D476" s="123"/>
      <c r="E476" s="23" t="str">
        <f t="shared" si="30"/>
        <v/>
      </c>
      <c r="F476" s="24">
        <f t="shared" si="31"/>
        <v>0</v>
      </c>
      <c r="G476" s="119"/>
    </row>
    <row r="477" spans="1:7" x14ac:dyDescent="0.15">
      <c r="A477" s="25" t="s">
        <v>760</v>
      </c>
      <c r="B477" s="25" t="s">
        <v>767</v>
      </c>
      <c r="C477" s="121">
        <v>4.9708999999999995E-4</v>
      </c>
      <c r="D477" s="123"/>
      <c r="E477" s="23" t="str">
        <f t="shared" si="30"/>
        <v/>
      </c>
      <c r="F477" s="24">
        <f t="shared" si="31"/>
        <v>1.9776258114536113E-8</v>
      </c>
      <c r="G477" s="119"/>
    </row>
    <row r="478" spans="1:7" x14ac:dyDescent="0.15">
      <c r="A478" s="25" t="s">
        <v>756</v>
      </c>
      <c r="B478" s="25" t="s">
        <v>763</v>
      </c>
      <c r="C478" s="121">
        <v>4.5656000000000001E-4</v>
      </c>
      <c r="D478" s="123"/>
      <c r="E478" s="23" t="str">
        <f t="shared" si="30"/>
        <v/>
      </c>
      <c r="F478" s="24">
        <f t="shared" si="31"/>
        <v>1.8163810184820874E-8</v>
      </c>
      <c r="G478" s="119"/>
    </row>
    <row r="479" spans="1:7" x14ac:dyDescent="0.15">
      <c r="A479" s="25" t="s">
        <v>757</v>
      </c>
      <c r="B479" s="25" t="s">
        <v>764</v>
      </c>
      <c r="C479" s="121">
        <v>4.8116000000000001E-4</v>
      </c>
      <c r="D479" s="123"/>
      <c r="E479" s="23" t="str">
        <f t="shared" si="30"/>
        <v/>
      </c>
      <c r="F479" s="24">
        <f t="shared" si="31"/>
        <v>1.9142498047416359E-8</v>
      </c>
      <c r="G479" s="119"/>
    </row>
    <row r="480" spans="1:7" x14ac:dyDescent="0.15">
      <c r="A480" s="25" t="s">
        <v>758</v>
      </c>
      <c r="B480" s="25" t="s">
        <v>765</v>
      </c>
      <c r="C480" s="121">
        <v>4.9363999999999994E-4</v>
      </c>
      <c r="D480" s="123"/>
      <c r="E480" s="23" t="str">
        <f t="shared" si="30"/>
        <v/>
      </c>
      <c r="F480" s="24">
        <f t="shared" si="31"/>
        <v>1.9639003109416013E-8</v>
      </c>
      <c r="G480" s="119"/>
    </row>
    <row r="481" spans="1:7" x14ac:dyDescent="0.15">
      <c r="A481" s="25" t="s">
        <v>759</v>
      </c>
      <c r="B481" s="25" t="s">
        <v>766</v>
      </c>
      <c r="C481" s="121">
        <v>0.23959629999999998</v>
      </c>
      <c r="D481" s="123"/>
      <c r="E481" s="23" t="str">
        <f t="shared" si="30"/>
        <v/>
      </c>
      <c r="F481" s="24">
        <f t="shared" si="31"/>
        <v>9.5321134444221958E-6</v>
      </c>
      <c r="G481" s="119"/>
    </row>
    <row r="482" spans="1:7" x14ac:dyDescent="0.15">
      <c r="A482" s="25" t="s">
        <v>761</v>
      </c>
      <c r="B482" s="25" t="s">
        <v>768</v>
      </c>
      <c r="C482" s="121">
        <v>3.5330000000000002E-4</v>
      </c>
      <c r="D482" s="123"/>
      <c r="E482" s="23" t="str">
        <f t="shared" si="30"/>
        <v/>
      </c>
      <c r="F482" s="24">
        <f t="shared" si="31"/>
        <v>1.4055708205487155E-8</v>
      </c>
      <c r="G482" s="119"/>
    </row>
    <row r="483" spans="1:7" x14ac:dyDescent="0.15">
      <c r="A483" s="25" t="s">
        <v>1232</v>
      </c>
      <c r="B483" s="25" t="s">
        <v>775</v>
      </c>
      <c r="C483" s="121">
        <v>0</v>
      </c>
      <c r="D483" s="123"/>
      <c r="E483" s="23" t="str">
        <f t="shared" si="30"/>
        <v/>
      </c>
      <c r="F483" s="24">
        <f t="shared" si="31"/>
        <v>0</v>
      </c>
      <c r="G483" s="119"/>
    </row>
    <row r="484" spans="1:7" x14ac:dyDescent="0.15">
      <c r="A484" s="25" t="s">
        <v>1233</v>
      </c>
      <c r="B484" s="25" t="s">
        <v>774</v>
      </c>
      <c r="C484" s="121">
        <v>6.1861999999999996E-4</v>
      </c>
      <c r="D484" s="123"/>
      <c r="E484" s="23" t="str">
        <f t="shared" si="30"/>
        <v/>
      </c>
      <c r="F484" s="24">
        <f t="shared" si="31"/>
        <v>2.4611214860114527E-8</v>
      </c>
      <c r="G484" s="119"/>
    </row>
    <row r="485" spans="1:7" x14ac:dyDescent="0.15">
      <c r="A485" s="25" t="s">
        <v>1234</v>
      </c>
      <c r="B485" s="25" t="s">
        <v>777</v>
      </c>
      <c r="C485" s="121">
        <v>9.9609000000000004E-4</v>
      </c>
      <c r="D485" s="123"/>
      <c r="E485" s="23" t="str">
        <f t="shared" si="30"/>
        <v/>
      </c>
      <c r="F485" s="24">
        <f t="shared" si="31"/>
        <v>3.9628503782631471E-8</v>
      </c>
      <c r="G485" s="119"/>
    </row>
    <row r="486" spans="1:7" x14ac:dyDescent="0.15">
      <c r="A486" s="25" t="s">
        <v>1235</v>
      </c>
      <c r="B486" s="25" t="s">
        <v>776</v>
      </c>
      <c r="C486" s="121">
        <v>0</v>
      </c>
      <c r="D486" s="123"/>
      <c r="E486" s="23" t="str">
        <f t="shared" si="30"/>
        <v/>
      </c>
      <c r="F486" s="24">
        <f t="shared" si="31"/>
        <v>0</v>
      </c>
      <c r="G486" s="119"/>
    </row>
    <row r="487" spans="1:7" x14ac:dyDescent="0.15">
      <c r="A487" s="25" t="s">
        <v>200</v>
      </c>
      <c r="B487" s="25" t="s">
        <v>1065</v>
      </c>
      <c r="C487" s="121">
        <v>1.9448589999999999</v>
      </c>
      <c r="D487" s="123">
        <v>0.97767793000000003</v>
      </c>
      <c r="E487" s="23">
        <f t="shared" si="30"/>
        <v>0.98926347861815778</v>
      </c>
      <c r="F487" s="24">
        <f t="shared" si="31"/>
        <v>7.7374386087788105E-5</v>
      </c>
      <c r="G487" s="119"/>
    </row>
    <row r="488" spans="1:7" x14ac:dyDescent="0.15">
      <c r="A488" s="25" t="s">
        <v>193</v>
      </c>
      <c r="B488" s="25" t="s">
        <v>1064</v>
      </c>
      <c r="C488" s="121">
        <v>3.1207249999999999E-2</v>
      </c>
      <c r="D488" s="123">
        <v>1.473061E-2</v>
      </c>
      <c r="E488" s="23">
        <f t="shared" si="30"/>
        <v>1.1185307329431708</v>
      </c>
      <c r="F488" s="24">
        <f t="shared" si="31"/>
        <v>1.2415510894301981E-6</v>
      </c>
      <c r="G488" s="119"/>
    </row>
    <row r="489" spans="1:7" x14ac:dyDescent="0.15">
      <c r="A489" s="25" t="s">
        <v>1381</v>
      </c>
      <c r="B489" s="25" t="s">
        <v>1098</v>
      </c>
      <c r="C489" s="121">
        <v>2.767353</v>
      </c>
      <c r="D489" s="123">
        <v>2.2504663199999997</v>
      </c>
      <c r="E489" s="23">
        <f t="shared" ref="E489:E550" si="32">IF(ISERROR(C489/D489-1),"",((C489/D489-1)))</f>
        <v>0.22967981142681593</v>
      </c>
      <c r="F489" s="24">
        <f t="shared" si="31"/>
        <v>1.1009653628525188E-4</v>
      </c>
      <c r="G489" s="119"/>
    </row>
    <row r="490" spans="1:7" x14ac:dyDescent="0.15">
      <c r="A490" s="25" t="s">
        <v>192</v>
      </c>
      <c r="B490" s="25" t="s">
        <v>1066</v>
      </c>
      <c r="C490" s="121">
        <v>1.7952599999999999E-3</v>
      </c>
      <c r="D490" s="123">
        <v>0.23656707000000002</v>
      </c>
      <c r="E490" s="23">
        <f t="shared" si="32"/>
        <v>-0.99241120076433287</v>
      </c>
      <c r="F490" s="24">
        <f t="shared" si="31"/>
        <v>7.1422730577364461E-8</v>
      </c>
      <c r="G490" s="119"/>
    </row>
    <row r="491" spans="1:7" x14ac:dyDescent="0.15">
      <c r="A491" s="25" t="s">
        <v>1382</v>
      </c>
      <c r="B491" s="25" t="s">
        <v>1097</v>
      </c>
      <c r="C491" s="121">
        <v>1.4438850000000001</v>
      </c>
      <c r="D491" s="123">
        <v>3.4316802900000001</v>
      </c>
      <c r="E491" s="23">
        <f t="shared" si="32"/>
        <v>-0.5792483920464514</v>
      </c>
      <c r="F491" s="24">
        <f t="shared" ref="F491:F525" si="33">C491/$C$1656</f>
        <v>5.7443606686328391E-5</v>
      </c>
      <c r="G491" s="119"/>
    </row>
    <row r="492" spans="1:7" x14ac:dyDescent="0.15">
      <c r="A492" s="25" t="s">
        <v>211</v>
      </c>
      <c r="B492" s="25" t="s">
        <v>1672</v>
      </c>
      <c r="C492" s="121">
        <v>8.3513400000000005E-3</v>
      </c>
      <c r="D492" s="123">
        <v>0.30962499999999998</v>
      </c>
      <c r="E492" s="23">
        <f t="shared" si="32"/>
        <v>-0.97302756560355264</v>
      </c>
      <c r="F492" s="24">
        <f t="shared" si="33"/>
        <v>3.322502070897625E-7</v>
      </c>
      <c r="G492" s="119"/>
    </row>
    <row r="493" spans="1:7" x14ac:dyDescent="0.15">
      <c r="A493" s="25" t="s">
        <v>214</v>
      </c>
      <c r="B493" s="25" t="s">
        <v>1671</v>
      </c>
      <c r="C493" s="121">
        <v>1.34705E-2</v>
      </c>
      <c r="D493" s="123">
        <v>0.21533304</v>
      </c>
      <c r="E493" s="23">
        <f t="shared" si="32"/>
        <v>-0.93744341323560931</v>
      </c>
      <c r="F493" s="24">
        <f t="shared" si="33"/>
        <v>5.3591117288993686E-7</v>
      </c>
      <c r="G493" s="119"/>
    </row>
    <row r="494" spans="1:7" x14ac:dyDescent="0.15">
      <c r="A494" s="25" t="s">
        <v>215</v>
      </c>
      <c r="B494" s="25" t="s">
        <v>1677</v>
      </c>
      <c r="C494" s="121">
        <v>2.2470900000000002E-3</v>
      </c>
      <c r="D494" s="123">
        <v>1.2937999999999999E-3</v>
      </c>
      <c r="E494" s="23">
        <f t="shared" si="32"/>
        <v>0.73681403617251529</v>
      </c>
      <c r="F494" s="24">
        <f t="shared" si="33"/>
        <v>8.9398362160962724E-8</v>
      </c>
      <c r="G494" s="119"/>
    </row>
    <row r="495" spans="1:7" x14ac:dyDescent="0.15">
      <c r="A495" s="25" t="s">
        <v>195</v>
      </c>
      <c r="B495" s="25" t="s">
        <v>1069</v>
      </c>
      <c r="C495" s="121">
        <v>1.388322E-2</v>
      </c>
      <c r="D495" s="123">
        <v>1.0339639999999999E-2</v>
      </c>
      <c r="E495" s="23">
        <f t="shared" si="32"/>
        <v>0.34271792828377023</v>
      </c>
      <c r="F495" s="24">
        <f t="shared" si="33"/>
        <v>5.5233084990824609E-7</v>
      </c>
      <c r="G495" s="119"/>
    </row>
    <row r="496" spans="1:7" x14ac:dyDescent="0.15">
      <c r="A496" s="25" t="s">
        <v>213</v>
      </c>
      <c r="B496" s="25" t="s">
        <v>1673</v>
      </c>
      <c r="C496" s="121">
        <v>9.703755E-2</v>
      </c>
      <c r="D496" s="123">
        <v>1.5429300000000001E-3</v>
      </c>
      <c r="E496" s="23">
        <f t="shared" si="32"/>
        <v>61.891738445684503</v>
      </c>
      <c r="F496" s="24">
        <f t="shared" si="33"/>
        <v>3.8605476585773279E-6</v>
      </c>
      <c r="G496" s="119"/>
    </row>
    <row r="497" spans="1:7" x14ac:dyDescent="0.15">
      <c r="A497" s="25" t="s">
        <v>194</v>
      </c>
      <c r="B497" s="25" t="s">
        <v>1068</v>
      </c>
      <c r="C497" s="121">
        <v>3.6691010000000003E-2</v>
      </c>
      <c r="D497" s="123">
        <v>0.5248269499999999</v>
      </c>
      <c r="E497" s="23">
        <f t="shared" si="32"/>
        <v>-0.93008931801234673</v>
      </c>
      <c r="F497" s="24">
        <f t="shared" si="33"/>
        <v>1.4597173233077023E-6</v>
      </c>
      <c r="G497" s="119"/>
    </row>
    <row r="498" spans="1:7" x14ac:dyDescent="0.15">
      <c r="A498" s="25" t="s">
        <v>216</v>
      </c>
      <c r="B498" s="25" t="s">
        <v>1674</v>
      </c>
      <c r="C498" s="121">
        <v>0.32469570000000003</v>
      </c>
      <c r="D498" s="123">
        <v>2.1814299999999998E-3</v>
      </c>
      <c r="E498" s="23">
        <f t="shared" si="32"/>
        <v>147.84534456755435</v>
      </c>
      <c r="F498" s="24">
        <f t="shared" si="33"/>
        <v>1.2917713033615613E-5</v>
      </c>
      <c r="G498" s="119"/>
    </row>
    <row r="499" spans="1:7" x14ac:dyDescent="0.15">
      <c r="A499" s="25" t="s">
        <v>212</v>
      </c>
      <c r="B499" s="25" t="s">
        <v>1675</v>
      </c>
      <c r="C499" s="121">
        <v>7.2275799999999999E-3</v>
      </c>
      <c r="D499" s="123">
        <v>6.7502600000000001E-3</v>
      </c>
      <c r="E499" s="23">
        <f t="shared" si="32"/>
        <v>7.0711350377615112E-2</v>
      </c>
      <c r="F499" s="24">
        <f t="shared" si="33"/>
        <v>2.8754247243649827E-7</v>
      </c>
      <c r="G499" s="119"/>
    </row>
    <row r="500" spans="1:7" x14ac:dyDescent="0.15">
      <c r="A500" s="25" t="s">
        <v>197</v>
      </c>
      <c r="B500" s="25" t="s">
        <v>1070</v>
      </c>
      <c r="C500" s="121">
        <v>1.40255E-3</v>
      </c>
      <c r="D500" s="123">
        <v>7.9347E-4</v>
      </c>
      <c r="E500" s="23">
        <f t="shared" si="32"/>
        <v>0.76761566284799687</v>
      </c>
      <c r="F500" s="24">
        <f t="shared" si="33"/>
        <v>5.5799132588751788E-8</v>
      </c>
      <c r="G500" s="119"/>
    </row>
    <row r="501" spans="1:7" x14ac:dyDescent="0.15">
      <c r="A501" s="25" t="s">
        <v>198</v>
      </c>
      <c r="B501" s="25" t="s">
        <v>1071</v>
      </c>
      <c r="C501" s="121">
        <v>0.57403719999999991</v>
      </c>
      <c r="D501" s="123">
        <v>1.1526400000000001E-3</v>
      </c>
      <c r="E501" s="23">
        <f t="shared" si="32"/>
        <v>497.01950305385884</v>
      </c>
      <c r="F501" s="24">
        <f t="shared" si="33"/>
        <v>2.2837530094239654E-5</v>
      </c>
      <c r="G501" s="119"/>
    </row>
    <row r="502" spans="1:7" x14ac:dyDescent="0.15">
      <c r="A502" s="25" t="s">
        <v>210</v>
      </c>
      <c r="B502" s="25" t="s">
        <v>1676</v>
      </c>
      <c r="C502" s="121">
        <v>0.29621049999999999</v>
      </c>
      <c r="D502" s="123">
        <v>0.22733975000000001</v>
      </c>
      <c r="E502" s="23">
        <f t="shared" si="32"/>
        <v>0.30294196241528359</v>
      </c>
      <c r="F502" s="24">
        <f t="shared" si="33"/>
        <v>1.1784456143225169E-5</v>
      </c>
      <c r="G502" s="119"/>
    </row>
    <row r="503" spans="1:7" x14ac:dyDescent="0.15">
      <c r="A503" s="25" t="s">
        <v>199</v>
      </c>
      <c r="B503" s="25" t="s">
        <v>1072</v>
      </c>
      <c r="C503" s="121">
        <v>8.6712099999999986E-3</v>
      </c>
      <c r="D503" s="123">
        <v>1.7177319999999999E-2</v>
      </c>
      <c r="E503" s="23">
        <f t="shared" si="32"/>
        <v>-0.49519424450379923</v>
      </c>
      <c r="F503" s="24">
        <f t="shared" si="33"/>
        <v>3.4497593418766558E-7</v>
      </c>
      <c r="G503" s="119"/>
    </row>
    <row r="504" spans="1:7" x14ac:dyDescent="0.15">
      <c r="A504" s="25" t="s">
        <v>201</v>
      </c>
      <c r="B504" s="25" t="s">
        <v>1099</v>
      </c>
      <c r="C504" s="121">
        <v>2.1368099999999998E-2</v>
      </c>
      <c r="D504" s="123">
        <v>4.1240399999999998E-3</v>
      </c>
      <c r="E504" s="23">
        <f t="shared" si="32"/>
        <v>4.1813512963016848</v>
      </c>
      <c r="F504" s="24">
        <f t="shared" si="33"/>
        <v>8.5010976084254183E-7</v>
      </c>
      <c r="G504" s="119"/>
    </row>
    <row r="505" spans="1:7" x14ac:dyDescent="0.15">
      <c r="A505" s="25" t="s">
        <v>202</v>
      </c>
      <c r="B505" s="25" t="s">
        <v>1100</v>
      </c>
      <c r="C505" s="121">
        <v>1.0682000000000001E-2</v>
      </c>
      <c r="D505" s="123">
        <v>0.15611596999999999</v>
      </c>
      <c r="E505" s="23">
        <f t="shared" si="32"/>
        <v>-0.93157650687498528</v>
      </c>
      <c r="F505" s="24">
        <f t="shared" si="33"/>
        <v>4.24973323099388E-7</v>
      </c>
      <c r="G505" s="119"/>
    </row>
    <row r="506" spans="1:7" x14ac:dyDescent="0.15">
      <c r="A506" s="25" t="s">
        <v>196</v>
      </c>
      <c r="B506" s="25" t="s">
        <v>1074</v>
      </c>
      <c r="C506" s="121">
        <v>5.0006599999999999</v>
      </c>
      <c r="D506" s="123">
        <v>4.1461214999999996</v>
      </c>
      <c r="E506" s="23">
        <f t="shared" si="32"/>
        <v>0.20610551330924576</v>
      </c>
      <c r="F506" s="24">
        <f t="shared" si="33"/>
        <v>1.9894655475474494E-4</v>
      </c>
      <c r="G506" s="119"/>
    </row>
    <row r="507" spans="1:7" x14ac:dyDescent="0.15">
      <c r="A507" s="25" t="s">
        <v>203</v>
      </c>
      <c r="B507" s="25" t="s">
        <v>1101</v>
      </c>
      <c r="C507" s="121">
        <v>2.6762800000000001E-3</v>
      </c>
      <c r="D507" s="123">
        <v>1.5442799999999999E-3</v>
      </c>
      <c r="E507" s="23">
        <f t="shared" si="32"/>
        <v>0.73302768927914652</v>
      </c>
      <c r="F507" s="24">
        <f t="shared" si="33"/>
        <v>1.0647328263849748E-7</v>
      </c>
      <c r="G507" s="119"/>
    </row>
    <row r="508" spans="1:7" x14ac:dyDescent="0.15">
      <c r="A508" s="25" t="s">
        <v>204</v>
      </c>
      <c r="B508" s="25" t="s">
        <v>1667</v>
      </c>
      <c r="C508" s="121">
        <v>0.72384999999999999</v>
      </c>
      <c r="D508" s="123">
        <v>5.8949680500000001</v>
      </c>
      <c r="E508" s="23">
        <f t="shared" si="32"/>
        <v>-0.87720883406653916</v>
      </c>
      <c r="F508" s="24">
        <f t="shared" si="33"/>
        <v>2.8797691436574797E-5</v>
      </c>
      <c r="G508" s="119"/>
    </row>
    <row r="509" spans="1:7" x14ac:dyDescent="0.15">
      <c r="A509" s="25" t="s">
        <v>205</v>
      </c>
      <c r="B509" s="25" t="s">
        <v>1668</v>
      </c>
      <c r="C509" s="121">
        <v>2.6051100000000003E-3</v>
      </c>
      <c r="D509" s="123">
        <v>2.05185E-3</v>
      </c>
      <c r="E509" s="23">
        <f t="shared" si="32"/>
        <v>0.26963959353753952</v>
      </c>
      <c r="F509" s="24">
        <f t="shared" si="33"/>
        <v>1.0364185112707796E-7</v>
      </c>
      <c r="G509" s="119"/>
    </row>
    <row r="510" spans="1:7" x14ac:dyDescent="0.15">
      <c r="A510" s="25" t="s">
        <v>206</v>
      </c>
      <c r="B510" s="25" t="s">
        <v>1104</v>
      </c>
      <c r="C510" s="121">
        <v>0.1082602</v>
      </c>
      <c r="D510" s="123">
        <v>5.1774099999999995E-3</v>
      </c>
      <c r="E510" s="23">
        <f t="shared" si="32"/>
        <v>19.910107563434227</v>
      </c>
      <c r="F510" s="24">
        <f t="shared" si="33"/>
        <v>4.3070302334211163E-6</v>
      </c>
      <c r="G510" s="119"/>
    </row>
    <row r="511" spans="1:7" x14ac:dyDescent="0.15">
      <c r="A511" s="25" t="s">
        <v>1243</v>
      </c>
      <c r="B511" s="25" t="s">
        <v>1063</v>
      </c>
      <c r="C511" s="121">
        <v>3.637416</v>
      </c>
      <c r="D511" s="123">
        <v>0.47553855</v>
      </c>
      <c r="E511" s="23">
        <f t="shared" si="32"/>
        <v>6.6490454874794063</v>
      </c>
      <c r="F511" s="24">
        <f t="shared" si="33"/>
        <v>1.4471117440693535E-4</v>
      </c>
      <c r="G511" s="119"/>
    </row>
    <row r="512" spans="1:7" x14ac:dyDescent="0.15">
      <c r="A512" s="25" t="s">
        <v>207</v>
      </c>
      <c r="B512" s="25" t="s">
        <v>1102</v>
      </c>
      <c r="C512" s="121">
        <v>8.8324599999999986E-3</v>
      </c>
      <c r="D512" s="123">
        <v>2.7008900000000001E-3</v>
      </c>
      <c r="E512" s="23">
        <f t="shared" si="32"/>
        <v>2.2702035255045554</v>
      </c>
      <c r="F512" s="24">
        <f t="shared" si="33"/>
        <v>3.5139111377480056E-7</v>
      </c>
      <c r="G512" s="119"/>
    </row>
    <row r="513" spans="1:7" x14ac:dyDescent="0.15">
      <c r="A513" s="25" t="s">
        <v>208</v>
      </c>
      <c r="B513" s="25" t="s">
        <v>1103</v>
      </c>
      <c r="C513" s="121">
        <v>0.55176959999999997</v>
      </c>
      <c r="D513" s="123">
        <v>2.4025599999999998E-3</v>
      </c>
      <c r="E513" s="23">
        <f t="shared" si="32"/>
        <v>228.6590303676079</v>
      </c>
      <c r="F513" s="24">
        <f t="shared" si="33"/>
        <v>2.195163457191725E-5</v>
      </c>
      <c r="G513" s="119"/>
    </row>
    <row r="514" spans="1:7" x14ac:dyDescent="0.15">
      <c r="A514" s="25" t="s">
        <v>1383</v>
      </c>
      <c r="B514" s="25" t="s">
        <v>1105</v>
      </c>
      <c r="C514" s="121">
        <v>5.6126370000000003</v>
      </c>
      <c r="D514" s="123">
        <v>4.0814799400000004</v>
      </c>
      <c r="E514" s="23">
        <f t="shared" si="32"/>
        <v>0.37514751573175675</v>
      </c>
      <c r="F514" s="24">
        <f t="shared" si="33"/>
        <v>2.2329348410789925E-4</v>
      </c>
      <c r="G514" s="119"/>
    </row>
    <row r="515" spans="1:7" x14ac:dyDescent="0.15">
      <c r="A515" s="25" t="s">
        <v>1236</v>
      </c>
      <c r="B515" s="25" t="s">
        <v>773</v>
      </c>
      <c r="C515" s="121">
        <v>3.3477999999999996E-4</v>
      </c>
      <c r="D515" s="123"/>
      <c r="E515" s="23" t="str">
        <f t="shared" si="32"/>
        <v/>
      </c>
      <c r="F515" s="24">
        <f t="shared" si="33"/>
        <v>1.3318907424378684E-8</v>
      </c>
      <c r="G515" s="119"/>
    </row>
    <row r="516" spans="1:7" x14ac:dyDescent="0.15">
      <c r="A516" s="25" t="s">
        <v>1237</v>
      </c>
      <c r="B516" s="25" t="s">
        <v>771</v>
      </c>
      <c r="C516" s="121">
        <v>0</v>
      </c>
      <c r="D516" s="123"/>
      <c r="E516" s="23" t="str">
        <f t="shared" si="32"/>
        <v/>
      </c>
      <c r="F516" s="24">
        <f t="shared" si="33"/>
        <v>0</v>
      </c>
      <c r="G516" s="119"/>
    </row>
    <row r="517" spans="1:7" x14ac:dyDescent="0.15">
      <c r="A517" s="25" t="s">
        <v>1238</v>
      </c>
      <c r="B517" s="25" t="s">
        <v>772</v>
      </c>
      <c r="C517" s="121">
        <v>3.2044000000000002E-4</v>
      </c>
      <c r="D517" s="123"/>
      <c r="E517" s="23" t="str">
        <f t="shared" si="32"/>
        <v/>
      </c>
      <c r="F517" s="24">
        <f t="shared" si="33"/>
        <v>1.2748404011792537E-8</v>
      </c>
      <c r="G517" s="119"/>
    </row>
    <row r="518" spans="1:7" x14ac:dyDescent="0.15">
      <c r="A518" s="25" t="s">
        <v>274</v>
      </c>
      <c r="B518" s="25" t="s">
        <v>493</v>
      </c>
      <c r="C518" s="121">
        <v>3.227141</v>
      </c>
      <c r="D518" s="123">
        <v>2.1826231000000003</v>
      </c>
      <c r="E518" s="23">
        <f t="shared" si="32"/>
        <v>0.47856081977690046</v>
      </c>
      <c r="F518" s="24">
        <f t="shared" si="33"/>
        <v>1.2838876941399384E-4</v>
      </c>
      <c r="G518" s="119"/>
    </row>
    <row r="519" spans="1:7" x14ac:dyDescent="0.15">
      <c r="A519" s="25" t="s">
        <v>273</v>
      </c>
      <c r="B519" s="25" t="s">
        <v>494</v>
      </c>
      <c r="C519" s="121">
        <v>1.595359</v>
      </c>
      <c r="D519" s="123">
        <v>4.2445442</v>
      </c>
      <c r="E519" s="23">
        <f t="shared" si="32"/>
        <v>-0.62413891225352303</v>
      </c>
      <c r="F519" s="24">
        <f t="shared" si="33"/>
        <v>6.3469857308230346E-5</v>
      </c>
      <c r="G519" s="119"/>
    </row>
    <row r="520" spans="1:7" x14ac:dyDescent="0.15">
      <c r="A520" s="25" t="s">
        <v>1362</v>
      </c>
      <c r="B520" s="25" t="s">
        <v>1067</v>
      </c>
      <c r="C520" s="121">
        <v>1.3593710000000001</v>
      </c>
      <c r="D520" s="123">
        <v>0.87856599000000002</v>
      </c>
      <c r="E520" s="23">
        <f t="shared" si="32"/>
        <v>0.54726112263917703</v>
      </c>
      <c r="F520" s="24">
        <f t="shared" si="33"/>
        <v>5.4081296685539993E-5</v>
      </c>
      <c r="G520" s="119"/>
    </row>
    <row r="521" spans="1:7" x14ac:dyDescent="0.15">
      <c r="A521" s="25" t="s">
        <v>1239</v>
      </c>
      <c r="B521" s="25" t="s">
        <v>778</v>
      </c>
      <c r="C521" s="121">
        <v>2.2586000000000001E-4</v>
      </c>
      <c r="D521" s="123"/>
      <c r="E521" s="23" t="str">
        <f t="shared" si="32"/>
        <v/>
      </c>
      <c r="F521" s="24">
        <f t="shared" si="33"/>
        <v>8.9856276685290937E-9</v>
      </c>
      <c r="G521" s="119"/>
    </row>
    <row r="522" spans="1:7" x14ac:dyDescent="0.15">
      <c r="A522" s="25" t="s">
        <v>408</v>
      </c>
      <c r="B522" s="25" t="s">
        <v>409</v>
      </c>
      <c r="C522" s="121">
        <v>3.7257310000000001</v>
      </c>
      <c r="D522" s="123">
        <v>9.7465957499999991</v>
      </c>
      <c r="E522" s="23">
        <f t="shared" si="32"/>
        <v>-0.61774027613692706</v>
      </c>
      <c r="F522" s="24">
        <f t="shared" si="33"/>
        <v>1.4822470361771259E-4</v>
      </c>
      <c r="G522" s="119"/>
    </row>
    <row r="523" spans="1:7" x14ac:dyDescent="0.15">
      <c r="A523" s="25" t="s">
        <v>406</v>
      </c>
      <c r="B523" s="25" t="s">
        <v>407</v>
      </c>
      <c r="C523" s="121">
        <v>3.4865400000000002</v>
      </c>
      <c r="D523" s="123">
        <v>11.866406749999999</v>
      </c>
      <c r="E523" s="23">
        <f t="shared" si="32"/>
        <v>-0.70618401396024955</v>
      </c>
      <c r="F523" s="24">
        <f t="shared" si="33"/>
        <v>1.3870871465258757E-4</v>
      </c>
      <c r="G523" s="119"/>
    </row>
    <row r="524" spans="1:7" x14ac:dyDescent="0.15">
      <c r="A524" s="25" t="s">
        <v>181</v>
      </c>
      <c r="B524" s="25" t="s">
        <v>1321</v>
      </c>
      <c r="C524" s="121">
        <v>6.051698</v>
      </c>
      <c r="D524" s="123">
        <v>0.35639549999999998</v>
      </c>
      <c r="E524" s="23">
        <f t="shared" si="32"/>
        <v>15.980287349307162</v>
      </c>
      <c r="F524" s="24">
        <f t="shared" si="33"/>
        <v>2.4076111303631531E-4</v>
      </c>
      <c r="G524" s="119"/>
    </row>
    <row r="525" spans="1:7" x14ac:dyDescent="0.15">
      <c r="A525" s="25" t="s">
        <v>503</v>
      </c>
      <c r="B525" s="25" t="s">
        <v>942</v>
      </c>
      <c r="C525" s="121">
        <v>29.554079999999999</v>
      </c>
      <c r="D525" s="123">
        <v>15.82398927</v>
      </c>
      <c r="E525" s="23">
        <f t="shared" si="32"/>
        <v>0.86767568504550674</v>
      </c>
      <c r="F525" s="24">
        <f t="shared" si="33"/>
        <v>1.1757812758608089E-3</v>
      </c>
      <c r="G525" s="119"/>
    </row>
    <row r="526" spans="1:7" x14ac:dyDescent="0.15">
      <c r="A526" s="25" t="s">
        <v>504</v>
      </c>
      <c r="B526" s="25" t="s">
        <v>943</v>
      </c>
      <c r="C526" s="121">
        <v>5.1369220000000002</v>
      </c>
      <c r="D526" s="123">
        <v>2.2656599900000001</v>
      </c>
      <c r="E526" s="23">
        <f t="shared" si="32"/>
        <v>1.2672960738473384</v>
      </c>
      <c r="F526" s="24">
        <f t="shared" ref="F526:F585" si="34">C526/$C$1656</f>
        <v>2.0436761026421593E-4</v>
      </c>
      <c r="G526" s="119"/>
    </row>
    <row r="527" spans="1:7" x14ac:dyDescent="0.15">
      <c r="A527" s="25" t="s">
        <v>37</v>
      </c>
      <c r="B527" s="25" t="s">
        <v>944</v>
      </c>
      <c r="C527" s="121">
        <v>0.42913959999999995</v>
      </c>
      <c r="D527" s="123">
        <v>0.58679999999999999</v>
      </c>
      <c r="E527" s="23">
        <f t="shared" si="32"/>
        <v>-0.26867825494205866</v>
      </c>
      <c r="F527" s="24">
        <f t="shared" si="34"/>
        <v>1.7072915360938223E-5</v>
      </c>
      <c r="G527" s="119"/>
    </row>
    <row r="528" spans="1:7" x14ac:dyDescent="0.15">
      <c r="A528" s="25" t="s">
        <v>945</v>
      </c>
      <c r="B528" s="25" t="s">
        <v>946</v>
      </c>
      <c r="C528" s="121">
        <v>0.50958429999999999</v>
      </c>
      <c r="D528" s="123">
        <v>0</v>
      </c>
      <c r="E528" s="23" t="str">
        <f t="shared" si="32"/>
        <v/>
      </c>
      <c r="F528" s="24">
        <f t="shared" si="34"/>
        <v>2.0273332088585981E-5</v>
      </c>
      <c r="G528" s="119"/>
    </row>
    <row r="529" spans="1:7" x14ac:dyDescent="0.15">
      <c r="A529" s="25" t="s">
        <v>947</v>
      </c>
      <c r="B529" s="25" t="s">
        <v>948</v>
      </c>
      <c r="C529" s="121">
        <v>0.46683409999999997</v>
      </c>
      <c r="D529" s="123">
        <v>0</v>
      </c>
      <c r="E529" s="23" t="str">
        <f t="shared" si="32"/>
        <v/>
      </c>
      <c r="F529" s="24">
        <f t="shared" si="34"/>
        <v>1.8572555590068524E-5</v>
      </c>
      <c r="G529" s="119"/>
    </row>
    <row r="530" spans="1:7" x14ac:dyDescent="0.15">
      <c r="A530" s="25" t="s">
        <v>1639</v>
      </c>
      <c r="B530" s="25" t="s">
        <v>1640</v>
      </c>
      <c r="C530" s="121">
        <v>6.8059999999999996E-5</v>
      </c>
      <c r="D530" s="123">
        <v>0</v>
      </c>
      <c r="E530" s="23" t="str">
        <f t="shared" si="32"/>
        <v/>
      </c>
      <c r="F530" s="24">
        <f t="shared" si="34"/>
        <v>2.7077030865141682E-9</v>
      </c>
      <c r="G530" s="119"/>
    </row>
    <row r="531" spans="1:7" x14ac:dyDescent="0.15">
      <c r="A531" s="25" t="s">
        <v>954</v>
      </c>
      <c r="B531" s="25" t="s">
        <v>955</v>
      </c>
      <c r="C531" s="121">
        <v>1.21904E-3</v>
      </c>
      <c r="D531" s="123">
        <v>0</v>
      </c>
      <c r="E531" s="23" t="str">
        <f t="shared" si="32"/>
        <v/>
      </c>
      <c r="F531" s="24">
        <f t="shared" si="34"/>
        <v>4.8498359838146222E-8</v>
      </c>
      <c r="G531" s="119"/>
    </row>
    <row r="532" spans="1:7" x14ac:dyDescent="0.15">
      <c r="A532" s="25" t="s">
        <v>530</v>
      </c>
      <c r="B532" s="25" t="s">
        <v>962</v>
      </c>
      <c r="C532" s="121">
        <v>5.6401960000000001E-2</v>
      </c>
      <c r="D532" s="123">
        <v>0</v>
      </c>
      <c r="E532" s="23" t="str">
        <f t="shared" si="32"/>
        <v/>
      </c>
      <c r="F532" s="24">
        <f t="shared" si="34"/>
        <v>2.2438989300242238E-6</v>
      </c>
      <c r="G532" s="119"/>
    </row>
    <row r="533" spans="1:7" x14ac:dyDescent="0.15">
      <c r="A533" s="25" t="s">
        <v>960</v>
      </c>
      <c r="B533" s="25" t="s">
        <v>961</v>
      </c>
      <c r="C533" s="121">
        <v>6.8835000000000001E-4</v>
      </c>
      <c r="D533" s="123">
        <v>0</v>
      </c>
      <c r="E533" s="23" t="str">
        <f t="shared" si="32"/>
        <v/>
      </c>
      <c r="F533" s="24">
        <f t="shared" si="34"/>
        <v>2.7385357325918715E-8</v>
      </c>
      <c r="G533" s="119"/>
    </row>
    <row r="534" spans="1:7" x14ac:dyDescent="0.15">
      <c r="A534" s="25" t="s">
        <v>965</v>
      </c>
      <c r="B534" s="25" t="s">
        <v>966</v>
      </c>
      <c r="C534" s="121">
        <v>0.26173269999999998</v>
      </c>
      <c r="D534" s="123">
        <v>0</v>
      </c>
      <c r="E534" s="23" t="str">
        <f t="shared" si="32"/>
        <v/>
      </c>
      <c r="F534" s="24">
        <f t="shared" si="34"/>
        <v>1.0412789298144091E-5</v>
      </c>
      <c r="G534" s="119"/>
    </row>
    <row r="535" spans="1:7" x14ac:dyDescent="0.15">
      <c r="A535" s="25" t="s">
        <v>183</v>
      </c>
      <c r="B535" s="25" t="s">
        <v>970</v>
      </c>
      <c r="C535" s="121">
        <v>8.4644000000000006E-4</v>
      </c>
      <c r="D535" s="123">
        <v>0</v>
      </c>
      <c r="E535" s="23" t="str">
        <f t="shared" si="32"/>
        <v/>
      </c>
      <c r="F535" s="24">
        <f t="shared" si="34"/>
        <v>3.3674819285175619E-8</v>
      </c>
      <c r="G535" s="119"/>
    </row>
    <row r="536" spans="1:7" x14ac:dyDescent="0.15">
      <c r="A536" s="25" t="s">
        <v>38</v>
      </c>
      <c r="B536" s="25" t="s">
        <v>974</v>
      </c>
      <c r="C536" s="121">
        <v>0.2157124</v>
      </c>
      <c r="D536" s="123">
        <v>0.56170100000000001</v>
      </c>
      <c r="E536" s="23">
        <f t="shared" si="32"/>
        <v>-0.61596578962828974</v>
      </c>
      <c r="F536" s="24">
        <f t="shared" si="34"/>
        <v>8.5819149468025101E-6</v>
      </c>
      <c r="G536" s="119"/>
    </row>
    <row r="537" spans="1:7" x14ac:dyDescent="0.15">
      <c r="A537" s="25" t="s">
        <v>19</v>
      </c>
      <c r="B537" s="25" t="s">
        <v>479</v>
      </c>
      <c r="C537" s="121">
        <v>2.6276169999999999</v>
      </c>
      <c r="D537" s="123">
        <v>0</v>
      </c>
      <c r="E537" s="23" t="str">
        <f t="shared" si="32"/>
        <v/>
      </c>
      <c r="F537" s="24">
        <f t="shared" si="34"/>
        <v>1.0453727095323389E-4</v>
      </c>
      <c r="G537" s="119"/>
    </row>
    <row r="538" spans="1:7" x14ac:dyDescent="0.15">
      <c r="A538" s="25" t="s">
        <v>981</v>
      </c>
      <c r="B538" s="25" t="s">
        <v>982</v>
      </c>
      <c r="C538" s="121">
        <v>0.50260570000000004</v>
      </c>
      <c r="D538" s="123">
        <v>2.1249199999999999E-2</v>
      </c>
      <c r="E538" s="23">
        <f t="shared" si="32"/>
        <v>22.652923404175219</v>
      </c>
      <c r="F538" s="24">
        <f t="shared" si="34"/>
        <v>1.9995695051272617E-5</v>
      </c>
      <c r="G538" s="119"/>
    </row>
    <row r="539" spans="1:7" x14ac:dyDescent="0.15">
      <c r="A539" s="25" t="s">
        <v>983</v>
      </c>
      <c r="B539" s="25" t="s">
        <v>984</v>
      </c>
      <c r="C539" s="121">
        <v>10.009639999999999</v>
      </c>
      <c r="D539" s="123">
        <v>7.8237580700000002</v>
      </c>
      <c r="E539" s="23">
        <f t="shared" si="32"/>
        <v>0.27939027644294212</v>
      </c>
      <c r="F539" s="24">
        <f t="shared" si="34"/>
        <v>3.9822411288415631E-4</v>
      </c>
      <c r="G539" s="119"/>
    </row>
    <row r="540" spans="1:7" x14ac:dyDescent="0.15">
      <c r="A540" s="25" t="s">
        <v>276</v>
      </c>
      <c r="B540" s="25" t="s">
        <v>985</v>
      </c>
      <c r="C540" s="121">
        <v>0.23826170000000002</v>
      </c>
      <c r="D540" s="123">
        <v>2.7596000000000001E-3</v>
      </c>
      <c r="E540" s="23">
        <f t="shared" si="32"/>
        <v>85.339215828380929</v>
      </c>
      <c r="F540" s="24">
        <f t="shared" si="34"/>
        <v>9.4790176386734183E-6</v>
      </c>
      <c r="G540" s="119"/>
    </row>
    <row r="541" spans="1:7" x14ac:dyDescent="0.15">
      <c r="A541" s="25" t="s">
        <v>986</v>
      </c>
      <c r="B541" s="25" t="s">
        <v>987</v>
      </c>
      <c r="C541" s="121">
        <v>2.4446799999999999E-3</v>
      </c>
      <c r="D541" s="123">
        <v>3.3808697999999997</v>
      </c>
      <c r="E541" s="23">
        <f t="shared" si="32"/>
        <v>-0.9992769079720254</v>
      </c>
      <c r="F541" s="24">
        <f t="shared" si="34"/>
        <v>9.7259294468696105E-8</v>
      </c>
      <c r="G541" s="119"/>
    </row>
    <row r="542" spans="1:7" x14ac:dyDescent="0.15">
      <c r="A542" s="25" t="s">
        <v>1009</v>
      </c>
      <c r="B542" s="25" t="s">
        <v>1010</v>
      </c>
      <c r="C542" s="121">
        <v>0.55611619999999995</v>
      </c>
      <c r="D542" s="123">
        <v>1.1080159299999999</v>
      </c>
      <c r="E542" s="23">
        <f t="shared" si="32"/>
        <v>-0.49809728818610033</v>
      </c>
      <c r="F542" s="24">
        <f t="shared" si="34"/>
        <v>2.212455996474479E-5</v>
      </c>
      <c r="G542" s="119"/>
    </row>
    <row r="543" spans="1:7" x14ac:dyDescent="0.15">
      <c r="A543" s="25" t="s">
        <v>1013</v>
      </c>
      <c r="B543" s="25" t="s">
        <v>1014</v>
      </c>
      <c r="C543" s="121">
        <v>11.10562</v>
      </c>
      <c r="D543" s="123">
        <v>13.668446640000001</v>
      </c>
      <c r="E543" s="23">
        <f t="shared" si="32"/>
        <v>-0.18749948018965235</v>
      </c>
      <c r="F543" s="24">
        <f t="shared" si="34"/>
        <v>4.4182664636575783E-4</v>
      </c>
      <c r="G543" s="119"/>
    </row>
    <row r="544" spans="1:7" x14ac:dyDescent="0.15">
      <c r="A544" s="25" t="s">
        <v>892</v>
      </c>
      <c r="B544" s="25" t="s">
        <v>1016</v>
      </c>
      <c r="C544" s="121">
        <v>4.2005420000000004</v>
      </c>
      <c r="D544" s="123">
        <v>4.61193338</v>
      </c>
      <c r="E544" s="23">
        <f t="shared" si="32"/>
        <v>-8.9201500998264516E-2</v>
      </c>
      <c r="F544" s="24">
        <f t="shared" si="34"/>
        <v>1.6711461267164852E-4</v>
      </c>
      <c r="G544" s="119"/>
    </row>
    <row r="545" spans="1:7" x14ac:dyDescent="0.15">
      <c r="A545" s="25" t="s">
        <v>893</v>
      </c>
      <c r="B545" s="25" t="s">
        <v>1018</v>
      </c>
      <c r="C545" s="121">
        <v>0.56399519999999992</v>
      </c>
      <c r="D545" s="123">
        <v>0.29560659</v>
      </c>
      <c r="E545" s="23">
        <f t="shared" si="32"/>
        <v>0.90792498908769215</v>
      </c>
      <c r="F545" s="24">
        <f t="shared" si="34"/>
        <v>2.2438018569191528E-5</v>
      </c>
      <c r="G545" s="119"/>
    </row>
    <row r="546" spans="1:7" x14ac:dyDescent="0.15">
      <c r="A546" s="25" t="s">
        <v>894</v>
      </c>
      <c r="B546" s="25" t="s">
        <v>1020</v>
      </c>
      <c r="C546" s="121">
        <v>6.066198</v>
      </c>
      <c r="D546" s="123">
        <v>6.2568645499999995</v>
      </c>
      <c r="E546" s="23">
        <f t="shared" si="32"/>
        <v>-3.0473178454853977E-2</v>
      </c>
      <c r="F546" s="24">
        <f t="shared" si="34"/>
        <v>2.4133798189841427E-4</v>
      </c>
      <c r="G546" s="119"/>
    </row>
    <row r="547" spans="1:7" x14ac:dyDescent="0.15">
      <c r="A547" s="25" t="s">
        <v>1021</v>
      </c>
      <c r="B547" s="25" t="s">
        <v>1022</v>
      </c>
      <c r="C547" s="121">
        <v>6.5129089999999996</v>
      </c>
      <c r="D547" s="123">
        <v>4.7720156900000008</v>
      </c>
      <c r="E547" s="23">
        <f t="shared" si="32"/>
        <v>0.36481298953985597</v>
      </c>
      <c r="F547" s="24">
        <f t="shared" si="34"/>
        <v>2.5910995888166183E-4</v>
      </c>
      <c r="G547" s="119"/>
    </row>
    <row r="548" spans="1:7" x14ac:dyDescent="0.15">
      <c r="A548" s="25" t="s">
        <v>895</v>
      </c>
      <c r="B548" s="25" t="s">
        <v>1081</v>
      </c>
      <c r="C548" s="121">
        <v>3.3984079999999999</v>
      </c>
      <c r="D548" s="123">
        <v>3.3848832799999999</v>
      </c>
      <c r="E548" s="23">
        <f t="shared" si="32"/>
        <v>3.995623742748311E-3</v>
      </c>
      <c r="F548" s="24">
        <f t="shared" si="34"/>
        <v>1.3520246592469058E-4</v>
      </c>
      <c r="G548" s="119"/>
    </row>
    <row r="549" spans="1:7" x14ac:dyDescent="0.15">
      <c r="A549" s="25" t="s">
        <v>896</v>
      </c>
      <c r="B549" s="25" t="s">
        <v>1083</v>
      </c>
      <c r="C549" s="121">
        <v>8.071987</v>
      </c>
      <c r="D549" s="123">
        <v>9.7118319900000003</v>
      </c>
      <c r="E549" s="23">
        <f t="shared" si="32"/>
        <v>-0.16885022225348445</v>
      </c>
      <c r="F549" s="24">
        <f t="shared" si="34"/>
        <v>3.2113641072880169E-4</v>
      </c>
      <c r="G549" s="119"/>
    </row>
    <row r="550" spans="1:7" x14ac:dyDescent="0.15">
      <c r="A550" s="25" t="s">
        <v>115</v>
      </c>
      <c r="B550" s="25" t="s">
        <v>1085</v>
      </c>
      <c r="C550" s="121">
        <v>1.1918010000000001</v>
      </c>
      <c r="D550" s="123">
        <v>5.4399747300000003</v>
      </c>
      <c r="E550" s="23">
        <f t="shared" si="32"/>
        <v>-0.78091791613892292</v>
      </c>
      <c r="F550" s="24">
        <f t="shared" si="34"/>
        <v>4.7414681842648732E-5</v>
      </c>
      <c r="G550" s="119"/>
    </row>
    <row r="551" spans="1:7" x14ac:dyDescent="0.15">
      <c r="A551" s="25" t="s">
        <v>116</v>
      </c>
      <c r="B551" s="25" t="s">
        <v>1089</v>
      </c>
      <c r="C551" s="121">
        <v>4.5922619999999998</v>
      </c>
      <c r="D551" s="123">
        <v>7.7339580799999998</v>
      </c>
      <c r="E551" s="23">
        <f t="shared" ref="E551:E560" si="35">IF(ISERROR(C551/D551-1),"",((C551/D551-1)))</f>
        <v>-0.40622098639562321</v>
      </c>
      <c r="F551" s="24">
        <f t="shared" si="34"/>
        <v>1.8269882444140064E-4</v>
      </c>
      <c r="G551" s="119"/>
    </row>
    <row r="552" spans="1:7" x14ac:dyDescent="0.15">
      <c r="A552" s="25" t="s">
        <v>117</v>
      </c>
      <c r="B552" s="25" t="s">
        <v>1091</v>
      </c>
      <c r="C552" s="121">
        <v>3.6842679999999999</v>
      </c>
      <c r="D552" s="123">
        <v>7.4324305199999996</v>
      </c>
      <c r="E552" s="23">
        <f t="shared" si="35"/>
        <v>-0.50429835972418879</v>
      </c>
      <c r="F552" s="24">
        <f t="shared" si="34"/>
        <v>1.4657513716052575E-4</v>
      </c>
      <c r="G552" s="119"/>
    </row>
    <row r="553" spans="1:7" x14ac:dyDescent="0.15">
      <c r="A553" s="25" t="s">
        <v>1092</v>
      </c>
      <c r="B553" s="25" t="s">
        <v>1093</v>
      </c>
      <c r="C553" s="121">
        <v>0.3931193</v>
      </c>
      <c r="D553" s="123">
        <v>0.85642337000000002</v>
      </c>
      <c r="E553" s="23">
        <f t="shared" si="35"/>
        <v>-0.54097551074534556</v>
      </c>
      <c r="F553" s="24">
        <f t="shared" si="34"/>
        <v>1.5639881604147653E-5</v>
      </c>
      <c r="G553" s="119"/>
    </row>
    <row r="554" spans="1:7" x14ac:dyDescent="0.15">
      <c r="A554" s="25" t="s">
        <v>711</v>
      </c>
      <c r="B554" s="25" t="s">
        <v>731</v>
      </c>
      <c r="C554" s="121">
        <v>10.437099999999999</v>
      </c>
      <c r="D554" s="123">
        <v>0</v>
      </c>
      <c r="E554" s="23" t="str">
        <f t="shared" si="35"/>
        <v/>
      </c>
      <c r="F554" s="24">
        <f t="shared" si="34"/>
        <v>4.1523020693883374E-4</v>
      </c>
      <c r="G554" s="119"/>
    </row>
    <row r="555" spans="1:7" x14ac:dyDescent="0.15">
      <c r="A555" s="25" t="s">
        <v>1095</v>
      </c>
      <c r="B555" s="25" t="s">
        <v>1096</v>
      </c>
      <c r="C555" s="121">
        <v>0.44196209999999997</v>
      </c>
      <c r="D555" s="123">
        <v>0</v>
      </c>
      <c r="E555" s="23" t="str">
        <f t="shared" si="35"/>
        <v/>
      </c>
      <c r="F555" s="24">
        <f t="shared" si="34"/>
        <v>1.7583046463301255E-5</v>
      </c>
      <c r="G555" s="119"/>
    </row>
    <row r="556" spans="1:7" x14ac:dyDescent="0.15">
      <c r="A556" s="25" t="s">
        <v>118</v>
      </c>
      <c r="B556" s="25" t="s">
        <v>1107</v>
      </c>
      <c r="C556" s="121">
        <v>6.5159089999999997</v>
      </c>
      <c r="D556" s="123">
        <v>5.7445744400000001</v>
      </c>
      <c r="E556" s="23">
        <f t="shared" si="35"/>
        <v>0.1342718365052642</v>
      </c>
      <c r="F556" s="24">
        <f t="shared" si="34"/>
        <v>2.5922931106002716E-4</v>
      </c>
      <c r="G556" s="119"/>
    </row>
    <row r="557" spans="1:7" x14ac:dyDescent="0.15">
      <c r="A557" s="25" t="s">
        <v>119</v>
      </c>
      <c r="B557" s="25" t="s">
        <v>1117</v>
      </c>
      <c r="C557" s="121">
        <v>2.9972120000000002</v>
      </c>
      <c r="D557" s="123">
        <v>2.8494314100000002</v>
      </c>
      <c r="E557" s="23">
        <f t="shared" si="35"/>
        <v>5.1863185574977599E-2</v>
      </c>
      <c r="F557" s="24">
        <f t="shared" si="34"/>
        <v>1.1924126040754193E-4</v>
      </c>
      <c r="G557" s="119"/>
    </row>
    <row r="558" spans="1:7" x14ac:dyDescent="0.15">
      <c r="A558" s="25" t="s">
        <v>182</v>
      </c>
      <c r="B558" s="25" t="s">
        <v>1113</v>
      </c>
      <c r="C558" s="121">
        <v>0.19410370000000002</v>
      </c>
      <c r="D558" s="123">
        <v>0</v>
      </c>
      <c r="E558" s="23" t="str">
        <f t="shared" si="35"/>
        <v/>
      </c>
      <c r="F558" s="24">
        <f t="shared" si="34"/>
        <v>7.7222331412550723E-6</v>
      </c>
      <c r="G558" s="119"/>
    </row>
    <row r="559" spans="1:7" x14ac:dyDescent="0.15">
      <c r="A559" s="25" t="s">
        <v>120</v>
      </c>
      <c r="B559" s="25" t="s">
        <v>121</v>
      </c>
      <c r="C559" s="121">
        <v>3.7769270000000001</v>
      </c>
      <c r="D559" s="123">
        <v>1.6773405100000001</v>
      </c>
      <c r="E559" s="23">
        <f t="shared" si="35"/>
        <v>1.2517353974834839</v>
      </c>
      <c r="F559" s="24">
        <f t="shared" si="34"/>
        <v>1.5026148832557594E-4</v>
      </c>
      <c r="G559" s="119"/>
    </row>
    <row r="560" spans="1:7" x14ac:dyDescent="0.15">
      <c r="A560" s="25" t="s">
        <v>122</v>
      </c>
      <c r="B560" s="25" t="s">
        <v>123</v>
      </c>
      <c r="C560" s="121">
        <v>0.22083739999999999</v>
      </c>
      <c r="D560" s="123">
        <v>1.812969E-2</v>
      </c>
      <c r="E560" s="23">
        <f t="shared" si="35"/>
        <v>11.180980480085427</v>
      </c>
      <c r="F560" s="24">
        <f t="shared" si="34"/>
        <v>8.785808251509903E-6</v>
      </c>
      <c r="G560" s="119"/>
    </row>
    <row r="561" spans="1:7" x14ac:dyDescent="0.15">
      <c r="A561" s="25" t="s">
        <v>124</v>
      </c>
      <c r="B561" s="25" t="s">
        <v>125</v>
      </c>
      <c r="C561" s="121">
        <v>68.741990000000001</v>
      </c>
      <c r="D561" s="123">
        <v>61.773579810000001</v>
      </c>
      <c r="E561" s="23">
        <f t="shared" ref="E561:E585" si="36">IF(ISERROR(C561/D561-1),"",((C561/D561-1)))</f>
        <v>0.11280567212444348</v>
      </c>
      <c r="F561" s="24">
        <f t="shared" si="34"/>
        <v>2.7348354172219529E-3</v>
      </c>
      <c r="G561" s="119"/>
    </row>
    <row r="562" spans="1:7" x14ac:dyDescent="0.15">
      <c r="A562" s="25" t="s">
        <v>1261</v>
      </c>
      <c r="B562" s="25" t="s">
        <v>1262</v>
      </c>
      <c r="C562" s="121">
        <v>0.5109553</v>
      </c>
      <c r="D562" s="123">
        <v>0.36931097999999996</v>
      </c>
      <c r="E562" s="23">
        <f t="shared" si="36"/>
        <v>0.38353671477625739</v>
      </c>
      <c r="F562" s="24">
        <f t="shared" si="34"/>
        <v>2.0327876034098924E-5</v>
      </c>
      <c r="G562" s="119"/>
    </row>
    <row r="563" spans="1:7" x14ac:dyDescent="0.15">
      <c r="A563" s="25" t="s">
        <v>428</v>
      </c>
      <c r="B563" s="25" t="s">
        <v>429</v>
      </c>
      <c r="C563" s="121">
        <v>0.15175529999999998</v>
      </c>
      <c r="D563" s="123">
        <v>9.118155E-2</v>
      </c>
      <c r="E563" s="23">
        <f t="shared" si="36"/>
        <v>0.66432024899774111</v>
      </c>
      <c r="F563" s="24">
        <f t="shared" si="34"/>
        <v>6.0374418778266755E-6</v>
      </c>
      <c r="G563" s="119"/>
    </row>
    <row r="564" spans="1:7" x14ac:dyDescent="0.15">
      <c r="A564" s="25" t="s">
        <v>1251</v>
      </c>
      <c r="B564" s="25" t="s">
        <v>1252</v>
      </c>
      <c r="C564" s="121">
        <v>9.6213509999999988E-2</v>
      </c>
      <c r="D564" s="123">
        <v>4.6476410000000003E-2</v>
      </c>
      <c r="E564" s="23">
        <f t="shared" si="36"/>
        <v>1.0701579575530893</v>
      </c>
      <c r="F564" s="24">
        <f t="shared" si="34"/>
        <v>3.8277640022239459E-6</v>
      </c>
      <c r="G564" s="119"/>
    </row>
    <row r="565" spans="1:7" x14ac:dyDescent="0.15">
      <c r="A565" s="25" t="s">
        <v>650</v>
      </c>
      <c r="B565" s="25" t="s">
        <v>651</v>
      </c>
      <c r="C565" s="121">
        <v>0.52846859999999996</v>
      </c>
      <c r="D565" s="123">
        <v>0.56267579000000001</v>
      </c>
      <c r="E565" s="23">
        <f t="shared" si="36"/>
        <v>-6.0793783219285191E-2</v>
      </c>
      <c r="F565" s="24">
        <f t="shared" si="34"/>
        <v>2.1024626202553943E-5</v>
      </c>
      <c r="G565" s="119"/>
    </row>
    <row r="566" spans="1:7" x14ac:dyDescent="0.15">
      <c r="A566" s="25" t="s">
        <v>387</v>
      </c>
      <c r="B566" s="25" t="s">
        <v>388</v>
      </c>
      <c r="C566" s="121">
        <v>0.29867959999999999</v>
      </c>
      <c r="D566" s="123">
        <v>8.7806700000000008E-3</v>
      </c>
      <c r="E566" s="23">
        <f t="shared" si="36"/>
        <v>33.015581954452216</v>
      </c>
      <c r="F566" s="24">
        <f t="shared" si="34"/>
        <v>1.188268696442576E-5</v>
      </c>
      <c r="G566" s="119"/>
    </row>
    <row r="567" spans="1:7" x14ac:dyDescent="0.15">
      <c r="A567" s="25" t="s">
        <v>1269</v>
      </c>
      <c r="B567" s="25" t="s">
        <v>1270</v>
      </c>
      <c r="C567" s="121">
        <v>0.55512790000000001</v>
      </c>
      <c r="D567" s="123">
        <v>1.173164E-2</v>
      </c>
      <c r="E567" s="23">
        <f t="shared" si="36"/>
        <v>46.31886590451122</v>
      </c>
      <c r="F567" s="24">
        <f t="shared" si="34"/>
        <v>2.2085241378785316E-5</v>
      </c>
      <c r="G567" s="119"/>
    </row>
    <row r="568" spans="1:7" x14ac:dyDescent="0.15">
      <c r="A568" s="25" t="s">
        <v>422</v>
      </c>
      <c r="B568" s="25" t="s">
        <v>423</v>
      </c>
      <c r="C568" s="121">
        <v>0.27989340000000001</v>
      </c>
      <c r="D568" s="123">
        <v>0.15970535</v>
      </c>
      <c r="E568" s="23">
        <f t="shared" si="36"/>
        <v>0.75256120098669221</v>
      </c>
      <c r="F568" s="24">
        <f t="shared" si="34"/>
        <v>1.1135295666690344E-5</v>
      </c>
      <c r="G568" s="119"/>
    </row>
    <row r="569" spans="1:7" x14ac:dyDescent="0.15">
      <c r="A569" s="25" t="s">
        <v>1253</v>
      </c>
      <c r="B569" s="25" t="s">
        <v>1254</v>
      </c>
      <c r="C569" s="121">
        <v>1.8074200000000001E-3</v>
      </c>
      <c r="D569" s="123">
        <v>4.6224600000000001E-3</v>
      </c>
      <c r="E569" s="23">
        <f t="shared" si="36"/>
        <v>-0.6089917489821437</v>
      </c>
      <c r="F569" s="24">
        <f t="shared" si="34"/>
        <v>7.1906504740338504E-8</v>
      </c>
      <c r="G569" s="119"/>
    </row>
    <row r="570" spans="1:7" x14ac:dyDescent="0.15">
      <c r="A570" s="25" t="s">
        <v>29</v>
      </c>
      <c r="B570" s="25" t="s">
        <v>386</v>
      </c>
      <c r="C570" s="121">
        <v>0.24692020000000001</v>
      </c>
      <c r="D570" s="123">
        <v>0.47820860999999998</v>
      </c>
      <c r="E570" s="23">
        <f t="shared" si="36"/>
        <v>-0.48365588816980942</v>
      </c>
      <c r="F570" s="24">
        <f t="shared" si="34"/>
        <v>9.82348791746541E-6</v>
      </c>
      <c r="G570" s="119"/>
    </row>
    <row r="571" spans="1:7" x14ac:dyDescent="0.15">
      <c r="A571" s="25" t="s">
        <v>30</v>
      </c>
      <c r="B571" s="25" t="s">
        <v>430</v>
      </c>
      <c r="C571" s="121">
        <v>5.9636629999999996E-2</v>
      </c>
      <c r="D571" s="123">
        <v>0.12298928999999999</v>
      </c>
      <c r="E571" s="23">
        <f t="shared" si="36"/>
        <v>-0.51510712843370343</v>
      </c>
      <c r="F571" s="24">
        <f t="shared" si="34"/>
        <v>2.3725872336218549E-6</v>
      </c>
      <c r="G571" s="119"/>
    </row>
    <row r="572" spans="1:7" x14ac:dyDescent="0.15">
      <c r="A572" s="25" t="s">
        <v>31</v>
      </c>
      <c r="B572" s="25" t="s">
        <v>431</v>
      </c>
      <c r="C572" s="121">
        <v>6.1746000000000001E-4</v>
      </c>
      <c r="D572" s="123">
        <v>0.32397770000000004</v>
      </c>
      <c r="E572" s="23">
        <f t="shared" si="36"/>
        <v>-0.99809412808350695</v>
      </c>
      <c r="F572" s="24">
        <f t="shared" si="34"/>
        <v>2.4565065351146613E-8</v>
      </c>
      <c r="G572" s="119"/>
    </row>
    <row r="573" spans="1:7" x14ac:dyDescent="0.15">
      <c r="A573" s="25" t="s">
        <v>432</v>
      </c>
      <c r="B573" s="25" t="s">
        <v>433</v>
      </c>
      <c r="C573" s="121">
        <v>0.21313420000000002</v>
      </c>
      <c r="D573" s="123">
        <v>0.30243902</v>
      </c>
      <c r="E573" s="23">
        <f t="shared" si="36"/>
        <v>-0.29528207041538479</v>
      </c>
      <c r="F573" s="24">
        <f t="shared" si="34"/>
        <v>8.4793436847153709E-6</v>
      </c>
      <c r="G573" s="119"/>
    </row>
    <row r="574" spans="1:7" x14ac:dyDescent="0.15">
      <c r="A574" s="25" t="s">
        <v>1255</v>
      </c>
      <c r="B574" s="25" t="s">
        <v>1256</v>
      </c>
      <c r="C574" s="121">
        <v>4.0434209999999998E-2</v>
      </c>
      <c r="D574" s="123">
        <v>0.11585652</v>
      </c>
      <c r="E574" s="23">
        <f t="shared" si="36"/>
        <v>-0.65099754420381351</v>
      </c>
      <c r="F574" s="24">
        <f t="shared" si="34"/>
        <v>1.608637014660036E-6</v>
      </c>
      <c r="G574" s="119"/>
    </row>
    <row r="575" spans="1:7" x14ac:dyDescent="0.15">
      <c r="A575" s="25" t="s">
        <v>1124</v>
      </c>
      <c r="B575" s="25" t="s">
        <v>126</v>
      </c>
      <c r="C575" s="121">
        <v>3.1356320000000002</v>
      </c>
      <c r="D575" s="123">
        <v>0.71591354000000007</v>
      </c>
      <c r="E575" s="23">
        <f t="shared" si="36"/>
        <v>3.3799031933381229</v>
      </c>
      <c r="F575" s="24">
        <f t="shared" si="34"/>
        <v>1.24748169917317E-4</v>
      </c>
      <c r="G575" s="119"/>
    </row>
    <row r="576" spans="1:7" x14ac:dyDescent="0.15">
      <c r="A576" s="25" t="s">
        <v>127</v>
      </c>
      <c r="B576" s="25" t="s">
        <v>128</v>
      </c>
      <c r="C576" s="121">
        <v>1.7164950000000002E-2</v>
      </c>
      <c r="D576" s="123">
        <v>3.8515849999999997E-2</v>
      </c>
      <c r="E576" s="23">
        <f t="shared" si="36"/>
        <v>-0.55434061561668768</v>
      </c>
      <c r="F576" s="24">
        <f t="shared" si="34"/>
        <v>6.8289139134383456E-7</v>
      </c>
      <c r="G576" s="119"/>
    </row>
    <row r="577" spans="1:7" x14ac:dyDescent="0.15">
      <c r="A577" s="25" t="s">
        <v>129</v>
      </c>
      <c r="B577" s="25" t="s">
        <v>130</v>
      </c>
      <c r="C577" s="121">
        <v>17.534040000000001</v>
      </c>
      <c r="D577" s="123">
        <v>20.274782100000003</v>
      </c>
      <c r="E577" s="23">
        <f t="shared" si="36"/>
        <v>-0.13517985478127537</v>
      </c>
      <c r="F577" s="24">
        <f t="shared" si="34"/>
        <v>6.975752898481177E-4</v>
      </c>
      <c r="G577" s="119"/>
    </row>
    <row r="578" spans="1:7" x14ac:dyDescent="0.15">
      <c r="A578" s="25" t="s">
        <v>131</v>
      </c>
      <c r="B578" s="25" t="s">
        <v>132</v>
      </c>
      <c r="C578" s="121">
        <v>0.89300109999999999</v>
      </c>
      <c r="D578" s="123">
        <v>0.80990516000000001</v>
      </c>
      <c r="E578" s="23">
        <f t="shared" si="36"/>
        <v>0.10259959326595713</v>
      </c>
      <c r="F578" s="24">
        <f t="shared" si="34"/>
        <v>3.5527208855870519E-5</v>
      </c>
      <c r="G578" s="119"/>
    </row>
    <row r="579" spans="1:7" x14ac:dyDescent="0.15">
      <c r="A579" s="25" t="s">
        <v>133</v>
      </c>
      <c r="B579" s="25" t="s">
        <v>134</v>
      </c>
      <c r="C579" s="121">
        <v>0.2087947</v>
      </c>
      <c r="D579" s="123">
        <v>1.4129096999999999</v>
      </c>
      <c r="E579" s="23">
        <f t="shared" si="36"/>
        <v>-0.85222360636352057</v>
      </c>
      <c r="F579" s="24">
        <f t="shared" si="34"/>
        <v>8.3067007587099585E-6</v>
      </c>
      <c r="G579" s="119"/>
    </row>
    <row r="580" spans="1:7" x14ac:dyDescent="0.15">
      <c r="A580" s="25" t="s">
        <v>135</v>
      </c>
      <c r="B580" s="25" t="s">
        <v>136</v>
      </c>
      <c r="C580" s="121">
        <v>0.9243401</v>
      </c>
      <c r="D580" s="123">
        <v>1.22510852</v>
      </c>
      <c r="E580" s="23">
        <f t="shared" si="36"/>
        <v>-0.24550349221308165</v>
      </c>
      <c r="F580" s="24">
        <f t="shared" si="34"/>
        <v>3.6774001495133929E-5</v>
      </c>
      <c r="G580" s="119"/>
    </row>
    <row r="581" spans="1:7" x14ac:dyDescent="0.15">
      <c r="A581" s="25" t="s">
        <v>137</v>
      </c>
      <c r="B581" s="25" t="s">
        <v>138</v>
      </c>
      <c r="C581" s="121">
        <v>0.50148270000000006</v>
      </c>
      <c r="D581" s="123">
        <v>1.1322853799999999</v>
      </c>
      <c r="E581" s="23">
        <f t="shared" si="36"/>
        <v>-0.55710573601153435</v>
      </c>
      <c r="F581" s="24">
        <f t="shared" si="34"/>
        <v>1.9951017552504537E-5</v>
      </c>
      <c r="G581" s="119"/>
    </row>
    <row r="582" spans="1:7" x14ac:dyDescent="0.15">
      <c r="A582" s="25" t="s">
        <v>139</v>
      </c>
      <c r="B582" s="25" t="s">
        <v>140</v>
      </c>
      <c r="C582" s="121">
        <v>0.78944049999999999</v>
      </c>
      <c r="D582" s="123">
        <v>2.7563380000000002E-2</v>
      </c>
      <c r="E582" s="23">
        <f t="shared" si="36"/>
        <v>27.64091776843043</v>
      </c>
      <c r="F582" s="24">
        <f t="shared" si="34"/>
        <v>3.1407147788264597E-5</v>
      </c>
      <c r="G582" s="119"/>
    </row>
    <row r="583" spans="1:7" x14ac:dyDescent="0.15">
      <c r="A583" s="25" t="s">
        <v>532</v>
      </c>
      <c r="B583" s="25" t="s">
        <v>141</v>
      </c>
      <c r="C583" s="121">
        <v>0.91791119999999993</v>
      </c>
      <c r="D583" s="123">
        <v>3.8310680800000001</v>
      </c>
      <c r="E583" s="23">
        <f t="shared" si="36"/>
        <v>-0.76040331812636441</v>
      </c>
      <c r="F583" s="24">
        <f t="shared" si="34"/>
        <v>3.6518233755303022E-5</v>
      </c>
      <c r="G583" s="119"/>
    </row>
    <row r="584" spans="1:7" x14ac:dyDescent="0.15">
      <c r="A584" s="25" t="s">
        <v>533</v>
      </c>
      <c r="B584" s="25" t="s">
        <v>142</v>
      </c>
      <c r="C584" s="121">
        <v>0.60638409999999998</v>
      </c>
      <c r="D584" s="123">
        <v>3.1581529999999997E-2</v>
      </c>
      <c r="E584" s="23">
        <f t="shared" si="36"/>
        <v>18.200592878179116</v>
      </c>
      <c r="F584" s="24">
        <f t="shared" si="34"/>
        <v>2.4124421087027858E-5</v>
      </c>
      <c r="G584" s="119"/>
    </row>
    <row r="585" spans="1:7" x14ac:dyDescent="0.15">
      <c r="A585" s="25" t="s">
        <v>1277</v>
      </c>
      <c r="B585" s="25" t="s">
        <v>1278</v>
      </c>
      <c r="C585" s="121">
        <v>9.6671789999999994E-2</v>
      </c>
      <c r="D585" s="123">
        <v>0.64351263999999997</v>
      </c>
      <c r="E585" s="23">
        <f t="shared" si="36"/>
        <v>-0.8497748389215789</v>
      </c>
      <c r="F585" s="24">
        <f t="shared" si="34"/>
        <v>3.8459962409910303E-6</v>
      </c>
      <c r="G585" s="119"/>
    </row>
    <row r="586" spans="1:7" x14ac:dyDescent="0.15">
      <c r="A586" s="25" t="s">
        <v>534</v>
      </c>
      <c r="B586" s="25" t="s">
        <v>143</v>
      </c>
      <c r="C586" s="121">
        <v>54.635469999999998</v>
      </c>
      <c r="D586" s="123">
        <v>26.803002079999999</v>
      </c>
      <c r="E586" s="23">
        <f t="shared" ref="E586:E649" si="37">IF(ISERROR(C586/D586-1),"",((C586/D586-1)))</f>
        <v>1.0384086020262697</v>
      </c>
      <c r="F586" s="24">
        <f t="shared" ref="F586:F649" si="38">C586/$C$1656</f>
        <v>2.1736207868373824E-3</v>
      </c>
      <c r="G586" s="119"/>
    </row>
    <row r="587" spans="1:7" x14ac:dyDescent="0.15">
      <c r="A587" s="25" t="s">
        <v>1273</v>
      </c>
      <c r="B587" s="25" t="s">
        <v>1274</v>
      </c>
      <c r="C587" s="121">
        <v>1.108498</v>
      </c>
      <c r="D587" s="123">
        <v>1.25399244</v>
      </c>
      <c r="E587" s="23">
        <f t="shared" si="37"/>
        <v>-0.11602497380287236</v>
      </c>
      <c r="F587" s="24">
        <f t="shared" si="38"/>
        <v>4.4100550337860456E-5</v>
      </c>
      <c r="G587" s="119"/>
    </row>
    <row r="588" spans="1:7" x14ac:dyDescent="0.15">
      <c r="A588" s="25" t="s">
        <v>144</v>
      </c>
      <c r="B588" s="25" t="s">
        <v>145</v>
      </c>
      <c r="C588" s="121">
        <v>0.56943909999999998</v>
      </c>
      <c r="D588" s="123">
        <v>0.45657579999999998</v>
      </c>
      <c r="E588" s="23">
        <f t="shared" si="37"/>
        <v>0.24719509882039303</v>
      </c>
      <c r="F588" s="24">
        <f t="shared" si="38"/>
        <v>2.2654599010459155E-5</v>
      </c>
      <c r="G588" s="119"/>
    </row>
    <row r="589" spans="1:7" x14ac:dyDescent="0.15">
      <c r="A589" s="25" t="s">
        <v>146</v>
      </c>
      <c r="B589" s="25" t="s">
        <v>147</v>
      </c>
      <c r="C589" s="121">
        <v>6.9755029999999998</v>
      </c>
      <c r="D589" s="123">
        <v>13.31944423</v>
      </c>
      <c r="E589" s="23">
        <f t="shared" si="37"/>
        <v>-0.47629173713654271</v>
      </c>
      <c r="F589" s="24">
        <f t="shared" si="38"/>
        <v>2.7751382608123479E-4</v>
      </c>
      <c r="G589" s="119"/>
    </row>
    <row r="590" spans="1:7" x14ac:dyDescent="0.15">
      <c r="A590" s="25" t="s">
        <v>158</v>
      </c>
      <c r="B590" s="25" t="s">
        <v>159</v>
      </c>
      <c r="C590" s="121">
        <v>0.2335633</v>
      </c>
      <c r="D590" s="123">
        <v>0.42234961999999998</v>
      </c>
      <c r="E590" s="23">
        <f t="shared" si="37"/>
        <v>-0.44699062355022356</v>
      </c>
      <c r="F590" s="24">
        <f t="shared" si="38"/>
        <v>9.2920962137295716E-6</v>
      </c>
      <c r="G590" s="119"/>
    </row>
    <row r="591" spans="1:7" x14ac:dyDescent="0.15">
      <c r="A591" s="25" t="s">
        <v>272</v>
      </c>
      <c r="B591" s="25" t="s">
        <v>263</v>
      </c>
      <c r="C591" s="121">
        <v>1.3721639999999999</v>
      </c>
      <c r="D591" s="123">
        <v>5.8042804800000001</v>
      </c>
      <c r="E591" s="23">
        <f t="shared" si="37"/>
        <v>-0.76359447054150631</v>
      </c>
      <c r="F591" s="24">
        <f t="shared" si="38"/>
        <v>5.4590254158149094E-5</v>
      </c>
      <c r="G591" s="119"/>
    </row>
    <row r="592" spans="1:7" x14ac:dyDescent="0.15">
      <c r="A592" s="25" t="s">
        <v>35</v>
      </c>
      <c r="B592" s="25" t="s">
        <v>36</v>
      </c>
      <c r="C592" s="121">
        <v>1.0359719999999999E-2</v>
      </c>
      <c r="D592" s="123">
        <v>1.6567942</v>
      </c>
      <c r="E592" s="23">
        <f t="shared" si="37"/>
        <v>-0.99374712924514097</v>
      </c>
      <c r="F592" s="24">
        <f t="shared" si="38"/>
        <v>4.1215171641819803E-7</v>
      </c>
      <c r="G592" s="119"/>
    </row>
    <row r="593" spans="1:7" x14ac:dyDescent="0.15">
      <c r="A593" s="25" t="s">
        <v>389</v>
      </c>
      <c r="B593" s="25" t="s">
        <v>390</v>
      </c>
      <c r="C593" s="121">
        <v>2.448873E-2</v>
      </c>
      <c r="D593" s="123">
        <v>0.8404199</v>
      </c>
      <c r="E593" s="23">
        <f t="shared" si="37"/>
        <v>-0.97086131587317248</v>
      </c>
      <c r="F593" s="24">
        <f t="shared" si="38"/>
        <v>9.7426109029991343E-7</v>
      </c>
      <c r="G593" s="119"/>
    </row>
    <row r="594" spans="1:7" x14ac:dyDescent="0.15">
      <c r="A594" s="25" t="s">
        <v>1267</v>
      </c>
      <c r="B594" s="25" t="s">
        <v>1268</v>
      </c>
      <c r="C594" s="121">
        <v>1.1039909999999999</v>
      </c>
      <c r="D594" s="123">
        <v>0.79978062999999999</v>
      </c>
      <c r="E594" s="23">
        <f t="shared" si="37"/>
        <v>0.38036726395836817</v>
      </c>
      <c r="F594" s="24">
        <f t="shared" si="38"/>
        <v>4.3921243581896313E-5</v>
      </c>
      <c r="G594" s="119"/>
    </row>
    <row r="595" spans="1:7" x14ac:dyDescent="0.15">
      <c r="A595" s="25" t="s">
        <v>418</v>
      </c>
      <c r="B595" s="25" t="s">
        <v>419</v>
      </c>
      <c r="C595" s="121">
        <v>9.1240699999999997E-3</v>
      </c>
      <c r="D595" s="123">
        <v>6.7010449999999999E-2</v>
      </c>
      <c r="E595" s="23">
        <f t="shared" si="37"/>
        <v>-0.8638410874721778</v>
      </c>
      <c r="F595" s="24">
        <f t="shared" si="38"/>
        <v>3.6299254335250262E-7</v>
      </c>
      <c r="G595" s="119"/>
    </row>
    <row r="596" spans="1:7" x14ac:dyDescent="0.15">
      <c r="A596" s="25" t="s">
        <v>1257</v>
      </c>
      <c r="B596" s="25" t="s">
        <v>1258</v>
      </c>
      <c r="C596" s="121">
        <v>7.0639200000000004E-3</v>
      </c>
      <c r="D596" s="123">
        <v>7.2549899999999994E-3</v>
      </c>
      <c r="E596" s="23">
        <f t="shared" si="37"/>
        <v>-2.6336356080435497E-2</v>
      </c>
      <c r="F596" s="24">
        <f t="shared" si="38"/>
        <v>2.8103141326607646E-7</v>
      </c>
      <c r="G596" s="119"/>
    </row>
    <row r="597" spans="1:7" x14ac:dyDescent="0.15">
      <c r="A597" s="25" t="s">
        <v>424</v>
      </c>
      <c r="B597" s="25" t="s">
        <v>425</v>
      </c>
      <c r="C597" s="121">
        <v>1.5009790000000001</v>
      </c>
      <c r="D597" s="123">
        <v>0.81444223999999998</v>
      </c>
      <c r="E597" s="23">
        <f t="shared" si="37"/>
        <v>0.84295328297314254</v>
      </c>
      <c r="F597" s="24">
        <f t="shared" si="38"/>
        <v>5.9715037776857922E-5</v>
      </c>
      <c r="G597" s="119"/>
    </row>
    <row r="598" spans="1:7" x14ac:dyDescent="0.15">
      <c r="A598" s="25" t="s">
        <v>426</v>
      </c>
      <c r="B598" s="25" t="s">
        <v>427</v>
      </c>
      <c r="C598" s="121">
        <v>0.48282809999999998</v>
      </c>
      <c r="D598" s="123">
        <v>0.30449001000000003</v>
      </c>
      <c r="E598" s="23">
        <f t="shared" si="37"/>
        <v>0.58569438780602345</v>
      </c>
      <c r="F598" s="24">
        <f t="shared" si="38"/>
        <v>1.920886183699341E-5</v>
      </c>
      <c r="G598" s="119"/>
    </row>
    <row r="599" spans="1:7" x14ac:dyDescent="0.15">
      <c r="A599" s="25" t="s">
        <v>559</v>
      </c>
      <c r="B599" s="25" t="s">
        <v>1125</v>
      </c>
      <c r="C599" s="121">
        <v>5.0350320000000002</v>
      </c>
      <c r="D599" s="123">
        <v>4.8032543299999997</v>
      </c>
      <c r="E599" s="23">
        <f t="shared" si="37"/>
        <v>4.8254298872406398E-2</v>
      </c>
      <c r="F599" s="24">
        <f t="shared" si="38"/>
        <v>2.0031401244633568E-4</v>
      </c>
      <c r="G599" s="119"/>
    </row>
    <row r="600" spans="1:7" x14ac:dyDescent="0.15">
      <c r="A600" s="25" t="s">
        <v>560</v>
      </c>
      <c r="B600" s="25" t="s">
        <v>160</v>
      </c>
      <c r="C600" s="121">
        <v>0</v>
      </c>
      <c r="D600" s="123">
        <v>0</v>
      </c>
      <c r="E600" s="23" t="str">
        <f t="shared" si="37"/>
        <v/>
      </c>
      <c r="F600" s="24">
        <f t="shared" si="38"/>
        <v>0</v>
      </c>
      <c r="G600" s="119"/>
    </row>
    <row r="601" spans="1:7" x14ac:dyDescent="0.15">
      <c r="A601" s="25" t="s">
        <v>161</v>
      </c>
      <c r="B601" s="25" t="s">
        <v>162</v>
      </c>
      <c r="C601" s="121">
        <v>3.2292139999999998</v>
      </c>
      <c r="D601" s="123">
        <v>9.6963690000000005E-2</v>
      </c>
      <c r="E601" s="23">
        <f t="shared" si="37"/>
        <v>32.303332412370025</v>
      </c>
      <c r="F601" s="24">
        <f t="shared" si="38"/>
        <v>1.2847124176924423E-4</v>
      </c>
      <c r="G601" s="119"/>
    </row>
    <row r="602" spans="1:7" x14ac:dyDescent="0.15">
      <c r="A602" s="25" t="s">
        <v>1126</v>
      </c>
      <c r="B602" s="25" t="s">
        <v>1127</v>
      </c>
      <c r="C602" s="121">
        <v>1.3794360000000001</v>
      </c>
      <c r="D602" s="123">
        <v>0.44759207000000001</v>
      </c>
      <c r="E602" s="23">
        <f t="shared" si="37"/>
        <v>2.0819044671635942</v>
      </c>
      <c r="F602" s="24">
        <f t="shared" si="38"/>
        <v>5.4879563838506593E-5</v>
      </c>
      <c r="G602" s="119"/>
    </row>
    <row r="603" spans="1:7" x14ac:dyDescent="0.15">
      <c r="A603" s="25" t="s">
        <v>1132</v>
      </c>
      <c r="B603" s="25" t="s">
        <v>1133</v>
      </c>
      <c r="C603" s="121">
        <v>0.1131371</v>
      </c>
      <c r="D603" s="123">
        <v>0.21009116</v>
      </c>
      <c r="E603" s="23">
        <f t="shared" si="37"/>
        <v>-0.4614856712676535</v>
      </c>
      <c r="F603" s="24">
        <f t="shared" si="38"/>
        <v>4.5010531129776981E-6</v>
      </c>
      <c r="G603" s="119"/>
    </row>
    <row r="604" spans="1:7" x14ac:dyDescent="0.15">
      <c r="A604" s="25" t="s">
        <v>163</v>
      </c>
      <c r="B604" s="25" t="s">
        <v>164</v>
      </c>
      <c r="C604" s="121">
        <v>7.4151699999999998</v>
      </c>
      <c r="D604" s="123">
        <v>0.74664218000000004</v>
      </c>
      <c r="E604" s="23">
        <f t="shared" si="37"/>
        <v>8.931356945304108</v>
      </c>
      <c r="F604" s="24">
        <f t="shared" si="38"/>
        <v>2.9500556414968068E-4</v>
      </c>
      <c r="G604" s="119"/>
    </row>
    <row r="605" spans="1:7" x14ac:dyDescent="0.15">
      <c r="A605" s="25" t="s">
        <v>165</v>
      </c>
      <c r="B605" s="25" t="s">
        <v>166</v>
      </c>
      <c r="C605" s="121">
        <v>1.309569</v>
      </c>
      <c r="D605" s="123">
        <v>1.4357180700000001</v>
      </c>
      <c r="E605" s="23">
        <f t="shared" si="37"/>
        <v>-8.7864792284741533E-2</v>
      </c>
      <c r="F605" s="24">
        <f t="shared" si="38"/>
        <v>5.2099970956557049E-5</v>
      </c>
      <c r="G605" s="119"/>
    </row>
    <row r="606" spans="1:7" x14ac:dyDescent="0.15">
      <c r="A606" s="25" t="s">
        <v>167</v>
      </c>
      <c r="B606" s="25" t="s">
        <v>168</v>
      </c>
      <c r="C606" s="121">
        <v>0.10027899999999999</v>
      </c>
      <c r="D606" s="123">
        <v>2.0328906399999997</v>
      </c>
      <c r="E606" s="23">
        <f t="shared" si="37"/>
        <v>-0.95067171936017181</v>
      </c>
      <c r="F606" s="24">
        <f t="shared" si="38"/>
        <v>3.9895056980980642E-6</v>
      </c>
      <c r="G606" s="119"/>
    </row>
    <row r="607" spans="1:7" x14ac:dyDescent="0.15">
      <c r="A607" s="25" t="s">
        <v>1134</v>
      </c>
      <c r="B607" s="25" t="s">
        <v>1135</v>
      </c>
      <c r="C607" s="121">
        <v>4.2824250000000001E-2</v>
      </c>
      <c r="D607" s="123">
        <v>1.146086E-2</v>
      </c>
      <c r="E607" s="23">
        <f t="shared" si="37"/>
        <v>2.7365651443259931</v>
      </c>
      <c r="F607" s="24">
        <f t="shared" si="38"/>
        <v>1.7037225081201055E-6</v>
      </c>
      <c r="G607" s="119"/>
    </row>
    <row r="608" spans="1:7" x14ac:dyDescent="0.15">
      <c r="A608" s="25" t="s">
        <v>1136</v>
      </c>
      <c r="B608" s="25" t="s">
        <v>1137</v>
      </c>
      <c r="C608" s="121">
        <v>5.3352050000000005E-2</v>
      </c>
      <c r="D608" s="123">
        <v>0</v>
      </c>
      <c r="E608" s="23" t="str">
        <f t="shared" si="37"/>
        <v/>
      </c>
      <c r="F608" s="24">
        <f t="shared" si="38"/>
        <v>2.1225611292515168E-6</v>
      </c>
      <c r="G608" s="119"/>
    </row>
    <row r="609" spans="1:7" x14ac:dyDescent="0.15">
      <c r="A609" s="25" t="s">
        <v>506</v>
      </c>
      <c r="B609" s="25" t="s">
        <v>1122</v>
      </c>
      <c r="C609" s="121">
        <v>0.71372540000000007</v>
      </c>
      <c r="D609" s="123">
        <v>4.5519690000000002E-2</v>
      </c>
      <c r="E609" s="23">
        <f t="shared" si="37"/>
        <v>14.679487272430899</v>
      </c>
      <c r="F609" s="24">
        <f t="shared" si="38"/>
        <v>2.8394893748215687E-5</v>
      </c>
      <c r="G609" s="119"/>
    </row>
    <row r="610" spans="1:7" x14ac:dyDescent="0.15">
      <c r="A610" s="25" t="s">
        <v>507</v>
      </c>
      <c r="B610" s="25" t="s">
        <v>1123</v>
      </c>
      <c r="C610" s="121">
        <v>0.54573890000000003</v>
      </c>
      <c r="D610" s="123">
        <v>0.25223778000000002</v>
      </c>
      <c r="E610" s="23">
        <f t="shared" si="37"/>
        <v>1.1635890547403327</v>
      </c>
      <c r="F610" s="24">
        <f t="shared" si="38"/>
        <v>2.1711708844561376E-5</v>
      </c>
      <c r="G610" s="119"/>
    </row>
    <row r="611" spans="1:7" x14ac:dyDescent="0.15">
      <c r="A611" s="25" t="s">
        <v>398</v>
      </c>
      <c r="B611" s="25" t="s">
        <v>399</v>
      </c>
      <c r="C611" s="121">
        <v>8.6820100000000004E-3</v>
      </c>
      <c r="D611" s="123">
        <v>0.19221953999999999</v>
      </c>
      <c r="E611" s="23">
        <f t="shared" si="37"/>
        <v>-0.95483284373690624</v>
      </c>
      <c r="F611" s="24">
        <f t="shared" si="38"/>
        <v>3.4540560202978073E-7</v>
      </c>
      <c r="G611" s="119"/>
    </row>
    <row r="612" spans="1:7" x14ac:dyDescent="0.15">
      <c r="A612" s="25" t="s">
        <v>400</v>
      </c>
      <c r="B612" s="25" t="s">
        <v>401</v>
      </c>
      <c r="C612" s="121">
        <v>8.2615599999999994E-3</v>
      </c>
      <c r="D612" s="123">
        <v>1.269166E-2</v>
      </c>
      <c r="E612" s="23">
        <f t="shared" si="37"/>
        <v>-0.34905599425134304</v>
      </c>
      <c r="F612" s="24">
        <f t="shared" si="38"/>
        <v>3.2867839423188353E-7</v>
      </c>
      <c r="G612" s="119"/>
    </row>
    <row r="613" spans="1:7" x14ac:dyDescent="0.15">
      <c r="A613" s="25" t="s">
        <v>402</v>
      </c>
      <c r="B613" s="25" t="s">
        <v>403</v>
      </c>
      <c r="C613" s="121">
        <v>3.5368519999999994E-2</v>
      </c>
      <c r="D613" s="123">
        <v>5.3896079999999999E-2</v>
      </c>
      <c r="E613" s="23">
        <f t="shared" si="37"/>
        <v>-0.34376451868113611</v>
      </c>
      <c r="F613" s="24">
        <f t="shared" si="38"/>
        <v>1.4071033025189256E-6</v>
      </c>
      <c r="G613" s="119"/>
    </row>
    <row r="614" spans="1:7" x14ac:dyDescent="0.15">
      <c r="A614" s="25" t="s">
        <v>404</v>
      </c>
      <c r="B614" s="25" t="s">
        <v>405</v>
      </c>
      <c r="C614" s="121">
        <v>1.5119440000000001E-2</v>
      </c>
      <c r="D614" s="123">
        <v>3.2213189999999996E-2</v>
      </c>
      <c r="E614" s="23">
        <f t="shared" si="37"/>
        <v>-0.53064443477966616</v>
      </c>
      <c r="F614" s="24">
        <f t="shared" si="38"/>
        <v>6.0151269988783102E-7</v>
      </c>
      <c r="G614" s="119"/>
    </row>
    <row r="615" spans="1:7" x14ac:dyDescent="0.15">
      <c r="A615" s="25" t="s">
        <v>391</v>
      </c>
      <c r="B615" s="25" t="s">
        <v>392</v>
      </c>
      <c r="C615" s="121">
        <v>0.96114630000000001</v>
      </c>
      <c r="D615" s="123">
        <v>0.87709736999999999</v>
      </c>
      <c r="E615" s="23">
        <f t="shared" si="37"/>
        <v>9.5826225086047101E-2</v>
      </c>
      <c r="F615" s="24">
        <f t="shared" si="38"/>
        <v>3.8238301544250265E-5</v>
      </c>
      <c r="G615" s="119"/>
    </row>
    <row r="616" spans="1:7" x14ac:dyDescent="0.15">
      <c r="A616" s="25" t="s">
        <v>1249</v>
      </c>
      <c r="B616" s="25" t="s">
        <v>1250</v>
      </c>
      <c r="C616" s="121">
        <v>2.8687380000000002E-2</v>
      </c>
      <c r="D616" s="123">
        <v>1.1771240000000001E-2</v>
      </c>
      <c r="E616" s="23">
        <f t="shared" si="37"/>
        <v>1.4370737492396723</v>
      </c>
      <c r="F616" s="24">
        <f t="shared" si="38"/>
        <v>1.1413004315310731E-6</v>
      </c>
      <c r="G616" s="119"/>
    </row>
    <row r="617" spans="1:7" x14ac:dyDescent="0.15">
      <c r="A617" s="25" t="s">
        <v>410</v>
      </c>
      <c r="B617" s="25" t="s">
        <v>411</v>
      </c>
      <c r="C617" s="121">
        <v>0.21975220000000001</v>
      </c>
      <c r="D617" s="123">
        <v>6.2641240000000001E-2</v>
      </c>
      <c r="E617" s="23">
        <f t="shared" si="37"/>
        <v>2.5081074384862112</v>
      </c>
      <c r="F617" s="24">
        <f t="shared" si="38"/>
        <v>8.7426345901892283E-6</v>
      </c>
      <c r="G617" s="119"/>
    </row>
    <row r="618" spans="1:7" x14ac:dyDescent="0.15">
      <c r="A618" s="25" t="s">
        <v>412</v>
      </c>
      <c r="B618" s="25" t="s">
        <v>413</v>
      </c>
      <c r="C618" s="121">
        <v>6.5721000000000009E-4</v>
      </c>
      <c r="D618" s="123">
        <v>3.4135000000000003E-4</v>
      </c>
      <c r="E618" s="23">
        <f t="shared" si="37"/>
        <v>0.925325911820712</v>
      </c>
      <c r="F618" s="24">
        <f t="shared" si="38"/>
        <v>2.6146481714486875E-8</v>
      </c>
      <c r="G618" s="119"/>
    </row>
    <row r="619" spans="1:7" x14ac:dyDescent="0.15">
      <c r="A619" s="25" t="s">
        <v>414</v>
      </c>
      <c r="B619" s="25" t="s">
        <v>415</v>
      </c>
      <c r="C619" s="121">
        <v>1.477681E-2</v>
      </c>
      <c r="D619" s="123">
        <v>3.2312340000000002E-2</v>
      </c>
      <c r="E619" s="23">
        <f t="shared" si="37"/>
        <v>-0.54268833516854553</v>
      </c>
      <c r="F619" s="24">
        <f t="shared" si="38"/>
        <v>5.8788148759672972E-7</v>
      </c>
      <c r="G619" s="119"/>
    </row>
    <row r="620" spans="1:7" x14ac:dyDescent="0.15">
      <c r="A620" s="25" t="s">
        <v>416</v>
      </c>
      <c r="B620" s="25" t="s">
        <v>417</v>
      </c>
      <c r="C620" s="121">
        <v>2.0560800000000001E-3</v>
      </c>
      <c r="D620" s="123">
        <v>4.4390970000000002E-2</v>
      </c>
      <c r="E620" s="23">
        <f t="shared" si="37"/>
        <v>-0.95368247190813804</v>
      </c>
      <c r="F620" s="24">
        <f t="shared" si="38"/>
        <v>8.1799208964443893E-8</v>
      </c>
      <c r="G620" s="119"/>
    </row>
    <row r="621" spans="1:7" x14ac:dyDescent="0.15">
      <c r="A621" s="25" t="s">
        <v>393</v>
      </c>
      <c r="B621" s="25" t="s">
        <v>394</v>
      </c>
      <c r="C621" s="121">
        <v>0.25919350000000002</v>
      </c>
      <c r="D621" s="123">
        <v>4.5773519999999998E-2</v>
      </c>
      <c r="E621" s="23">
        <f t="shared" si="37"/>
        <v>4.662520601430697</v>
      </c>
      <c r="F621" s="24">
        <f t="shared" si="38"/>
        <v>1.0311769614375701E-5</v>
      </c>
      <c r="G621" s="119"/>
    </row>
    <row r="622" spans="1:7" x14ac:dyDescent="0.15">
      <c r="A622" s="25" t="s">
        <v>1271</v>
      </c>
      <c r="B622" s="25" t="s">
        <v>1272</v>
      </c>
      <c r="C622" s="121">
        <v>7.9650699999999994E-3</v>
      </c>
      <c r="D622" s="123">
        <v>2.6378200000000001E-2</v>
      </c>
      <c r="E622" s="23">
        <f t="shared" si="37"/>
        <v>-0.69804346012995588</v>
      </c>
      <c r="F622" s="24">
        <f t="shared" si="38"/>
        <v>3.1688281844404063E-7</v>
      </c>
      <c r="G622" s="119"/>
    </row>
    <row r="623" spans="1:7" x14ac:dyDescent="0.15">
      <c r="A623" s="25" t="s">
        <v>169</v>
      </c>
      <c r="B623" s="25" t="s">
        <v>170</v>
      </c>
      <c r="C623" s="121">
        <v>1.020651</v>
      </c>
      <c r="D623" s="123">
        <v>1.48070747</v>
      </c>
      <c r="E623" s="23">
        <f t="shared" si="37"/>
        <v>-0.31070044510547379</v>
      </c>
      <c r="F623" s="24">
        <f t="shared" si="38"/>
        <v>4.0605640066908202E-5</v>
      </c>
      <c r="G623" s="119"/>
    </row>
    <row r="624" spans="1:7" x14ac:dyDescent="0.15">
      <c r="A624" s="25" t="s">
        <v>1279</v>
      </c>
      <c r="B624" s="25" t="s">
        <v>1280</v>
      </c>
      <c r="C624" s="121">
        <v>0.79357509999999998</v>
      </c>
      <c r="D624" s="123">
        <v>1.3966600000000001E-3</v>
      </c>
      <c r="E624" s="23">
        <f t="shared" si="37"/>
        <v>567.19490785158871</v>
      </c>
      <c r="F624" s="24">
        <f t="shared" si="38"/>
        <v>3.1571638960487656E-5</v>
      </c>
      <c r="G624" s="119"/>
    </row>
    <row r="625" spans="1:7" x14ac:dyDescent="0.15">
      <c r="A625" s="25" t="s">
        <v>171</v>
      </c>
      <c r="B625" s="25" t="s">
        <v>172</v>
      </c>
      <c r="C625" s="121">
        <v>4.675128</v>
      </c>
      <c r="D625" s="123">
        <v>0.46817640999999999</v>
      </c>
      <c r="E625" s="23">
        <f t="shared" si="37"/>
        <v>8.9858256420907665</v>
      </c>
      <c r="F625" s="24">
        <f t="shared" si="38"/>
        <v>1.8599557031220704E-4</v>
      </c>
      <c r="G625" s="119"/>
    </row>
    <row r="626" spans="1:7" x14ac:dyDescent="0.15">
      <c r="A626" s="25" t="s">
        <v>1275</v>
      </c>
      <c r="B626" s="25" t="s">
        <v>1276</v>
      </c>
      <c r="C626" s="121">
        <v>0.128582</v>
      </c>
      <c r="D626" s="123">
        <v>0.26285614000000002</v>
      </c>
      <c r="E626" s="23">
        <f t="shared" si="37"/>
        <v>-0.51082748152658719</v>
      </c>
      <c r="F626" s="24">
        <f t="shared" si="38"/>
        <v>5.1155139328557859E-6</v>
      </c>
      <c r="G626" s="119"/>
    </row>
    <row r="627" spans="1:7" x14ac:dyDescent="0.15">
      <c r="A627" s="25" t="s">
        <v>1263</v>
      </c>
      <c r="B627" s="25" t="s">
        <v>1264</v>
      </c>
      <c r="C627" s="121">
        <v>2.2253759999999997E-2</v>
      </c>
      <c r="D627" s="123">
        <v>0.50513891</v>
      </c>
      <c r="E627" s="23">
        <f t="shared" si="37"/>
        <v>-0.95594526661982937</v>
      </c>
      <c r="F627" s="24">
        <f t="shared" si="38"/>
        <v>8.853449109395465E-7</v>
      </c>
      <c r="G627" s="119"/>
    </row>
    <row r="628" spans="1:7" x14ac:dyDescent="0.15">
      <c r="A628" s="25" t="s">
        <v>1265</v>
      </c>
      <c r="B628" s="25" t="s">
        <v>1266</v>
      </c>
      <c r="C628" s="121">
        <v>8.723719999999999E-3</v>
      </c>
      <c r="D628" s="123">
        <v>2.3219189999999997E-2</v>
      </c>
      <c r="E628" s="23">
        <f t="shared" si="37"/>
        <v>-0.62428835803488414</v>
      </c>
      <c r="F628" s="24">
        <f t="shared" si="38"/>
        <v>3.4706499514965293E-7</v>
      </c>
      <c r="G628" s="119"/>
    </row>
    <row r="629" spans="1:7" x14ac:dyDescent="0.15">
      <c r="A629" s="25" t="s">
        <v>420</v>
      </c>
      <c r="B629" s="25" t="s">
        <v>421</v>
      </c>
      <c r="C629" s="121">
        <v>0.59251540000000003</v>
      </c>
      <c r="D629" s="123">
        <v>0.40920252000000001</v>
      </c>
      <c r="E629" s="23">
        <f t="shared" si="37"/>
        <v>0.44797593133101921</v>
      </c>
      <c r="F629" s="24">
        <f t="shared" si="38"/>
        <v>2.3572667901662902E-5</v>
      </c>
      <c r="G629" s="119"/>
    </row>
    <row r="630" spans="1:7" x14ac:dyDescent="0.15">
      <c r="A630" s="25" t="s">
        <v>1259</v>
      </c>
      <c r="B630" s="25" t="s">
        <v>1260</v>
      </c>
      <c r="C630" s="121">
        <v>1.9985200000000002E-3</v>
      </c>
      <c r="D630" s="123">
        <v>1.1659340000000001E-2</v>
      </c>
      <c r="E630" s="23">
        <f t="shared" si="37"/>
        <v>-0.82859064063660548</v>
      </c>
      <c r="F630" s="24">
        <f t="shared" si="38"/>
        <v>7.9509238502208287E-8</v>
      </c>
      <c r="G630" s="119"/>
    </row>
    <row r="631" spans="1:7" x14ac:dyDescent="0.15">
      <c r="A631" s="25" t="s">
        <v>1299</v>
      </c>
      <c r="B631" s="25" t="s">
        <v>1300</v>
      </c>
      <c r="C631" s="121">
        <v>0.1375924</v>
      </c>
      <c r="D631" s="123">
        <v>1.04703E-3</v>
      </c>
      <c r="E631" s="23">
        <f t="shared" si="37"/>
        <v>130.41208943392263</v>
      </c>
      <c r="F631" s="24">
        <f t="shared" si="38"/>
        <v>5.4739842221700276E-6</v>
      </c>
      <c r="G631" s="119"/>
    </row>
    <row r="632" spans="1:7" x14ac:dyDescent="0.15">
      <c r="A632" s="25" t="s">
        <v>1291</v>
      </c>
      <c r="B632" s="25" t="s">
        <v>1292</v>
      </c>
      <c r="C632" s="121">
        <v>5.5244399999999994E-3</v>
      </c>
      <c r="D632" s="123">
        <v>8.2322699999999999E-3</v>
      </c>
      <c r="E632" s="23">
        <f t="shared" si="37"/>
        <v>-0.32892871589488692</v>
      </c>
      <c r="F632" s="24">
        <f t="shared" si="38"/>
        <v>2.1978464941613768E-7</v>
      </c>
      <c r="G632" s="119"/>
    </row>
    <row r="633" spans="1:7" x14ac:dyDescent="0.15">
      <c r="A633" s="25" t="s">
        <v>1293</v>
      </c>
      <c r="B633" s="25" t="s">
        <v>1294</v>
      </c>
      <c r="C633" s="121">
        <v>5.5060999999999999E-4</v>
      </c>
      <c r="D633" s="123">
        <v>2.2048300000000001E-3</v>
      </c>
      <c r="E633" s="23">
        <f t="shared" si="37"/>
        <v>-0.75027099594980107</v>
      </c>
      <c r="F633" s="24">
        <f t="shared" si="38"/>
        <v>2.1905500976573114E-8</v>
      </c>
      <c r="G633" s="119"/>
    </row>
    <row r="634" spans="1:7" x14ac:dyDescent="0.15">
      <c r="A634" s="25" t="s">
        <v>1289</v>
      </c>
      <c r="B634" s="25" t="s">
        <v>1290</v>
      </c>
      <c r="C634" s="121">
        <v>7.1373949999999992E-2</v>
      </c>
      <c r="D634" s="123">
        <v>9.0943399999999994E-3</v>
      </c>
      <c r="E634" s="23">
        <f t="shared" si="37"/>
        <v>6.848172599660888</v>
      </c>
      <c r="F634" s="24">
        <f t="shared" si="38"/>
        <v>2.8395454703453998E-6</v>
      </c>
      <c r="G634" s="119"/>
    </row>
    <row r="635" spans="1:7" x14ac:dyDescent="0.15">
      <c r="A635" s="25" t="s">
        <v>1287</v>
      </c>
      <c r="B635" s="25" t="s">
        <v>1288</v>
      </c>
      <c r="C635" s="121">
        <v>3.2629E-3</v>
      </c>
      <c r="D635" s="123">
        <v>2.9835300000000003E-3</v>
      </c>
      <c r="E635" s="23">
        <f t="shared" si="37"/>
        <v>9.3637402674013659E-2</v>
      </c>
      <c r="F635" s="24">
        <f t="shared" si="38"/>
        <v>1.2981140759604879E-7</v>
      </c>
      <c r="G635" s="119"/>
    </row>
    <row r="636" spans="1:7" x14ac:dyDescent="0.15">
      <c r="A636" s="25" t="s">
        <v>1295</v>
      </c>
      <c r="B636" s="25" t="s">
        <v>1296</v>
      </c>
      <c r="C636" s="121">
        <v>4.6301099999999998E-2</v>
      </c>
      <c r="D636" s="123">
        <v>4.1719489999999998E-2</v>
      </c>
      <c r="E636" s="23">
        <f t="shared" si="37"/>
        <v>0.10981941533801098</v>
      </c>
      <c r="F636" s="24">
        <f t="shared" si="38"/>
        <v>1.8420457152365729E-6</v>
      </c>
      <c r="G636" s="119"/>
    </row>
    <row r="637" spans="1:7" x14ac:dyDescent="0.15">
      <c r="A637" s="25" t="s">
        <v>1297</v>
      </c>
      <c r="B637" s="25" t="s">
        <v>1298</v>
      </c>
      <c r="C637" s="121">
        <v>1.5347399999999999E-3</v>
      </c>
      <c r="D637" s="123">
        <v>8.8107000000000007E-4</v>
      </c>
      <c r="E637" s="23">
        <f t="shared" si="37"/>
        <v>0.74190472947665875</v>
      </c>
      <c r="F637" s="24">
        <f t="shared" si="38"/>
        <v>6.1058187408121577E-8</v>
      </c>
      <c r="G637" s="119"/>
    </row>
    <row r="638" spans="1:7" x14ac:dyDescent="0.15">
      <c r="A638" s="25" t="s">
        <v>1391</v>
      </c>
      <c r="B638" s="25" t="s">
        <v>1392</v>
      </c>
      <c r="C638" s="121">
        <v>6.2290399999999999E-3</v>
      </c>
      <c r="D638" s="123">
        <v>4.8145100000000001E-3</v>
      </c>
      <c r="E638" s="23">
        <f t="shared" si="37"/>
        <v>0.29380560015453283</v>
      </c>
      <c r="F638" s="24">
        <f t="shared" si="38"/>
        <v>2.4781649770820182E-7</v>
      </c>
      <c r="G638" s="119"/>
    </row>
    <row r="639" spans="1:7" x14ac:dyDescent="0.15">
      <c r="A639" s="25" t="s">
        <v>1393</v>
      </c>
      <c r="B639" s="25" t="s">
        <v>1394</v>
      </c>
      <c r="C639" s="121">
        <v>1.7518499999999999</v>
      </c>
      <c r="D639" s="123">
        <v>1.25989796</v>
      </c>
      <c r="E639" s="23">
        <f t="shared" si="37"/>
        <v>0.39046974883585017</v>
      </c>
      <c r="F639" s="24">
        <f t="shared" si="38"/>
        <v>6.969570455641854E-5</v>
      </c>
      <c r="G639" s="119"/>
    </row>
    <row r="640" spans="1:7" x14ac:dyDescent="0.15">
      <c r="A640" s="25" t="s">
        <v>1395</v>
      </c>
      <c r="B640" s="25" t="s">
        <v>1396</v>
      </c>
      <c r="C640" s="121">
        <v>0.90136450000000001</v>
      </c>
      <c r="D640" s="123">
        <v>0.76468601000000003</v>
      </c>
      <c r="E640" s="23">
        <f t="shared" si="37"/>
        <v>0.17873805485208227</v>
      </c>
      <c r="F640" s="24">
        <f t="shared" si="38"/>
        <v>3.5859938858717309E-5</v>
      </c>
      <c r="G640" s="119"/>
    </row>
    <row r="641" spans="1:7" x14ac:dyDescent="0.15">
      <c r="A641" s="25" t="s">
        <v>1397</v>
      </c>
      <c r="B641" s="25" t="s">
        <v>1398</v>
      </c>
      <c r="C641" s="121">
        <v>0.68702909999999995</v>
      </c>
      <c r="D641" s="123">
        <v>0.65327100999999999</v>
      </c>
      <c r="E641" s="23">
        <f t="shared" si="37"/>
        <v>5.1675475389608927E-2</v>
      </c>
      <c r="F641" s="24">
        <f t="shared" si="38"/>
        <v>2.7332806561784472E-5</v>
      </c>
      <c r="G641" s="119"/>
    </row>
    <row r="642" spans="1:7" x14ac:dyDescent="0.15">
      <c r="A642" s="25" t="s">
        <v>1415</v>
      </c>
      <c r="B642" s="25" t="s">
        <v>1416</v>
      </c>
      <c r="C642" s="121">
        <v>1.082873E-2</v>
      </c>
      <c r="D642" s="123">
        <v>1.3677E-2</v>
      </c>
      <c r="E642" s="23">
        <f t="shared" si="37"/>
        <v>-0.20825254076186295</v>
      </c>
      <c r="F642" s="24">
        <f t="shared" si="38"/>
        <v>4.3081083814323497E-7</v>
      </c>
      <c r="G642" s="119"/>
    </row>
    <row r="643" spans="1:7" x14ac:dyDescent="0.15">
      <c r="A643" s="25" t="s">
        <v>1399</v>
      </c>
      <c r="B643" s="25" t="s">
        <v>1400</v>
      </c>
      <c r="C643" s="121">
        <v>0.7325026</v>
      </c>
      <c r="D643" s="123">
        <v>0.15122088</v>
      </c>
      <c r="E643" s="23">
        <f t="shared" si="37"/>
        <v>3.8439249923687786</v>
      </c>
      <c r="F643" s="24">
        <f t="shared" si="38"/>
        <v>2.9141926989416005E-5</v>
      </c>
      <c r="G643" s="119"/>
    </row>
    <row r="644" spans="1:7" x14ac:dyDescent="0.15">
      <c r="A644" s="25" t="s">
        <v>1401</v>
      </c>
      <c r="B644" s="25" t="s">
        <v>1402</v>
      </c>
      <c r="C644" s="121">
        <v>0.84400019999999998</v>
      </c>
      <c r="D644" s="123">
        <v>0.47861893</v>
      </c>
      <c r="E644" s="23">
        <f t="shared" si="37"/>
        <v>0.76340747742677029</v>
      </c>
      <c r="F644" s="24">
        <f t="shared" si="38"/>
        <v>3.3577754136917065E-5</v>
      </c>
      <c r="G644" s="119"/>
    </row>
    <row r="645" spans="1:7" x14ac:dyDescent="0.15">
      <c r="A645" s="25" t="s">
        <v>1403</v>
      </c>
      <c r="B645" s="25" t="s">
        <v>1404</v>
      </c>
      <c r="C645" s="121">
        <v>7.3621700000000003E-3</v>
      </c>
      <c r="D645" s="123">
        <v>2.7899E-2</v>
      </c>
      <c r="E645" s="23">
        <f t="shared" si="37"/>
        <v>-0.73611348076992011</v>
      </c>
      <c r="F645" s="24">
        <f t="shared" si="38"/>
        <v>2.9289700899856035E-7</v>
      </c>
      <c r="G645" s="119"/>
    </row>
    <row r="646" spans="1:7" x14ac:dyDescent="0.15">
      <c r="A646" s="25" t="s">
        <v>1405</v>
      </c>
      <c r="B646" s="25" t="s">
        <v>1406</v>
      </c>
      <c r="C646" s="121">
        <v>0.1423614</v>
      </c>
      <c r="D646" s="123">
        <v>0.13318513000000001</v>
      </c>
      <c r="E646" s="23">
        <f t="shared" si="37"/>
        <v>6.8898607524728872E-2</v>
      </c>
      <c r="F646" s="24">
        <f t="shared" si="38"/>
        <v>5.6637144017114032E-6</v>
      </c>
      <c r="G646" s="119"/>
    </row>
    <row r="647" spans="1:7" x14ac:dyDescent="0.15">
      <c r="A647" s="25" t="s">
        <v>1407</v>
      </c>
      <c r="B647" s="25" t="s">
        <v>1408</v>
      </c>
      <c r="C647" s="121">
        <v>0.13638459999999999</v>
      </c>
      <c r="D647" s="123">
        <v>0.34324640000000001</v>
      </c>
      <c r="E647" s="23">
        <f t="shared" si="37"/>
        <v>-0.60266269362184133</v>
      </c>
      <c r="F647" s="24">
        <f t="shared" si="38"/>
        <v>5.4259330351601558E-6</v>
      </c>
      <c r="G647" s="119"/>
    </row>
    <row r="648" spans="1:7" x14ac:dyDescent="0.15">
      <c r="A648" s="25" t="s">
        <v>1409</v>
      </c>
      <c r="B648" s="25" t="s">
        <v>1410</v>
      </c>
      <c r="C648" s="121">
        <v>6.0612000000000003E-4</v>
      </c>
      <c r="D648" s="123">
        <v>9.8360000000000003E-2</v>
      </c>
      <c r="E648" s="23">
        <f t="shared" si="37"/>
        <v>-0.99383773891825944</v>
      </c>
      <c r="F648" s="24">
        <f t="shared" si="38"/>
        <v>2.4113914116925767E-8</v>
      </c>
      <c r="G648" s="119"/>
    </row>
    <row r="649" spans="1:7" x14ac:dyDescent="0.15">
      <c r="A649" s="25" t="s">
        <v>1411</v>
      </c>
      <c r="B649" s="25" t="s">
        <v>1412</v>
      </c>
      <c r="C649" s="121">
        <v>8.0974700000000007E-3</v>
      </c>
      <c r="D649" s="123">
        <v>8.8013999999999992E-3</v>
      </c>
      <c r="E649" s="23">
        <f t="shared" si="37"/>
        <v>-7.9979321471583931E-2</v>
      </c>
      <c r="F649" s="24">
        <f t="shared" si="38"/>
        <v>3.2215022791589602E-7</v>
      </c>
      <c r="G649" s="119"/>
    </row>
    <row r="650" spans="1:7" x14ac:dyDescent="0.15">
      <c r="A650" s="25" t="s">
        <v>1413</v>
      </c>
      <c r="B650" s="25" t="s">
        <v>1414</v>
      </c>
      <c r="C650" s="121">
        <v>4.1544419999999999E-2</v>
      </c>
      <c r="D650" s="123">
        <v>1.89795E-2</v>
      </c>
      <c r="E650" s="23">
        <f t="shared" ref="E650:E713" si="39">IF(ISERROR(C650/D650-1),"",((C650/D650-1)))</f>
        <v>1.1889101398877737</v>
      </c>
      <c r="F650" s="24">
        <f t="shared" ref="F650:F713" si="40">C650/$C$1656</f>
        <v>1.6528056753076835E-6</v>
      </c>
      <c r="G650" s="119"/>
    </row>
    <row r="651" spans="1:7" x14ac:dyDescent="0.15">
      <c r="A651" s="25" t="s">
        <v>1151</v>
      </c>
      <c r="B651" s="25" t="s">
        <v>173</v>
      </c>
      <c r="C651" s="121">
        <v>3.938758</v>
      </c>
      <c r="D651" s="123">
        <v>1.6401445800000001</v>
      </c>
      <c r="E651" s="23">
        <f t="shared" si="39"/>
        <v>1.4014699972364628</v>
      </c>
      <c r="F651" s="24">
        <f t="shared" si="40"/>
        <v>1.5669978245125437E-4</v>
      </c>
      <c r="G651" s="119"/>
    </row>
    <row r="652" spans="1:7" x14ac:dyDescent="0.15">
      <c r="A652" s="25" t="s">
        <v>1153</v>
      </c>
      <c r="B652" s="25" t="s">
        <v>174</v>
      </c>
      <c r="C652" s="121">
        <v>3.4079839999999999</v>
      </c>
      <c r="D652" s="123">
        <v>0.32952414000000002</v>
      </c>
      <c r="E652" s="23">
        <f t="shared" si="39"/>
        <v>9.3421376048504357</v>
      </c>
      <c r="F652" s="24">
        <f t="shared" si="40"/>
        <v>1.3558343807803264E-4</v>
      </c>
      <c r="G652" s="119"/>
    </row>
    <row r="653" spans="1:7" x14ac:dyDescent="0.15">
      <c r="A653" s="25" t="s">
        <v>1155</v>
      </c>
      <c r="B653" s="25" t="s">
        <v>175</v>
      </c>
      <c r="C653" s="121">
        <v>0.27873490000000001</v>
      </c>
      <c r="D653" s="123">
        <v>0.58529807999999994</v>
      </c>
      <c r="E653" s="23">
        <f t="shared" si="39"/>
        <v>-0.52377274157468612</v>
      </c>
      <c r="F653" s="24">
        <f t="shared" si="40"/>
        <v>1.1089205833811609E-5</v>
      </c>
      <c r="G653" s="119"/>
    </row>
    <row r="654" spans="1:7" x14ac:dyDescent="0.15">
      <c r="A654" s="25" t="s">
        <v>1157</v>
      </c>
      <c r="B654" s="25" t="s">
        <v>176</v>
      </c>
      <c r="C654" s="121">
        <v>0.18111456000000001</v>
      </c>
      <c r="D654" s="123">
        <v>0</v>
      </c>
      <c r="E654" s="23" t="str">
        <f t="shared" si="39"/>
        <v/>
      </c>
      <c r="F654" s="24">
        <f t="shared" si="40"/>
        <v>7.2054724232244429E-6</v>
      </c>
      <c r="G654" s="119"/>
    </row>
    <row r="655" spans="1:7" x14ac:dyDescent="0.15">
      <c r="A655" s="25" t="s">
        <v>1159</v>
      </c>
      <c r="B655" s="25" t="s">
        <v>177</v>
      </c>
      <c r="C655" s="121">
        <v>157.5378</v>
      </c>
      <c r="D655" s="123">
        <v>51.060169189999996</v>
      </c>
      <c r="E655" s="23">
        <f t="shared" si="39"/>
        <v>2.0853364275740272</v>
      </c>
      <c r="F655" s="24">
        <f t="shared" si="40"/>
        <v>6.2674932016257975E-3</v>
      </c>
      <c r="G655" s="119"/>
    </row>
    <row r="656" spans="1:7" x14ac:dyDescent="0.15">
      <c r="A656" s="25" t="s">
        <v>1161</v>
      </c>
      <c r="B656" s="25" t="s">
        <v>178</v>
      </c>
      <c r="C656" s="121">
        <v>10.823880000000001</v>
      </c>
      <c r="D656" s="123">
        <v>12.592813140000001</v>
      </c>
      <c r="E656" s="23">
        <f t="shared" si="39"/>
        <v>-0.14047164206551543</v>
      </c>
      <c r="F656" s="24">
        <f t="shared" si="40"/>
        <v>4.3061788545487771E-4</v>
      </c>
      <c r="G656" s="119"/>
    </row>
    <row r="657" spans="1:7" x14ac:dyDescent="0.15">
      <c r="A657" s="25" t="s">
        <v>1163</v>
      </c>
      <c r="B657" s="25" t="s">
        <v>179</v>
      </c>
      <c r="C657" s="121">
        <v>5.118036</v>
      </c>
      <c r="D657" s="123">
        <v>7.4112603699999999</v>
      </c>
      <c r="E657" s="23">
        <f t="shared" si="39"/>
        <v>-0.30942434289351517</v>
      </c>
      <c r="F657" s="24">
        <f t="shared" si="40"/>
        <v>2.0361624851734686E-4</v>
      </c>
      <c r="G657" s="119"/>
    </row>
    <row r="658" spans="1:7" x14ac:dyDescent="0.15">
      <c r="A658" s="25" t="s">
        <v>1165</v>
      </c>
      <c r="B658" s="25" t="s">
        <v>180</v>
      </c>
      <c r="C658" s="121">
        <v>16.00759</v>
      </c>
      <c r="D658" s="123">
        <v>11.91106139</v>
      </c>
      <c r="E658" s="23">
        <f t="shared" si="39"/>
        <v>0.34392641225401333</v>
      </c>
      <c r="F658" s="24">
        <f t="shared" si="40"/>
        <v>6.3684691229287888E-4</v>
      </c>
      <c r="G658" s="119"/>
    </row>
    <row r="659" spans="1:7" x14ac:dyDescent="0.15">
      <c r="A659" s="25" t="s">
        <v>1167</v>
      </c>
      <c r="B659" s="25" t="s">
        <v>226</v>
      </c>
      <c r="C659" s="121">
        <v>16.328299999999999</v>
      </c>
      <c r="D659" s="123">
        <v>7.2217001900000009</v>
      </c>
      <c r="E659" s="23">
        <f t="shared" si="39"/>
        <v>1.2610049670311771</v>
      </c>
      <c r="F659" s="24">
        <f t="shared" si="40"/>
        <v>6.4960605800072429E-4</v>
      </c>
      <c r="G659" s="119"/>
    </row>
    <row r="660" spans="1:7" x14ac:dyDescent="0.15">
      <c r="A660" s="25" t="s">
        <v>227</v>
      </c>
      <c r="B660" s="25" t="s">
        <v>228</v>
      </c>
      <c r="C660" s="121">
        <v>8.476661</v>
      </c>
      <c r="D660" s="123">
        <v>11.706621699999999</v>
      </c>
      <c r="E660" s="23">
        <f t="shared" si="39"/>
        <v>-0.27590886446770546</v>
      </c>
      <c r="F660" s="24">
        <f t="shared" si="40"/>
        <v>3.372359852047352E-4</v>
      </c>
      <c r="G660" s="119"/>
    </row>
    <row r="661" spans="1:7" x14ac:dyDescent="0.15">
      <c r="A661" s="25" t="s">
        <v>229</v>
      </c>
      <c r="B661" s="25" t="s">
        <v>230</v>
      </c>
      <c r="C661" s="121">
        <v>40.48892</v>
      </c>
      <c r="D661" s="123">
        <v>62.76062494</v>
      </c>
      <c r="E661" s="23">
        <f t="shared" si="39"/>
        <v>-0.35486748198081275</v>
      </c>
      <c r="F661" s="24">
        <f t="shared" si="40"/>
        <v>1.6108136005528247E-3</v>
      </c>
      <c r="G661" s="119"/>
    </row>
    <row r="662" spans="1:7" x14ac:dyDescent="0.15">
      <c r="A662" s="25" t="s">
        <v>185</v>
      </c>
      <c r="B662" s="25" t="s">
        <v>796</v>
      </c>
      <c r="C662" s="121">
        <v>0.2021164</v>
      </c>
      <c r="D662" s="123">
        <v>1.0933881200000002</v>
      </c>
      <c r="E662" s="23">
        <f t="shared" si="39"/>
        <v>-0.81514670197806804</v>
      </c>
      <c r="F662" s="24">
        <f t="shared" si="40"/>
        <v>8.0410108744509587E-6</v>
      </c>
      <c r="G662" s="119"/>
    </row>
    <row r="663" spans="1:7" x14ac:dyDescent="0.15">
      <c r="A663" s="25" t="s">
        <v>186</v>
      </c>
      <c r="B663" s="25" t="s">
        <v>797</v>
      </c>
      <c r="C663" s="121">
        <v>37.470640000000003</v>
      </c>
      <c r="D663" s="123">
        <v>2.6717646200000003</v>
      </c>
      <c r="E663" s="23">
        <f t="shared" si="39"/>
        <v>13.024678566182974</v>
      </c>
      <c r="F663" s="24">
        <f t="shared" si="40"/>
        <v>1.4907341695806827E-3</v>
      </c>
      <c r="G663" s="119"/>
    </row>
    <row r="664" spans="1:7" x14ac:dyDescent="0.15">
      <c r="A664" s="25" t="s">
        <v>187</v>
      </c>
      <c r="B664" s="25" t="s">
        <v>794</v>
      </c>
      <c r="C664" s="121">
        <v>0.55886430000000009</v>
      </c>
      <c r="D664" s="123">
        <v>0.40002364000000001</v>
      </c>
      <c r="E664" s="23">
        <f t="shared" si="39"/>
        <v>0.39707818267940387</v>
      </c>
      <c r="F664" s="24">
        <f t="shared" si="40"/>
        <v>2.223389053853336E-5</v>
      </c>
      <c r="G664" s="119"/>
    </row>
    <row r="665" spans="1:7" x14ac:dyDescent="0.15">
      <c r="A665" s="25" t="s">
        <v>1173</v>
      </c>
      <c r="B665" s="25" t="s">
        <v>1174</v>
      </c>
      <c r="C665" s="121">
        <v>22.766539999999999</v>
      </c>
      <c r="D665" s="123">
        <v>32.454858829999999</v>
      </c>
      <c r="E665" s="23">
        <f t="shared" si="39"/>
        <v>-0.29851674538927586</v>
      </c>
      <c r="F665" s="24">
        <f t="shared" si="40"/>
        <v>9.0574538094693319E-4</v>
      </c>
      <c r="G665" s="119"/>
    </row>
    <row r="666" spans="1:7" x14ac:dyDescent="0.15">
      <c r="A666" s="25" t="s">
        <v>1178</v>
      </c>
      <c r="B666" s="25" t="s">
        <v>231</v>
      </c>
      <c r="C666" s="121">
        <v>1.3162100000000001</v>
      </c>
      <c r="D666" s="123">
        <v>1.5515451499999999</v>
      </c>
      <c r="E666" s="23">
        <f t="shared" si="39"/>
        <v>-0.15167792571166872</v>
      </c>
      <c r="F666" s="24">
        <f t="shared" si="40"/>
        <v>5.2364176895398383E-5</v>
      </c>
      <c r="G666" s="119"/>
    </row>
    <row r="667" spans="1:7" x14ac:dyDescent="0.15">
      <c r="A667" s="25" t="s">
        <v>670</v>
      </c>
      <c r="B667" s="25" t="s">
        <v>1182</v>
      </c>
      <c r="C667" s="121">
        <v>0.57499149999999999</v>
      </c>
      <c r="D667" s="123">
        <v>0.68278585999999997</v>
      </c>
      <c r="E667" s="23">
        <f t="shared" si="39"/>
        <v>-0.15787432973494786</v>
      </c>
      <c r="F667" s="24">
        <f t="shared" si="40"/>
        <v>2.2875496022177657E-5</v>
      </c>
      <c r="G667" s="119"/>
    </row>
    <row r="668" spans="1:7" x14ac:dyDescent="0.15">
      <c r="A668" s="25" t="s">
        <v>535</v>
      </c>
      <c r="B668" s="25" t="s">
        <v>1183</v>
      </c>
      <c r="C668" s="121">
        <v>207.76679999999999</v>
      </c>
      <c r="D668" s="123">
        <v>305.147243</v>
      </c>
      <c r="E668" s="23">
        <f t="shared" si="39"/>
        <v>-0.31912607842240936</v>
      </c>
      <c r="F668" s="24">
        <f t="shared" si="40"/>
        <v>8.2658067239960598E-3</v>
      </c>
      <c r="G668" s="119"/>
    </row>
    <row r="669" spans="1:7" x14ac:dyDescent="0.15">
      <c r="A669" s="25" t="s">
        <v>508</v>
      </c>
      <c r="B669" s="25" t="s">
        <v>1184</v>
      </c>
      <c r="C669" s="121">
        <v>131.04920000000001</v>
      </c>
      <c r="D669" s="123">
        <v>96.094377080000001</v>
      </c>
      <c r="E669" s="23">
        <f t="shared" si="39"/>
        <v>0.36375513304903984</v>
      </c>
      <c r="F669" s="24">
        <f t="shared" si="40"/>
        <v>5.2136691643434119E-3</v>
      </c>
      <c r="G669" s="119"/>
    </row>
    <row r="670" spans="1:7" x14ac:dyDescent="0.15">
      <c r="A670" s="25" t="s">
        <v>510</v>
      </c>
      <c r="B670" s="25" t="s">
        <v>232</v>
      </c>
      <c r="C670" s="121">
        <v>0.1239986</v>
      </c>
      <c r="D670" s="123">
        <v>1.3762218899999998</v>
      </c>
      <c r="E670" s="23">
        <f t="shared" si="39"/>
        <v>-0.90989926776996688</v>
      </c>
      <c r="F670" s="24">
        <f t="shared" si="40"/>
        <v>4.9331676747492768E-6</v>
      </c>
      <c r="G670" s="119"/>
    </row>
    <row r="671" spans="1:7" x14ac:dyDescent="0.15">
      <c r="A671" s="25" t="s">
        <v>1244</v>
      </c>
      <c r="B671" s="25" t="s">
        <v>233</v>
      </c>
      <c r="C671" s="121">
        <v>3.9219050000000002</v>
      </c>
      <c r="D671" s="123">
        <v>17.304423589999999</v>
      </c>
      <c r="E671" s="23">
        <f t="shared" si="39"/>
        <v>-0.77335824105309015</v>
      </c>
      <c r="F671" s="24">
        <f t="shared" si="40"/>
        <v>1.5602930169725756E-4</v>
      </c>
      <c r="G671" s="119"/>
    </row>
    <row r="672" spans="1:7" x14ac:dyDescent="0.15">
      <c r="A672" s="25" t="s">
        <v>512</v>
      </c>
      <c r="B672" s="25" t="s">
        <v>234</v>
      </c>
      <c r="C672" s="121">
        <v>3.3060849999999999</v>
      </c>
      <c r="D672" s="123">
        <v>7.5202019099999999</v>
      </c>
      <c r="E672" s="23">
        <f t="shared" si="39"/>
        <v>-0.56037284110633667</v>
      </c>
      <c r="F672" s="24">
        <f t="shared" si="40"/>
        <v>1.3152948220361731E-4</v>
      </c>
      <c r="G672" s="119"/>
    </row>
    <row r="673" spans="1:7" x14ac:dyDescent="0.15">
      <c r="A673" s="25" t="s">
        <v>827</v>
      </c>
      <c r="B673" s="25" t="s">
        <v>235</v>
      </c>
      <c r="C673" s="121">
        <v>8.8498090000000005</v>
      </c>
      <c r="D673" s="123">
        <v>7.4231650599999996</v>
      </c>
      <c r="E673" s="23">
        <f t="shared" si="39"/>
        <v>0.19218809341685317</v>
      </c>
      <c r="F673" s="24">
        <f t="shared" si="40"/>
        <v>3.5208132742228722E-4</v>
      </c>
      <c r="G673" s="119"/>
    </row>
    <row r="674" spans="1:7" x14ac:dyDescent="0.15">
      <c r="A674" s="25" t="s">
        <v>674</v>
      </c>
      <c r="B674" s="25" t="s">
        <v>1192</v>
      </c>
      <c r="C674" s="121">
        <v>1.6350000000000001E-5</v>
      </c>
      <c r="D674" s="123">
        <v>6.003E-5</v>
      </c>
      <c r="E674" s="23">
        <f t="shared" si="39"/>
        <v>-0.72763618190904544</v>
      </c>
      <c r="F674" s="24">
        <f t="shared" si="40"/>
        <v>6.5046937209090002E-10</v>
      </c>
      <c r="G674" s="119"/>
    </row>
    <row r="675" spans="1:7" x14ac:dyDescent="0.15">
      <c r="A675" s="25" t="s">
        <v>516</v>
      </c>
      <c r="B675" s="25" t="s">
        <v>236</v>
      </c>
      <c r="C675" s="121">
        <v>0.93177680000000007</v>
      </c>
      <c r="D675" s="123">
        <v>4.1118969700000001</v>
      </c>
      <c r="E675" s="23">
        <f t="shared" si="39"/>
        <v>-0.7733949058553381</v>
      </c>
      <c r="F675" s="24">
        <f t="shared" si="40"/>
        <v>3.7069863610083681E-5</v>
      </c>
      <c r="G675" s="119"/>
    </row>
    <row r="676" spans="1:7" x14ac:dyDescent="0.15">
      <c r="A676" s="25" t="s">
        <v>1199</v>
      </c>
      <c r="B676" s="25" t="s">
        <v>1200</v>
      </c>
      <c r="C676" s="121">
        <v>70.239080000000001</v>
      </c>
      <c r="D676" s="123">
        <v>96.295950560000009</v>
      </c>
      <c r="E676" s="23">
        <f t="shared" si="39"/>
        <v>-0.27059155040755856</v>
      </c>
      <c r="F676" s="24">
        <f t="shared" si="40"/>
        <v>2.7943957347915899E-3</v>
      </c>
      <c r="G676" s="119"/>
    </row>
    <row r="677" spans="1:7" x14ac:dyDescent="0.15">
      <c r="A677" s="25" t="s">
        <v>1201</v>
      </c>
      <c r="B677" s="25" t="s">
        <v>1202</v>
      </c>
      <c r="C677" s="121">
        <v>18.681840000000001</v>
      </c>
      <c r="D677" s="123">
        <v>27.1052529</v>
      </c>
      <c r="E677" s="23">
        <f t="shared" si="39"/>
        <v>-0.31076680712320526</v>
      </c>
      <c r="F677" s="24">
        <f t="shared" si="40"/>
        <v>7.4323943329068255E-4</v>
      </c>
      <c r="G677" s="119"/>
    </row>
    <row r="678" spans="1:7" x14ac:dyDescent="0.15">
      <c r="A678" s="25" t="s">
        <v>1203</v>
      </c>
      <c r="B678" s="25" t="s">
        <v>1204</v>
      </c>
      <c r="C678" s="121">
        <v>1.3607800000000001</v>
      </c>
      <c r="D678" s="123">
        <v>1.9082364999999999</v>
      </c>
      <c r="E678" s="23">
        <f t="shared" si="39"/>
        <v>-0.2868913261013506</v>
      </c>
      <c r="F678" s="24">
        <f t="shared" si="40"/>
        <v>5.4137352425312227E-5</v>
      </c>
      <c r="G678" s="119"/>
    </row>
    <row r="679" spans="1:7" x14ac:dyDescent="0.15">
      <c r="A679" s="25" t="s">
        <v>1207</v>
      </c>
      <c r="B679" s="25" t="s">
        <v>1208</v>
      </c>
      <c r="C679" s="121">
        <v>0.17625960000000002</v>
      </c>
      <c r="D679" s="123">
        <v>0.61076160000000002</v>
      </c>
      <c r="E679" s="23">
        <f t="shared" si="39"/>
        <v>-0.71141014759277588</v>
      </c>
      <c r="F679" s="24">
        <f t="shared" si="40"/>
        <v>7.0123224059323059E-6</v>
      </c>
      <c r="G679" s="119"/>
    </row>
    <row r="680" spans="1:7" x14ac:dyDescent="0.15">
      <c r="A680" s="25" t="s">
        <v>1211</v>
      </c>
      <c r="B680" s="25" t="s">
        <v>1212</v>
      </c>
      <c r="C680" s="121">
        <v>4.961115E-2</v>
      </c>
      <c r="D680" s="123">
        <v>0.21212257000000001</v>
      </c>
      <c r="E680" s="23">
        <f t="shared" si="39"/>
        <v>-0.76612036144951479</v>
      </c>
      <c r="F680" s="24">
        <f t="shared" si="40"/>
        <v>1.9737329412359298E-6</v>
      </c>
      <c r="G680" s="119"/>
    </row>
    <row r="681" spans="1:7" x14ac:dyDescent="0.15">
      <c r="A681" s="25" t="s">
        <v>1215</v>
      </c>
      <c r="B681" s="25" t="s">
        <v>1216</v>
      </c>
      <c r="C681" s="121">
        <v>3.6347239999999998</v>
      </c>
      <c r="D681" s="123">
        <v>3.2757177400000002</v>
      </c>
      <c r="E681" s="23">
        <f t="shared" si="39"/>
        <v>0.10959621325615188</v>
      </c>
      <c r="F681" s="24">
        <f t="shared" si="40"/>
        <v>1.4460407571888223E-4</v>
      </c>
      <c r="G681" s="119"/>
    </row>
    <row r="682" spans="1:7" x14ac:dyDescent="0.15">
      <c r="A682" s="25" t="s">
        <v>1219</v>
      </c>
      <c r="B682" s="25" t="s">
        <v>1220</v>
      </c>
      <c r="C682" s="121">
        <v>2.4198600000000002E-3</v>
      </c>
      <c r="D682" s="123">
        <v>0.4995</v>
      </c>
      <c r="E682" s="23">
        <f t="shared" si="39"/>
        <v>-0.99515543543543539</v>
      </c>
      <c r="F682" s="24">
        <f t="shared" si="40"/>
        <v>9.6271854113020509E-8</v>
      </c>
      <c r="G682" s="119"/>
    </row>
    <row r="683" spans="1:7" x14ac:dyDescent="0.15">
      <c r="A683" s="25" t="s">
        <v>1318</v>
      </c>
      <c r="B683" s="25" t="s">
        <v>1319</v>
      </c>
      <c r="C683" s="121">
        <v>0.1809424</v>
      </c>
      <c r="D683" s="123">
        <v>0</v>
      </c>
      <c r="E683" s="23" t="str">
        <f t="shared" si="39"/>
        <v/>
      </c>
      <c r="F683" s="24">
        <f t="shared" si="40"/>
        <v>7.198623199548652E-6</v>
      </c>
      <c r="G683" s="119"/>
    </row>
    <row r="684" spans="1:7" x14ac:dyDescent="0.15">
      <c r="A684" s="25" t="s">
        <v>1419</v>
      </c>
      <c r="B684" s="25" t="s">
        <v>1420</v>
      </c>
      <c r="C684" s="121">
        <v>1.2483329999999999E-2</v>
      </c>
      <c r="D684" s="123">
        <v>0.20272499999999999</v>
      </c>
      <c r="E684" s="23">
        <f t="shared" si="39"/>
        <v>-0.93842234554199033</v>
      </c>
      <c r="F684" s="24">
        <f t="shared" si="40"/>
        <v>4.9663754291764485E-7</v>
      </c>
      <c r="G684" s="119"/>
    </row>
    <row r="685" spans="1:7" x14ac:dyDescent="0.15">
      <c r="A685" s="25" t="s">
        <v>1423</v>
      </c>
      <c r="B685" s="25" t="s">
        <v>1424</v>
      </c>
      <c r="C685" s="121">
        <v>1.45549E-3</v>
      </c>
      <c r="D685" s="123">
        <v>1.4608000000000001</v>
      </c>
      <c r="E685" s="23">
        <f t="shared" si="39"/>
        <v>-0.9990036349945236</v>
      </c>
      <c r="F685" s="24">
        <f t="shared" si="40"/>
        <v>5.7905300696304835E-8</v>
      </c>
      <c r="G685" s="119"/>
    </row>
    <row r="686" spans="1:7" x14ac:dyDescent="0.15">
      <c r="A686" s="25" t="s">
        <v>673</v>
      </c>
      <c r="B686" s="25" t="s">
        <v>1428</v>
      </c>
      <c r="C686" s="121">
        <v>1.185656</v>
      </c>
      <c r="D686" s="123">
        <v>4.1246850000000004</v>
      </c>
      <c r="E686" s="23">
        <f t="shared" si="39"/>
        <v>-0.71254629141376857</v>
      </c>
      <c r="F686" s="24">
        <f t="shared" si="40"/>
        <v>4.7170208797297131E-5</v>
      </c>
      <c r="G686" s="119"/>
    </row>
    <row r="687" spans="1:7" x14ac:dyDescent="0.15">
      <c r="A687" s="25" t="s">
        <v>1431</v>
      </c>
      <c r="B687" s="25" t="s">
        <v>1432</v>
      </c>
      <c r="C687" s="121">
        <v>1.27165E-3</v>
      </c>
      <c r="D687" s="123">
        <v>2.0524000000000001E-4</v>
      </c>
      <c r="E687" s="23">
        <f t="shared" si="39"/>
        <v>5.1959169752484895</v>
      </c>
      <c r="F687" s="24">
        <f t="shared" si="40"/>
        <v>5.0591399206079084E-8</v>
      </c>
      <c r="G687" s="119"/>
    </row>
    <row r="688" spans="1:7" x14ac:dyDescent="0.15">
      <c r="A688" s="25" t="s">
        <v>1435</v>
      </c>
      <c r="B688" s="25" t="s">
        <v>1436</v>
      </c>
      <c r="C688" s="121">
        <v>0.1920741</v>
      </c>
      <c r="D688" s="123">
        <v>7.6570000000000002E-4</v>
      </c>
      <c r="E688" s="23">
        <f t="shared" si="39"/>
        <v>249.84772103957164</v>
      </c>
      <c r="F688" s="24">
        <f t="shared" si="40"/>
        <v>7.6414874141849987E-6</v>
      </c>
      <c r="G688" s="119"/>
    </row>
    <row r="689" spans="1:7" x14ac:dyDescent="0.15">
      <c r="A689" s="25" t="s">
        <v>1439</v>
      </c>
      <c r="B689" s="25" t="s">
        <v>1440</v>
      </c>
      <c r="C689" s="121">
        <v>4.7531E-4</v>
      </c>
      <c r="D689" s="123">
        <v>0</v>
      </c>
      <c r="E689" s="23" t="str">
        <f t="shared" si="39"/>
        <v/>
      </c>
      <c r="F689" s="24">
        <f t="shared" si="40"/>
        <v>1.8909761299604016E-8</v>
      </c>
      <c r="G689" s="119"/>
    </row>
    <row r="690" spans="1:7" x14ac:dyDescent="0.15">
      <c r="A690" s="25" t="s">
        <v>1443</v>
      </c>
      <c r="B690" s="25" t="s">
        <v>1444</v>
      </c>
      <c r="C690" s="121">
        <v>4.061907E-2</v>
      </c>
      <c r="D690" s="123">
        <v>1.9536000000000001E-2</v>
      </c>
      <c r="E690" s="23">
        <f t="shared" si="39"/>
        <v>1.0791907248157249</v>
      </c>
      <c r="F690" s="24">
        <f t="shared" si="40"/>
        <v>1.6159914958909059E-6</v>
      </c>
      <c r="G690" s="119"/>
    </row>
    <row r="691" spans="1:7" x14ac:dyDescent="0.15">
      <c r="A691" s="25" t="s">
        <v>1447</v>
      </c>
      <c r="B691" s="25" t="s">
        <v>1448</v>
      </c>
      <c r="C691" s="121">
        <v>9.9511999999999995E-4</v>
      </c>
      <c r="D691" s="123">
        <v>0</v>
      </c>
      <c r="E691" s="23" t="str">
        <f t="shared" si="39"/>
        <v/>
      </c>
      <c r="F691" s="24">
        <f t="shared" si="40"/>
        <v>3.9589913244960024E-8</v>
      </c>
      <c r="G691" s="119"/>
    </row>
    <row r="692" spans="1:7" x14ac:dyDescent="0.15">
      <c r="A692" s="25" t="s">
        <v>1453</v>
      </c>
      <c r="B692" s="25" t="s">
        <v>1454</v>
      </c>
      <c r="C692" s="121">
        <v>0.1702352</v>
      </c>
      <c r="D692" s="123">
        <v>0.16254998000000001</v>
      </c>
      <c r="E692" s="23">
        <f t="shared" si="39"/>
        <v>4.7279119935911273E-2</v>
      </c>
      <c r="F692" s="24">
        <f t="shared" si="40"/>
        <v>6.7726473181509956E-6</v>
      </c>
      <c r="G692" s="119"/>
    </row>
    <row r="693" spans="1:7" x14ac:dyDescent="0.15">
      <c r="A693" s="25" t="s">
        <v>1457</v>
      </c>
      <c r="B693" s="25" t="s">
        <v>1458</v>
      </c>
      <c r="C693" s="121">
        <v>1.5659799999999999</v>
      </c>
      <c r="D693" s="123">
        <v>0.67611399999999999</v>
      </c>
      <c r="E693" s="23">
        <f t="shared" si="39"/>
        <v>1.3161478685547112</v>
      </c>
      <c r="F693" s="24">
        <f t="shared" si="40"/>
        <v>6.2301041425498935E-5</v>
      </c>
      <c r="G693" s="119"/>
    </row>
    <row r="694" spans="1:7" x14ac:dyDescent="0.15">
      <c r="A694" s="25" t="s">
        <v>1461</v>
      </c>
      <c r="B694" s="25" t="s">
        <v>1462</v>
      </c>
      <c r="C694" s="121">
        <v>4.7248900000000007E-3</v>
      </c>
      <c r="D694" s="123">
        <v>0.35410000000000003</v>
      </c>
      <c r="E694" s="23">
        <f t="shared" si="39"/>
        <v>-0.9866566224230443</v>
      </c>
      <c r="F694" s="24">
        <f t="shared" si="40"/>
        <v>1.8797530467881179E-7</v>
      </c>
      <c r="G694" s="119"/>
    </row>
    <row r="695" spans="1:7" x14ac:dyDescent="0.15">
      <c r="A695" s="25" t="s">
        <v>1465</v>
      </c>
      <c r="B695" s="25" t="s">
        <v>1466</v>
      </c>
      <c r="C695" s="121">
        <v>0.14340139999999998</v>
      </c>
      <c r="D695" s="123">
        <v>0</v>
      </c>
      <c r="E695" s="23" t="str">
        <f t="shared" si="39"/>
        <v/>
      </c>
      <c r="F695" s="24">
        <f t="shared" si="40"/>
        <v>5.7050898235447081E-6</v>
      </c>
      <c r="G695" s="119"/>
    </row>
    <row r="696" spans="1:7" x14ac:dyDescent="0.15">
      <c r="A696" s="25" t="s">
        <v>1469</v>
      </c>
      <c r="B696" s="25" t="s">
        <v>1470</v>
      </c>
      <c r="C696" s="121">
        <v>1.4319200000000002E-3</v>
      </c>
      <c r="D696" s="123">
        <v>0</v>
      </c>
      <c r="E696" s="23" t="str">
        <f t="shared" si="39"/>
        <v/>
      </c>
      <c r="F696" s="24">
        <f t="shared" si="40"/>
        <v>5.6967590414948113E-8</v>
      </c>
      <c r="G696" s="119"/>
    </row>
    <row r="697" spans="1:7" x14ac:dyDescent="0.15">
      <c r="A697" s="25" t="s">
        <v>1475</v>
      </c>
      <c r="B697" s="25" t="s">
        <v>1476</v>
      </c>
      <c r="C697" s="121">
        <v>0.36976979999999998</v>
      </c>
      <c r="D697" s="123">
        <v>0.34582465999999995</v>
      </c>
      <c r="E697" s="23">
        <f t="shared" si="39"/>
        <v>6.9240695559420251E-2</v>
      </c>
      <c r="F697" s="24">
        <f t="shared" si="40"/>
        <v>1.4710943707900773E-5</v>
      </c>
      <c r="G697" s="119"/>
    </row>
    <row r="698" spans="1:7" x14ac:dyDescent="0.15">
      <c r="A698" s="25" t="s">
        <v>668</v>
      </c>
      <c r="B698" s="25" t="s">
        <v>1479</v>
      </c>
      <c r="C698" s="121">
        <v>1.46864E-3</v>
      </c>
      <c r="D698" s="123">
        <v>4.4920000000000004E-5</v>
      </c>
      <c r="E698" s="23">
        <f t="shared" si="39"/>
        <v>31.694568121104183</v>
      </c>
      <c r="F698" s="24">
        <f t="shared" si="40"/>
        <v>5.8428461078139408E-8</v>
      </c>
      <c r="G698" s="119"/>
    </row>
    <row r="699" spans="1:7" x14ac:dyDescent="0.15">
      <c r="A699" s="25" t="s">
        <v>669</v>
      </c>
      <c r="B699" s="25" t="s">
        <v>1480</v>
      </c>
      <c r="C699" s="121">
        <v>4.5817999999999998E-4</v>
      </c>
      <c r="D699" s="123">
        <v>5.7383E-3</v>
      </c>
      <c r="E699" s="23">
        <f t="shared" si="39"/>
        <v>-0.92015405259397387</v>
      </c>
      <c r="F699" s="24">
        <f t="shared" si="40"/>
        <v>1.8228260361138138E-8</v>
      </c>
      <c r="G699" s="119"/>
    </row>
    <row r="700" spans="1:7" x14ac:dyDescent="0.15">
      <c r="A700" s="25" t="s">
        <v>1477</v>
      </c>
      <c r="B700" s="25" t="s">
        <v>1478</v>
      </c>
      <c r="C700" s="121">
        <v>1.7108000000000002E-2</v>
      </c>
      <c r="D700" s="123">
        <v>0.40322904999999998</v>
      </c>
      <c r="E700" s="23">
        <f t="shared" si="39"/>
        <v>-0.9575725012867996</v>
      </c>
      <c r="F700" s="24">
        <f t="shared" si="40"/>
        <v>6.8062568915786651E-7</v>
      </c>
      <c r="G700" s="119"/>
    </row>
    <row r="701" spans="1:7" x14ac:dyDescent="0.15">
      <c r="A701" s="25" t="s">
        <v>672</v>
      </c>
      <c r="B701" s="25" t="s">
        <v>1481</v>
      </c>
      <c r="C701" s="121">
        <v>1.6662E-4</v>
      </c>
      <c r="D701" s="123">
        <v>1.2999999999999999E-4</v>
      </c>
      <c r="E701" s="23">
        <f t="shared" si="39"/>
        <v>0.28169230769230791</v>
      </c>
      <c r="F701" s="24">
        <f t="shared" si="40"/>
        <v>6.6288199864089145E-9</v>
      </c>
      <c r="G701" s="119"/>
    </row>
    <row r="702" spans="1:7" x14ac:dyDescent="0.15">
      <c r="A702" s="25" t="s">
        <v>671</v>
      </c>
      <c r="B702" s="25" t="s">
        <v>1483</v>
      </c>
      <c r="C702" s="121">
        <v>1.8507269999999999E-2</v>
      </c>
      <c r="D702" s="123">
        <v>0.76150795999999998</v>
      </c>
      <c r="E702" s="23">
        <f t="shared" si="39"/>
        <v>-0.97569655082791251</v>
      </c>
      <c r="F702" s="24">
        <f t="shared" si="40"/>
        <v>7.3629433003160547E-7</v>
      </c>
      <c r="G702" s="119"/>
    </row>
    <row r="703" spans="1:7" x14ac:dyDescent="0.15">
      <c r="A703" s="25" t="s">
        <v>1484</v>
      </c>
      <c r="B703" s="25" t="s">
        <v>1485</v>
      </c>
      <c r="C703" s="121">
        <v>1.436199</v>
      </c>
      <c r="D703" s="123">
        <v>0.86800616000000008</v>
      </c>
      <c r="E703" s="23">
        <f t="shared" si="39"/>
        <v>0.65459540056720322</v>
      </c>
      <c r="F703" s="24">
        <f t="shared" si="40"/>
        <v>5.7137826405356478E-5</v>
      </c>
      <c r="G703" s="119"/>
    </row>
    <row r="704" spans="1:7" x14ac:dyDescent="0.15">
      <c r="A704" s="25" t="s">
        <v>1498</v>
      </c>
      <c r="B704" s="25" t="s">
        <v>1499</v>
      </c>
      <c r="C704" s="121">
        <v>1.135049</v>
      </c>
      <c r="D704" s="123">
        <v>0</v>
      </c>
      <c r="E704" s="23" t="str">
        <f t="shared" si="39"/>
        <v/>
      </c>
      <c r="F704" s="24">
        <f t="shared" si="40"/>
        <v>4.5156856900452836E-5</v>
      </c>
      <c r="G704" s="119"/>
    </row>
    <row r="705" spans="1:7" x14ac:dyDescent="0.15">
      <c r="A705" s="25" t="s">
        <v>184</v>
      </c>
      <c r="B705" s="25" t="s">
        <v>26</v>
      </c>
      <c r="C705" s="121">
        <v>0.13673109999999999</v>
      </c>
      <c r="D705" s="123">
        <v>0.67270357999999997</v>
      </c>
      <c r="E705" s="23">
        <f t="shared" si="39"/>
        <v>-0.79674390910778259</v>
      </c>
      <c r="F705" s="24">
        <f t="shared" si="40"/>
        <v>5.4397182117613487E-6</v>
      </c>
      <c r="G705" s="119"/>
    </row>
    <row r="706" spans="1:7" x14ac:dyDescent="0.15">
      <c r="A706" s="25" t="s">
        <v>237</v>
      </c>
      <c r="B706" s="25" t="s">
        <v>238</v>
      </c>
      <c r="C706" s="121">
        <v>10.859830000000001</v>
      </c>
      <c r="D706" s="123">
        <v>11.41554756</v>
      </c>
      <c r="E706" s="23">
        <f t="shared" si="39"/>
        <v>-4.8680762537158584E-2</v>
      </c>
      <c r="F706" s="24">
        <f t="shared" si="40"/>
        <v>4.3204812239228861E-4</v>
      </c>
      <c r="G706" s="119"/>
    </row>
    <row r="707" spans="1:7" x14ac:dyDescent="0.15">
      <c r="A707" s="25" t="s">
        <v>239</v>
      </c>
      <c r="B707" s="25" t="s">
        <v>240</v>
      </c>
      <c r="C707" s="121">
        <v>15.55513</v>
      </c>
      <c r="D707" s="123">
        <v>13.501236789999998</v>
      </c>
      <c r="E707" s="23">
        <f t="shared" si="39"/>
        <v>0.15212630086758172</v>
      </c>
      <c r="F707" s="24">
        <f t="shared" si="40"/>
        <v>6.1884621675182389E-4</v>
      </c>
      <c r="G707" s="119"/>
    </row>
    <row r="708" spans="1:7" x14ac:dyDescent="0.15">
      <c r="A708" s="25" t="s">
        <v>241</v>
      </c>
      <c r="B708" s="25" t="s">
        <v>242</v>
      </c>
      <c r="C708" s="121">
        <v>1.010556</v>
      </c>
      <c r="D708" s="123">
        <v>0.41090428000000001</v>
      </c>
      <c r="E708" s="23">
        <f t="shared" si="39"/>
        <v>1.4593464930567284</v>
      </c>
      <c r="F708" s="24">
        <f t="shared" si="40"/>
        <v>4.020401998670896E-5</v>
      </c>
      <c r="G708" s="119"/>
    </row>
    <row r="709" spans="1:7" x14ac:dyDescent="0.15">
      <c r="A709" s="25" t="s">
        <v>243</v>
      </c>
      <c r="B709" s="25" t="s">
        <v>244</v>
      </c>
      <c r="C709" s="121">
        <v>3.1466980000000002</v>
      </c>
      <c r="D709" s="123">
        <v>1.73078702</v>
      </c>
      <c r="E709" s="23">
        <f t="shared" si="39"/>
        <v>0.81807349121441897</v>
      </c>
      <c r="F709" s="24">
        <f t="shared" si="40"/>
        <v>1.2518842031924716E-4</v>
      </c>
      <c r="G709" s="119"/>
    </row>
    <row r="710" spans="1:7" x14ac:dyDescent="0.15">
      <c r="A710" s="25" t="s">
        <v>245</v>
      </c>
      <c r="B710" s="25" t="s">
        <v>246</v>
      </c>
      <c r="C710" s="121">
        <v>3.59165</v>
      </c>
      <c r="D710" s="123">
        <v>0.36941629999999998</v>
      </c>
      <c r="E710" s="23">
        <f t="shared" si="39"/>
        <v>8.7225000629371259</v>
      </c>
      <c r="F710" s="24">
        <f t="shared" si="40"/>
        <v>1.428904171419132E-4</v>
      </c>
      <c r="G710" s="119"/>
    </row>
    <row r="711" spans="1:7" x14ac:dyDescent="0.15">
      <c r="A711" s="25" t="s">
        <v>247</v>
      </c>
      <c r="B711" s="25" t="s">
        <v>248</v>
      </c>
      <c r="C711" s="121">
        <v>7.6605499999999997</v>
      </c>
      <c r="D711" s="123">
        <v>16.330691160000001</v>
      </c>
      <c r="E711" s="23">
        <f t="shared" si="39"/>
        <v>-0.53091085215281242</v>
      </c>
      <c r="F711" s="24">
        <f t="shared" si="40"/>
        <v>3.0476777665877332E-4</v>
      </c>
      <c r="G711" s="119"/>
    </row>
    <row r="712" spans="1:7" x14ac:dyDescent="0.15">
      <c r="A712" s="25" t="s">
        <v>249</v>
      </c>
      <c r="B712" s="25" t="s">
        <v>250</v>
      </c>
      <c r="C712" s="121">
        <v>1.211597</v>
      </c>
      <c r="D712" s="123">
        <v>0.61085275999999999</v>
      </c>
      <c r="E712" s="23">
        <f t="shared" si="39"/>
        <v>0.98345178959328927</v>
      </c>
      <c r="F712" s="24">
        <f t="shared" si="40"/>
        <v>4.8202247083621904E-5</v>
      </c>
      <c r="G712" s="119"/>
    </row>
    <row r="713" spans="1:7" x14ac:dyDescent="0.15">
      <c r="A713" s="25" t="s">
        <v>1521</v>
      </c>
      <c r="B713" s="25" t="s">
        <v>251</v>
      </c>
      <c r="C713" s="121">
        <v>19.664149999999999</v>
      </c>
      <c r="D713" s="123">
        <v>24.456586309999999</v>
      </c>
      <c r="E713" s="23">
        <f t="shared" si="39"/>
        <v>-0.1959568784152198</v>
      </c>
      <c r="F713" s="24">
        <f t="shared" si="40"/>
        <v>7.823197127340227E-4</v>
      </c>
      <c r="G713" s="119"/>
    </row>
    <row r="714" spans="1:7" x14ac:dyDescent="0.15">
      <c r="A714" s="25" t="s">
        <v>1523</v>
      </c>
      <c r="B714" s="25" t="s">
        <v>252</v>
      </c>
      <c r="C714" s="121">
        <v>2.6775479999999998</v>
      </c>
      <c r="D714" s="123">
        <v>3.1808911099999997</v>
      </c>
      <c r="E714" s="23">
        <f t="shared" ref="E714:E777" si="41">IF(ISERROR(C714/D714-1),"",((C714/D714-1)))</f>
        <v>-0.15823965442187049</v>
      </c>
      <c r="F714" s="24">
        <f t="shared" ref="F714:F777" si="42">C714/$C$1656</f>
        <v>1.0652372882588655E-4</v>
      </c>
      <c r="G714" s="119"/>
    </row>
    <row r="715" spans="1:7" x14ac:dyDescent="0.15">
      <c r="A715" s="25" t="s">
        <v>1525</v>
      </c>
      <c r="B715" s="25" t="s">
        <v>253</v>
      </c>
      <c r="C715" s="121">
        <v>0.40853479999999998</v>
      </c>
      <c r="D715" s="123">
        <v>1.4295097299999999</v>
      </c>
      <c r="E715" s="23">
        <f t="shared" si="41"/>
        <v>-0.71421334781680712</v>
      </c>
      <c r="F715" s="24">
        <f t="shared" si="42"/>
        <v>1.6253172772677761E-5</v>
      </c>
      <c r="G715" s="119"/>
    </row>
    <row r="716" spans="1:7" x14ac:dyDescent="0.15">
      <c r="A716" s="25" t="s">
        <v>254</v>
      </c>
      <c r="B716" s="25" t="s">
        <v>255</v>
      </c>
      <c r="C716" s="121">
        <v>0.22902070000000002</v>
      </c>
      <c r="D716" s="123">
        <v>0.49884556000000002</v>
      </c>
      <c r="E716" s="23">
        <f t="shared" si="41"/>
        <v>-0.54089858993633211</v>
      </c>
      <c r="F716" s="24">
        <f t="shared" si="42"/>
        <v>9.111373145248832E-6</v>
      </c>
      <c r="G716" s="119"/>
    </row>
    <row r="717" spans="1:7" x14ac:dyDescent="0.15">
      <c r="A717" s="25" t="s">
        <v>256</v>
      </c>
      <c r="B717" s="25" t="s">
        <v>257</v>
      </c>
      <c r="C717" s="121">
        <v>3.0843999999999999E-4</v>
      </c>
      <c r="D717" s="123">
        <v>0.13939379999999998</v>
      </c>
      <c r="E717" s="23">
        <f t="shared" si="41"/>
        <v>-0.99778727604814565</v>
      </c>
      <c r="F717" s="24">
        <f t="shared" si="42"/>
        <v>1.2270995298331327E-8</v>
      </c>
      <c r="G717" s="119"/>
    </row>
    <row r="718" spans="1:7" x14ac:dyDescent="0.15">
      <c r="A718" s="25" t="s">
        <v>258</v>
      </c>
      <c r="B718" s="25" t="s">
        <v>259</v>
      </c>
      <c r="C718" s="121">
        <v>7.6943799999999998E-3</v>
      </c>
      <c r="D718" s="123">
        <v>0</v>
      </c>
      <c r="E718" s="23" t="str">
        <f t="shared" si="41"/>
        <v/>
      </c>
      <c r="F718" s="24">
        <f t="shared" si="42"/>
        <v>3.0611367139013936E-7</v>
      </c>
      <c r="G718" s="119"/>
    </row>
    <row r="719" spans="1:7" x14ac:dyDescent="0.15">
      <c r="A719" s="25" t="s">
        <v>275</v>
      </c>
      <c r="B719" s="25" t="s">
        <v>260</v>
      </c>
      <c r="C719" s="121">
        <v>7.1325469999999997</v>
      </c>
      <c r="D719" s="123">
        <v>9.2810860799999997</v>
      </c>
      <c r="E719" s="23">
        <f t="shared" si="41"/>
        <v>-0.2314965146837642</v>
      </c>
      <c r="F719" s="24">
        <f t="shared" si="42"/>
        <v>2.8376167391430169E-4</v>
      </c>
      <c r="G719" s="119"/>
    </row>
    <row r="720" spans="1:7" x14ac:dyDescent="0.15">
      <c r="A720" s="25" t="s">
        <v>1537</v>
      </c>
      <c r="B720" s="25" t="s">
        <v>261</v>
      </c>
      <c r="C720" s="121">
        <v>14.178649999999999</v>
      </c>
      <c r="D720" s="123">
        <v>23.3711065</v>
      </c>
      <c r="E720" s="23">
        <f t="shared" si="41"/>
        <v>-0.39332568614156116</v>
      </c>
      <c r="F720" s="24">
        <f t="shared" si="42"/>
        <v>5.6408425459306653E-4</v>
      </c>
      <c r="G720" s="119"/>
    </row>
    <row r="721" spans="1:7" x14ac:dyDescent="0.15">
      <c r="A721" s="25" t="s">
        <v>262</v>
      </c>
      <c r="B721" s="25" t="s">
        <v>277</v>
      </c>
      <c r="C721" s="121">
        <v>10.07333</v>
      </c>
      <c r="D721" s="123">
        <v>7.6901583499999999</v>
      </c>
      <c r="E721" s="23">
        <f t="shared" si="41"/>
        <v>0.30989890474752069</v>
      </c>
      <c r="F721" s="24">
        <f t="shared" si="42"/>
        <v>4.0075795963085174E-4</v>
      </c>
      <c r="G721" s="119"/>
    </row>
    <row r="722" spans="1:7" x14ac:dyDescent="0.15">
      <c r="A722" s="25" t="s">
        <v>1541</v>
      </c>
      <c r="B722" s="25" t="s">
        <v>278</v>
      </c>
      <c r="C722" s="121">
        <v>15.9071</v>
      </c>
      <c r="D722" s="123">
        <v>11.57409264</v>
      </c>
      <c r="E722" s="23">
        <f t="shared" si="41"/>
        <v>0.37437123537659889</v>
      </c>
      <c r="F722" s="24">
        <f t="shared" si="42"/>
        <v>6.3284901215823579E-4</v>
      </c>
      <c r="G722" s="119"/>
    </row>
    <row r="723" spans="1:7" x14ac:dyDescent="0.15">
      <c r="A723" s="25" t="s">
        <v>279</v>
      </c>
      <c r="B723" s="25" t="s">
        <v>280</v>
      </c>
      <c r="C723" s="121">
        <v>27.82339</v>
      </c>
      <c r="D723" s="123">
        <v>12.513953429999999</v>
      </c>
      <c r="E723" s="23">
        <f t="shared" si="41"/>
        <v>1.2233892874571777</v>
      </c>
      <c r="F723" s="24">
        <f t="shared" si="42"/>
        <v>1.1069274020024604E-3</v>
      </c>
      <c r="G723" s="119"/>
    </row>
    <row r="724" spans="1:7" x14ac:dyDescent="0.15">
      <c r="A724" s="25" t="s">
        <v>1545</v>
      </c>
      <c r="B724" s="25" t="s">
        <v>281</v>
      </c>
      <c r="C724" s="121">
        <v>14.800179999999999</v>
      </c>
      <c r="D724" s="123">
        <v>17.01882994</v>
      </c>
      <c r="E724" s="23">
        <f t="shared" si="41"/>
        <v>-0.13036442269074111</v>
      </c>
      <c r="F724" s="24">
        <f t="shared" si="42"/>
        <v>5.888112410661955E-4</v>
      </c>
      <c r="G724" s="119"/>
    </row>
    <row r="725" spans="1:7" x14ac:dyDescent="0.15">
      <c r="A725" s="25" t="s">
        <v>188</v>
      </c>
      <c r="B725" s="25" t="s">
        <v>799</v>
      </c>
      <c r="C725" s="121">
        <v>3.2656060000000001E-2</v>
      </c>
      <c r="D725" s="123">
        <v>4.6280000000000002E-2</v>
      </c>
      <c r="E725" s="23">
        <f t="shared" si="41"/>
        <v>-0.29438072601555754</v>
      </c>
      <c r="F725" s="24">
        <f t="shared" si="42"/>
        <v>1.2991906326093429E-6</v>
      </c>
      <c r="G725" s="119"/>
    </row>
    <row r="726" spans="1:7" x14ac:dyDescent="0.15">
      <c r="A726" s="25" t="s">
        <v>1561</v>
      </c>
      <c r="B726" s="25" t="s">
        <v>282</v>
      </c>
      <c r="C726" s="121">
        <v>17.193539999999999</v>
      </c>
      <c r="D726" s="123">
        <v>11.87484598</v>
      </c>
      <c r="E726" s="23">
        <f t="shared" si="41"/>
        <v>0.44789583199292982</v>
      </c>
      <c r="F726" s="24">
        <f t="shared" si="42"/>
        <v>6.8402881760365572E-4</v>
      </c>
      <c r="G726" s="119"/>
    </row>
    <row r="727" spans="1:7" x14ac:dyDescent="0.15">
      <c r="A727" s="25" t="s">
        <v>1563</v>
      </c>
      <c r="B727" s="25" t="s">
        <v>283</v>
      </c>
      <c r="C727" s="121">
        <v>2.2019579999999999</v>
      </c>
      <c r="D727" s="123">
        <v>7.1692974999999999</v>
      </c>
      <c r="E727" s="23">
        <f t="shared" si="41"/>
        <v>-0.69286279443697241</v>
      </c>
      <c r="F727" s="24">
        <f t="shared" si="42"/>
        <v>8.7602827989635099E-5</v>
      </c>
      <c r="G727" s="119"/>
    </row>
    <row r="728" spans="1:7" x14ac:dyDescent="0.15">
      <c r="A728" s="25" t="s">
        <v>284</v>
      </c>
      <c r="B728" s="25" t="s">
        <v>285</v>
      </c>
      <c r="C728" s="121">
        <v>4.7879129999999996</v>
      </c>
      <c r="D728" s="123">
        <v>1.9466274399999999</v>
      </c>
      <c r="E728" s="23">
        <f t="shared" si="41"/>
        <v>1.4595939118170449</v>
      </c>
      <c r="F728" s="24">
        <f t="shared" si="42"/>
        <v>1.9048261545785057E-4</v>
      </c>
      <c r="G728" s="119"/>
    </row>
    <row r="729" spans="1:7" x14ac:dyDescent="0.15">
      <c r="A729" s="25" t="s">
        <v>286</v>
      </c>
      <c r="B729" s="25" t="s">
        <v>287</v>
      </c>
      <c r="C729" s="121">
        <v>3.0752790000000001</v>
      </c>
      <c r="D729" s="123">
        <v>7.4035227699999995</v>
      </c>
      <c r="E729" s="23">
        <f t="shared" si="41"/>
        <v>-0.58461949864442708</v>
      </c>
      <c r="F729" s="24">
        <f t="shared" si="42"/>
        <v>1.2234708257702329E-4</v>
      </c>
      <c r="G729" s="119"/>
    </row>
    <row r="730" spans="1:7" x14ac:dyDescent="0.15">
      <c r="A730" s="25" t="s">
        <v>1569</v>
      </c>
      <c r="B730" s="25" t="s">
        <v>288</v>
      </c>
      <c r="C730" s="121">
        <v>6.4454390000000004</v>
      </c>
      <c r="D730" s="123">
        <v>9.8384687100000008</v>
      </c>
      <c r="E730" s="23">
        <f t="shared" si="41"/>
        <v>-0.34487376135589698</v>
      </c>
      <c r="F730" s="24">
        <f t="shared" si="42"/>
        <v>2.5642572839022619E-4</v>
      </c>
      <c r="G730" s="119"/>
    </row>
    <row r="731" spans="1:7" x14ac:dyDescent="0.15">
      <c r="A731" s="25" t="s">
        <v>289</v>
      </c>
      <c r="B731" s="25" t="s">
        <v>290</v>
      </c>
      <c r="C731" s="121">
        <v>1.123337</v>
      </c>
      <c r="D731" s="123">
        <v>2.7714878999999999</v>
      </c>
      <c r="E731" s="23">
        <f t="shared" si="41"/>
        <v>-0.59468089324871309</v>
      </c>
      <c r="F731" s="24">
        <f t="shared" si="42"/>
        <v>4.46909059961147E-5</v>
      </c>
      <c r="G731" s="119"/>
    </row>
    <row r="732" spans="1:7" x14ac:dyDescent="0.15">
      <c r="A732" s="25" t="s">
        <v>1575</v>
      </c>
      <c r="B732" s="25" t="s">
        <v>291</v>
      </c>
      <c r="C732" s="121">
        <v>49.92615</v>
      </c>
      <c r="D732" s="123">
        <v>54.048466689999998</v>
      </c>
      <c r="E732" s="23">
        <f t="shared" si="41"/>
        <v>-7.6270742584501616E-2</v>
      </c>
      <c r="F732" s="24">
        <f t="shared" si="42"/>
        <v>1.9862649199642868E-3</v>
      </c>
      <c r="G732" s="119"/>
    </row>
    <row r="733" spans="1:7" x14ac:dyDescent="0.15">
      <c r="A733" s="25" t="s">
        <v>555</v>
      </c>
      <c r="B733" s="25" t="s">
        <v>1579</v>
      </c>
      <c r="C733" s="121">
        <v>1.9911540000000001</v>
      </c>
      <c r="D733" s="123">
        <v>1.9560542400000001</v>
      </c>
      <c r="E733" s="23">
        <f t="shared" si="41"/>
        <v>1.7944164983891175E-2</v>
      </c>
      <c r="F733" s="24">
        <f t="shared" si="42"/>
        <v>7.9216189120262008E-5</v>
      </c>
      <c r="G733" s="119"/>
    </row>
    <row r="734" spans="1:7" x14ac:dyDescent="0.15">
      <c r="A734" s="25" t="s">
        <v>1582</v>
      </c>
      <c r="B734" s="25" t="s">
        <v>292</v>
      </c>
      <c r="C734" s="121">
        <v>29.733229999999999</v>
      </c>
      <c r="D734" s="123">
        <v>38.458850649999995</v>
      </c>
      <c r="E734" s="23">
        <f t="shared" si="41"/>
        <v>-0.22688199211694327</v>
      </c>
      <c r="F734" s="24">
        <f t="shared" si="42"/>
        <v>1.1829085901121901E-3</v>
      </c>
      <c r="G734" s="119"/>
    </row>
    <row r="735" spans="1:7" x14ac:dyDescent="0.15">
      <c r="A735" s="25" t="s">
        <v>903</v>
      </c>
      <c r="B735" s="25" t="s">
        <v>609</v>
      </c>
      <c r="C735" s="121">
        <v>0.30063899999999999</v>
      </c>
      <c r="D735" s="123">
        <v>7.6954939999999999E-2</v>
      </c>
      <c r="E735" s="23">
        <f t="shared" si="41"/>
        <v>2.9066887713771199</v>
      </c>
      <c r="F735" s="24">
        <f t="shared" si="42"/>
        <v>1.1960639850522085E-5</v>
      </c>
      <c r="G735" s="119"/>
    </row>
    <row r="736" spans="1:7" x14ac:dyDescent="0.15">
      <c r="A736" s="25" t="s">
        <v>293</v>
      </c>
      <c r="B736" s="25" t="s">
        <v>294</v>
      </c>
      <c r="C736" s="121">
        <v>2.9907379999999999</v>
      </c>
      <c r="D736" s="123">
        <v>2.2443910200000001</v>
      </c>
      <c r="E736" s="23">
        <f t="shared" si="41"/>
        <v>0.33253874808321049</v>
      </c>
      <c r="F736" s="24">
        <f t="shared" si="42"/>
        <v>1.189836984066296E-4</v>
      </c>
      <c r="G736" s="119"/>
    </row>
    <row r="737" spans="1:7" x14ac:dyDescent="0.15">
      <c r="A737" s="25" t="s">
        <v>517</v>
      </c>
      <c r="B737" s="25" t="s">
        <v>299</v>
      </c>
      <c r="C737" s="121">
        <v>0.51413220000000004</v>
      </c>
      <c r="D737" s="123">
        <v>0.35658696000000001</v>
      </c>
      <c r="E737" s="23">
        <f t="shared" si="41"/>
        <v>0.4418143613552219</v>
      </c>
      <c r="F737" s="24">
        <f t="shared" si="42"/>
        <v>2.0454266012581836E-5</v>
      </c>
      <c r="G737" s="119"/>
    </row>
    <row r="738" spans="1:7" x14ac:dyDescent="0.15">
      <c r="A738" s="25" t="s">
        <v>295</v>
      </c>
      <c r="B738" s="25" t="s">
        <v>296</v>
      </c>
      <c r="C738" s="121">
        <v>0.85494480000000006</v>
      </c>
      <c r="D738" s="123">
        <v>0.77863741000000009</v>
      </c>
      <c r="E738" s="23">
        <f t="shared" si="41"/>
        <v>9.8001186457249645E-2</v>
      </c>
      <c r="F738" s="24">
        <f t="shared" si="42"/>
        <v>3.4013174754029364E-5</v>
      </c>
      <c r="G738" s="119"/>
    </row>
    <row r="739" spans="1:7" x14ac:dyDescent="0.15">
      <c r="A739" s="25" t="s">
        <v>297</v>
      </c>
      <c r="B739" s="25" t="s">
        <v>298</v>
      </c>
      <c r="C739" s="121">
        <v>9.0257020000000007E-2</v>
      </c>
      <c r="D739" s="123">
        <v>1.5605138300000001</v>
      </c>
      <c r="E739" s="23">
        <f t="shared" si="41"/>
        <v>-0.94216198647851779</v>
      </c>
      <c r="F739" s="24">
        <f t="shared" si="42"/>
        <v>3.590790649920233E-6</v>
      </c>
      <c r="G739" s="119"/>
    </row>
    <row r="740" spans="1:7" x14ac:dyDescent="0.15">
      <c r="A740" s="25" t="s">
        <v>1305</v>
      </c>
      <c r="B740" s="25" t="s">
        <v>1306</v>
      </c>
      <c r="C740" s="121">
        <v>2.5415400000000001E-3</v>
      </c>
      <c r="D740" s="123">
        <v>0</v>
      </c>
      <c r="E740" s="23" t="str">
        <f t="shared" si="41"/>
        <v/>
      </c>
      <c r="F740" s="24">
        <f t="shared" si="42"/>
        <v>1.0111277846751719E-7</v>
      </c>
      <c r="G740" s="119"/>
    </row>
    <row r="741" spans="1:7" x14ac:dyDescent="0.15">
      <c r="A741" s="25" t="s">
        <v>268</v>
      </c>
      <c r="B741" s="25" t="s">
        <v>367</v>
      </c>
      <c r="C741" s="121">
        <v>2.7075599999999999E-3</v>
      </c>
      <c r="D741" s="123">
        <v>7.97794E-2</v>
      </c>
      <c r="E741" s="23">
        <f t="shared" si="41"/>
        <v>-0.96606191573263278</v>
      </c>
      <c r="F741" s="24">
        <f t="shared" si="42"/>
        <v>1.0771772801825304E-7</v>
      </c>
      <c r="G741" s="119"/>
    </row>
    <row r="742" spans="1:7" x14ac:dyDescent="0.15">
      <c r="A742" s="25" t="s">
        <v>269</v>
      </c>
      <c r="B742" s="25" t="s">
        <v>369</v>
      </c>
      <c r="C742" s="121">
        <v>1.2283489999999999</v>
      </c>
      <c r="D742" s="123">
        <v>0</v>
      </c>
      <c r="E742" s="23" t="str">
        <f t="shared" si="41"/>
        <v/>
      </c>
      <c r="F742" s="24">
        <f t="shared" si="42"/>
        <v>4.8868709647613751E-5</v>
      </c>
      <c r="G742" s="119"/>
    </row>
    <row r="743" spans="1:7" x14ac:dyDescent="0.15">
      <c r="A743" s="25" t="s">
        <v>270</v>
      </c>
      <c r="B743" s="25" t="s">
        <v>371</v>
      </c>
      <c r="C743" s="121">
        <v>1.735447E-2</v>
      </c>
      <c r="D743" s="123">
        <v>3.2810880000000001E-2</v>
      </c>
      <c r="E743" s="23">
        <f t="shared" si="41"/>
        <v>-0.47107575292098236</v>
      </c>
      <c r="F743" s="24">
        <f t="shared" si="42"/>
        <v>6.9043126629176517E-7</v>
      </c>
      <c r="G743" s="119"/>
    </row>
    <row r="744" spans="1:7" x14ac:dyDescent="0.15">
      <c r="A744" s="25" t="s">
        <v>271</v>
      </c>
      <c r="B744" s="25" t="s">
        <v>373</v>
      </c>
      <c r="C744" s="121">
        <v>2.7293499999999997E-3</v>
      </c>
      <c r="D744" s="123">
        <v>0</v>
      </c>
      <c r="E744" s="23" t="str">
        <f t="shared" si="41"/>
        <v/>
      </c>
      <c r="F744" s="24">
        <f t="shared" si="42"/>
        <v>1.0858462267377967E-7</v>
      </c>
      <c r="G744" s="119"/>
    </row>
    <row r="745" spans="1:7" x14ac:dyDescent="0.15">
      <c r="A745" s="25" t="s">
        <v>32</v>
      </c>
      <c r="B745" s="25" t="s">
        <v>300</v>
      </c>
      <c r="C745" s="121">
        <v>5.5576389999999996E-2</v>
      </c>
      <c r="D745" s="123">
        <v>0.70111250999999997</v>
      </c>
      <c r="E745" s="23">
        <f t="shared" si="41"/>
        <v>-0.92073113914341653</v>
      </c>
      <c r="F745" s="24">
        <f t="shared" si="42"/>
        <v>2.211054404059876E-6</v>
      </c>
      <c r="G745" s="119"/>
    </row>
    <row r="746" spans="1:7" x14ac:dyDescent="0.15">
      <c r="A746" s="25" t="s">
        <v>302</v>
      </c>
      <c r="B746" s="25" t="s">
        <v>303</v>
      </c>
      <c r="C746" s="121">
        <v>8.4269230000000004</v>
      </c>
      <c r="D746" s="123">
        <v>8.28951745</v>
      </c>
      <c r="E746" s="23">
        <f t="shared" si="41"/>
        <v>1.6575820103979622E-2</v>
      </c>
      <c r="F746" s="24">
        <f t="shared" si="42"/>
        <v>3.3525720565555741E-4</v>
      </c>
      <c r="G746" s="119"/>
    </row>
    <row r="747" spans="1:7" x14ac:dyDescent="0.15">
      <c r="A747" s="25" t="s">
        <v>304</v>
      </c>
      <c r="B747" s="25" t="s">
        <v>1597</v>
      </c>
      <c r="C747" s="121">
        <v>56.549010000000003</v>
      </c>
      <c r="D747" s="123">
        <v>50.888294500000001</v>
      </c>
      <c r="E747" s="23">
        <f t="shared" si="41"/>
        <v>0.11123806674244108</v>
      </c>
      <c r="F747" s="24">
        <f t="shared" si="42"/>
        <v>2.2497491759670965E-3</v>
      </c>
      <c r="G747" s="119"/>
    </row>
    <row r="748" spans="1:7" x14ac:dyDescent="0.15">
      <c r="A748" s="25" t="s">
        <v>305</v>
      </c>
      <c r="B748" s="25" t="s">
        <v>306</v>
      </c>
      <c r="C748" s="121">
        <v>972.28589999999997</v>
      </c>
      <c r="D748" s="123">
        <v>1108.4601720000001</v>
      </c>
      <c r="E748" s="23">
        <f t="shared" si="41"/>
        <v>-0.12284994575339603</v>
      </c>
      <c r="F748" s="24">
        <f t="shared" si="42"/>
        <v>3.8681480052956303E-2</v>
      </c>
      <c r="G748" s="119"/>
    </row>
    <row r="749" spans="1:7" x14ac:dyDescent="0.15">
      <c r="A749" s="25" t="s">
        <v>307</v>
      </c>
      <c r="B749" s="25" t="s">
        <v>1599</v>
      </c>
      <c r="C749" s="121">
        <v>90.28013</v>
      </c>
      <c r="D749" s="123">
        <v>85.830745250000007</v>
      </c>
      <c r="E749" s="23">
        <f t="shared" si="41"/>
        <v>5.1839055306350135E-2</v>
      </c>
      <c r="F749" s="24">
        <f t="shared" si="42"/>
        <v>3.5917100595342401E-3</v>
      </c>
      <c r="G749" s="119"/>
    </row>
    <row r="750" spans="1:7" x14ac:dyDescent="0.15">
      <c r="A750" s="25" t="s">
        <v>308</v>
      </c>
      <c r="B750" s="25" t="s">
        <v>1601</v>
      </c>
      <c r="C750" s="121">
        <v>47.495980000000003</v>
      </c>
      <c r="D750" s="123">
        <v>39.106344130000004</v>
      </c>
      <c r="E750" s="23">
        <f t="shared" si="41"/>
        <v>0.21453388335433754</v>
      </c>
      <c r="F750" s="24">
        <f t="shared" si="42"/>
        <v>1.8895828921982841E-3</v>
      </c>
      <c r="G750" s="119"/>
    </row>
    <row r="751" spans="1:7" x14ac:dyDescent="0.15">
      <c r="A751" s="25" t="s">
        <v>309</v>
      </c>
      <c r="B751" s="25" t="s">
        <v>1603</v>
      </c>
      <c r="C751" s="121">
        <v>8.3787520000000004</v>
      </c>
      <c r="D751" s="123">
        <v>5.7558997500000002</v>
      </c>
      <c r="E751" s="23">
        <f t="shared" si="41"/>
        <v>0.45568066921248929</v>
      </c>
      <c r="F751" s="24">
        <f t="shared" si="42"/>
        <v>3.3334076772754571E-4</v>
      </c>
      <c r="G751" s="119"/>
    </row>
    <row r="752" spans="1:7" x14ac:dyDescent="0.15">
      <c r="A752" s="25" t="s">
        <v>310</v>
      </c>
      <c r="B752" s="25" t="s">
        <v>1605</v>
      </c>
      <c r="C752" s="121">
        <v>281.48039999999997</v>
      </c>
      <c r="D752" s="123">
        <v>247.755527</v>
      </c>
      <c r="E752" s="23">
        <f t="shared" si="41"/>
        <v>0.13612157681551929</v>
      </c>
      <c r="F752" s="24">
        <f t="shared" si="42"/>
        <v>1.1198432969045586E-2</v>
      </c>
      <c r="G752" s="119"/>
    </row>
    <row r="753" spans="1:7" x14ac:dyDescent="0.15">
      <c r="A753" s="25" t="s">
        <v>311</v>
      </c>
      <c r="B753" s="25" t="s">
        <v>1607</v>
      </c>
      <c r="C753" s="121">
        <v>0.4555284</v>
      </c>
      <c r="D753" s="123">
        <v>0.21260361999999999</v>
      </c>
      <c r="E753" s="23">
        <f t="shared" si="41"/>
        <v>1.1426182677416312</v>
      </c>
      <c r="F753" s="24">
        <f t="shared" si="42"/>
        <v>1.8122768949086991E-5</v>
      </c>
      <c r="G753" s="119"/>
    </row>
    <row r="754" spans="1:7" x14ac:dyDescent="0.15">
      <c r="A754" s="25" t="s">
        <v>518</v>
      </c>
      <c r="B754" s="25" t="s">
        <v>1684</v>
      </c>
      <c r="C754" s="121">
        <v>730.26710000000003</v>
      </c>
      <c r="D754" s="123">
        <v>695.62485100000004</v>
      </c>
      <c r="E754" s="23">
        <f t="shared" si="41"/>
        <v>4.9800188923957878E-2</v>
      </c>
      <c r="F754" s="24">
        <f t="shared" si="42"/>
        <v>2.9052989724504128E-2</v>
      </c>
      <c r="G754" s="119"/>
    </row>
    <row r="755" spans="1:7" x14ac:dyDescent="0.15">
      <c r="A755" s="25" t="s">
        <v>551</v>
      </c>
      <c r="B755" s="25" t="s">
        <v>1686</v>
      </c>
      <c r="C755" s="121">
        <v>0.1098756</v>
      </c>
      <c r="D755" s="123">
        <v>0.68770929000000003</v>
      </c>
      <c r="E755" s="23">
        <f t="shared" si="41"/>
        <v>-0.84022958305536344</v>
      </c>
      <c r="F755" s="24">
        <f t="shared" si="42"/>
        <v>4.3712974030648861E-6</v>
      </c>
      <c r="G755" s="119"/>
    </row>
    <row r="756" spans="1:7" x14ac:dyDescent="0.15">
      <c r="A756" s="25" t="s">
        <v>312</v>
      </c>
      <c r="B756" s="25" t="s">
        <v>313</v>
      </c>
      <c r="C756" s="121">
        <v>3.8067760000000002</v>
      </c>
      <c r="D756" s="123">
        <v>2.6391091200000001</v>
      </c>
      <c r="E756" s="23">
        <f t="shared" si="41"/>
        <v>0.44244736648100402</v>
      </c>
      <c r="F756" s="24">
        <f t="shared" si="42"/>
        <v>1.5144900271625125E-4</v>
      </c>
      <c r="G756" s="119"/>
    </row>
    <row r="757" spans="1:7" x14ac:dyDescent="0.15">
      <c r="A757" s="25" t="s">
        <v>314</v>
      </c>
      <c r="B757" s="25" t="s">
        <v>1724</v>
      </c>
      <c r="C757" s="121">
        <v>37.773809999999997</v>
      </c>
      <c r="D757" s="123">
        <v>36.555610299999998</v>
      </c>
      <c r="E757" s="23">
        <f t="shared" si="41"/>
        <v>3.3324561948292697E-2</v>
      </c>
      <c r="F757" s="24">
        <f t="shared" si="42"/>
        <v>1.5027955028856855E-3</v>
      </c>
      <c r="G757" s="119"/>
    </row>
    <row r="758" spans="1:7" x14ac:dyDescent="0.15">
      <c r="A758" s="25" t="s">
        <v>1687</v>
      </c>
      <c r="B758" s="25" t="s">
        <v>1688</v>
      </c>
      <c r="C758" s="121">
        <v>1.5282199999999999</v>
      </c>
      <c r="D758" s="123">
        <v>2.3828042999999997</v>
      </c>
      <c r="E758" s="23">
        <f t="shared" si="41"/>
        <v>-0.35864644864036876</v>
      </c>
      <c r="F758" s="24">
        <f t="shared" si="42"/>
        <v>6.0798795340474317E-5</v>
      </c>
      <c r="G758" s="119"/>
    </row>
    <row r="759" spans="1:7" x14ac:dyDescent="0.15">
      <c r="A759" s="25" t="s">
        <v>1689</v>
      </c>
      <c r="B759" s="25" t="s">
        <v>1690</v>
      </c>
      <c r="C759" s="121">
        <v>47.942149999999998</v>
      </c>
      <c r="D759" s="123">
        <v>65.869810630000003</v>
      </c>
      <c r="E759" s="23">
        <f t="shared" si="41"/>
        <v>-0.27216809124747898</v>
      </c>
      <c r="F759" s="24">
        <f t="shared" si="42"/>
        <v>1.9073333460053663E-3</v>
      </c>
      <c r="G759" s="119"/>
    </row>
    <row r="760" spans="1:7" x14ac:dyDescent="0.15">
      <c r="A760" s="25" t="s">
        <v>1691</v>
      </c>
      <c r="B760" s="25" t="s">
        <v>1692</v>
      </c>
      <c r="C760" s="121">
        <v>36.451410000000003</v>
      </c>
      <c r="D760" s="123">
        <v>36.308136340000004</v>
      </c>
      <c r="E760" s="23">
        <f t="shared" si="41"/>
        <v>3.9460483087960796E-3</v>
      </c>
      <c r="F760" s="24">
        <f t="shared" si="42"/>
        <v>1.4501850626622602E-3</v>
      </c>
      <c r="G760" s="119"/>
    </row>
    <row r="761" spans="1:7" x14ac:dyDescent="0.15">
      <c r="A761" s="25" t="s">
        <v>1693</v>
      </c>
      <c r="B761" s="25" t="s">
        <v>1694</v>
      </c>
      <c r="C761" s="121">
        <v>0.29954179999999997</v>
      </c>
      <c r="D761" s="123">
        <v>0.42194409999999999</v>
      </c>
      <c r="E761" s="23">
        <f t="shared" si="41"/>
        <v>-0.29009127038392057</v>
      </c>
      <c r="F761" s="24">
        <f t="shared" si="42"/>
        <v>1.1916988780487947E-5</v>
      </c>
      <c r="G761" s="119"/>
    </row>
    <row r="762" spans="1:7" x14ac:dyDescent="0.15">
      <c r="A762" s="25" t="s">
        <v>1695</v>
      </c>
      <c r="B762" s="25" t="s">
        <v>1696</v>
      </c>
      <c r="C762" s="121">
        <v>1.200868</v>
      </c>
      <c r="D762" s="123">
        <v>2.1244331400000003</v>
      </c>
      <c r="E762" s="23">
        <f t="shared" si="41"/>
        <v>-0.43473485825964853</v>
      </c>
      <c r="F762" s="24">
        <f t="shared" si="42"/>
        <v>4.7775403909728129E-5</v>
      </c>
      <c r="G762" s="119"/>
    </row>
    <row r="763" spans="1:7" x14ac:dyDescent="0.15">
      <c r="A763" s="25" t="s">
        <v>265</v>
      </c>
      <c r="B763" s="25" t="s">
        <v>1697</v>
      </c>
      <c r="C763" s="121">
        <v>0.3446264</v>
      </c>
      <c r="D763" s="123">
        <v>1.1796449099999999</v>
      </c>
      <c r="E763" s="23">
        <f t="shared" si="41"/>
        <v>-0.70785581569626743</v>
      </c>
      <c r="F763" s="24">
        <f t="shared" si="42"/>
        <v>1.371063718739739E-5</v>
      </c>
      <c r="G763" s="119"/>
    </row>
    <row r="764" spans="1:7" x14ac:dyDescent="0.15">
      <c r="A764" s="25" t="s">
        <v>1698</v>
      </c>
      <c r="B764" s="25" t="s">
        <v>1699</v>
      </c>
      <c r="C764" s="121">
        <v>7.1493520000000004</v>
      </c>
      <c r="D764" s="123">
        <v>2.89071788</v>
      </c>
      <c r="E764" s="23">
        <f t="shared" si="41"/>
        <v>1.4732098726977814</v>
      </c>
      <c r="F764" s="24">
        <f t="shared" si="42"/>
        <v>2.8443024503344466E-4</v>
      </c>
      <c r="G764" s="119"/>
    </row>
    <row r="765" spans="1:7" x14ac:dyDescent="0.15">
      <c r="A765" s="25" t="s">
        <v>1700</v>
      </c>
      <c r="B765" s="25" t="s">
        <v>1701</v>
      </c>
      <c r="C765" s="121">
        <v>26.06561</v>
      </c>
      <c r="D765" s="123">
        <v>12.014124539999999</v>
      </c>
      <c r="E765" s="23">
        <f t="shared" si="41"/>
        <v>1.1695804728190375</v>
      </c>
      <c r="F765" s="24">
        <f t="shared" si="42"/>
        <v>1.0369957779734729E-3</v>
      </c>
      <c r="G765" s="119"/>
    </row>
    <row r="766" spans="1:7" x14ac:dyDescent="0.15">
      <c r="A766" s="25" t="s">
        <v>1702</v>
      </c>
      <c r="B766" s="25" t="s">
        <v>1703</v>
      </c>
      <c r="C766" s="121">
        <v>1.075974</v>
      </c>
      <c r="D766" s="123">
        <v>1.1480948200000001</v>
      </c>
      <c r="E766" s="23">
        <f t="shared" si="41"/>
        <v>-6.2817825447553211E-2</v>
      </c>
      <c r="F766" s="24">
        <f t="shared" si="42"/>
        <v>4.2806613588142755E-5</v>
      </c>
      <c r="G766" s="119"/>
    </row>
    <row r="767" spans="1:7" x14ac:dyDescent="0.15">
      <c r="A767" s="25" t="s">
        <v>1704</v>
      </c>
      <c r="B767" s="25" t="s">
        <v>1705</v>
      </c>
      <c r="C767" s="121">
        <v>0.84530130000000003</v>
      </c>
      <c r="D767" s="123">
        <v>3.87926423</v>
      </c>
      <c r="E767" s="23">
        <f t="shared" si="41"/>
        <v>-0.78209751904422342</v>
      </c>
      <c r="F767" s="24">
        <f t="shared" si="42"/>
        <v>3.3629517176674099E-5</v>
      </c>
      <c r="G767" s="119"/>
    </row>
    <row r="768" spans="1:7" x14ac:dyDescent="0.15">
      <c r="A768" s="25" t="s">
        <v>1706</v>
      </c>
      <c r="B768" s="25" t="s">
        <v>1707</v>
      </c>
      <c r="C768" s="121">
        <v>0.109982</v>
      </c>
      <c r="D768" s="123">
        <v>0.11292822</v>
      </c>
      <c r="E768" s="23">
        <f t="shared" si="41"/>
        <v>-2.6089315850369332E-2</v>
      </c>
      <c r="F768" s="24">
        <f t="shared" si="42"/>
        <v>4.375530426990909E-6</v>
      </c>
      <c r="G768" s="119"/>
    </row>
    <row r="769" spans="1:7" x14ac:dyDescent="0.15">
      <c r="A769" s="25" t="s">
        <v>1708</v>
      </c>
      <c r="B769" s="25" t="s">
        <v>1709</v>
      </c>
      <c r="C769" s="121">
        <v>31.695830000000001</v>
      </c>
      <c r="D769" s="123">
        <v>19.860815579999997</v>
      </c>
      <c r="E769" s="23">
        <f t="shared" si="41"/>
        <v>0.59589770482124416</v>
      </c>
      <c r="F769" s="24">
        <f t="shared" si="42"/>
        <v>1.2609887851987712E-3</v>
      </c>
      <c r="G769" s="119"/>
    </row>
    <row r="770" spans="1:7" x14ac:dyDescent="0.15">
      <c r="A770" s="25" t="s">
        <v>1710</v>
      </c>
      <c r="B770" s="25" t="s">
        <v>1711</v>
      </c>
      <c r="C770" s="121">
        <v>0.61840390000000001</v>
      </c>
      <c r="D770" s="123">
        <v>1.4711054299999999</v>
      </c>
      <c r="E770" s="23">
        <f t="shared" si="41"/>
        <v>-0.57963318781305828</v>
      </c>
      <c r="F770" s="24">
        <f t="shared" si="42"/>
        <v>2.460261752486628E-5</v>
      </c>
      <c r="G770" s="119"/>
    </row>
    <row r="771" spans="1:7" x14ac:dyDescent="0.15">
      <c r="A771" s="25" t="s">
        <v>1712</v>
      </c>
      <c r="B771" s="25" t="s">
        <v>1713</v>
      </c>
      <c r="C771" s="121">
        <v>0.4851625</v>
      </c>
      <c r="D771" s="123">
        <v>0.77308052999999999</v>
      </c>
      <c r="E771" s="23">
        <f t="shared" si="41"/>
        <v>-0.37242954495309821</v>
      </c>
      <c r="F771" s="24">
        <f t="shared" si="42"/>
        <v>1.9301733745385398E-5</v>
      </c>
      <c r="G771" s="119"/>
    </row>
    <row r="772" spans="1:7" x14ac:dyDescent="0.15">
      <c r="A772" s="25" t="s">
        <v>1714</v>
      </c>
      <c r="B772" s="25" t="s">
        <v>1715</v>
      </c>
      <c r="C772" s="121">
        <v>3.3448509999999998</v>
      </c>
      <c r="D772" s="123">
        <v>3.2462694399999998</v>
      </c>
      <c r="E772" s="23">
        <f t="shared" si="41"/>
        <v>3.0367645638188279E-2</v>
      </c>
      <c r="F772" s="24">
        <f t="shared" si="42"/>
        <v>1.3307175105245375E-4</v>
      </c>
      <c r="G772" s="119"/>
    </row>
    <row r="773" spans="1:7" x14ac:dyDescent="0.15">
      <c r="A773" s="25" t="s">
        <v>1716</v>
      </c>
      <c r="B773" s="25" t="s">
        <v>1717</v>
      </c>
      <c r="C773" s="121">
        <v>31.070360000000001</v>
      </c>
      <c r="D773" s="123">
        <v>8.424062300000001</v>
      </c>
      <c r="E773" s="23">
        <f t="shared" si="41"/>
        <v>2.6882870631191791</v>
      </c>
      <c r="F773" s="24">
        <f t="shared" si="42"/>
        <v>1.2361050495313893E-3</v>
      </c>
      <c r="G773" s="119"/>
    </row>
    <row r="774" spans="1:7" x14ac:dyDescent="0.15">
      <c r="A774" s="25" t="s">
        <v>1718</v>
      </c>
      <c r="B774" s="25" t="s">
        <v>1719</v>
      </c>
      <c r="C774" s="121">
        <v>0.1721415</v>
      </c>
      <c r="D774" s="123">
        <v>0.22995576000000001</v>
      </c>
      <c r="E774" s="23">
        <f t="shared" si="41"/>
        <v>-0.25141470689840517</v>
      </c>
      <c r="F774" s="24">
        <f t="shared" si="42"/>
        <v>6.8484876706902549E-6</v>
      </c>
      <c r="G774" s="119"/>
    </row>
    <row r="775" spans="1:7" x14ac:dyDescent="0.15">
      <c r="A775" s="25" t="s">
        <v>1720</v>
      </c>
      <c r="B775" s="25" t="s">
        <v>1721</v>
      </c>
      <c r="C775" s="121">
        <v>6.9399790000000001</v>
      </c>
      <c r="D775" s="123">
        <v>3.87652697</v>
      </c>
      <c r="E775" s="23">
        <f t="shared" si="41"/>
        <v>0.79025685973751925</v>
      </c>
      <c r="F775" s="24">
        <f t="shared" si="42"/>
        <v>2.7610053715315181E-4</v>
      </c>
      <c r="G775" s="119"/>
    </row>
    <row r="776" spans="1:7" x14ac:dyDescent="0.15">
      <c r="A776" s="25" t="s">
        <v>315</v>
      </c>
      <c r="B776" s="25" t="s">
        <v>1723</v>
      </c>
      <c r="C776" s="121">
        <v>1.204612</v>
      </c>
      <c r="D776" s="123">
        <v>1.70949168</v>
      </c>
      <c r="E776" s="23">
        <f t="shared" si="41"/>
        <v>-0.29533906827788714</v>
      </c>
      <c r="F776" s="24">
        <f t="shared" si="42"/>
        <v>4.7924355428328029E-5</v>
      </c>
      <c r="G776" s="119"/>
    </row>
    <row r="777" spans="1:7" x14ac:dyDescent="0.15">
      <c r="A777" s="25" t="s">
        <v>1725</v>
      </c>
      <c r="B777" s="25" t="s">
        <v>1726</v>
      </c>
      <c r="C777" s="121">
        <v>24.793489999999998</v>
      </c>
      <c r="D777" s="123">
        <v>21.41600549</v>
      </c>
      <c r="E777" s="23">
        <f t="shared" si="41"/>
        <v>0.15770842567149512</v>
      </c>
      <c r="F777" s="24">
        <f t="shared" si="42"/>
        <v>9.8638568025944989E-4</v>
      </c>
      <c r="G777" s="119"/>
    </row>
    <row r="778" spans="1:7" x14ac:dyDescent="0.15">
      <c r="A778" s="25" t="s">
        <v>316</v>
      </c>
      <c r="B778" s="25" t="s">
        <v>1728</v>
      </c>
      <c r="C778" s="121">
        <v>141.70320000000001</v>
      </c>
      <c r="D778" s="123">
        <v>146.50510850000001</v>
      </c>
      <c r="E778" s="23">
        <f t="shared" ref="E778:E841" si="43">IF(ISERROR(C778/D778-1),"",((C778/D778-1)))</f>
        <v>-3.2776389500438485E-2</v>
      </c>
      <c r="F778" s="24">
        <f t="shared" ref="F778:F841" si="44">C778/$C$1656</f>
        <v>5.6375285337780566E-3</v>
      </c>
      <c r="G778" s="119"/>
    </row>
    <row r="779" spans="1:7" x14ac:dyDescent="0.15">
      <c r="A779" s="25" t="s">
        <v>1061</v>
      </c>
      <c r="B779" s="25" t="s">
        <v>1062</v>
      </c>
      <c r="C779" s="121">
        <v>20.87303</v>
      </c>
      <c r="D779" s="123">
        <v>22.543016510000001</v>
      </c>
      <c r="E779" s="23">
        <f t="shared" si="43"/>
        <v>-7.4079993210278694E-2</v>
      </c>
      <c r="F779" s="24">
        <f t="shared" si="44"/>
        <v>8.3041386652810503E-4</v>
      </c>
      <c r="G779" s="119"/>
    </row>
    <row r="780" spans="1:7" x14ac:dyDescent="0.15">
      <c r="A780" s="25" t="s">
        <v>1729</v>
      </c>
      <c r="B780" s="25" t="s">
        <v>1730</v>
      </c>
      <c r="C780" s="121">
        <v>44.959029999999998</v>
      </c>
      <c r="D780" s="123">
        <v>11.83863328</v>
      </c>
      <c r="E780" s="23">
        <f t="shared" si="43"/>
        <v>2.7976537440308311</v>
      </c>
      <c r="F780" s="24">
        <f t="shared" si="44"/>
        <v>1.7886527225636658E-3</v>
      </c>
      <c r="G780" s="119"/>
    </row>
    <row r="781" spans="1:7" x14ac:dyDescent="0.15">
      <c r="A781" s="25" t="s">
        <v>1731</v>
      </c>
      <c r="B781" s="25" t="s">
        <v>1732</v>
      </c>
      <c r="C781" s="121">
        <v>23.481079999999999</v>
      </c>
      <c r="D781" s="123">
        <v>35.16590008</v>
      </c>
      <c r="E781" s="23">
        <f t="shared" si="43"/>
        <v>-0.33227700850590602</v>
      </c>
      <c r="F781" s="24">
        <f t="shared" si="44"/>
        <v>9.3417268278998095E-4</v>
      </c>
      <c r="G781" s="119"/>
    </row>
    <row r="782" spans="1:7" x14ac:dyDescent="0.15">
      <c r="A782" s="25" t="s">
        <v>317</v>
      </c>
      <c r="B782" s="25" t="s">
        <v>1734</v>
      </c>
      <c r="C782" s="121">
        <v>17.459119999999999</v>
      </c>
      <c r="D782" s="123">
        <v>3.9956497</v>
      </c>
      <c r="E782" s="23">
        <f t="shared" si="43"/>
        <v>3.3695321939758633</v>
      </c>
      <c r="F782" s="24">
        <f t="shared" si="44"/>
        <v>6.9459466811374151E-4</v>
      </c>
      <c r="G782" s="119"/>
    </row>
    <row r="783" spans="1:7" x14ac:dyDescent="0.15">
      <c r="A783" s="25" t="s">
        <v>1735</v>
      </c>
      <c r="B783" s="25" t="s">
        <v>1736</v>
      </c>
      <c r="C783" s="121">
        <v>76.095039999999997</v>
      </c>
      <c r="D783" s="123">
        <v>65.066540419999995</v>
      </c>
      <c r="E783" s="23">
        <f t="shared" si="43"/>
        <v>0.16949571175617772</v>
      </c>
      <c r="F783" s="24">
        <f t="shared" si="44"/>
        <v>3.0273695955982823E-3</v>
      </c>
      <c r="G783" s="119"/>
    </row>
    <row r="784" spans="1:7" x14ac:dyDescent="0.15">
      <c r="A784" s="25" t="s">
        <v>318</v>
      </c>
      <c r="B784" s="25" t="s">
        <v>1738</v>
      </c>
      <c r="C784" s="121">
        <v>54.854730000000004</v>
      </c>
      <c r="D784" s="123">
        <v>118.10484834</v>
      </c>
      <c r="E784" s="23">
        <f t="shared" si="43"/>
        <v>-0.53554209864370417</v>
      </c>
      <c r="F784" s="24">
        <f t="shared" si="44"/>
        <v>2.1823438397135081E-3</v>
      </c>
      <c r="G784" s="119"/>
    </row>
    <row r="785" spans="1:7" x14ac:dyDescent="0.15">
      <c r="A785" s="25" t="s">
        <v>319</v>
      </c>
      <c r="B785" s="25" t="s">
        <v>1740</v>
      </c>
      <c r="C785" s="121">
        <v>84.770290000000003</v>
      </c>
      <c r="D785" s="123">
        <v>48.065606819999999</v>
      </c>
      <c r="E785" s="23">
        <f t="shared" si="43"/>
        <v>0.76363715363991336</v>
      </c>
      <c r="F785" s="24">
        <f t="shared" si="44"/>
        <v>3.3725062573861466E-3</v>
      </c>
      <c r="G785" s="119"/>
    </row>
    <row r="786" spans="1:7" x14ac:dyDescent="0.15">
      <c r="A786" s="25" t="s">
        <v>320</v>
      </c>
      <c r="B786" s="25" t="s">
        <v>1742</v>
      </c>
      <c r="C786" s="121">
        <v>0.96560959999999996</v>
      </c>
      <c r="D786" s="123">
        <v>1.5004940800000002</v>
      </c>
      <c r="E786" s="23">
        <f t="shared" si="43"/>
        <v>-0.35647223613171475</v>
      </c>
      <c r="F786" s="24">
        <f t="shared" si="44"/>
        <v>3.8415869736816215E-5</v>
      </c>
      <c r="G786" s="119"/>
    </row>
    <row r="787" spans="1:7" x14ac:dyDescent="0.15">
      <c r="A787" s="25" t="s">
        <v>1743</v>
      </c>
      <c r="B787" s="25" t="s">
        <v>1744</v>
      </c>
      <c r="C787" s="121">
        <v>58.595840000000003</v>
      </c>
      <c r="D787" s="123">
        <v>23.176165010000002</v>
      </c>
      <c r="E787" s="23">
        <f t="shared" si="43"/>
        <v>1.5282802385432275</v>
      </c>
      <c r="F787" s="24">
        <f t="shared" si="44"/>
        <v>2.3311803823815808E-3</v>
      </c>
      <c r="G787" s="119"/>
    </row>
    <row r="788" spans="1:7" x14ac:dyDescent="0.15">
      <c r="A788" s="25" t="s">
        <v>1745</v>
      </c>
      <c r="B788" s="25" t="s">
        <v>1746</v>
      </c>
      <c r="C788" s="121">
        <v>62.91789</v>
      </c>
      <c r="D788" s="123">
        <v>29.039255520000001</v>
      </c>
      <c r="E788" s="23">
        <f t="shared" si="43"/>
        <v>1.166649553280283</v>
      </c>
      <c r="F788" s="24">
        <f t="shared" si="44"/>
        <v>2.5031290765494996E-3</v>
      </c>
      <c r="G788" s="119"/>
    </row>
    <row r="789" spans="1:7" x14ac:dyDescent="0.15">
      <c r="A789" s="25" t="s">
        <v>619</v>
      </c>
      <c r="B789" s="25" t="s">
        <v>620</v>
      </c>
      <c r="C789" s="121">
        <v>6.2150590000000001</v>
      </c>
      <c r="D789" s="123">
        <v>3.8135577899999999</v>
      </c>
      <c r="E789" s="23">
        <f t="shared" si="43"/>
        <v>0.62972723693797761</v>
      </c>
      <c r="F789" s="24">
        <f t="shared" si="44"/>
        <v>2.4726027677296003E-4</v>
      </c>
      <c r="G789" s="119"/>
    </row>
    <row r="790" spans="1:7" x14ac:dyDescent="0.15">
      <c r="A790" s="25" t="s">
        <v>1747</v>
      </c>
      <c r="B790" s="25" t="s">
        <v>1748</v>
      </c>
      <c r="C790" s="121">
        <v>0.82401730000000006</v>
      </c>
      <c r="D790" s="123">
        <v>2.0820003899999997</v>
      </c>
      <c r="E790" s="23">
        <f t="shared" si="43"/>
        <v>-0.60421846991104544</v>
      </c>
      <c r="F790" s="24">
        <f t="shared" si="44"/>
        <v>3.2782753255231734E-5</v>
      </c>
      <c r="G790" s="119"/>
    </row>
    <row r="791" spans="1:7" x14ac:dyDescent="0.15">
      <c r="A791" s="25" t="s">
        <v>1749</v>
      </c>
      <c r="B791" s="25" t="s">
        <v>1750</v>
      </c>
      <c r="C791" s="121">
        <v>0.725545</v>
      </c>
      <c r="D791" s="123">
        <v>0.11159603999999999</v>
      </c>
      <c r="E791" s="23">
        <f t="shared" si="43"/>
        <v>5.5015299826051178</v>
      </c>
      <c r="F791" s="24">
        <f t="shared" si="44"/>
        <v>2.8865125417351193E-5</v>
      </c>
      <c r="G791" s="119"/>
    </row>
    <row r="792" spans="1:7" x14ac:dyDescent="0.15">
      <c r="A792" s="25" t="s">
        <v>1751</v>
      </c>
      <c r="B792" s="25" t="s">
        <v>1752</v>
      </c>
      <c r="C792" s="121">
        <v>0.89659680000000008</v>
      </c>
      <c r="D792" s="123">
        <v>0.30276281999999999</v>
      </c>
      <c r="E792" s="23">
        <f t="shared" si="43"/>
        <v>1.9613834353901187</v>
      </c>
      <c r="F792" s="24">
        <f t="shared" si="44"/>
        <v>3.567026039845323E-5</v>
      </c>
      <c r="G792" s="119"/>
    </row>
    <row r="793" spans="1:7" x14ac:dyDescent="0.15">
      <c r="A793" s="25" t="s">
        <v>321</v>
      </c>
      <c r="B793" s="25" t="s">
        <v>1754</v>
      </c>
      <c r="C793" s="121">
        <v>0.60791459999999997</v>
      </c>
      <c r="D793" s="123">
        <v>0.68710181999999997</v>
      </c>
      <c r="E793" s="23">
        <f t="shared" si="43"/>
        <v>-0.1152481592902781</v>
      </c>
      <c r="F793" s="24">
        <f t="shared" si="44"/>
        <v>2.4185310590023891E-5</v>
      </c>
      <c r="G793" s="119"/>
    </row>
    <row r="794" spans="1:7" x14ac:dyDescent="0.15">
      <c r="A794" s="25" t="s">
        <v>322</v>
      </c>
      <c r="B794" s="25" t="s">
        <v>323</v>
      </c>
      <c r="C794" s="121">
        <v>13.88128</v>
      </c>
      <c r="D794" s="123">
        <v>11.95611903</v>
      </c>
      <c r="E794" s="23">
        <f t="shared" si="43"/>
        <v>0.16101888624305549</v>
      </c>
      <c r="F794" s="24">
        <f t="shared" si="44"/>
        <v>5.5225366883290329E-4</v>
      </c>
      <c r="G794" s="119"/>
    </row>
    <row r="795" spans="1:7" x14ac:dyDescent="0.15">
      <c r="A795" s="25" t="s">
        <v>324</v>
      </c>
      <c r="B795" s="25" t="s">
        <v>1777</v>
      </c>
      <c r="C795" s="121">
        <v>5.3059409999999998</v>
      </c>
      <c r="D795" s="123">
        <v>1.11060559</v>
      </c>
      <c r="E795" s="23">
        <f t="shared" si="43"/>
        <v>3.7775205237351628</v>
      </c>
      <c r="F795" s="24">
        <f t="shared" si="44"/>
        <v>2.1109187220925759E-4</v>
      </c>
      <c r="G795" s="119"/>
    </row>
    <row r="796" spans="1:7" x14ac:dyDescent="0.15">
      <c r="A796" s="25" t="s">
        <v>1755</v>
      </c>
      <c r="B796" s="25" t="s">
        <v>1756</v>
      </c>
      <c r="C796" s="121">
        <v>23.751660000000001</v>
      </c>
      <c r="D796" s="123">
        <v>20.060608379999998</v>
      </c>
      <c r="E796" s="23">
        <f t="shared" si="43"/>
        <v>0.1839949990589469</v>
      </c>
      <c r="F796" s="24">
        <f t="shared" si="44"/>
        <v>9.4493745359734227E-4</v>
      </c>
      <c r="G796" s="119"/>
    </row>
    <row r="797" spans="1:7" x14ac:dyDescent="0.15">
      <c r="A797" s="25" t="s">
        <v>325</v>
      </c>
      <c r="B797" s="25" t="s">
        <v>1779</v>
      </c>
      <c r="C797" s="121">
        <v>55.433500000000002</v>
      </c>
      <c r="D797" s="123">
        <v>62.866162559999999</v>
      </c>
      <c r="E797" s="23">
        <f t="shared" si="43"/>
        <v>-0.11822993892630551</v>
      </c>
      <c r="F797" s="24">
        <f t="shared" si="44"/>
        <v>2.2053696598043366E-3</v>
      </c>
      <c r="G797" s="119"/>
    </row>
    <row r="798" spans="1:7" x14ac:dyDescent="0.15">
      <c r="A798" s="25" t="s">
        <v>326</v>
      </c>
      <c r="B798" s="25" t="s">
        <v>1758</v>
      </c>
      <c r="C798" s="121">
        <v>23.993939999999998</v>
      </c>
      <c r="D798" s="123">
        <v>28.5275544</v>
      </c>
      <c r="E798" s="23">
        <f t="shared" si="43"/>
        <v>-0.15892054174822645</v>
      </c>
      <c r="F798" s="24">
        <f t="shared" si="44"/>
        <v>9.5457633552212403E-4</v>
      </c>
      <c r="G798" s="119"/>
    </row>
    <row r="799" spans="1:7" x14ac:dyDescent="0.15">
      <c r="A799" s="25" t="s">
        <v>327</v>
      </c>
      <c r="B799" s="25" t="s">
        <v>1760</v>
      </c>
      <c r="C799" s="121">
        <v>34.191029999999998</v>
      </c>
      <c r="D799" s="123">
        <v>24.824750690000002</v>
      </c>
      <c r="E799" s="23">
        <f t="shared" si="43"/>
        <v>0.37729600699566967</v>
      </c>
      <c r="F799" s="24">
        <f t="shared" si="44"/>
        <v>1.360257970351139E-3</v>
      </c>
      <c r="G799" s="119"/>
    </row>
    <row r="800" spans="1:7" x14ac:dyDescent="0.15">
      <c r="A800" s="25" t="s">
        <v>395</v>
      </c>
      <c r="B800" s="25" t="s">
        <v>448</v>
      </c>
      <c r="C800" s="121">
        <v>243.0026</v>
      </c>
      <c r="D800" s="123">
        <v>217.479782</v>
      </c>
      <c r="E800" s="23">
        <f t="shared" si="43"/>
        <v>0.11735719874870942</v>
      </c>
      <c r="F800" s="24">
        <f t="shared" si="44"/>
        <v>9.6676298861441065E-3</v>
      </c>
      <c r="G800" s="119"/>
    </row>
    <row r="801" spans="1:7" x14ac:dyDescent="0.15">
      <c r="A801" s="25" t="s">
        <v>552</v>
      </c>
      <c r="B801" s="25" t="s">
        <v>1761</v>
      </c>
      <c r="C801" s="121">
        <v>46.870289999999997</v>
      </c>
      <c r="D801" s="123">
        <v>67.07415675</v>
      </c>
      <c r="E801" s="23">
        <f t="shared" si="43"/>
        <v>-0.30121685801141296</v>
      </c>
      <c r="F801" s="24">
        <f t="shared" si="44"/>
        <v>1.8646904040378219E-3</v>
      </c>
      <c r="G801" s="119"/>
    </row>
    <row r="802" spans="1:7" x14ac:dyDescent="0.15">
      <c r="A802" s="25" t="s">
        <v>264</v>
      </c>
      <c r="B802" s="25" t="s">
        <v>1763</v>
      </c>
      <c r="C802" s="121">
        <v>29.18993</v>
      </c>
      <c r="D802" s="123">
        <v>28.47579193</v>
      </c>
      <c r="E802" s="23">
        <f t="shared" si="43"/>
        <v>2.5078778204150165E-2</v>
      </c>
      <c r="F802" s="24">
        <f t="shared" si="44"/>
        <v>1.161293910610234E-3</v>
      </c>
      <c r="G802" s="119"/>
    </row>
    <row r="803" spans="1:7" x14ac:dyDescent="0.15">
      <c r="A803" s="25" t="s">
        <v>217</v>
      </c>
      <c r="B803" s="25" t="s">
        <v>1518</v>
      </c>
      <c r="C803" s="121">
        <v>5.6569419999999999</v>
      </c>
      <c r="D803" s="123">
        <v>4.4028027199999995</v>
      </c>
      <c r="E803" s="23">
        <f t="shared" si="43"/>
        <v>0.28485021014068979</v>
      </c>
      <c r="F803" s="24">
        <f t="shared" si="44"/>
        <v>2.2505611686205747E-4</v>
      </c>
      <c r="G803" s="119"/>
    </row>
    <row r="804" spans="1:7" x14ac:dyDescent="0.15">
      <c r="A804" s="25" t="s">
        <v>328</v>
      </c>
      <c r="B804" s="25" t="s">
        <v>1765</v>
      </c>
      <c r="C804" s="121">
        <v>7.5891520000000003</v>
      </c>
      <c r="D804" s="123">
        <v>13.049728230000001</v>
      </c>
      <c r="E804" s="23">
        <f t="shared" si="43"/>
        <v>-0.41844367436301777</v>
      </c>
      <c r="F804" s="24">
        <f t="shared" si="44"/>
        <v>3.0192727438179806E-4</v>
      </c>
      <c r="G804" s="119"/>
    </row>
    <row r="805" spans="1:7" x14ac:dyDescent="0.15">
      <c r="A805" s="25" t="s">
        <v>329</v>
      </c>
      <c r="B805" s="25" t="s">
        <v>1767</v>
      </c>
      <c r="C805" s="121">
        <v>35.362520000000004</v>
      </c>
      <c r="D805" s="123">
        <v>25.302960909999999</v>
      </c>
      <c r="E805" s="23">
        <f t="shared" si="43"/>
        <v>0.39756450345004324</v>
      </c>
      <c r="F805" s="24">
        <f t="shared" si="44"/>
        <v>1.4068645981621954E-3</v>
      </c>
      <c r="G805" s="119"/>
    </row>
    <row r="806" spans="1:7" x14ac:dyDescent="0.15">
      <c r="A806" s="25" t="s">
        <v>1768</v>
      </c>
      <c r="B806" s="25" t="s">
        <v>1769</v>
      </c>
      <c r="C806" s="121">
        <v>6.4586240000000004</v>
      </c>
      <c r="D806" s="123">
        <v>3.0250146600000001</v>
      </c>
      <c r="E806" s="23">
        <f t="shared" si="43"/>
        <v>1.1350719668908975</v>
      </c>
      <c r="F806" s="24">
        <f t="shared" si="44"/>
        <v>2.5695028121414169E-4</v>
      </c>
      <c r="G806" s="119"/>
    </row>
    <row r="807" spans="1:7" x14ac:dyDescent="0.15">
      <c r="A807" s="25" t="s">
        <v>1770</v>
      </c>
      <c r="B807" s="25" t="s">
        <v>1771</v>
      </c>
      <c r="C807" s="121">
        <v>4.6641029999999999</v>
      </c>
      <c r="D807" s="123">
        <v>11.23031548</v>
      </c>
      <c r="E807" s="23">
        <f t="shared" si="43"/>
        <v>-0.58468637783985034</v>
      </c>
      <c r="F807" s="24">
        <f t="shared" si="44"/>
        <v>1.8555695105671455E-4</v>
      </c>
      <c r="G807" s="119"/>
    </row>
    <row r="808" spans="1:7" x14ac:dyDescent="0.15">
      <c r="A808" s="25" t="s">
        <v>1772</v>
      </c>
      <c r="B808" s="25" t="s">
        <v>1773</v>
      </c>
      <c r="C808" s="121">
        <v>1.4879</v>
      </c>
      <c r="D808" s="123">
        <v>3.22383759</v>
      </c>
      <c r="E808" s="23">
        <f t="shared" si="43"/>
        <v>-0.53846930607940457</v>
      </c>
      <c r="F808" s="24">
        <f t="shared" si="44"/>
        <v>5.9194702063244653E-5</v>
      </c>
      <c r="G808" s="119"/>
    </row>
    <row r="809" spans="1:7" x14ac:dyDescent="0.15">
      <c r="A809" s="25" t="s">
        <v>1774</v>
      </c>
      <c r="B809" s="25" t="s">
        <v>1775</v>
      </c>
      <c r="C809" s="121">
        <v>50.875419999999998</v>
      </c>
      <c r="D809" s="123">
        <v>25.266038340000001</v>
      </c>
      <c r="E809" s="23">
        <f t="shared" si="43"/>
        <v>1.0135891236837251</v>
      </c>
      <c r="F809" s="24">
        <f t="shared" si="44"/>
        <v>2.02403073408323E-3</v>
      </c>
      <c r="G809" s="119"/>
    </row>
    <row r="810" spans="1:7" x14ac:dyDescent="0.15">
      <c r="A810" s="25" t="s">
        <v>0</v>
      </c>
      <c r="B810" s="25" t="s">
        <v>1</v>
      </c>
      <c r="C810" s="121">
        <v>17.185849999999999</v>
      </c>
      <c r="D810" s="123">
        <v>10.99755476</v>
      </c>
      <c r="E810" s="23">
        <f t="shared" si="43"/>
        <v>0.56269737910357076</v>
      </c>
      <c r="F810" s="24">
        <f t="shared" si="44"/>
        <v>6.8372287818644598E-4</v>
      </c>
      <c r="G810" s="119"/>
    </row>
    <row r="811" spans="1:7" x14ac:dyDescent="0.15">
      <c r="A811" s="25" t="s">
        <v>537</v>
      </c>
      <c r="B811" s="25" t="s">
        <v>330</v>
      </c>
      <c r="C811" s="121">
        <v>0.47887750000000001</v>
      </c>
      <c r="D811" s="123">
        <v>2.2591213300000001</v>
      </c>
      <c r="E811" s="23">
        <f t="shared" si="43"/>
        <v>-0.78802488664918235</v>
      </c>
      <c r="F811" s="24">
        <f t="shared" si="44"/>
        <v>1.9051690931710091E-5</v>
      </c>
      <c r="G811" s="119"/>
    </row>
    <row r="812" spans="1:7" x14ac:dyDescent="0.15">
      <c r="A812" s="25" t="s">
        <v>536</v>
      </c>
      <c r="B812" s="25" t="s">
        <v>301</v>
      </c>
      <c r="C812" s="121">
        <v>5.1144990000000004</v>
      </c>
      <c r="D812" s="123">
        <v>1.6814821599999998</v>
      </c>
      <c r="E812" s="23">
        <f t="shared" si="43"/>
        <v>2.0416611734970775</v>
      </c>
      <c r="F812" s="24">
        <f t="shared" si="44"/>
        <v>2.034755322990542E-4</v>
      </c>
      <c r="G812" s="119"/>
    </row>
    <row r="813" spans="1:7" x14ac:dyDescent="0.15">
      <c r="A813" s="25" t="s">
        <v>3</v>
      </c>
      <c r="B813" s="25" t="s">
        <v>4</v>
      </c>
      <c r="C813" s="121">
        <v>35.605609999999999</v>
      </c>
      <c r="D813" s="123">
        <v>34.288447439999999</v>
      </c>
      <c r="E813" s="23">
        <f t="shared" si="43"/>
        <v>3.8414179070220378E-2</v>
      </c>
      <c r="F813" s="24">
        <f t="shared" si="44"/>
        <v>1.4165357051751357E-3</v>
      </c>
      <c r="G813" s="119"/>
    </row>
    <row r="814" spans="1:7" x14ac:dyDescent="0.15">
      <c r="A814" s="25" t="s">
        <v>5</v>
      </c>
      <c r="B814" s="25" t="s">
        <v>6</v>
      </c>
      <c r="C814" s="121">
        <v>31.736940000000001</v>
      </c>
      <c r="D814" s="123">
        <v>27.649462589999999</v>
      </c>
      <c r="E814" s="23">
        <f t="shared" si="43"/>
        <v>0.14783207437378265</v>
      </c>
      <c r="F814" s="24">
        <f t="shared" si="44"/>
        <v>1.2626243078829706E-3</v>
      </c>
      <c r="G814" s="119"/>
    </row>
    <row r="815" spans="1:7" x14ac:dyDescent="0.15">
      <c r="A815" s="25" t="s">
        <v>554</v>
      </c>
      <c r="B815" s="25" t="s">
        <v>2</v>
      </c>
      <c r="C815" s="121">
        <v>13.855370000000001</v>
      </c>
      <c r="D815" s="123">
        <v>13.87842133</v>
      </c>
      <c r="E815" s="23">
        <f t="shared" si="43"/>
        <v>-1.6609475567780363E-3</v>
      </c>
      <c r="F815" s="24">
        <f t="shared" si="44"/>
        <v>5.5122286385242164E-4</v>
      </c>
      <c r="G815" s="119"/>
    </row>
    <row r="816" spans="1:7" x14ac:dyDescent="0.15">
      <c r="A816" s="25" t="s">
        <v>7</v>
      </c>
      <c r="B816" s="25" t="s">
        <v>8</v>
      </c>
      <c r="C816" s="121">
        <v>16.08098</v>
      </c>
      <c r="D816" s="123">
        <v>8.8838883600000003</v>
      </c>
      <c r="E816" s="23">
        <f t="shared" si="43"/>
        <v>0.81012855501484493</v>
      </c>
      <c r="F816" s="24">
        <f t="shared" si="44"/>
        <v>6.3976666441628875E-4</v>
      </c>
      <c r="G816" s="119"/>
    </row>
    <row r="817" spans="1:7" x14ac:dyDescent="0.15">
      <c r="A817" s="25" t="s">
        <v>331</v>
      </c>
      <c r="B817" s="25" t="s">
        <v>40</v>
      </c>
      <c r="C817" s="121">
        <v>1.0282659999999999</v>
      </c>
      <c r="D817" s="123">
        <v>1.3343451499999999</v>
      </c>
      <c r="E817" s="23">
        <f t="shared" si="43"/>
        <v>-0.22938529060490831</v>
      </c>
      <c r="F817" s="24">
        <f t="shared" si="44"/>
        <v>4.0908595679658793E-5</v>
      </c>
      <c r="G817" s="119"/>
    </row>
    <row r="818" spans="1:7" x14ac:dyDescent="0.15">
      <c r="A818" s="25" t="s">
        <v>834</v>
      </c>
      <c r="B818" s="25" t="s">
        <v>835</v>
      </c>
      <c r="C818" s="121">
        <v>71.662819999999996</v>
      </c>
      <c r="D818" s="123">
        <v>55.589172060000003</v>
      </c>
      <c r="E818" s="23">
        <f t="shared" si="43"/>
        <v>0.28915069867655063</v>
      </c>
      <c r="F818" s="24">
        <f t="shared" si="44"/>
        <v>2.851037891600195E-3</v>
      </c>
      <c r="G818" s="119"/>
    </row>
    <row r="819" spans="1:7" x14ac:dyDescent="0.15">
      <c r="A819" s="25" t="s">
        <v>703</v>
      </c>
      <c r="B819" s="25" t="s">
        <v>922</v>
      </c>
      <c r="C819" s="121">
        <v>6.6269619999999998</v>
      </c>
      <c r="D819" s="123">
        <v>3.24534082</v>
      </c>
      <c r="E819" s="23">
        <f t="shared" si="43"/>
        <v>1.0419926188214648</v>
      </c>
      <c r="F819" s="24">
        <f t="shared" si="44"/>
        <v>2.6364745021469446E-4</v>
      </c>
      <c r="G819" s="119"/>
    </row>
    <row r="820" spans="1:7" x14ac:dyDescent="0.15">
      <c r="A820" s="25" t="s">
        <v>449</v>
      </c>
      <c r="B820" s="25" t="s">
        <v>450</v>
      </c>
      <c r="C820" s="121">
        <v>22.66977</v>
      </c>
      <c r="D820" s="123">
        <v>43.479133609999998</v>
      </c>
      <c r="E820" s="23">
        <f t="shared" si="43"/>
        <v>-0.47860575596230237</v>
      </c>
      <c r="F820" s="24">
        <f t="shared" si="44"/>
        <v>9.0189547751346312E-4</v>
      </c>
      <c r="G820" s="119"/>
    </row>
    <row r="821" spans="1:7" x14ac:dyDescent="0.15">
      <c r="A821" s="25" t="s">
        <v>451</v>
      </c>
      <c r="B821" s="25" t="s">
        <v>452</v>
      </c>
      <c r="C821" s="121">
        <v>3.586033</v>
      </c>
      <c r="D821" s="123">
        <v>4.0206194799999997</v>
      </c>
      <c r="E821" s="23">
        <f t="shared" si="43"/>
        <v>-0.10808943302438556</v>
      </c>
      <c r="F821" s="24">
        <f t="shared" si="44"/>
        <v>1.426669500799539E-4</v>
      </c>
      <c r="G821" s="119"/>
    </row>
    <row r="822" spans="1:7" x14ac:dyDescent="0.15">
      <c r="A822" s="25" t="s">
        <v>538</v>
      </c>
      <c r="B822" s="25" t="s">
        <v>837</v>
      </c>
      <c r="C822" s="121">
        <v>5.4587649999999996</v>
      </c>
      <c r="D822" s="123">
        <v>4.6312645300000002</v>
      </c>
      <c r="E822" s="23">
        <f t="shared" si="43"/>
        <v>0.17867700379446894</v>
      </c>
      <c r="F822" s="24">
        <f t="shared" si="44"/>
        <v>2.1717183131142394E-4</v>
      </c>
      <c r="G822" s="119"/>
    </row>
    <row r="823" spans="1:7" x14ac:dyDescent="0.15">
      <c r="A823" s="25" t="s">
        <v>332</v>
      </c>
      <c r="B823" s="25" t="s">
        <v>333</v>
      </c>
      <c r="C823" s="121">
        <v>12.249269999999999</v>
      </c>
      <c r="D823" s="123">
        <v>11.54209279</v>
      </c>
      <c r="E823" s="23">
        <f t="shared" si="43"/>
        <v>6.1269409531406138E-2</v>
      </c>
      <c r="F823" s="24">
        <f t="shared" si="44"/>
        <v>4.8732568596158396E-4</v>
      </c>
      <c r="G823" s="119"/>
    </row>
    <row r="824" spans="1:7" x14ac:dyDescent="0.15">
      <c r="A824" s="25" t="s">
        <v>334</v>
      </c>
      <c r="B824" s="25" t="s">
        <v>839</v>
      </c>
      <c r="C824" s="121">
        <v>15.14175</v>
      </c>
      <c r="D824" s="123">
        <v>26.669082589999999</v>
      </c>
      <c r="E824" s="23">
        <f t="shared" si="43"/>
        <v>-0.43223581280303802</v>
      </c>
      <c r="F824" s="24">
        <f t="shared" si="44"/>
        <v>6.0240028225427432E-4</v>
      </c>
      <c r="G824" s="119"/>
    </row>
    <row r="825" spans="1:7" x14ac:dyDescent="0.15">
      <c r="A825" s="25" t="s">
        <v>266</v>
      </c>
      <c r="B825" s="25" t="s">
        <v>335</v>
      </c>
      <c r="C825" s="121">
        <v>0.4671535</v>
      </c>
      <c r="D825" s="123">
        <v>1.0264290000000001E-2</v>
      </c>
      <c r="E825" s="23">
        <f t="shared" si="43"/>
        <v>44.512500133959577</v>
      </c>
      <c r="F825" s="24">
        <f t="shared" si="44"/>
        <v>1.8585262618658485E-5</v>
      </c>
      <c r="G825" s="119"/>
    </row>
    <row r="826" spans="1:7" x14ac:dyDescent="0.15">
      <c r="A826" s="25" t="s">
        <v>840</v>
      </c>
      <c r="B826" s="25" t="s">
        <v>841</v>
      </c>
      <c r="C826" s="121">
        <v>1.677076</v>
      </c>
      <c r="D826" s="123">
        <v>1.4045088400000001</v>
      </c>
      <c r="E826" s="23">
        <f t="shared" si="43"/>
        <v>0.19406582019092156</v>
      </c>
      <c r="F826" s="24">
        <f t="shared" si="44"/>
        <v>6.6720891294722826E-5</v>
      </c>
      <c r="G826" s="119"/>
    </row>
    <row r="827" spans="1:7" x14ac:dyDescent="0.15">
      <c r="A827" s="25" t="s">
        <v>907</v>
      </c>
      <c r="B827" s="25" t="s">
        <v>908</v>
      </c>
      <c r="C827" s="121">
        <v>1.456717</v>
      </c>
      <c r="D827" s="123">
        <v>2.2483051499999998</v>
      </c>
      <c r="E827" s="23">
        <f t="shared" si="43"/>
        <v>-0.35208216731612241</v>
      </c>
      <c r="F827" s="24">
        <f t="shared" si="44"/>
        <v>5.7954115737256246E-5</v>
      </c>
      <c r="G827" s="119"/>
    </row>
    <row r="828" spans="1:7" x14ac:dyDescent="0.15">
      <c r="A828" s="25" t="s">
        <v>33</v>
      </c>
      <c r="B828" s="25" t="s">
        <v>1384</v>
      </c>
      <c r="C828" s="121">
        <v>1.9522729999999999</v>
      </c>
      <c r="D828" s="123">
        <v>1.04354657</v>
      </c>
      <c r="E828" s="23">
        <f t="shared" si="43"/>
        <v>0.87080582326095901</v>
      </c>
      <c r="F828" s="24">
        <f t="shared" si="44"/>
        <v>7.7669345104588222E-5</v>
      </c>
      <c r="G828" s="119"/>
    </row>
    <row r="829" spans="1:7" x14ac:dyDescent="0.15">
      <c r="A829" s="25" t="s">
        <v>1678</v>
      </c>
      <c r="B829" s="25" t="s">
        <v>1679</v>
      </c>
      <c r="C829" s="121">
        <v>3.6128420000000001</v>
      </c>
      <c r="D829" s="123">
        <v>1.80992833</v>
      </c>
      <c r="E829" s="23">
        <f t="shared" si="43"/>
        <v>0.99612434377443004</v>
      </c>
      <c r="F829" s="24">
        <f t="shared" si="44"/>
        <v>1.4373352092988571E-4</v>
      </c>
      <c r="G829" s="119"/>
    </row>
    <row r="830" spans="1:7" x14ac:dyDescent="0.15">
      <c r="A830" s="25" t="s">
        <v>336</v>
      </c>
      <c r="B830" s="25" t="s">
        <v>842</v>
      </c>
      <c r="C830" s="121">
        <v>1.792198</v>
      </c>
      <c r="D830" s="123">
        <v>2.0085734</v>
      </c>
      <c r="E830" s="23">
        <f t="shared" si="43"/>
        <v>-0.1077259113358765</v>
      </c>
      <c r="F830" s="24">
        <f t="shared" si="44"/>
        <v>7.1300911787312954E-5</v>
      </c>
      <c r="G830" s="119"/>
    </row>
    <row r="831" spans="1:7" x14ac:dyDescent="0.15">
      <c r="A831" s="25" t="s">
        <v>843</v>
      </c>
      <c r="B831" s="25" t="s">
        <v>844</v>
      </c>
      <c r="C831" s="121">
        <v>2.5430709999999999E-2</v>
      </c>
      <c r="D831" s="123">
        <v>2.9904E-2</v>
      </c>
      <c r="E831" s="23">
        <f t="shared" si="43"/>
        <v>-0.14958834938469778</v>
      </c>
      <c r="F831" s="24">
        <f t="shared" si="44"/>
        <v>1.0117368786254294E-6</v>
      </c>
      <c r="G831" s="119"/>
    </row>
    <row r="832" spans="1:7" x14ac:dyDescent="0.15">
      <c r="A832" s="25" t="s">
        <v>845</v>
      </c>
      <c r="B832" s="25" t="s">
        <v>846</v>
      </c>
      <c r="C832" s="121">
        <v>4.1144489999999999E-2</v>
      </c>
      <c r="D832" s="123">
        <v>3.4047149999999998E-2</v>
      </c>
      <c r="E832" s="23">
        <f t="shared" si="43"/>
        <v>0.20845621439679984</v>
      </c>
      <c r="F832" s="24">
        <f t="shared" si="44"/>
        <v>1.636894836409805E-6</v>
      </c>
      <c r="G832" s="119"/>
    </row>
    <row r="833" spans="1:7" x14ac:dyDescent="0.15">
      <c r="A833" s="25" t="s">
        <v>847</v>
      </c>
      <c r="B833" s="25" t="s">
        <v>848</v>
      </c>
      <c r="C833" s="121">
        <v>0.46694429999999998</v>
      </c>
      <c r="D833" s="123">
        <v>0.23348688000000001</v>
      </c>
      <c r="E833" s="23">
        <f t="shared" si="43"/>
        <v>0.99987382588691909</v>
      </c>
      <c r="F833" s="24">
        <f t="shared" si="44"/>
        <v>1.857693979342048E-5</v>
      </c>
      <c r="G833" s="119"/>
    </row>
    <row r="834" spans="1:7" x14ac:dyDescent="0.15">
      <c r="A834" s="25" t="s">
        <v>851</v>
      </c>
      <c r="B834" s="25" t="s">
        <v>852</v>
      </c>
      <c r="C834" s="121">
        <v>0.19427629999999999</v>
      </c>
      <c r="D834" s="123">
        <v>2.5971599999999997E-2</v>
      </c>
      <c r="E834" s="23">
        <f t="shared" si="43"/>
        <v>6.4803362134023317</v>
      </c>
      <c r="F834" s="24">
        <f t="shared" si="44"/>
        <v>7.7290998699170221E-6</v>
      </c>
      <c r="G834" s="119"/>
    </row>
    <row r="835" spans="1:7" x14ac:dyDescent="0.15">
      <c r="A835" s="25" t="s">
        <v>853</v>
      </c>
      <c r="B835" s="25" t="s">
        <v>854</v>
      </c>
      <c r="C835" s="121">
        <v>1.4629179999999999</v>
      </c>
      <c r="D835" s="123">
        <v>0.51562249000000004</v>
      </c>
      <c r="E835" s="23">
        <f t="shared" si="43"/>
        <v>1.8371881141181405</v>
      </c>
      <c r="F835" s="24">
        <f t="shared" si="44"/>
        <v>5.8200816689937322E-5</v>
      </c>
      <c r="G835" s="119"/>
    </row>
    <row r="836" spans="1:7" x14ac:dyDescent="0.15">
      <c r="A836" s="25" t="s">
        <v>556</v>
      </c>
      <c r="B836" s="25" t="s">
        <v>855</v>
      </c>
      <c r="C836" s="121">
        <v>0.33461770000000002</v>
      </c>
      <c r="D836" s="123">
        <v>0.49816392999999998</v>
      </c>
      <c r="E836" s="23">
        <f t="shared" si="43"/>
        <v>-0.32829801627749322</v>
      </c>
      <c r="F836" s="24">
        <f t="shared" si="44"/>
        <v>1.3312450471529123E-5</v>
      </c>
      <c r="G836" s="119"/>
    </row>
    <row r="837" spans="1:7" x14ac:dyDescent="0.15">
      <c r="A837" s="25" t="s">
        <v>557</v>
      </c>
      <c r="B837" s="25" t="s">
        <v>856</v>
      </c>
      <c r="C837" s="121">
        <v>0.52415480000000003</v>
      </c>
      <c r="D837" s="123">
        <v>0.20161264000000001</v>
      </c>
      <c r="E837" s="23">
        <f t="shared" si="43"/>
        <v>1.5998112023135058</v>
      </c>
      <c r="F837" s="24">
        <f t="shared" si="44"/>
        <v>2.0853005726876532E-5</v>
      </c>
      <c r="G837" s="119"/>
    </row>
    <row r="838" spans="1:7" x14ac:dyDescent="0.15">
      <c r="A838" s="25" t="s">
        <v>857</v>
      </c>
      <c r="B838" s="25" t="s">
        <v>858</v>
      </c>
      <c r="C838" s="121">
        <v>7.6700100000000005E-3</v>
      </c>
      <c r="D838" s="123">
        <v>4.49E-5</v>
      </c>
      <c r="E838" s="23">
        <f t="shared" si="43"/>
        <v>169.82427616926503</v>
      </c>
      <c r="F838" s="24">
        <f t="shared" si="44"/>
        <v>3.0514413386121858E-7</v>
      </c>
      <c r="G838" s="119"/>
    </row>
    <row r="839" spans="1:7" x14ac:dyDescent="0.15">
      <c r="A839" s="25" t="s">
        <v>337</v>
      </c>
      <c r="B839" s="25" t="s">
        <v>338</v>
      </c>
      <c r="C839" s="121">
        <v>0.35232400000000003</v>
      </c>
      <c r="D839" s="123">
        <v>0</v>
      </c>
      <c r="E839" s="23" t="str">
        <f t="shared" si="43"/>
        <v/>
      </c>
      <c r="F839" s="24">
        <f t="shared" si="44"/>
        <v>1.4016878963458977E-5</v>
      </c>
      <c r="G839" s="119"/>
    </row>
    <row r="840" spans="1:7" x14ac:dyDescent="0.15">
      <c r="A840" s="25" t="s">
        <v>339</v>
      </c>
      <c r="B840" s="25" t="s">
        <v>340</v>
      </c>
      <c r="C840" s="121">
        <v>0</v>
      </c>
      <c r="D840" s="123">
        <v>0</v>
      </c>
      <c r="E840" s="23" t="str">
        <f t="shared" si="43"/>
        <v/>
      </c>
      <c r="F840" s="24">
        <f t="shared" si="44"/>
        <v>0</v>
      </c>
      <c r="G840" s="119"/>
    </row>
    <row r="841" spans="1:7" x14ac:dyDescent="0.15">
      <c r="A841" s="25" t="s">
        <v>1307</v>
      </c>
      <c r="B841" s="25" t="s">
        <v>1308</v>
      </c>
      <c r="C841" s="121">
        <v>1.3039810000000001</v>
      </c>
      <c r="D841" s="123">
        <v>0.27282005999999998</v>
      </c>
      <c r="E841" s="23">
        <f t="shared" si="43"/>
        <v>3.7796375383833585</v>
      </c>
      <c r="F841" s="24">
        <f t="shared" si="44"/>
        <v>5.1877657632321949E-5</v>
      </c>
      <c r="G841" s="119"/>
    </row>
    <row r="842" spans="1:7" x14ac:dyDescent="0.15">
      <c r="A842" s="25" t="s">
        <v>341</v>
      </c>
      <c r="B842" s="25" t="s">
        <v>860</v>
      </c>
      <c r="C842" s="121">
        <v>1.3051E-4</v>
      </c>
      <c r="D842" s="123">
        <v>0.16062989000000003</v>
      </c>
      <c r="E842" s="23">
        <f t="shared" ref="E842:E871" si="45">IF(ISERROR(C842/D842-1),"",((C842/D842-1)))</f>
        <v>-0.99918751111639315</v>
      </c>
      <c r="F842" s="24">
        <f t="shared" ref="F842:F871" si="46">C842/$C$1656</f>
        <v>5.19221759948522E-9</v>
      </c>
      <c r="G842" s="119"/>
    </row>
    <row r="843" spans="1:7" x14ac:dyDescent="0.15">
      <c r="A843" s="25" t="s">
        <v>342</v>
      </c>
      <c r="B843" s="25" t="s">
        <v>862</v>
      </c>
      <c r="C843" s="121">
        <v>8.1439999999999993E-5</v>
      </c>
      <c r="D843" s="123">
        <v>0</v>
      </c>
      <c r="E843" s="23" t="str">
        <f t="shared" si="45"/>
        <v/>
      </c>
      <c r="F843" s="24">
        <f t="shared" si="46"/>
        <v>3.2400138020234184E-9</v>
      </c>
      <c r="G843" s="119"/>
    </row>
    <row r="844" spans="1:7" x14ac:dyDescent="0.15">
      <c r="A844" s="25" t="s">
        <v>343</v>
      </c>
      <c r="B844" s="25" t="s">
        <v>864</v>
      </c>
      <c r="C844" s="121">
        <v>1.0826000000000001E-4</v>
      </c>
      <c r="D844" s="123">
        <v>0.46303896999999999</v>
      </c>
      <c r="E844" s="23">
        <f t="shared" si="45"/>
        <v>-0.99976619678468959</v>
      </c>
      <c r="F844" s="24">
        <f t="shared" si="46"/>
        <v>4.3070222766092255E-9</v>
      </c>
      <c r="G844" s="119"/>
    </row>
    <row r="845" spans="1:7" x14ac:dyDescent="0.15">
      <c r="A845" s="25" t="s">
        <v>344</v>
      </c>
      <c r="B845" s="25" t="s">
        <v>866</v>
      </c>
      <c r="C845" s="121">
        <v>15.3447</v>
      </c>
      <c r="D845" s="123">
        <v>22.970025329999999</v>
      </c>
      <c r="E845" s="23">
        <f t="shared" si="45"/>
        <v>-0.33196852073301564</v>
      </c>
      <c r="F845" s="24">
        <f t="shared" si="46"/>
        <v>6.1047445712068696E-4</v>
      </c>
      <c r="G845" s="119"/>
    </row>
    <row r="846" spans="1:7" x14ac:dyDescent="0.15">
      <c r="A846" s="25" t="s">
        <v>1309</v>
      </c>
      <c r="B846" s="25" t="s">
        <v>1310</v>
      </c>
      <c r="C846" s="121">
        <v>1.9351919999999998E-2</v>
      </c>
      <c r="D846" s="123">
        <v>0.120876</v>
      </c>
      <c r="E846" s="23">
        <f t="shared" si="45"/>
        <v>-0.83990271021542739</v>
      </c>
      <c r="F846" s="24">
        <f t="shared" si="46"/>
        <v>7.6989793585035645E-7</v>
      </c>
      <c r="G846" s="119"/>
    </row>
    <row r="847" spans="1:7" x14ac:dyDescent="0.15">
      <c r="A847" s="25" t="s">
        <v>486</v>
      </c>
      <c r="B847" s="25" t="s">
        <v>868</v>
      </c>
      <c r="C847" s="121">
        <v>1.5958000000000001E-4</v>
      </c>
      <c r="D847" s="123">
        <v>0</v>
      </c>
      <c r="E847" s="23" t="str">
        <f t="shared" si="45"/>
        <v/>
      </c>
      <c r="F847" s="24">
        <f t="shared" si="46"/>
        <v>6.3487402078450051E-9</v>
      </c>
      <c r="G847" s="119"/>
    </row>
    <row r="848" spans="1:7" x14ac:dyDescent="0.15">
      <c r="A848" s="25" t="s">
        <v>487</v>
      </c>
      <c r="B848" s="25" t="s">
        <v>870</v>
      </c>
      <c r="C848" s="121">
        <v>1.4035E-4</v>
      </c>
      <c r="D848" s="123">
        <v>0</v>
      </c>
      <c r="E848" s="23" t="str">
        <f t="shared" si="45"/>
        <v/>
      </c>
      <c r="F848" s="24">
        <f t="shared" si="46"/>
        <v>5.5836927445234136E-9</v>
      </c>
      <c r="G848" s="119"/>
    </row>
    <row r="849" spans="1:7" x14ac:dyDescent="0.15">
      <c r="A849" s="25" t="s">
        <v>488</v>
      </c>
      <c r="B849" s="25" t="s">
        <v>872</v>
      </c>
      <c r="C849" s="121">
        <v>2.78763E-2</v>
      </c>
      <c r="D849" s="123">
        <v>0</v>
      </c>
      <c r="E849" s="23" t="str">
        <f t="shared" si="45"/>
        <v/>
      </c>
      <c r="F849" s="24">
        <f t="shared" si="46"/>
        <v>1.1090323765882297E-6</v>
      </c>
      <c r="G849" s="119"/>
    </row>
    <row r="850" spans="1:7" x14ac:dyDescent="0.15">
      <c r="A850" s="25" t="s">
        <v>489</v>
      </c>
      <c r="B850" s="25" t="s">
        <v>874</v>
      </c>
      <c r="C850" s="121">
        <v>3.037743E-2</v>
      </c>
      <c r="D850" s="123">
        <v>6.7246500000000001E-2</v>
      </c>
      <c r="E850" s="23">
        <f t="shared" si="45"/>
        <v>-0.54826749347549686</v>
      </c>
      <c r="F850" s="24">
        <f t="shared" si="46"/>
        <v>1.2085374812131663E-6</v>
      </c>
      <c r="G850" s="119"/>
    </row>
    <row r="851" spans="1:7" x14ac:dyDescent="0.15">
      <c r="A851" s="25" t="s">
        <v>490</v>
      </c>
      <c r="B851" s="25" t="s">
        <v>876</v>
      </c>
      <c r="C851" s="121">
        <v>1.182425E-2</v>
      </c>
      <c r="D851" s="123">
        <v>8.3481600000000003E-3</v>
      </c>
      <c r="E851" s="23">
        <f t="shared" si="45"/>
        <v>0.41638995898497377</v>
      </c>
      <c r="F851" s="24">
        <f t="shared" si="46"/>
        <v>4.7041666501197702E-7</v>
      </c>
      <c r="G851" s="119"/>
    </row>
    <row r="852" spans="1:7" x14ac:dyDescent="0.15">
      <c r="A852" s="25" t="s">
        <v>491</v>
      </c>
      <c r="B852" s="25" t="s">
        <v>878</v>
      </c>
      <c r="C852" s="121">
        <v>8.5560000000000001E-5</v>
      </c>
      <c r="D852" s="123">
        <v>0.26856999999999998</v>
      </c>
      <c r="E852" s="23">
        <f t="shared" si="45"/>
        <v>-0.99968142383736081</v>
      </c>
      <c r="F852" s="24">
        <f t="shared" si="46"/>
        <v>3.4039241269784345E-9</v>
      </c>
      <c r="G852" s="119"/>
    </row>
    <row r="853" spans="1:7" x14ac:dyDescent="0.15">
      <c r="A853" s="25" t="s">
        <v>1075</v>
      </c>
      <c r="B853" s="25" t="s">
        <v>1284</v>
      </c>
      <c r="C853" s="121">
        <v>5.3903199999999998E-2</v>
      </c>
      <c r="D853" s="123">
        <v>0</v>
      </c>
      <c r="E853" s="23" t="str">
        <f t="shared" si="45"/>
        <v/>
      </c>
      <c r="F853" s="24">
        <f t="shared" si="46"/>
        <v>2.1444881136201958E-6</v>
      </c>
      <c r="G853" s="119"/>
    </row>
    <row r="854" spans="1:7" x14ac:dyDescent="0.15">
      <c r="A854" s="25" t="s">
        <v>492</v>
      </c>
      <c r="B854" s="25" t="s">
        <v>880</v>
      </c>
      <c r="C854" s="121">
        <v>8.8262299999999991E-3</v>
      </c>
      <c r="D854" s="123">
        <v>1.544675E-2</v>
      </c>
      <c r="E854" s="23">
        <f t="shared" si="45"/>
        <v>-0.4286027805201742</v>
      </c>
      <c r="F854" s="24">
        <f t="shared" si="46"/>
        <v>3.5114325908439532E-7</v>
      </c>
      <c r="G854" s="119"/>
    </row>
    <row r="855" spans="1:7" x14ac:dyDescent="0.15">
      <c r="A855" s="25" t="s">
        <v>396</v>
      </c>
      <c r="B855" s="25" t="s">
        <v>397</v>
      </c>
      <c r="C855" s="121">
        <v>1.0231041999999999</v>
      </c>
      <c r="D855" s="123">
        <v>1.3491476</v>
      </c>
      <c r="E855" s="23">
        <f t="shared" si="45"/>
        <v>-0.24166621947072364</v>
      </c>
      <c r="F855" s="24">
        <f t="shared" si="46"/>
        <v>4.0703238321563452E-5</v>
      </c>
      <c r="G855" s="119"/>
    </row>
    <row r="856" spans="1:7" x14ac:dyDescent="0.15">
      <c r="A856" s="25" t="s">
        <v>495</v>
      </c>
      <c r="B856" s="25" t="s">
        <v>496</v>
      </c>
      <c r="C856" s="121">
        <v>24.778020000000001</v>
      </c>
      <c r="D856" s="123">
        <v>44.737118039999999</v>
      </c>
      <c r="E856" s="23">
        <f t="shared" si="45"/>
        <v>-0.4461417926419472</v>
      </c>
      <c r="F856" s="24">
        <f t="shared" si="46"/>
        <v>9.8577022085967968E-4</v>
      </c>
      <c r="G856" s="119"/>
    </row>
    <row r="857" spans="1:7" x14ac:dyDescent="0.15">
      <c r="A857" s="25" t="s">
        <v>497</v>
      </c>
      <c r="B857" s="25" t="s">
        <v>498</v>
      </c>
      <c r="C857" s="121">
        <v>0.36741950000000001</v>
      </c>
      <c r="D857" s="123">
        <v>1.4615075800000001</v>
      </c>
      <c r="E857" s="23">
        <f t="shared" si="45"/>
        <v>-0.74860239862731337</v>
      </c>
      <c r="F857" s="24">
        <f t="shared" si="46"/>
        <v>1.4617439232963451E-5</v>
      </c>
      <c r="G857" s="119"/>
    </row>
    <row r="858" spans="1:7" x14ac:dyDescent="0.15">
      <c r="A858" s="25" t="s">
        <v>499</v>
      </c>
      <c r="B858" s="25" t="s">
        <v>500</v>
      </c>
      <c r="C858" s="121">
        <v>19.82779</v>
      </c>
      <c r="D858" s="123">
        <v>0.62601909</v>
      </c>
      <c r="E858" s="23">
        <f t="shared" si="45"/>
        <v>30.672820073266458</v>
      </c>
      <c r="F858" s="24">
        <f t="shared" si="46"/>
        <v>7.8882997622325545E-4</v>
      </c>
      <c r="G858" s="119"/>
    </row>
    <row r="859" spans="1:7" x14ac:dyDescent="0.15">
      <c r="A859" s="25" t="s">
        <v>501</v>
      </c>
      <c r="B859" s="25" t="s">
        <v>502</v>
      </c>
      <c r="C859" s="121">
        <v>6.9775410000000004</v>
      </c>
      <c r="D859" s="123">
        <v>2.73170607</v>
      </c>
      <c r="E859" s="23">
        <f t="shared" si="45"/>
        <v>1.5542795678599495</v>
      </c>
      <c r="F859" s="24">
        <f t="shared" si="46"/>
        <v>2.7759490599440432E-4</v>
      </c>
      <c r="G859" s="119"/>
    </row>
    <row r="860" spans="1:7" x14ac:dyDescent="0.15">
      <c r="A860" s="25" t="s">
        <v>568</v>
      </c>
      <c r="B860" s="25" t="s">
        <v>569</v>
      </c>
      <c r="C860" s="121">
        <v>4.124047</v>
      </c>
      <c r="D860" s="123">
        <v>7.1072897900000003</v>
      </c>
      <c r="E860" s="23">
        <f t="shared" si="45"/>
        <v>-0.41974407659547541</v>
      </c>
      <c r="F860" s="24">
        <f t="shared" si="46"/>
        <v>1.6407133104363056E-4</v>
      </c>
      <c r="G860" s="119"/>
    </row>
    <row r="861" spans="1:7" x14ac:dyDescent="0.15">
      <c r="A861" s="25" t="s">
        <v>570</v>
      </c>
      <c r="B861" s="25" t="s">
        <v>571</v>
      </c>
      <c r="C861" s="121">
        <v>1.0705979999999999</v>
      </c>
      <c r="D861" s="123">
        <v>0.47219240000000001</v>
      </c>
      <c r="E861" s="23">
        <f t="shared" si="45"/>
        <v>1.2672918920338403</v>
      </c>
      <c r="F861" s="24">
        <f t="shared" si="46"/>
        <v>4.2592734484512125E-5</v>
      </c>
      <c r="G861" s="119"/>
    </row>
    <row r="862" spans="1:7" x14ac:dyDescent="0.15">
      <c r="A862" s="25" t="s">
        <v>572</v>
      </c>
      <c r="B862" s="25" t="s">
        <v>573</v>
      </c>
      <c r="C862" s="121">
        <v>1.4722010000000001</v>
      </c>
      <c r="D862" s="123">
        <v>2.9373013599999998</v>
      </c>
      <c r="E862" s="23">
        <f t="shared" si="45"/>
        <v>-0.49879129869057759</v>
      </c>
      <c r="F862" s="24">
        <f t="shared" si="46"/>
        <v>5.8570132113859027E-5</v>
      </c>
      <c r="G862" s="119"/>
    </row>
    <row r="863" spans="1:7" x14ac:dyDescent="0.15">
      <c r="A863" s="25" t="s">
        <v>574</v>
      </c>
      <c r="B863" s="25" t="s">
        <v>575</v>
      </c>
      <c r="C863" s="121">
        <v>4.9417799999999996</v>
      </c>
      <c r="D863" s="123">
        <v>4.4661656500000007</v>
      </c>
      <c r="E863" s="23">
        <f t="shared" si="45"/>
        <v>0.10649276969832022</v>
      </c>
      <c r="F863" s="24">
        <f t="shared" si="46"/>
        <v>1.9660406933402858E-4</v>
      </c>
      <c r="G863" s="119"/>
    </row>
    <row r="864" spans="1:7" x14ac:dyDescent="0.15">
      <c r="A864" s="25" t="s">
        <v>576</v>
      </c>
      <c r="B864" s="25" t="s">
        <v>577</v>
      </c>
      <c r="C864" s="121">
        <v>0.23148470000000002</v>
      </c>
      <c r="D864" s="123">
        <v>0.61124806000000009</v>
      </c>
      <c r="E864" s="23">
        <f t="shared" si="45"/>
        <v>-0.62129172238190833</v>
      </c>
      <c r="F864" s="24">
        <f t="shared" si="46"/>
        <v>9.2094010677461996E-6</v>
      </c>
      <c r="G864" s="119"/>
    </row>
    <row r="865" spans="1:8" x14ac:dyDescent="0.15">
      <c r="A865" s="25" t="s">
        <v>578</v>
      </c>
      <c r="B865" s="25" t="s">
        <v>579</v>
      </c>
      <c r="C865" s="121">
        <v>1.070845</v>
      </c>
      <c r="D865" s="123">
        <v>0.97413373999999997</v>
      </c>
      <c r="E865" s="23">
        <f t="shared" si="45"/>
        <v>9.9279242704395143E-2</v>
      </c>
      <c r="F865" s="24">
        <f t="shared" si="46"/>
        <v>4.2602561147197546E-5</v>
      </c>
      <c r="G865" s="119"/>
    </row>
    <row r="866" spans="1:8" x14ac:dyDescent="0.15">
      <c r="A866" s="25" t="s">
        <v>580</v>
      </c>
      <c r="B866" s="25" t="s">
        <v>581</v>
      </c>
      <c r="C866" s="121">
        <v>1.1745399999999999</v>
      </c>
      <c r="D866" s="123">
        <v>0.27140959000000003</v>
      </c>
      <c r="E866" s="23">
        <f t="shared" si="45"/>
        <v>3.3275552643515649</v>
      </c>
      <c r="F866" s="24">
        <f t="shared" si="46"/>
        <v>4.6727969192394229E-5</v>
      </c>
      <c r="G866" s="119"/>
    </row>
    <row r="867" spans="1:8" x14ac:dyDescent="0.15">
      <c r="A867" s="25" t="s">
        <v>582</v>
      </c>
      <c r="B867" s="25" t="s">
        <v>583</v>
      </c>
      <c r="C867" s="121">
        <v>0.97931230000000002</v>
      </c>
      <c r="D867" s="123">
        <v>0.39036234000000003</v>
      </c>
      <c r="E867" s="23">
        <f t="shared" si="45"/>
        <v>1.5087263797014843</v>
      </c>
      <c r="F867" s="24">
        <f t="shared" si="46"/>
        <v>3.8961018768311627E-5</v>
      </c>
      <c r="G867" s="119"/>
    </row>
    <row r="868" spans="1:8" x14ac:dyDescent="0.15">
      <c r="A868" s="25" t="s">
        <v>584</v>
      </c>
      <c r="B868" s="25" t="s">
        <v>589</v>
      </c>
      <c r="C868" s="121">
        <v>40.330159999999999</v>
      </c>
      <c r="D868" s="123">
        <v>39.580142979999998</v>
      </c>
      <c r="E868" s="23">
        <f t="shared" si="45"/>
        <v>1.8949325685331253E-2</v>
      </c>
      <c r="F868" s="24">
        <f t="shared" si="46"/>
        <v>1.6044974832737327E-3</v>
      </c>
      <c r="G868" s="119"/>
    </row>
    <row r="869" spans="1:8" x14ac:dyDescent="0.15">
      <c r="A869" s="25" t="s">
        <v>666</v>
      </c>
      <c r="B869" s="25" t="s">
        <v>883</v>
      </c>
      <c r="C869" s="135">
        <v>2.0286819999999999</v>
      </c>
      <c r="D869" s="123">
        <v>1.614414</v>
      </c>
      <c r="E869" s="23">
        <f t="shared" si="45"/>
        <v>0.25660580247693576</v>
      </c>
      <c r="F869" s="24">
        <f t="shared" si="46"/>
        <v>8.0709205303493027E-5</v>
      </c>
      <c r="G869" s="119"/>
    </row>
    <row r="870" spans="1:8" s="4" customFormat="1" x14ac:dyDescent="0.15">
      <c r="A870" s="111" t="s">
        <v>632</v>
      </c>
      <c r="B870" s="26"/>
      <c r="C870" s="28">
        <f>SUM(C469:C869)</f>
        <v>5540.8467041100012</v>
      </c>
      <c r="D870" s="28">
        <f>SUM(D469:D869)</f>
        <v>5382.8316041300004</v>
      </c>
      <c r="E870" s="29">
        <f t="shared" si="45"/>
        <v>2.9355386086899582E-2</v>
      </c>
      <c r="F870" s="30">
        <f t="shared" si="46"/>
        <v>0.22043737470791225</v>
      </c>
      <c r="G870" s="119"/>
      <c r="H870"/>
    </row>
    <row r="871" spans="1:8" x14ac:dyDescent="0.15">
      <c r="C871" s="31">
        <f>COUNTA(C469:C869)</f>
        <v>401</v>
      </c>
      <c r="E871" s="32" t="str">
        <f t="shared" si="45"/>
        <v/>
      </c>
      <c r="F871" s="31">
        <f t="shared" si="46"/>
        <v>1.5953407841495466E-2</v>
      </c>
      <c r="G871" s="119"/>
    </row>
    <row r="872" spans="1:8" s="4" customFormat="1" x14ac:dyDescent="0.15">
      <c r="A872" s="33" t="s">
        <v>267</v>
      </c>
      <c r="B872" s="34" t="s">
        <v>929</v>
      </c>
      <c r="C872" s="137" t="s">
        <v>349</v>
      </c>
      <c r="D872" s="138"/>
      <c r="E872" s="139"/>
      <c r="F872" s="35"/>
      <c r="G872" s="119"/>
    </row>
    <row r="873" spans="1:8" s="10" customFormat="1" x14ac:dyDescent="0.15">
      <c r="A873" s="36"/>
      <c r="B873" s="37"/>
      <c r="C873" s="7" t="s">
        <v>738</v>
      </c>
      <c r="D873" s="38" t="s">
        <v>700</v>
      </c>
      <c r="E873" s="39" t="s">
        <v>898</v>
      </c>
      <c r="F873" s="40" t="s">
        <v>899</v>
      </c>
      <c r="G873" s="119"/>
    </row>
    <row r="874" spans="1:8" x14ac:dyDescent="0.15">
      <c r="A874" s="20" t="s">
        <v>828</v>
      </c>
      <c r="B874" s="20" t="s">
        <v>829</v>
      </c>
      <c r="C874" s="22">
        <v>7.3320240000000009E-2</v>
      </c>
      <c r="D874" s="45">
        <v>0.31784296000000001</v>
      </c>
      <c r="E874" s="41">
        <f t="shared" ref="E874:E937" si="47">IF(ISERROR(C874/D874-1),"",((C874/D874-1)))</f>
        <v>-0.76931928899730861</v>
      </c>
      <c r="F874" s="42">
        <f t="shared" ref="F874:F937" si="48">C874/$C$1656</f>
        <v>2.9169767874222687E-6</v>
      </c>
      <c r="G874" s="119"/>
    </row>
    <row r="875" spans="1:8" x14ac:dyDescent="0.15">
      <c r="A875" s="25" t="s">
        <v>830</v>
      </c>
      <c r="B875" s="25" t="s">
        <v>831</v>
      </c>
      <c r="C875" s="22">
        <v>0.42243269999999999</v>
      </c>
      <c r="D875" s="22">
        <v>0.59254563000000005</v>
      </c>
      <c r="E875" s="23">
        <f t="shared" si="47"/>
        <v>-0.2870883209450048</v>
      </c>
      <c r="F875" s="24">
        <f t="shared" si="48"/>
        <v>1.680608765257881E-5</v>
      </c>
      <c r="G875" s="119"/>
    </row>
    <row r="876" spans="1:8" x14ac:dyDescent="0.15">
      <c r="A876" s="25" t="s">
        <v>832</v>
      </c>
      <c r="B876" s="25" t="s">
        <v>833</v>
      </c>
      <c r="C876" s="22">
        <v>8.7662089999999998E-2</v>
      </c>
      <c r="D876" s="22">
        <v>0.30112521000000003</v>
      </c>
      <c r="E876" s="23">
        <f t="shared" si="47"/>
        <v>-0.70888491866888192</v>
      </c>
      <c r="F876" s="24">
        <f t="shared" si="48"/>
        <v>3.4875538005184074E-6</v>
      </c>
      <c r="G876" s="119"/>
    </row>
    <row r="877" spans="1:8" x14ac:dyDescent="0.15">
      <c r="A877" s="25" t="s">
        <v>274</v>
      </c>
      <c r="B877" s="25" t="s">
        <v>493</v>
      </c>
      <c r="C877" s="22">
        <v>1.702108</v>
      </c>
      <c r="D877" s="22">
        <v>0.75683060999999996</v>
      </c>
      <c r="E877" s="23">
        <f t="shared" si="47"/>
        <v>1.248994659452265</v>
      </c>
      <c r="F877" s="24">
        <f t="shared" si="48"/>
        <v>6.7716765871002915E-5</v>
      </c>
      <c r="G877" s="119"/>
    </row>
    <row r="878" spans="1:8" x14ac:dyDescent="0.15">
      <c r="A878" s="25" t="s">
        <v>273</v>
      </c>
      <c r="B878" s="25" t="s">
        <v>494</v>
      </c>
      <c r="C878" s="22">
        <v>2.21726</v>
      </c>
      <c r="D878" s="22">
        <v>1.45165904</v>
      </c>
      <c r="E878" s="23">
        <f t="shared" si="47"/>
        <v>0.52739723234183145</v>
      </c>
      <c r="F878" s="24">
        <f t="shared" si="48"/>
        <v>8.8211603667417052E-5</v>
      </c>
      <c r="G878" s="119"/>
    </row>
    <row r="879" spans="1:8" x14ac:dyDescent="0.15">
      <c r="A879" s="25" t="s">
        <v>408</v>
      </c>
      <c r="B879" s="25" t="s">
        <v>409</v>
      </c>
      <c r="C879" s="22">
        <v>0.61804789999999998</v>
      </c>
      <c r="D879" s="22">
        <v>1.5291315700000001</v>
      </c>
      <c r="E879" s="23">
        <f t="shared" si="47"/>
        <v>-0.59581770978673865</v>
      </c>
      <c r="F879" s="24">
        <f t="shared" si="48"/>
        <v>2.4588454399700266E-5</v>
      </c>
      <c r="G879" s="119"/>
    </row>
    <row r="880" spans="1:8" x14ac:dyDescent="0.15">
      <c r="A880" s="25" t="s">
        <v>1638</v>
      </c>
      <c r="B880" s="25" t="s">
        <v>407</v>
      </c>
      <c r="C880" s="22">
        <v>0.77071480000000003</v>
      </c>
      <c r="D880" s="22">
        <v>3.8815054099999999</v>
      </c>
      <c r="E880" s="23">
        <f t="shared" si="47"/>
        <v>-0.80143920500164911</v>
      </c>
      <c r="F880" s="24">
        <f t="shared" si="48"/>
        <v>3.0662163426126214E-5</v>
      </c>
      <c r="G880" s="119"/>
    </row>
    <row r="881" spans="1:7" x14ac:dyDescent="0.15">
      <c r="A881" s="25" t="s">
        <v>1240</v>
      </c>
      <c r="B881" s="25" t="s">
        <v>1060</v>
      </c>
      <c r="C881" s="22">
        <v>1.7012060000000002E-2</v>
      </c>
      <c r="D881" s="22"/>
      <c r="E881" s="23" t="str">
        <f t="shared" si="47"/>
        <v/>
      </c>
      <c r="F881" s="24">
        <f t="shared" si="48"/>
        <v>6.7680880649374418E-7</v>
      </c>
      <c r="G881" s="119"/>
    </row>
    <row r="882" spans="1:7" x14ac:dyDescent="0.15">
      <c r="A882" s="25" t="s">
        <v>940</v>
      </c>
      <c r="B882" s="25" t="s">
        <v>941</v>
      </c>
      <c r="C882" s="22">
        <v>0.72699369999999996</v>
      </c>
      <c r="D882" s="22">
        <v>0.73857510999999998</v>
      </c>
      <c r="E882" s="23">
        <f t="shared" si="47"/>
        <v>-1.5680747757665481E-2</v>
      </c>
      <c r="F882" s="24">
        <f t="shared" si="48"/>
        <v>2.8922760584283799E-5</v>
      </c>
      <c r="G882" s="119"/>
    </row>
    <row r="883" spans="1:7" x14ac:dyDescent="0.15">
      <c r="A883" s="65" t="s">
        <v>503</v>
      </c>
      <c r="B883" s="25" t="s">
        <v>942</v>
      </c>
      <c r="C883" s="22">
        <v>10.323460000000001</v>
      </c>
      <c r="D883" s="22">
        <v>21.298638390000001</v>
      </c>
      <c r="E883" s="23">
        <f t="shared" si="47"/>
        <v>-0.51529953178382493</v>
      </c>
      <c r="F883" s="24">
        <f t="shared" si="48"/>
        <v>4.1070914642235616E-4</v>
      </c>
      <c r="G883" s="119"/>
    </row>
    <row r="884" spans="1:7" x14ac:dyDescent="0.15">
      <c r="A884" s="25" t="s">
        <v>1281</v>
      </c>
      <c r="B884" s="25" t="s">
        <v>1321</v>
      </c>
      <c r="C884" s="22">
        <v>2.8469169999999999</v>
      </c>
      <c r="D884" s="22">
        <v>3.4560264599999999</v>
      </c>
      <c r="E884" s="23">
        <f t="shared" si="47"/>
        <v>-0.17624560085109997</v>
      </c>
      <c r="F884" s="24">
        <f t="shared" si="48"/>
        <v>1.1326191519173754E-4</v>
      </c>
      <c r="G884" s="119"/>
    </row>
    <row r="885" spans="1:7" x14ac:dyDescent="0.15">
      <c r="A885" s="25" t="s">
        <v>504</v>
      </c>
      <c r="B885" s="25" t="s">
        <v>943</v>
      </c>
      <c r="C885" s="22">
        <v>124.9653</v>
      </c>
      <c r="D885" s="22">
        <v>120.6902955</v>
      </c>
      <c r="E885" s="23">
        <f t="shared" si="47"/>
        <v>3.5421277927022654E-2</v>
      </c>
      <c r="F885" s="24">
        <f t="shared" si="48"/>
        <v>4.9716269250245221E-3</v>
      </c>
      <c r="G885" s="119"/>
    </row>
    <row r="886" spans="1:7" x14ac:dyDescent="0.15">
      <c r="A886" s="25" t="s">
        <v>505</v>
      </c>
      <c r="B886" s="25" t="s">
        <v>944</v>
      </c>
      <c r="C886" s="22">
        <v>1.6848879999999999</v>
      </c>
      <c r="D886" s="22">
        <v>2.4860713199999998</v>
      </c>
      <c r="E886" s="23">
        <f t="shared" si="47"/>
        <v>-0.32226883981751575</v>
      </c>
      <c r="F886" s="24">
        <f t="shared" si="48"/>
        <v>6.7031684367186066E-5</v>
      </c>
      <c r="G886" s="119"/>
    </row>
    <row r="887" spans="1:7" x14ac:dyDescent="0.15">
      <c r="A887" s="25" t="s">
        <v>945</v>
      </c>
      <c r="B887" s="25" t="s">
        <v>946</v>
      </c>
      <c r="C887" s="22">
        <v>1.408614</v>
      </c>
      <c r="D887" s="22">
        <v>5.1697323099999997</v>
      </c>
      <c r="E887" s="23">
        <f t="shared" si="47"/>
        <v>-0.72752670437591771</v>
      </c>
      <c r="F887" s="24">
        <f t="shared" si="48"/>
        <v>5.6040383125287523E-5</v>
      </c>
      <c r="G887" s="119"/>
    </row>
    <row r="888" spans="1:7" x14ac:dyDescent="0.15">
      <c r="A888" s="25" t="s">
        <v>947</v>
      </c>
      <c r="B888" s="25" t="s">
        <v>948</v>
      </c>
      <c r="C888" s="22">
        <v>14.388629999999999</v>
      </c>
      <c r="D888" s="22">
        <v>27.292550719999998</v>
      </c>
      <c r="E888" s="23">
        <f t="shared" si="47"/>
        <v>-0.47280010037845221</v>
      </c>
      <c r="F888" s="24">
        <f t="shared" si="48"/>
        <v>5.7243811139744865E-4</v>
      </c>
      <c r="G888" s="119"/>
    </row>
    <row r="889" spans="1:7" x14ac:dyDescent="0.15">
      <c r="A889" s="25" t="s">
        <v>949</v>
      </c>
      <c r="B889" s="25" t="s">
        <v>950</v>
      </c>
      <c r="C889" s="22">
        <v>4.3133299999999997</v>
      </c>
      <c r="D889" s="22">
        <v>4.1990339000000008</v>
      </c>
      <c r="E889" s="23">
        <f t="shared" si="47"/>
        <v>2.7219618303152782E-2</v>
      </c>
      <c r="F889" s="24">
        <f t="shared" si="48"/>
        <v>1.7160177716947042E-4</v>
      </c>
      <c r="G889" s="119"/>
    </row>
    <row r="890" spans="1:7" x14ac:dyDescent="0.15">
      <c r="A890" s="25" t="s">
        <v>1639</v>
      </c>
      <c r="B890" s="25" t="s">
        <v>1640</v>
      </c>
      <c r="C890" s="22">
        <v>0.70486559999999998</v>
      </c>
      <c r="D890" s="22">
        <v>1.0009793300000001</v>
      </c>
      <c r="E890" s="23">
        <f t="shared" si="47"/>
        <v>-0.29582402066184532</v>
      </c>
      <c r="F890" s="24">
        <f t="shared" si="48"/>
        <v>2.804241493825538E-5</v>
      </c>
      <c r="G890" s="119"/>
    </row>
    <row r="891" spans="1:7" x14ac:dyDescent="0.15">
      <c r="A891" s="25" t="s">
        <v>529</v>
      </c>
      <c r="B891" s="25" t="s">
        <v>951</v>
      </c>
      <c r="C891" s="22">
        <v>0.3244686</v>
      </c>
      <c r="D891" s="22">
        <v>1.8335389199999998</v>
      </c>
      <c r="E891" s="23">
        <f t="shared" si="47"/>
        <v>-0.82303697158498279</v>
      </c>
      <c r="F891" s="24">
        <f t="shared" si="48"/>
        <v>1.2908678073713358E-5</v>
      </c>
      <c r="G891" s="119"/>
    </row>
    <row r="892" spans="1:7" x14ac:dyDescent="0.15">
      <c r="A892" s="25" t="s">
        <v>952</v>
      </c>
      <c r="B892" s="25" t="s">
        <v>953</v>
      </c>
      <c r="C892" s="22">
        <v>1.146339</v>
      </c>
      <c r="D892" s="22">
        <v>0.46414019000000001</v>
      </c>
      <c r="E892" s="23">
        <f t="shared" si="47"/>
        <v>1.4698119764203139</v>
      </c>
      <c r="F892" s="24">
        <f t="shared" si="48"/>
        <v>4.560601893170093E-5</v>
      </c>
      <c r="G892" s="119"/>
    </row>
    <row r="893" spans="1:7" x14ac:dyDescent="0.15">
      <c r="A893" s="25" t="s">
        <v>954</v>
      </c>
      <c r="B893" s="25" t="s">
        <v>955</v>
      </c>
      <c r="C893" s="22">
        <v>1.0231840000000001</v>
      </c>
      <c r="D893" s="22">
        <v>2.4591226000000002</v>
      </c>
      <c r="E893" s="23">
        <f t="shared" si="47"/>
        <v>-0.58392314397012979</v>
      </c>
      <c r="F893" s="24">
        <f t="shared" si="48"/>
        <v>4.070641308950798E-5</v>
      </c>
      <c r="G893" s="119"/>
    </row>
    <row r="894" spans="1:7" x14ac:dyDescent="0.15">
      <c r="A894" s="25" t="s">
        <v>956</v>
      </c>
      <c r="B894" s="25" t="s">
        <v>957</v>
      </c>
      <c r="C894" s="22">
        <v>3.8604699999999999E-2</v>
      </c>
      <c r="D894" s="22">
        <v>0.24572535999999998</v>
      </c>
      <c r="E894" s="23">
        <f t="shared" si="47"/>
        <v>-0.84289492952619949</v>
      </c>
      <c r="F894" s="24">
        <f t="shared" si="48"/>
        <v>1.5358516800463342E-6</v>
      </c>
      <c r="G894" s="119"/>
    </row>
    <row r="895" spans="1:7" x14ac:dyDescent="0.15">
      <c r="A895" s="25" t="s">
        <v>958</v>
      </c>
      <c r="B895" s="25" t="s">
        <v>959</v>
      </c>
      <c r="C895" s="22">
        <v>0.26391750000000003</v>
      </c>
      <c r="D895" s="22">
        <v>0.55804031999999992</v>
      </c>
      <c r="E895" s="23">
        <f t="shared" si="47"/>
        <v>-0.52706374335101791</v>
      </c>
      <c r="F895" s="24">
        <f t="shared" si="48"/>
        <v>1.0499709511241597E-5</v>
      </c>
      <c r="G895" s="119"/>
    </row>
    <row r="896" spans="1:7" x14ac:dyDescent="0.15">
      <c r="A896" s="25" t="s">
        <v>530</v>
      </c>
      <c r="B896" s="25" t="s">
        <v>962</v>
      </c>
      <c r="C896" s="22">
        <v>1.7256940000000001</v>
      </c>
      <c r="D896" s="22">
        <v>1.9893647700000001</v>
      </c>
      <c r="E896" s="23">
        <f t="shared" si="47"/>
        <v>-0.13254018266343381</v>
      </c>
      <c r="F896" s="24">
        <f t="shared" si="48"/>
        <v>6.8655112697310928E-5</v>
      </c>
      <c r="G896" s="119"/>
    </row>
    <row r="897" spans="1:7" x14ac:dyDescent="0.15">
      <c r="A897" s="25" t="s">
        <v>960</v>
      </c>
      <c r="B897" s="25" t="s">
        <v>961</v>
      </c>
      <c r="C897" s="22">
        <v>1.2813079999999999</v>
      </c>
      <c r="D897" s="22">
        <v>1.51342993</v>
      </c>
      <c r="E897" s="23">
        <f t="shared" si="47"/>
        <v>-0.15337474527149075</v>
      </c>
      <c r="F897" s="24">
        <f t="shared" si="48"/>
        <v>5.0975633652296438E-5</v>
      </c>
      <c r="G897" s="119"/>
    </row>
    <row r="898" spans="1:7" x14ac:dyDescent="0.15">
      <c r="A898" s="25" t="s">
        <v>963</v>
      </c>
      <c r="B898" s="25" t="s">
        <v>964</v>
      </c>
      <c r="C898" s="22">
        <v>0.68570409999999993</v>
      </c>
      <c r="D898" s="22">
        <v>0.74725198999999998</v>
      </c>
      <c r="E898" s="23">
        <f t="shared" si="47"/>
        <v>-8.236564214435893E-2</v>
      </c>
      <c r="F898" s="24">
        <f t="shared" si="48"/>
        <v>2.7280092683006462E-5</v>
      </c>
      <c r="G898" s="119"/>
    </row>
    <row r="899" spans="1:7" x14ac:dyDescent="0.15">
      <c r="A899" s="25" t="s">
        <v>965</v>
      </c>
      <c r="B899" s="25" t="s">
        <v>966</v>
      </c>
      <c r="C899" s="22">
        <v>1.403878</v>
      </c>
      <c r="D899" s="22">
        <v>3.9872325000000002</v>
      </c>
      <c r="E899" s="23">
        <f t="shared" si="47"/>
        <v>-0.64790666207701708</v>
      </c>
      <c r="F899" s="24">
        <f t="shared" si="48"/>
        <v>5.5851965819708163E-5</v>
      </c>
      <c r="G899" s="119"/>
    </row>
    <row r="900" spans="1:7" x14ac:dyDescent="0.15">
      <c r="A900" s="25" t="s">
        <v>967</v>
      </c>
      <c r="B900" s="25" t="s">
        <v>968</v>
      </c>
      <c r="C900" s="22">
        <v>5.6950139999999996E-2</v>
      </c>
      <c r="D900" s="22">
        <v>0.62249184000000002</v>
      </c>
      <c r="E900" s="23">
        <f t="shared" si="47"/>
        <v>-0.90851263206920108</v>
      </c>
      <c r="F900" s="24">
        <f t="shared" si="48"/>
        <v>2.2657077557363207E-6</v>
      </c>
      <c r="G900" s="119"/>
    </row>
    <row r="901" spans="1:7" x14ac:dyDescent="0.15">
      <c r="A901" s="25" t="s">
        <v>969</v>
      </c>
      <c r="B901" s="25" t="s">
        <v>970</v>
      </c>
      <c r="C901" s="22">
        <v>3.16838</v>
      </c>
      <c r="D901" s="22">
        <v>5.8470306599999997</v>
      </c>
      <c r="E901" s="23">
        <f t="shared" si="47"/>
        <v>-0.45812153480310291</v>
      </c>
      <c r="F901" s="24">
        <f t="shared" si="48"/>
        <v>1.2605101829635265E-4</v>
      </c>
      <c r="G901" s="119"/>
    </row>
    <row r="902" spans="1:7" x14ac:dyDescent="0.15">
      <c r="A902" s="25" t="s">
        <v>971</v>
      </c>
      <c r="B902" s="25" t="s">
        <v>972</v>
      </c>
      <c r="C902" s="22">
        <v>1.1146879999999999</v>
      </c>
      <c r="D902" s="22">
        <v>3.3893720000000002E-2</v>
      </c>
      <c r="E902" s="23">
        <f t="shared" si="47"/>
        <v>31.887744396307042</v>
      </c>
      <c r="F902" s="24">
        <f t="shared" si="48"/>
        <v>4.4346813665887527E-5</v>
      </c>
      <c r="G902" s="119"/>
    </row>
    <row r="903" spans="1:7" x14ac:dyDescent="0.15">
      <c r="A903" s="25" t="s">
        <v>973</v>
      </c>
      <c r="B903" s="25" t="s">
        <v>974</v>
      </c>
      <c r="C903" s="22">
        <v>0.5028262</v>
      </c>
      <c r="D903" s="22">
        <v>1.57250003</v>
      </c>
      <c r="E903" s="23">
        <f t="shared" si="47"/>
        <v>-0.68023771675222156</v>
      </c>
      <c r="F903" s="24">
        <f t="shared" si="48"/>
        <v>2.0004467436382465E-5</v>
      </c>
      <c r="G903" s="119"/>
    </row>
    <row r="904" spans="1:7" x14ac:dyDescent="0.15">
      <c r="A904" s="25" t="s">
        <v>19</v>
      </c>
      <c r="B904" s="25" t="s">
        <v>479</v>
      </c>
      <c r="C904" s="22">
        <v>1.577285</v>
      </c>
      <c r="D904" s="22">
        <v>2.2083426500000001</v>
      </c>
      <c r="E904" s="23">
        <f t="shared" si="47"/>
        <v>-0.2857607491301225</v>
      </c>
      <c r="F904" s="24">
        <f t="shared" si="48"/>
        <v>6.275080021763885E-5</v>
      </c>
      <c r="G904" s="119"/>
    </row>
    <row r="905" spans="1:7" x14ac:dyDescent="0.15">
      <c r="A905" s="25" t="s">
        <v>702</v>
      </c>
      <c r="B905" s="25" t="s">
        <v>1115</v>
      </c>
      <c r="C905" s="22">
        <v>7.1131349999999998</v>
      </c>
      <c r="D905" s="22">
        <v>16.939552589999998</v>
      </c>
      <c r="E905" s="23">
        <f t="shared" si="47"/>
        <v>-0.5800871975686579</v>
      </c>
      <c r="F905" s="24">
        <f t="shared" si="48"/>
        <v>2.8298938575215926E-4</v>
      </c>
      <c r="G905" s="119"/>
    </row>
    <row r="906" spans="1:7" x14ac:dyDescent="0.15">
      <c r="A906" s="25" t="s">
        <v>981</v>
      </c>
      <c r="B906" s="25" t="s">
        <v>982</v>
      </c>
      <c r="C906" s="22">
        <v>4.9771369999999999</v>
      </c>
      <c r="D906" s="22">
        <v>2.69906691</v>
      </c>
      <c r="E906" s="23">
        <f t="shared" si="47"/>
        <v>0.8440213473625966</v>
      </c>
      <c r="F906" s="24">
        <f t="shared" si="48"/>
        <v>1.9801071432418261E-4</v>
      </c>
      <c r="G906" s="119"/>
    </row>
    <row r="907" spans="1:7" x14ac:dyDescent="0.15">
      <c r="A907" s="25" t="s">
        <v>983</v>
      </c>
      <c r="B907" s="25" t="s">
        <v>984</v>
      </c>
      <c r="C907" s="22">
        <v>14.149380000000001</v>
      </c>
      <c r="D907" s="22">
        <v>9.87876625</v>
      </c>
      <c r="E907" s="23">
        <f t="shared" si="47"/>
        <v>0.43230233836133136</v>
      </c>
      <c r="F907" s="24">
        <f t="shared" si="48"/>
        <v>5.6291977517281585E-4</v>
      </c>
      <c r="G907" s="119"/>
    </row>
    <row r="908" spans="1:7" x14ac:dyDescent="0.15">
      <c r="A908" s="25" t="s">
        <v>474</v>
      </c>
      <c r="B908" s="25" t="s">
        <v>362</v>
      </c>
      <c r="C908" s="22">
        <v>1.3182149999999999</v>
      </c>
      <c r="D908" s="22">
        <v>0.87048915999999998</v>
      </c>
      <c r="E908" s="23">
        <f t="shared" si="47"/>
        <v>0.51433821415995573</v>
      </c>
      <c r="F908" s="24">
        <f t="shared" si="48"/>
        <v>5.2443943934605853E-5</v>
      </c>
      <c r="G908" s="119"/>
    </row>
    <row r="909" spans="1:7" x14ac:dyDescent="0.15">
      <c r="A909" s="25" t="s">
        <v>353</v>
      </c>
      <c r="B909" s="25" t="s">
        <v>985</v>
      </c>
      <c r="C909" s="22">
        <v>107.6165</v>
      </c>
      <c r="D909" s="22">
        <v>71.907643629999995</v>
      </c>
      <c r="E909" s="23">
        <f t="shared" si="47"/>
        <v>0.49659333232694336</v>
      </c>
      <c r="F909" s="24">
        <f t="shared" si="48"/>
        <v>4.2814212343498682E-3</v>
      </c>
      <c r="G909" s="119"/>
    </row>
    <row r="910" spans="1:7" x14ac:dyDescent="0.15">
      <c r="A910" s="25" t="s">
        <v>353</v>
      </c>
      <c r="B910" s="25" t="s">
        <v>354</v>
      </c>
      <c r="C910" s="22">
        <v>0.64542750000000004</v>
      </c>
      <c r="D910" s="22">
        <v>3.7091775</v>
      </c>
      <c r="E910" s="23">
        <f t="shared" si="47"/>
        <v>-0.82599174614857329</v>
      </c>
      <c r="F910" s="24">
        <f t="shared" si="48"/>
        <v>2.5677726033957149E-5</v>
      </c>
      <c r="G910" s="119"/>
    </row>
    <row r="911" spans="1:7" x14ac:dyDescent="0.15">
      <c r="A911" s="25" t="s">
        <v>986</v>
      </c>
      <c r="B911" s="25" t="s">
        <v>987</v>
      </c>
      <c r="C911" s="22">
        <v>2.4636070000000001</v>
      </c>
      <c r="D911" s="22">
        <v>7.9158316700000002</v>
      </c>
      <c r="E911" s="23">
        <f t="shared" si="47"/>
        <v>-0.68877471089528619</v>
      </c>
      <c r="F911" s="24">
        <f t="shared" si="48"/>
        <v>9.8012287362002801E-5</v>
      </c>
      <c r="G911" s="119"/>
    </row>
    <row r="912" spans="1:7" x14ac:dyDescent="0.15">
      <c r="A912" s="25" t="s">
        <v>1282</v>
      </c>
      <c r="B912" s="25" t="s">
        <v>87</v>
      </c>
      <c r="C912" s="22">
        <v>3.1044970000000002E-2</v>
      </c>
      <c r="D912" s="22">
        <v>7.4364940000000004E-2</v>
      </c>
      <c r="E912" s="23">
        <f t="shared" si="47"/>
        <v>-0.58253217174652461</v>
      </c>
      <c r="F912" s="24">
        <f t="shared" si="48"/>
        <v>1.2350949322618243E-6</v>
      </c>
      <c r="G912" s="119"/>
    </row>
    <row r="913" spans="1:7" x14ac:dyDescent="0.15">
      <c r="A913" s="65" t="s">
        <v>454</v>
      </c>
      <c r="B913" s="25" t="s">
        <v>990</v>
      </c>
      <c r="C913" s="22">
        <v>0.51919539999999997</v>
      </c>
      <c r="D913" s="22">
        <v>1.4600369</v>
      </c>
      <c r="E913" s="23">
        <f t="shared" si="47"/>
        <v>-0.64439569986210621</v>
      </c>
      <c r="F913" s="24">
        <f t="shared" si="48"/>
        <v>2.0655700662414903E-5</v>
      </c>
      <c r="G913" s="119"/>
    </row>
    <row r="914" spans="1:7" x14ac:dyDescent="0.15">
      <c r="A914" s="25" t="s">
        <v>455</v>
      </c>
      <c r="B914" s="65" t="s">
        <v>991</v>
      </c>
      <c r="C914" s="22">
        <v>3.2276000000000001E-4</v>
      </c>
      <c r="D914" s="22">
        <v>4.8440949999999997E-2</v>
      </c>
      <c r="E914" s="23">
        <f t="shared" si="47"/>
        <v>-0.9933370423164698</v>
      </c>
      <c r="F914" s="24">
        <f t="shared" si="48"/>
        <v>1.2840703029728372E-8</v>
      </c>
      <c r="G914" s="119"/>
    </row>
    <row r="915" spans="1:7" x14ac:dyDescent="0.15">
      <c r="A915" s="25" t="s">
        <v>456</v>
      </c>
      <c r="B915" s="65" t="s">
        <v>992</v>
      </c>
      <c r="C915" s="22">
        <v>2.2457009999999999</v>
      </c>
      <c r="D915" s="22">
        <v>1.8332518600000001</v>
      </c>
      <c r="E915" s="23">
        <f t="shared" si="47"/>
        <v>0.22498225639329217</v>
      </c>
      <c r="F915" s="24">
        <f t="shared" si="48"/>
        <v>8.9343102102379585E-5</v>
      </c>
      <c r="G915" s="119"/>
    </row>
    <row r="916" spans="1:7" x14ac:dyDescent="0.15">
      <c r="A916" s="25" t="s">
        <v>457</v>
      </c>
      <c r="B916" s="65" t="s">
        <v>993</v>
      </c>
      <c r="C916" s="22">
        <v>0.64697939999999998</v>
      </c>
      <c r="D916" s="22">
        <v>0.24824607999999998</v>
      </c>
      <c r="E916" s="23">
        <f t="shared" si="47"/>
        <v>1.6062018783942129</v>
      </c>
      <c r="F916" s="24">
        <f t="shared" si="48"/>
        <v>2.5739466915825518E-5</v>
      </c>
      <c r="G916" s="119"/>
    </row>
    <row r="917" spans="1:7" x14ac:dyDescent="0.15">
      <c r="A917" s="25" t="s">
        <v>458</v>
      </c>
      <c r="B917" s="65" t="s">
        <v>994</v>
      </c>
      <c r="C917" s="22">
        <v>0.35185540000000004</v>
      </c>
      <c r="D917" s="22">
        <v>2.82611254</v>
      </c>
      <c r="E917" s="23">
        <f t="shared" si="47"/>
        <v>-0.8754984470646735</v>
      </c>
      <c r="F917" s="24">
        <f t="shared" si="48"/>
        <v>1.3998236153198317E-5</v>
      </c>
      <c r="G917" s="119"/>
    </row>
    <row r="918" spans="1:7" x14ac:dyDescent="0.15">
      <c r="A918" s="25" t="s">
        <v>459</v>
      </c>
      <c r="B918" s="65" t="s">
        <v>995</v>
      </c>
      <c r="C918" s="22">
        <v>16.724769999999999</v>
      </c>
      <c r="D918" s="22">
        <v>14.25282943</v>
      </c>
      <c r="E918" s="23">
        <f t="shared" si="47"/>
        <v>0.17343507702386085</v>
      </c>
      <c r="F918" s="24">
        <f t="shared" si="48"/>
        <v>6.6537924405288816E-4</v>
      </c>
      <c r="G918" s="119"/>
    </row>
    <row r="919" spans="1:7" x14ac:dyDescent="0.15">
      <c r="A919" s="25" t="s">
        <v>460</v>
      </c>
      <c r="B919" s="65" t="s">
        <v>996</v>
      </c>
      <c r="C919" s="22">
        <v>0.34333550000000002</v>
      </c>
      <c r="D919" s="22">
        <v>0.51276084</v>
      </c>
      <c r="E919" s="23">
        <f t="shared" si="47"/>
        <v>-0.3304178610831513</v>
      </c>
      <c r="F919" s="24">
        <f t="shared" si="48"/>
        <v>1.3659279945046801E-5</v>
      </c>
      <c r="G919" s="119"/>
    </row>
    <row r="920" spans="1:7" x14ac:dyDescent="0.15">
      <c r="A920" s="25" t="s">
        <v>461</v>
      </c>
      <c r="B920" s="65" t="s">
        <v>997</v>
      </c>
      <c r="C920" s="22">
        <v>0.14339570000000001</v>
      </c>
      <c r="D920" s="22">
        <v>6.6157369999999993E-2</v>
      </c>
      <c r="E920" s="23">
        <f t="shared" si="47"/>
        <v>1.1674939617460613</v>
      </c>
      <c r="F920" s="24">
        <f t="shared" si="48"/>
        <v>5.7048630544058154E-6</v>
      </c>
      <c r="G920" s="119"/>
    </row>
    <row r="921" spans="1:7" x14ac:dyDescent="0.15">
      <c r="A921" s="25" t="s">
        <v>462</v>
      </c>
      <c r="B921" s="65" t="s">
        <v>998</v>
      </c>
      <c r="C921" s="22">
        <v>1.719387</v>
      </c>
      <c r="D921" s="22">
        <v>1.09939722</v>
      </c>
      <c r="E921" s="23">
        <f t="shared" si="47"/>
        <v>0.56393609945639134</v>
      </c>
      <c r="F921" s="24">
        <f t="shared" si="48"/>
        <v>6.8404194634327594E-5</v>
      </c>
      <c r="G921" s="119"/>
    </row>
    <row r="922" spans="1:7" x14ac:dyDescent="0.15">
      <c r="A922" s="25" t="s">
        <v>463</v>
      </c>
      <c r="B922" s="25" t="s">
        <v>999</v>
      </c>
      <c r="C922" s="22">
        <v>0.6529163</v>
      </c>
      <c r="D922" s="22">
        <v>2.0899271399999999</v>
      </c>
      <c r="E922" s="23">
        <f t="shared" si="47"/>
        <v>-0.68758896542201942</v>
      </c>
      <c r="F922" s="24">
        <f t="shared" si="48"/>
        <v>2.5975660898404506E-5</v>
      </c>
      <c r="G922" s="119"/>
    </row>
    <row r="923" spans="1:7" x14ac:dyDescent="0.15">
      <c r="A923" s="25" t="s">
        <v>440</v>
      </c>
      <c r="B923" s="65" t="s">
        <v>1008</v>
      </c>
      <c r="C923" s="22">
        <v>3.379836E-2</v>
      </c>
      <c r="D923" s="22">
        <v>0</v>
      </c>
      <c r="E923" s="23" t="str">
        <f t="shared" si="47"/>
        <v/>
      </c>
      <c r="F923" s="24">
        <f t="shared" si="48"/>
        <v>1.3446359637249047E-6</v>
      </c>
      <c r="G923" s="119"/>
    </row>
    <row r="924" spans="1:7" x14ac:dyDescent="0.15">
      <c r="A924" s="25" t="s">
        <v>441</v>
      </c>
      <c r="B924" s="25" t="s">
        <v>1002</v>
      </c>
      <c r="C924" s="22">
        <v>6.9938399999999998E-2</v>
      </c>
      <c r="D924" s="22">
        <v>0.53775032999999994</v>
      </c>
      <c r="E924" s="23">
        <f t="shared" si="47"/>
        <v>-0.86994261816631524</v>
      </c>
      <c r="F924" s="24">
        <f t="shared" si="48"/>
        <v>2.7824334637946297E-6</v>
      </c>
      <c r="G924" s="119"/>
    </row>
    <row r="925" spans="1:7" x14ac:dyDescent="0.15">
      <c r="A925" s="25" t="s">
        <v>437</v>
      </c>
      <c r="B925" s="25" t="s">
        <v>1001</v>
      </c>
      <c r="C925" s="22">
        <v>9.0343999999999997E-3</v>
      </c>
      <c r="D925" s="22">
        <v>0</v>
      </c>
      <c r="E925" s="23" t="str">
        <f t="shared" si="47"/>
        <v/>
      </c>
      <c r="F925" s="24">
        <f t="shared" si="48"/>
        <v>3.5942510674116369E-7</v>
      </c>
      <c r="G925" s="119"/>
    </row>
    <row r="926" spans="1:7" x14ac:dyDescent="0.15">
      <c r="A926" s="25" t="s">
        <v>439</v>
      </c>
      <c r="B926" s="25" t="s">
        <v>1005</v>
      </c>
      <c r="C926" s="22">
        <v>0.67852790000000007</v>
      </c>
      <c r="D926" s="22">
        <v>0.58077265</v>
      </c>
      <c r="E926" s="23">
        <f t="shared" si="47"/>
        <v>0.16831930704725862</v>
      </c>
      <c r="F926" s="24">
        <f t="shared" si="48"/>
        <v>2.6994594315544771E-5</v>
      </c>
      <c r="G926" s="119"/>
    </row>
    <row r="927" spans="1:7" x14ac:dyDescent="0.15">
      <c r="A927" s="25" t="s">
        <v>436</v>
      </c>
      <c r="B927" s="25" t="s">
        <v>1004</v>
      </c>
      <c r="C927" s="22">
        <v>0</v>
      </c>
      <c r="D927" s="22">
        <v>25.334910000000001</v>
      </c>
      <c r="E927" s="23">
        <f t="shared" si="47"/>
        <v>-1</v>
      </c>
      <c r="F927" s="24">
        <f t="shared" si="48"/>
        <v>0</v>
      </c>
      <c r="G927" s="119"/>
    </row>
    <row r="928" spans="1:7" x14ac:dyDescent="0.15">
      <c r="A928" s="25" t="s">
        <v>807</v>
      </c>
      <c r="B928" s="25" t="s">
        <v>1227</v>
      </c>
      <c r="C928" s="22">
        <v>0</v>
      </c>
      <c r="D928" s="22">
        <v>0</v>
      </c>
      <c r="E928" s="23" t="str">
        <f t="shared" si="47"/>
        <v/>
      </c>
      <c r="F928" s="24">
        <f t="shared" si="48"/>
        <v>0</v>
      </c>
      <c r="G928" s="119"/>
    </row>
    <row r="929" spans="1:7" x14ac:dyDescent="0.15">
      <c r="A929" s="25" t="s">
        <v>808</v>
      </c>
      <c r="B929" s="25" t="s">
        <v>1229</v>
      </c>
      <c r="C929" s="22">
        <v>0.87420940000000003</v>
      </c>
      <c r="D929" s="22">
        <v>1.2615173400000002</v>
      </c>
      <c r="E929" s="23">
        <f t="shared" si="47"/>
        <v>-0.30701753176060198</v>
      </c>
      <c r="F929" s="24">
        <f t="shared" si="48"/>
        <v>3.4779598745808101E-5</v>
      </c>
      <c r="G929" s="119"/>
    </row>
    <row r="930" spans="1:7" x14ac:dyDescent="0.15">
      <c r="A930" s="25" t="s">
        <v>805</v>
      </c>
      <c r="B930" s="25" t="s">
        <v>1286</v>
      </c>
      <c r="C930" s="22">
        <v>6.4818000000000002E-3</v>
      </c>
      <c r="D930" s="22">
        <v>4.82636E-3</v>
      </c>
      <c r="E930" s="23">
        <f t="shared" si="47"/>
        <v>0.34299969335068248</v>
      </c>
      <c r="F930" s="24">
        <f t="shared" si="48"/>
        <v>2.5787231657607315E-7</v>
      </c>
      <c r="G930" s="119"/>
    </row>
    <row r="931" spans="1:7" x14ac:dyDescent="0.15">
      <c r="A931" s="25" t="s">
        <v>806</v>
      </c>
      <c r="B931" s="25" t="s">
        <v>1304</v>
      </c>
      <c r="C931" s="22">
        <v>0</v>
      </c>
      <c r="D931" s="22">
        <v>0</v>
      </c>
      <c r="E931" s="23" t="str">
        <f t="shared" si="47"/>
        <v/>
      </c>
      <c r="F931" s="24">
        <f t="shared" si="48"/>
        <v>0</v>
      </c>
      <c r="G931" s="119"/>
    </row>
    <row r="932" spans="1:7" x14ac:dyDescent="0.15">
      <c r="A932" s="25" t="s">
        <v>438</v>
      </c>
      <c r="B932" s="25" t="s">
        <v>1007</v>
      </c>
      <c r="C932" s="22">
        <v>0.31068059999999997</v>
      </c>
      <c r="D932" s="22">
        <v>5.5170000000000002E-3</v>
      </c>
      <c r="E932" s="23">
        <f t="shared" si="47"/>
        <v>55.313322457857524</v>
      </c>
      <c r="F932" s="24">
        <f t="shared" si="48"/>
        <v>1.2360135461946424E-5</v>
      </c>
      <c r="G932" s="119"/>
    </row>
    <row r="933" spans="1:7" x14ac:dyDescent="0.15">
      <c r="A933" s="25" t="s">
        <v>475</v>
      </c>
      <c r="B933" s="25" t="s">
        <v>360</v>
      </c>
      <c r="C933" s="22">
        <v>8.6120479999999997</v>
      </c>
      <c r="D933" s="22">
        <v>2.22371937</v>
      </c>
      <c r="E933" s="23">
        <f t="shared" si="47"/>
        <v>2.8728124223696447</v>
      </c>
      <c r="F933" s="24">
        <f t="shared" si="48"/>
        <v>3.4262222966218293E-4</v>
      </c>
      <c r="G933" s="119"/>
    </row>
    <row r="934" spans="1:7" x14ac:dyDescent="0.15">
      <c r="A934" s="25" t="s">
        <v>1009</v>
      </c>
      <c r="B934" s="25" t="s">
        <v>1010</v>
      </c>
      <c r="C934" s="22">
        <v>0.63401530000000006</v>
      </c>
      <c r="D934" s="22">
        <v>0.54458443999999995</v>
      </c>
      <c r="E934" s="23">
        <f t="shared" si="47"/>
        <v>0.16421853698207034</v>
      </c>
      <c r="F934" s="24">
        <f t="shared" si="48"/>
        <v>2.5223702390643646E-5</v>
      </c>
      <c r="G934" s="119"/>
    </row>
    <row r="935" spans="1:7" x14ac:dyDescent="0.15">
      <c r="A935" s="25" t="s">
        <v>1011</v>
      </c>
      <c r="B935" s="25" t="s">
        <v>1012</v>
      </c>
      <c r="C935" s="22">
        <v>0.5607664</v>
      </c>
      <c r="D935" s="22">
        <v>0.75810953000000003</v>
      </c>
      <c r="E935" s="23">
        <f t="shared" si="47"/>
        <v>-0.26030952282053499</v>
      </c>
      <c r="F935" s="24">
        <f t="shared" si="48"/>
        <v>2.2309563798022902E-5</v>
      </c>
      <c r="G935" s="119"/>
    </row>
    <row r="936" spans="1:7" x14ac:dyDescent="0.15">
      <c r="A936" s="25" t="s">
        <v>1643</v>
      </c>
      <c r="B936" s="25" t="s">
        <v>1644</v>
      </c>
      <c r="C936" s="22">
        <v>6.8412389999999998</v>
      </c>
      <c r="D936" s="22">
        <v>12.08275109</v>
      </c>
      <c r="E936" s="23">
        <f t="shared" si="47"/>
        <v>-0.43380121389225779</v>
      </c>
      <c r="F936" s="24">
        <f t="shared" si="48"/>
        <v>2.7217225912255511E-4</v>
      </c>
      <c r="G936" s="119"/>
    </row>
    <row r="937" spans="1:7" x14ac:dyDescent="0.15">
      <c r="A937" s="25" t="s">
        <v>1013</v>
      </c>
      <c r="B937" s="25" t="s">
        <v>1014</v>
      </c>
      <c r="C937" s="22">
        <v>15.54959</v>
      </c>
      <c r="D937" s="22">
        <v>11.2366793</v>
      </c>
      <c r="E937" s="23">
        <f t="shared" si="47"/>
        <v>0.38382431186765298</v>
      </c>
      <c r="F937" s="24">
        <f t="shared" si="48"/>
        <v>6.1862581306244271E-4</v>
      </c>
      <c r="G937" s="119"/>
    </row>
    <row r="938" spans="1:7" x14ac:dyDescent="0.15">
      <c r="A938" s="25" t="s">
        <v>1015</v>
      </c>
      <c r="B938" s="25" t="s">
        <v>1016</v>
      </c>
      <c r="C938" s="22">
        <v>3.0508410000000001</v>
      </c>
      <c r="D938" s="22">
        <v>4.3989800499999996</v>
      </c>
      <c r="E938" s="23">
        <f t="shared" ref="E938:E1001" si="49">IF(ISERROR(C938/D938-1),"",((C938/D938-1)))</f>
        <v>-0.30646627960951989</v>
      </c>
      <c r="F938" s="24">
        <f t="shared" ref="F938:F1001" si="50">C938/$C$1656</f>
        <v>1.2137483973205954E-4</v>
      </c>
      <c r="G938" s="119"/>
    </row>
    <row r="939" spans="1:7" x14ac:dyDescent="0.15">
      <c r="A939" s="25" t="s">
        <v>1017</v>
      </c>
      <c r="B939" s="25" t="s">
        <v>1018</v>
      </c>
      <c r="C939" s="22">
        <v>0.68197160000000001</v>
      </c>
      <c r="D939" s="22">
        <v>0.29196085999999999</v>
      </c>
      <c r="E939" s="23">
        <f t="shared" si="49"/>
        <v>1.3358322756002297</v>
      </c>
      <c r="F939" s="24">
        <f t="shared" si="50"/>
        <v>2.71315986810903E-5</v>
      </c>
      <c r="G939" s="119"/>
    </row>
    <row r="940" spans="1:7" x14ac:dyDescent="0.15">
      <c r="A940" s="25" t="s">
        <v>1019</v>
      </c>
      <c r="B940" s="25" t="s">
        <v>1020</v>
      </c>
      <c r="C940" s="22">
        <v>6.7049099999999999</v>
      </c>
      <c r="D940" s="22">
        <v>5.1181813200000006</v>
      </c>
      <c r="E940" s="23">
        <f t="shared" si="49"/>
        <v>0.31001806712076374</v>
      </c>
      <c r="F940" s="24">
        <f t="shared" si="50"/>
        <v>2.667485380811007E-4</v>
      </c>
      <c r="G940" s="119"/>
    </row>
    <row r="941" spans="1:7" x14ac:dyDescent="0.15">
      <c r="A941" s="25" t="s">
        <v>1021</v>
      </c>
      <c r="B941" s="25" t="s">
        <v>1022</v>
      </c>
      <c r="C941" s="22">
        <v>10.052659999999999</v>
      </c>
      <c r="D941" s="22">
        <v>4.5598122500000002</v>
      </c>
      <c r="E941" s="23">
        <f t="shared" si="49"/>
        <v>1.2046214731757869</v>
      </c>
      <c r="F941" s="24">
        <f t="shared" si="50"/>
        <v>3.9993562312191477E-4</v>
      </c>
      <c r="G941" s="119"/>
    </row>
    <row r="942" spans="1:7" x14ac:dyDescent="0.15">
      <c r="A942" s="25" t="s">
        <v>914</v>
      </c>
      <c r="B942" s="25" t="s">
        <v>1077</v>
      </c>
      <c r="C942" s="22">
        <v>0.14186260000000001</v>
      </c>
      <c r="D942" s="22">
        <v>0.73511519999999997</v>
      </c>
      <c r="E942" s="23">
        <f t="shared" si="49"/>
        <v>-0.80701990653981848</v>
      </c>
      <c r="F942" s="24">
        <f t="shared" si="50"/>
        <v>5.6438701128551995E-6</v>
      </c>
      <c r="G942" s="119"/>
    </row>
    <row r="943" spans="1:7" x14ac:dyDescent="0.15">
      <c r="A943" s="25" t="s">
        <v>539</v>
      </c>
      <c r="B943" s="25" t="s">
        <v>1079</v>
      </c>
      <c r="C943" s="22">
        <v>0.53595599999999999</v>
      </c>
      <c r="D943" s="22">
        <v>6.5338999999999996E-3</v>
      </c>
      <c r="E943" s="23">
        <f t="shared" si="49"/>
        <v>81.026967048776385</v>
      </c>
      <c r="F943" s="24">
        <f t="shared" si="50"/>
        <v>2.1322505369318066E-5</v>
      </c>
      <c r="G943" s="119"/>
    </row>
    <row r="944" spans="1:7" x14ac:dyDescent="0.15">
      <c r="A944" s="25" t="s">
        <v>1080</v>
      </c>
      <c r="B944" s="25" t="s">
        <v>1081</v>
      </c>
      <c r="C944" s="22">
        <v>6.1212010000000001</v>
      </c>
      <c r="D944" s="22">
        <v>5.5225656500000007</v>
      </c>
      <c r="E944" s="23">
        <f t="shared" si="49"/>
        <v>0.10839805046047735</v>
      </c>
      <c r="F944" s="24">
        <f t="shared" si="50"/>
        <v>2.4352622452062319E-4</v>
      </c>
      <c r="G944" s="119"/>
    </row>
    <row r="945" spans="1:7" x14ac:dyDescent="0.15">
      <c r="A945" s="25" t="s">
        <v>1082</v>
      </c>
      <c r="B945" s="25" t="s">
        <v>1083</v>
      </c>
      <c r="C945" s="22">
        <v>11.497960000000001</v>
      </c>
      <c r="D945" s="22">
        <v>11.910572999999999</v>
      </c>
      <c r="E945" s="23">
        <f t="shared" si="49"/>
        <v>-3.4642581847237675E-2</v>
      </c>
      <c r="F945" s="24">
        <f t="shared" si="50"/>
        <v>4.5743552425237216E-4</v>
      </c>
      <c r="G945" s="119"/>
    </row>
    <row r="946" spans="1:7" x14ac:dyDescent="0.15">
      <c r="A946" s="25" t="s">
        <v>915</v>
      </c>
      <c r="B946" s="25" t="s">
        <v>1085</v>
      </c>
      <c r="C946" s="22">
        <v>2.7175009999999999</v>
      </c>
      <c r="D946" s="22">
        <v>9.6871319800000002</v>
      </c>
      <c r="E946" s="23">
        <f t="shared" si="49"/>
        <v>-0.71947311076069398</v>
      </c>
      <c r="F946" s="24">
        <f t="shared" si="50"/>
        <v>1.0811322135329619E-4</v>
      </c>
      <c r="G946" s="119"/>
    </row>
    <row r="947" spans="1:7" x14ac:dyDescent="0.15">
      <c r="A947" s="25" t="s">
        <v>1641</v>
      </c>
      <c r="B947" s="25" t="s">
        <v>1642</v>
      </c>
      <c r="C947" s="22">
        <v>3.290041</v>
      </c>
      <c r="D947" s="22">
        <v>4.0167097099999998</v>
      </c>
      <c r="E947" s="23">
        <f t="shared" si="49"/>
        <v>-0.1809114331042857</v>
      </c>
      <c r="F947" s="24">
        <f t="shared" si="50"/>
        <v>1.3089118675371967E-4</v>
      </c>
      <c r="G947" s="119"/>
    </row>
    <row r="948" spans="1:7" x14ac:dyDescent="0.15">
      <c r="A948" s="25" t="s">
        <v>1246</v>
      </c>
      <c r="B948" s="25" t="s">
        <v>1058</v>
      </c>
      <c r="C948" s="22">
        <v>2.8631E-2</v>
      </c>
      <c r="D948" s="22"/>
      <c r="E948" s="23" t="str">
        <f t="shared" si="49"/>
        <v/>
      </c>
      <c r="F948" s="24">
        <f t="shared" si="50"/>
        <v>1.1390574062589944E-6</v>
      </c>
      <c r="G948" s="119"/>
    </row>
    <row r="949" spans="1:7" x14ac:dyDescent="0.15">
      <c r="A949" s="25" t="s">
        <v>1086</v>
      </c>
      <c r="B949" s="25" t="s">
        <v>1087</v>
      </c>
      <c r="C949" s="22">
        <v>7.8154620000000001</v>
      </c>
      <c r="D949" s="22">
        <v>4.36096781</v>
      </c>
      <c r="E949" s="23">
        <f t="shared" si="49"/>
        <v>0.79213934624296156</v>
      </c>
      <c r="F949" s="24">
        <f t="shared" si="50"/>
        <v>3.1093080487708193E-4</v>
      </c>
      <c r="G949" s="119"/>
    </row>
    <row r="950" spans="1:7" x14ac:dyDescent="0.15">
      <c r="A950" s="25" t="s">
        <v>1088</v>
      </c>
      <c r="B950" s="25" t="s">
        <v>1089</v>
      </c>
      <c r="C950" s="22">
        <v>3.1444420000000002</v>
      </c>
      <c r="D950" s="22">
        <v>11.17011183</v>
      </c>
      <c r="E950" s="23">
        <f t="shared" si="49"/>
        <v>-0.71849502960616285</v>
      </c>
      <c r="F950" s="24">
        <f t="shared" si="50"/>
        <v>1.2509866748111644E-4</v>
      </c>
      <c r="G950" s="119"/>
    </row>
    <row r="951" spans="1:7" x14ac:dyDescent="0.15">
      <c r="A951" s="25" t="s">
        <v>1090</v>
      </c>
      <c r="B951" s="25" t="s">
        <v>1091</v>
      </c>
      <c r="C951" s="22">
        <v>5.3284640000000003</v>
      </c>
      <c r="D951" s="22">
        <v>8.1552669699999996</v>
      </c>
      <c r="E951" s="23">
        <f t="shared" si="49"/>
        <v>-0.3466229836985949</v>
      </c>
      <c r="F951" s="24">
        <f t="shared" si="50"/>
        <v>2.1198792858036485E-4</v>
      </c>
      <c r="G951" s="119"/>
    </row>
    <row r="952" spans="1:7" x14ac:dyDescent="0.15">
      <c r="A952" s="25" t="s">
        <v>1092</v>
      </c>
      <c r="B952" s="25" t="s">
        <v>1093</v>
      </c>
      <c r="C952" s="22">
        <v>3.3133919999999999</v>
      </c>
      <c r="D952" s="22">
        <v>5.7179254299999993</v>
      </c>
      <c r="E952" s="23">
        <f t="shared" si="49"/>
        <v>-0.42052549642991754</v>
      </c>
      <c r="F952" s="24">
        <f t="shared" si="50"/>
        <v>1.3182018432605574E-4</v>
      </c>
      <c r="G952" s="119"/>
    </row>
    <row r="953" spans="1:7" x14ac:dyDescent="0.15">
      <c r="A953" s="25" t="s">
        <v>711</v>
      </c>
      <c r="B953" s="25" t="s">
        <v>731</v>
      </c>
      <c r="C953" s="22">
        <v>23.397400000000001</v>
      </c>
      <c r="D953" s="22">
        <v>15.196825970000001</v>
      </c>
      <c r="E953" s="23">
        <f t="shared" si="49"/>
        <v>0.53962413244638863</v>
      </c>
      <c r="F953" s="24">
        <f t="shared" si="50"/>
        <v>9.3084355269477817E-4</v>
      </c>
      <c r="G953" s="119"/>
    </row>
    <row r="954" spans="1:7" x14ac:dyDescent="0.15">
      <c r="A954" s="25" t="s">
        <v>1095</v>
      </c>
      <c r="B954" s="25" t="s">
        <v>1096</v>
      </c>
      <c r="C954" s="22">
        <v>6.3299300000000001</v>
      </c>
      <c r="D954" s="22">
        <v>7.0664489100000001</v>
      </c>
      <c r="E954" s="23">
        <f t="shared" si="49"/>
        <v>-0.10422758579032876</v>
      </c>
      <c r="F954" s="24">
        <f t="shared" si="50"/>
        <v>2.5183031146662694E-4</v>
      </c>
      <c r="G954" s="119"/>
    </row>
    <row r="955" spans="1:7" x14ac:dyDescent="0.15">
      <c r="A955" s="25" t="s">
        <v>1106</v>
      </c>
      <c r="B955" s="25" t="s">
        <v>1107</v>
      </c>
      <c r="C955" s="22">
        <v>3.5481889999999998</v>
      </c>
      <c r="D955" s="22">
        <v>5.9261554800000003</v>
      </c>
      <c r="E955" s="23">
        <f t="shared" si="49"/>
        <v>-0.40126629954703796</v>
      </c>
      <c r="F955" s="24">
        <f t="shared" si="50"/>
        <v>1.4116136213393506E-4</v>
      </c>
      <c r="G955" s="119"/>
    </row>
    <row r="956" spans="1:7" x14ac:dyDescent="0.15">
      <c r="A956" s="25" t="s">
        <v>1108</v>
      </c>
      <c r="B956" s="25" t="s">
        <v>1109</v>
      </c>
      <c r="C956" s="22">
        <v>0.39558209999999999</v>
      </c>
      <c r="D956" s="22">
        <v>0.31715034999999997</v>
      </c>
      <c r="E956" s="23">
        <f t="shared" si="49"/>
        <v>0.24730147704393213</v>
      </c>
      <c r="F956" s="24">
        <f t="shared" si="50"/>
        <v>1.5737861785773675E-5</v>
      </c>
      <c r="G956" s="119"/>
    </row>
    <row r="957" spans="1:7" x14ac:dyDescent="0.15">
      <c r="A957" s="25" t="s">
        <v>1110</v>
      </c>
      <c r="B957" s="25" t="s">
        <v>1111</v>
      </c>
      <c r="C957" s="22">
        <v>0.45779750000000002</v>
      </c>
      <c r="D957" s="22">
        <v>0.23652882</v>
      </c>
      <c r="E957" s="23">
        <f t="shared" si="49"/>
        <v>0.93548295721426267</v>
      </c>
      <c r="F957" s="24">
        <f t="shared" si="50"/>
        <v>1.8213042958396561E-5</v>
      </c>
      <c r="G957" s="119"/>
    </row>
    <row r="958" spans="1:7" x14ac:dyDescent="0.15">
      <c r="A958" s="25" t="s">
        <v>600</v>
      </c>
      <c r="B958" s="25" t="s">
        <v>1113</v>
      </c>
      <c r="C958" s="22">
        <v>3.2126399999999999</v>
      </c>
      <c r="D958" s="22">
        <v>3.2577651899999998</v>
      </c>
      <c r="E958" s="23">
        <f t="shared" si="49"/>
        <v>-1.3851578419008082E-2</v>
      </c>
      <c r="F958" s="24">
        <f t="shared" si="50"/>
        <v>1.278118607678354E-4</v>
      </c>
      <c r="G958" s="119"/>
    </row>
    <row r="959" spans="1:7" x14ac:dyDescent="0.15">
      <c r="A959" s="25" t="s">
        <v>1116</v>
      </c>
      <c r="B959" s="25" t="s">
        <v>1117</v>
      </c>
      <c r="C959" s="22">
        <v>149.4419</v>
      </c>
      <c r="D959" s="22">
        <v>138.72813575000001</v>
      </c>
      <c r="E959" s="23">
        <f t="shared" si="49"/>
        <v>7.7228488598067191E-2</v>
      </c>
      <c r="F959" s="24">
        <f t="shared" si="50"/>
        <v>5.945405434683246E-3</v>
      </c>
      <c r="G959" s="119"/>
    </row>
    <row r="960" spans="1:7" x14ac:dyDescent="0.15">
      <c r="A960" s="25" t="s">
        <v>1120</v>
      </c>
      <c r="B960" s="25" t="s">
        <v>1121</v>
      </c>
      <c r="C960" s="22">
        <v>4.9232870000000002</v>
      </c>
      <c r="D960" s="22">
        <v>2.59890636</v>
      </c>
      <c r="E960" s="23">
        <f t="shared" si="49"/>
        <v>0.8943687528626465</v>
      </c>
      <c r="F960" s="24">
        <f t="shared" si="50"/>
        <v>1.9586834272252544E-4</v>
      </c>
      <c r="G960" s="119"/>
    </row>
    <row r="961" spans="1:7" x14ac:dyDescent="0.15">
      <c r="A961" s="25" t="s">
        <v>540</v>
      </c>
      <c r="B961" s="25" t="s">
        <v>141</v>
      </c>
      <c r="C961" s="22">
        <v>0.3346247</v>
      </c>
      <c r="D961" s="22">
        <v>1.64848314</v>
      </c>
      <c r="E961" s="23">
        <f t="shared" si="49"/>
        <v>-0.7970105414605575</v>
      </c>
      <c r="F961" s="24">
        <f t="shared" si="50"/>
        <v>1.3312728959945308E-5</v>
      </c>
      <c r="G961" s="119"/>
    </row>
    <row r="962" spans="1:7" x14ac:dyDescent="0.15">
      <c r="A962" s="25" t="s">
        <v>1124</v>
      </c>
      <c r="B962" s="25" t="s">
        <v>1125</v>
      </c>
      <c r="C962" s="22">
        <v>0.17241579999999998</v>
      </c>
      <c r="D962" s="22">
        <v>0.14301079</v>
      </c>
      <c r="E962" s="23">
        <f t="shared" si="49"/>
        <v>0.205613926054111</v>
      </c>
      <c r="F962" s="24">
        <f t="shared" si="50"/>
        <v>6.8594004381987876E-6</v>
      </c>
      <c r="G962" s="119"/>
    </row>
    <row r="963" spans="1:7" x14ac:dyDescent="0.15">
      <c r="A963" s="25" t="s">
        <v>1126</v>
      </c>
      <c r="B963" s="25" t="s">
        <v>1127</v>
      </c>
      <c r="C963" s="22">
        <v>0.4151474</v>
      </c>
      <c r="D963" s="22">
        <v>0.19822155999999999</v>
      </c>
      <c r="E963" s="23">
        <f t="shared" si="49"/>
        <v>1.0943604721908153</v>
      </c>
      <c r="F963" s="24">
        <f t="shared" si="50"/>
        <v>1.6516248844230563E-5</v>
      </c>
      <c r="G963" s="119"/>
    </row>
    <row r="964" spans="1:7" x14ac:dyDescent="0.15">
      <c r="A964" s="25" t="s">
        <v>1132</v>
      </c>
      <c r="B964" s="25" t="s">
        <v>1133</v>
      </c>
      <c r="C964" s="22">
        <v>8.0445059999999999E-2</v>
      </c>
      <c r="D964" s="22">
        <v>0.52318452999999998</v>
      </c>
      <c r="E964" s="23">
        <f t="shared" si="49"/>
        <v>-0.84623960498220385</v>
      </c>
      <c r="F964" s="24">
        <f t="shared" si="50"/>
        <v>3.2004310499091605E-6</v>
      </c>
      <c r="G964" s="119"/>
    </row>
    <row r="965" spans="1:7" x14ac:dyDescent="0.15">
      <c r="A965" s="25" t="s">
        <v>163</v>
      </c>
      <c r="B965" s="25" t="s">
        <v>164</v>
      </c>
      <c r="C965" s="22">
        <v>0.97909390000000007</v>
      </c>
      <c r="D965" s="22">
        <v>0.24350262</v>
      </c>
      <c r="E965" s="23">
        <f t="shared" si="49"/>
        <v>3.0208762435492487</v>
      </c>
      <c r="F965" s="24">
        <f t="shared" si="50"/>
        <v>3.8952329929726635E-5</v>
      </c>
      <c r="G965" s="119"/>
    </row>
    <row r="966" spans="1:7" x14ac:dyDescent="0.15">
      <c r="A966" s="25" t="s">
        <v>165</v>
      </c>
      <c r="B966" s="25" t="s">
        <v>166</v>
      </c>
      <c r="C966" s="22">
        <v>2.9570050000000001E-2</v>
      </c>
      <c r="D966" s="22">
        <v>2.3119770000000001E-2</v>
      </c>
      <c r="E966" s="23">
        <f t="shared" si="49"/>
        <v>0.2789941249415544</v>
      </c>
      <c r="F966" s="24">
        <f t="shared" si="50"/>
        <v>1.1764166272903069E-6</v>
      </c>
      <c r="G966" s="119"/>
    </row>
    <row r="967" spans="1:7" x14ac:dyDescent="0.15">
      <c r="A967" s="25" t="s">
        <v>167</v>
      </c>
      <c r="B967" s="25" t="s">
        <v>168</v>
      </c>
      <c r="C967" s="22">
        <v>1.6669E-3</v>
      </c>
      <c r="D967" s="22">
        <v>3.9669330000000003E-2</v>
      </c>
      <c r="E967" s="23">
        <f t="shared" si="49"/>
        <v>-0.95798013225834666</v>
      </c>
      <c r="F967" s="24">
        <f t="shared" si="50"/>
        <v>6.6316048705707722E-8</v>
      </c>
      <c r="G967" s="119"/>
    </row>
    <row r="968" spans="1:7" x14ac:dyDescent="0.15">
      <c r="A968" s="25" t="s">
        <v>1391</v>
      </c>
      <c r="B968" s="25" t="s">
        <v>1392</v>
      </c>
      <c r="C968" s="22">
        <v>4.054729E-2</v>
      </c>
      <c r="D968" s="22">
        <v>0.32331508000000003</v>
      </c>
      <c r="E968" s="23">
        <f t="shared" si="49"/>
        <v>-0.87458893040188534</v>
      </c>
      <c r="F968" s="24">
        <f t="shared" si="50"/>
        <v>1.6131357961032189E-6</v>
      </c>
      <c r="G968" s="119"/>
    </row>
    <row r="969" spans="1:7" x14ac:dyDescent="0.15">
      <c r="A969" s="25" t="s">
        <v>585</v>
      </c>
      <c r="B969" s="25" t="s">
        <v>1394</v>
      </c>
      <c r="C969" s="22">
        <v>2.028966</v>
      </c>
      <c r="D969" s="22">
        <v>0.81293360999999997</v>
      </c>
      <c r="E969" s="23">
        <f t="shared" si="49"/>
        <v>1.4958569494992342</v>
      </c>
      <c r="F969" s="24">
        <f t="shared" si="50"/>
        <v>8.0720503976378289E-5</v>
      </c>
      <c r="G969" s="119"/>
    </row>
    <row r="970" spans="1:7" x14ac:dyDescent="0.15">
      <c r="A970" s="25" t="s">
        <v>586</v>
      </c>
      <c r="B970" s="25" t="s">
        <v>1396</v>
      </c>
      <c r="C970" s="22">
        <v>4.1413800000000001E-2</v>
      </c>
      <c r="D970" s="22">
        <v>5.9642819999999999E-2</v>
      </c>
      <c r="E970" s="23">
        <f t="shared" si="49"/>
        <v>-0.30563645380952809</v>
      </c>
      <c r="F970" s="24">
        <f t="shared" si="50"/>
        <v>1.6476090814616583E-6</v>
      </c>
      <c r="G970" s="119"/>
    </row>
    <row r="971" spans="1:7" x14ac:dyDescent="0.15">
      <c r="A971" s="25" t="s">
        <v>587</v>
      </c>
      <c r="B971" s="25" t="s">
        <v>1398</v>
      </c>
      <c r="C971" s="22">
        <v>0.68674690000000005</v>
      </c>
      <c r="D971" s="22">
        <v>1.01504573</v>
      </c>
      <c r="E971" s="23">
        <f t="shared" si="49"/>
        <v>-0.3234325511620052</v>
      </c>
      <c r="F971" s="24">
        <f t="shared" si="50"/>
        <v>2.7321579500206246E-5</v>
      </c>
      <c r="G971" s="119"/>
    </row>
    <row r="972" spans="1:7" x14ac:dyDescent="0.15">
      <c r="A972" s="25" t="s">
        <v>1415</v>
      </c>
      <c r="B972" s="25" t="s">
        <v>1301</v>
      </c>
      <c r="C972" s="22">
        <v>0</v>
      </c>
      <c r="D972" s="22">
        <v>0</v>
      </c>
      <c r="E972" s="23" t="str">
        <f t="shared" si="49"/>
        <v/>
      </c>
      <c r="F972" s="24">
        <f t="shared" si="50"/>
        <v>0</v>
      </c>
      <c r="G972" s="119"/>
    </row>
    <row r="973" spans="1:7" x14ac:dyDescent="0.15">
      <c r="A973" s="25" t="s">
        <v>1399</v>
      </c>
      <c r="B973" s="25" t="s">
        <v>1400</v>
      </c>
      <c r="C973" s="22">
        <v>0</v>
      </c>
      <c r="D973" s="22">
        <v>0</v>
      </c>
      <c r="E973" s="23" t="str">
        <f t="shared" si="49"/>
        <v/>
      </c>
      <c r="F973" s="24">
        <f t="shared" si="50"/>
        <v>0</v>
      </c>
      <c r="G973" s="119"/>
    </row>
    <row r="974" spans="1:7" x14ac:dyDescent="0.15">
      <c r="A974" s="25" t="s">
        <v>1401</v>
      </c>
      <c r="B974" s="25" t="s">
        <v>1402</v>
      </c>
      <c r="C974" s="22">
        <v>0</v>
      </c>
      <c r="D974" s="22">
        <v>0</v>
      </c>
      <c r="E974" s="23" t="str">
        <f t="shared" si="49"/>
        <v/>
      </c>
      <c r="F974" s="24">
        <f t="shared" si="50"/>
        <v>0</v>
      </c>
      <c r="G974" s="119"/>
    </row>
    <row r="975" spans="1:7" x14ac:dyDescent="0.15">
      <c r="A975" s="25" t="s">
        <v>1403</v>
      </c>
      <c r="B975" s="25" t="s">
        <v>1404</v>
      </c>
      <c r="C975" s="22">
        <v>0</v>
      </c>
      <c r="D975" s="22">
        <v>0</v>
      </c>
      <c r="E975" s="23" t="str">
        <f t="shared" si="49"/>
        <v/>
      </c>
      <c r="F975" s="24">
        <f t="shared" si="50"/>
        <v>0</v>
      </c>
      <c r="G975" s="119"/>
    </row>
    <row r="976" spans="1:7" x14ac:dyDescent="0.15">
      <c r="A976" s="25" t="s">
        <v>1405</v>
      </c>
      <c r="B976" s="25" t="s">
        <v>1406</v>
      </c>
      <c r="C976" s="22">
        <v>0</v>
      </c>
      <c r="D976" s="22">
        <v>0</v>
      </c>
      <c r="E976" s="23" t="str">
        <f t="shared" si="49"/>
        <v/>
      </c>
      <c r="F976" s="24">
        <f t="shared" si="50"/>
        <v>0</v>
      </c>
      <c r="G976" s="119"/>
    </row>
    <row r="977" spans="1:7" x14ac:dyDescent="0.15">
      <c r="A977" s="25" t="s">
        <v>588</v>
      </c>
      <c r="B977" s="25" t="s">
        <v>1408</v>
      </c>
      <c r="C977" s="22">
        <v>0</v>
      </c>
      <c r="D977" s="22">
        <v>0</v>
      </c>
      <c r="E977" s="23" t="str">
        <f t="shared" si="49"/>
        <v/>
      </c>
      <c r="F977" s="24">
        <f t="shared" si="50"/>
        <v>0</v>
      </c>
      <c r="G977" s="119"/>
    </row>
    <row r="978" spans="1:7" x14ac:dyDescent="0.15">
      <c r="A978" s="25" t="s">
        <v>1409</v>
      </c>
      <c r="B978" s="25" t="s">
        <v>1410</v>
      </c>
      <c r="C978" s="22">
        <v>0</v>
      </c>
      <c r="D978" s="22">
        <v>0</v>
      </c>
      <c r="E978" s="23" t="str">
        <f t="shared" si="49"/>
        <v/>
      </c>
      <c r="F978" s="24">
        <f t="shared" si="50"/>
        <v>0</v>
      </c>
      <c r="G978" s="119"/>
    </row>
    <row r="979" spans="1:7" x14ac:dyDescent="0.15">
      <c r="A979" s="25" t="s">
        <v>1411</v>
      </c>
      <c r="B979" s="25" t="s">
        <v>1412</v>
      </c>
      <c r="C979" s="22">
        <v>0</v>
      </c>
      <c r="D979" s="22">
        <v>0</v>
      </c>
      <c r="E979" s="23" t="str">
        <f t="shared" si="49"/>
        <v/>
      </c>
      <c r="F979" s="24">
        <f t="shared" si="50"/>
        <v>0</v>
      </c>
      <c r="G979" s="119"/>
    </row>
    <row r="980" spans="1:7" x14ac:dyDescent="0.15">
      <c r="A980" s="25" t="s">
        <v>1413</v>
      </c>
      <c r="B980" s="25" t="s">
        <v>1414</v>
      </c>
      <c r="C980" s="22">
        <v>0</v>
      </c>
      <c r="D980" s="22">
        <v>0</v>
      </c>
      <c r="E980" s="23" t="str">
        <f t="shared" si="49"/>
        <v/>
      </c>
      <c r="F980" s="24">
        <f t="shared" si="50"/>
        <v>0</v>
      </c>
      <c r="G980" s="119"/>
    </row>
    <row r="981" spans="1:7" x14ac:dyDescent="0.15">
      <c r="A981" s="25" t="s">
        <v>1151</v>
      </c>
      <c r="B981" s="25" t="s">
        <v>173</v>
      </c>
      <c r="C981" s="22">
        <v>1.989576</v>
      </c>
      <c r="D981" s="22">
        <v>1.7485553899999999</v>
      </c>
      <c r="E981" s="23">
        <f t="shared" si="49"/>
        <v>0.13783984847057096</v>
      </c>
      <c r="F981" s="24">
        <f t="shared" si="50"/>
        <v>7.9153409874441861E-5</v>
      </c>
      <c r="G981" s="119"/>
    </row>
    <row r="982" spans="1:7" x14ac:dyDescent="0.15">
      <c r="A982" s="25" t="s">
        <v>1153</v>
      </c>
      <c r="B982" s="25" t="s">
        <v>174</v>
      </c>
      <c r="C982" s="22">
        <v>2.400874</v>
      </c>
      <c r="D982" s="22">
        <v>0.27362704999999998</v>
      </c>
      <c r="E982" s="23">
        <f t="shared" si="49"/>
        <v>7.7742567849194746</v>
      </c>
      <c r="F982" s="24">
        <f t="shared" si="50"/>
        <v>9.5516513960205949E-5</v>
      </c>
      <c r="G982" s="119"/>
    </row>
    <row r="983" spans="1:7" x14ac:dyDescent="0.15">
      <c r="A983" s="25" t="s">
        <v>1155</v>
      </c>
      <c r="B983" s="25" t="s">
        <v>175</v>
      </c>
      <c r="C983" s="22">
        <v>6.4723059999999997</v>
      </c>
      <c r="D983" s="22">
        <v>8.9645994899999994</v>
      </c>
      <c r="E983" s="23">
        <f t="shared" si="49"/>
        <v>-0.27801504046891889</v>
      </c>
      <c r="F983" s="24">
        <f t="shared" si="50"/>
        <v>2.574946067156064E-4</v>
      </c>
      <c r="G983" s="119"/>
    </row>
    <row r="984" spans="1:7" x14ac:dyDescent="0.15">
      <c r="A984" s="25" t="s">
        <v>1157</v>
      </c>
      <c r="B984" s="25" t="s">
        <v>176</v>
      </c>
      <c r="C984" s="22">
        <v>0.5129918</v>
      </c>
      <c r="D984" s="22">
        <v>0.51558468999999996</v>
      </c>
      <c r="E984" s="23">
        <f t="shared" si="49"/>
        <v>-5.029028305708505E-3</v>
      </c>
      <c r="F984" s="24">
        <f t="shared" si="50"/>
        <v>2.0408896271179237E-5</v>
      </c>
      <c r="G984" s="119"/>
    </row>
    <row r="985" spans="1:7" x14ac:dyDescent="0.15">
      <c r="A985" s="25" t="s">
        <v>1159</v>
      </c>
      <c r="B985" s="25" t="s">
        <v>177</v>
      </c>
      <c r="C985" s="22">
        <v>76.268510000000006</v>
      </c>
      <c r="D985" s="22">
        <v>72.066915379999998</v>
      </c>
      <c r="E985" s="23">
        <f t="shared" si="49"/>
        <v>5.8301296757957699E-2</v>
      </c>
      <c r="F985" s="24">
        <f t="shared" si="50"/>
        <v>3.0342709363919591E-3</v>
      </c>
      <c r="G985" s="119"/>
    </row>
    <row r="986" spans="1:7" x14ac:dyDescent="0.15">
      <c r="A986" s="25" t="s">
        <v>713</v>
      </c>
      <c r="B986" s="25" t="s">
        <v>26</v>
      </c>
      <c r="C986" s="22">
        <v>0.50142509999999996</v>
      </c>
      <c r="D986" s="22">
        <v>0.31511995000000004</v>
      </c>
      <c r="E986" s="23">
        <f t="shared" si="49"/>
        <v>0.59121978789346685</v>
      </c>
      <c r="F986" s="24">
        <f t="shared" si="50"/>
        <v>1.9948725990679922E-5</v>
      </c>
      <c r="G986" s="119"/>
    </row>
    <row r="987" spans="1:7" x14ac:dyDescent="0.15">
      <c r="A987" s="25" t="s">
        <v>1161</v>
      </c>
      <c r="B987" s="25" t="s">
        <v>178</v>
      </c>
      <c r="C987" s="22">
        <v>10.305999999999999</v>
      </c>
      <c r="D987" s="22">
        <v>14.563982150000001</v>
      </c>
      <c r="E987" s="23">
        <f t="shared" si="49"/>
        <v>-0.29236386766650913</v>
      </c>
      <c r="F987" s="24">
        <f t="shared" si="50"/>
        <v>4.1001451674427004E-4</v>
      </c>
      <c r="G987" s="119"/>
    </row>
    <row r="988" spans="1:7" x14ac:dyDescent="0.15">
      <c r="A988" s="25" t="s">
        <v>1163</v>
      </c>
      <c r="B988" s="25" t="s">
        <v>179</v>
      </c>
      <c r="C988" s="22">
        <v>19.46696</v>
      </c>
      <c r="D988" s="22">
        <v>2.01317536</v>
      </c>
      <c r="E988" s="23">
        <f t="shared" si="49"/>
        <v>8.6697785929587372</v>
      </c>
      <c r="F988" s="24">
        <f t="shared" si="50"/>
        <v>7.7447469405007136E-4</v>
      </c>
      <c r="G988" s="119"/>
    </row>
    <row r="989" spans="1:7" x14ac:dyDescent="0.15">
      <c r="A989" s="25" t="s">
        <v>1165</v>
      </c>
      <c r="B989" s="25" t="s">
        <v>180</v>
      </c>
      <c r="C989" s="22">
        <v>14.506959999999999</v>
      </c>
      <c r="D989" s="22">
        <v>8.3003898899999999</v>
      </c>
      <c r="E989" s="23">
        <f t="shared" si="49"/>
        <v>0.74774440625704153</v>
      </c>
      <c r="F989" s="24">
        <f t="shared" si="50"/>
        <v>5.7714575915277075E-4</v>
      </c>
      <c r="G989" s="119"/>
    </row>
    <row r="990" spans="1:7" x14ac:dyDescent="0.15">
      <c r="A990" s="25" t="s">
        <v>1167</v>
      </c>
      <c r="B990" s="25" t="s">
        <v>226</v>
      </c>
      <c r="C990" s="22">
        <v>22.68356</v>
      </c>
      <c r="D990" s="22">
        <v>4.8561067400000004</v>
      </c>
      <c r="E990" s="23">
        <f t="shared" si="49"/>
        <v>3.6711411454683134</v>
      </c>
      <c r="F990" s="24">
        <f t="shared" si="50"/>
        <v>9.0244409969334892E-4</v>
      </c>
      <c r="G990" s="119"/>
    </row>
    <row r="991" spans="1:7" x14ac:dyDescent="0.15">
      <c r="A991" s="25" t="s">
        <v>227</v>
      </c>
      <c r="B991" s="25" t="s">
        <v>228</v>
      </c>
      <c r="C991" s="22">
        <v>10.858700000000001</v>
      </c>
      <c r="D991" s="22">
        <v>27.9971192</v>
      </c>
      <c r="E991" s="23">
        <f t="shared" si="49"/>
        <v>-0.61214938142635766</v>
      </c>
      <c r="F991" s="24">
        <f t="shared" si="50"/>
        <v>4.3200316640510435E-4</v>
      </c>
      <c r="G991" s="119"/>
    </row>
    <row r="992" spans="1:7" x14ac:dyDescent="0.15">
      <c r="A992" s="25" t="s">
        <v>1173</v>
      </c>
      <c r="B992" s="25" t="s">
        <v>1174</v>
      </c>
      <c r="C992" s="22">
        <v>5.0813179999999996</v>
      </c>
      <c r="D992" s="22">
        <v>15.77598884</v>
      </c>
      <c r="E992" s="23">
        <f t="shared" si="49"/>
        <v>-0.67790811393601369</v>
      </c>
      <c r="F992" s="24">
        <f t="shared" si="50"/>
        <v>2.0215545742227446E-4</v>
      </c>
      <c r="G992" s="119"/>
    </row>
    <row r="993" spans="1:7" x14ac:dyDescent="0.15">
      <c r="A993" s="25" t="s">
        <v>1178</v>
      </c>
      <c r="B993" s="25" t="s">
        <v>231</v>
      </c>
      <c r="C993" s="22">
        <v>0.68362919999999994</v>
      </c>
      <c r="D993" s="22">
        <v>0.57623610000000003</v>
      </c>
      <c r="E993" s="23">
        <f t="shared" si="49"/>
        <v>0.186369961895827</v>
      </c>
      <c r="F993" s="24">
        <f t="shared" si="50"/>
        <v>2.7197544738043072E-5</v>
      </c>
      <c r="G993" s="119"/>
    </row>
    <row r="994" spans="1:7" x14ac:dyDescent="0.15">
      <c r="A994" s="25" t="s">
        <v>670</v>
      </c>
      <c r="B994" s="25" t="s">
        <v>1182</v>
      </c>
      <c r="C994" s="22">
        <v>0.60120340000000005</v>
      </c>
      <c r="D994" s="22">
        <v>0.80875374</v>
      </c>
      <c r="E994" s="23">
        <f t="shared" si="49"/>
        <v>-0.25662983641967452</v>
      </c>
      <c r="F994" s="24">
        <f t="shared" si="50"/>
        <v>2.3918311810208821E-5</v>
      </c>
      <c r="G994" s="119"/>
    </row>
    <row r="995" spans="1:7" x14ac:dyDescent="0.15">
      <c r="A995" s="25" t="s">
        <v>825</v>
      </c>
      <c r="B995" s="25" t="s">
        <v>1183</v>
      </c>
      <c r="C995" s="22">
        <v>164.4555</v>
      </c>
      <c r="D995" s="22">
        <v>204.36002049999999</v>
      </c>
      <c r="E995" s="23">
        <f t="shared" si="49"/>
        <v>-0.19526578830030994</v>
      </c>
      <c r="F995" s="24">
        <f t="shared" si="50"/>
        <v>6.5427073897183488E-3</v>
      </c>
      <c r="G995" s="119"/>
    </row>
    <row r="996" spans="1:7" x14ac:dyDescent="0.15">
      <c r="A996" s="25" t="s">
        <v>510</v>
      </c>
      <c r="B996" s="25" t="s">
        <v>232</v>
      </c>
      <c r="C996" s="22">
        <v>0.61841830000000009</v>
      </c>
      <c r="D996" s="22">
        <v>1.6438677500000001</v>
      </c>
      <c r="E996" s="23">
        <f t="shared" si="49"/>
        <v>-0.62380288803646156</v>
      </c>
      <c r="F996" s="24">
        <f t="shared" si="50"/>
        <v>2.4603190415322437E-5</v>
      </c>
      <c r="G996" s="119"/>
    </row>
    <row r="997" spans="1:7" x14ac:dyDescent="0.15">
      <c r="A997" s="25" t="s">
        <v>1244</v>
      </c>
      <c r="B997" s="25" t="s">
        <v>233</v>
      </c>
      <c r="C997" s="22">
        <v>3.846619</v>
      </c>
      <c r="D997" s="22">
        <v>6.1082240199999998</v>
      </c>
      <c r="E997" s="23">
        <f t="shared" si="49"/>
        <v>-0.37025574251941074</v>
      </c>
      <c r="F997" s="24">
        <f t="shared" si="50"/>
        <v>1.5303411899712083E-4</v>
      </c>
      <c r="G997" s="119"/>
    </row>
    <row r="998" spans="1:7" x14ac:dyDescent="0.15">
      <c r="A998" s="25" t="s">
        <v>512</v>
      </c>
      <c r="B998" s="25" t="s">
        <v>234</v>
      </c>
      <c r="C998" s="22">
        <v>5.4731180000000004</v>
      </c>
      <c r="D998" s="22">
        <v>6.7144869299999996</v>
      </c>
      <c r="E998" s="23">
        <f t="shared" si="49"/>
        <v>-0.1848791937405706</v>
      </c>
      <c r="F998" s="24">
        <f t="shared" si="50"/>
        <v>2.1774285191678304E-4</v>
      </c>
      <c r="G998" s="119"/>
    </row>
    <row r="999" spans="1:7" x14ac:dyDescent="0.15">
      <c r="A999" s="25" t="s">
        <v>827</v>
      </c>
      <c r="B999" s="25" t="s">
        <v>235</v>
      </c>
      <c r="C999" s="22">
        <v>3.493646</v>
      </c>
      <c r="D999" s="22">
        <v>4.2308881900000008</v>
      </c>
      <c r="E999" s="23">
        <f t="shared" si="49"/>
        <v>-0.17425234534500911</v>
      </c>
      <c r="F999" s="24">
        <f t="shared" si="50"/>
        <v>1.3899142017907549E-4</v>
      </c>
      <c r="G999" s="119"/>
    </row>
    <row r="1000" spans="1:7" x14ac:dyDescent="0.15">
      <c r="A1000" s="25" t="s">
        <v>674</v>
      </c>
      <c r="B1000" s="25" t="s">
        <v>1192</v>
      </c>
      <c r="C1000" s="22">
        <v>1.593543E-2</v>
      </c>
      <c r="D1000" s="22">
        <v>1.194684E-2</v>
      </c>
      <c r="E1000" s="23">
        <f t="shared" si="49"/>
        <v>0.33386150647367852</v>
      </c>
      <c r="F1000" s="24">
        <f t="shared" si="50"/>
        <v>6.3397609456259884E-7</v>
      </c>
      <c r="G1000" s="119"/>
    </row>
    <row r="1001" spans="1:7" x14ac:dyDescent="0.15">
      <c r="A1001" s="25" t="s">
        <v>516</v>
      </c>
      <c r="B1001" s="25" t="s">
        <v>236</v>
      </c>
      <c r="C1001" s="22">
        <v>0.34596470000000001</v>
      </c>
      <c r="D1001" s="22">
        <v>4.31027731</v>
      </c>
      <c r="E1001" s="23">
        <f t="shared" si="49"/>
        <v>-0.91973493232155867</v>
      </c>
      <c r="F1001" s="24">
        <f t="shared" si="50"/>
        <v>1.3763880194166153E-5</v>
      </c>
      <c r="G1001" s="119"/>
    </row>
    <row r="1002" spans="1:7" x14ac:dyDescent="0.15">
      <c r="A1002" s="25" t="s">
        <v>1199</v>
      </c>
      <c r="B1002" s="25" t="s">
        <v>1200</v>
      </c>
      <c r="C1002" s="22">
        <v>27.019639999999999</v>
      </c>
      <c r="D1002" s="22">
        <v>47.474719999999998</v>
      </c>
      <c r="E1002" s="23">
        <f t="shared" ref="E1002:E1065" si="51">IF(ISERROR(C1002/D1002-1),"",((C1002/D1002-1)))</f>
        <v>-0.43086257275451023</v>
      </c>
      <c r="F1002" s="24">
        <f t="shared" ref="F1002:F1065" si="52">C1002/$C$1656</f>
        <v>1.0749509642154229E-3</v>
      </c>
      <c r="G1002" s="119"/>
    </row>
    <row r="1003" spans="1:7" x14ac:dyDescent="0.15">
      <c r="A1003" s="25" t="s">
        <v>1203</v>
      </c>
      <c r="B1003" s="25" t="s">
        <v>1204</v>
      </c>
      <c r="C1003" s="22">
        <v>0.43756270000000003</v>
      </c>
      <c r="D1003" s="22">
        <v>0.23763532999999998</v>
      </c>
      <c r="E1003" s="23">
        <f t="shared" si="51"/>
        <v>0.8413200596056154</v>
      </c>
      <c r="F1003" s="24">
        <f t="shared" si="52"/>
        <v>1.7408020472134486E-5</v>
      </c>
      <c r="G1003" s="119"/>
    </row>
    <row r="1004" spans="1:7" x14ac:dyDescent="0.15">
      <c r="A1004" s="25" t="s">
        <v>1207</v>
      </c>
      <c r="B1004" s="25" t="s">
        <v>1208</v>
      </c>
      <c r="C1004" s="22">
        <v>0</v>
      </c>
      <c r="D1004" s="22">
        <v>2.0315200000000002E-2</v>
      </c>
      <c r="E1004" s="23">
        <f t="shared" si="51"/>
        <v>-1</v>
      </c>
      <c r="F1004" s="24">
        <f t="shared" si="52"/>
        <v>0</v>
      </c>
      <c r="G1004" s="119"/>
    </row>
    <row r="1005" spans="1:7" x14ac:dyDescent="0.15">
      <c r="A1005" s="25" t="s">
        <v>1211</v>
      </c>
      <c r="B1005" s="25" t="s">
        <v>1212</v>
      </c>
      <c r="C1005" s="22">
        <v>8.1393460000000001E-2</v>
      </c>
      <c r="D1005" s="22">
        <v>0.39010784999999998</v>
      </c>
      <c r="E1005" s="23">
        <f t="shared" si="51"/>
        <v>-0.7913565184602156</v>
      </c>
      <c r="F1005" s="24">
        <f t="shared" si="52"/>
        <v>3.2381622518963783E-6</v>
      </c>
      <c r="G1005" s="119"/>
    </row>
    <row r="1006" spans="1:7" x14ac:dyDescent="0.15">
      <c r="A1006" s="25" t="s">
        <v>1215</v>
      </c>
      <c r="B1006" s="25" t="s">
        <v>1216</v>
      </c>
      <c r="C1006" s="22">
        <v>2.362422</v>
      </c>
      <c r="D1006" s="22">
        <v>6.0874688299999997</v>
      </c>
      <c r="E1006" s="23">
        <f t="shared" si="51"/>
        <v>-0.61192047697105001</v>
      </c>
      <c r="F1006" s="24">
        <f t="shared" si="52"/>
        <v>9.3986737306038412E-5</v>
      </c>
      <c r="G1006" s="119"/>
    </row>
    <row r="1007" spans="1:7" x14ac:dyDescent="0.15">
      <c r="A1007" s="25" t="s">
        <v>1219</v>
      </c>
      <c r="B1007" s="25" t="s">
        <v>1220</v>
      </c>
      <c r="C1007" s="22">
        <v>5.9371800000000002E-3</v>
      </c>
      <c r="D1007" s="22">
        <v>3.41655373</v>
      </c>
      <c r="E1007" s="23">
        <f t="shared" si="51"/>
        <v>-0.99826223133918046</v>
      </c>
      <c r="F1007" s="24">
        <f t="shared" si="52"/>
        <v>2.3620512211563607E-7</v>
      </c>
      <c r="G1007" s="119"/>
    </row>
    <row r="1008" spans="1:7" x14ac:dyDescent="0.15">
      <c r="A1008" s="25" t="s">
        <v>1318</v>
      </c>
      <c r="B1008" s="25" t="s">
        <v>1319</v>
      </c>
      <c r="C1008" s="22">
        <v>2.7700599999999999E-2</v>
      </c>
      <c r="D1008" s="22">
        <v>0</v>
      </c>
      <c r="E1008" s="23" t="str">
        <f t="shared" si="51"/>
        <v/>
      </c>
      <c r="F1008" s="24">
        <f t="shared" si="52"/>
        <v>1.1020423173419685E-6</v>
      </c>
      <c r="G1008" s="119"/>
    </row>
    <row r="1009" spans="1:7" x14ac:dyDescent="0.15">
      <c r="A1009" s="25" t="s">
        <v>1419</v>
      </c>
      <c r="B1009" s="25" t="s">
        <v>1420</v>
      </c>
      <c r="C1009" s="22">
        <v>3.553E-5</v>
      </c>
      <c r="D1009" s="22">
        <v>2.1438479999999999E-2</v>
      </c>
      <c r="E1009" s="23">
        <f t="shared" si="51"/>
        <v>-0.99834269966900635</v>
      </c>
      <c r="F1009" s="24">
        <f t="shared" si="52"/>
        <v>1.4135276324397355E-9</v>
      </c>
      <c r="G1009" s="119"/>
    </row>
    <row r="1010" spans="1:7" x14ac:dyDescent="0.15">
      <c r="A1010" s="25" t="s">
        <v>1423</v>
      </c>
      <c r="B1010" s="25" t="s">
        <v>1424</v>
      </c>
      <c r="C1010" s="22">
        <v>5.4134999999999999E-3</v>
      </c>
      <c r="D1010" s="22">
        <v>0</v>
      </c>
      <c r="E1010" s="23" t="str">
        <f t="shared" si="51"/>
        <v/>
      </c>
      <c r="F1010" s="24">
        <f t="shared" si="52"/>
        <v>2.1537100586018882E-7</v>
      </c>
      <c r="G1010" s="119"/>
    </row>
    <row r="1011" spans="1:7" x14ac:dyDescent="0.15">
      <c r="A1011" s="25" t="s">
        <v>1427</v>
      </c>
      <c r="B1011" s="25" t="s">
        <v>1428</v>
      </c>
      <c r="C1011" s="22">
        <v>8.4226800000000004E-2</v>
      </c>
      <c r="D1011" s="22">
        <v>0.46011201000000002</v>
      </c>
      <c r="E1011" s="23">
        <f t="shared" si="51"/>
        <v>-0.81694283528917233</v>
      </c>
      <c r="F1011" s="24">
        <f t="shared" si="52"/>
        <v>3.3508840189128942E-6</v>
      </c>
      <c r="G1011" s="119"/>
    </row>
    <row r="1012" spans="1:7" x14ac:dyDescent="0.15">
      <c r="A1012" s="25" t="s">
        <v>916</v>
      </c>
      <c r="B1012" s="25" t="s">
        <v>1432</v>
      </c>
      <c r="C1012" s="22">
        <v>6.2898000000000001E-4</v>
      </c>
      <c r="D1012" s="22">
        <v>2.1463880000000001E-2</v>
      </c>
      <c r="E1012" s="23">
        <f t="shared" si="51"/>
        <v>-0.97069588536648543</v>
      </c>
      <c r="F1012" s="24">
        <f t="shared" si="52"/>
        <v>2.5023377716069374E-8</v>
      </c>
      <c r="G1012" s="119"/>
    </row>
    <row r="1013" spans="1:7" x14ac:dyDescent="0.15">
      <c r="A1013" s="25" t="s">
        <v>1435</v>
      </c>
      <c r="B1013" s="25" t="s">
        <v>1436</v>
      </c>
      <c r="C1013" s="22">
        <v>1.9792799999999999E-3</v>
      </c>
      <c r="D1013" s="22">
        <v>0</v>
      </c>
      <c r="E1013" s="23" t="str">
        <f t="shared" si="51"/>
        <v/>
      </c>
      <c r="F1013" s="24">
        <f t="shared" si="52"/>
        <v>7.8743793198292144E-8</v>
      </c>
      <c r="G1013" s="119"/>
    </row>
    <row r="1014" spans="1:7" x14ac:dyDescent="0.15">
      <c r="A1014" s="25" t="s">
        <v>1439</v>
      </c>
      <c r="B1014" s="25" t="s">
        <v>1440</v>
      </c>
      <c r="C1014" s="22">
        <v>0</v>
      </c>
      <c r="D1014" s="22">
        <v>0</v>
      </c>
      <c r="E1014" s="23" t="str">
        <f t="shared" si="51"/>
        <v/>
      </c>
      <c r="F1014" s="24">
        <f t="shared" si="52"/>
        <v>0</v>
      </c>
      <c r="G1014" s="119"/>
    </row>
    <row r="1015" spans="1:7" x14ac:dyDescent="0.15">
      <c r="A1015" s="25" t="s">
        <v>1443</v>
      </c>
      <c r="B1015" s="25" t="s">
        <v>1444</v>
      </c>
      <c r="C1015" s="22">
        <v>0.2899697</v>
      </c>
      <c r="D1015" s="22">
        <v>0.18508811999999999</v>
      </c>
      <c r="E1015" s="23">
        <f t="shared" si="51"/>
        <v>0.56665754668641077</v>
      </c>
      <c r="F1015" s="24">
        <f t="shared" si="52"/>
        <v>1.1536171784977776E-5</v>
      </c>
      <c r="G1015" s="119"/>
    </row>
    <row r="1016" spans="1:7" x14ac:dyDescent="0.15">
      <c r="A1016" s="25" t="s">
        <v>917</v>
      </c>
      <c r="B1016" s="25" t="s">
        <v>1448</v>
      </c>
      <c r="C1016" s="22">
        <v>0</v>
      </c>
      <c r="D1016" s="22">
        <v>1.18347E-2</v>
      </c>
      <c r="E1016" s="23">
        <f t="shared" si="51"/>
        <v>-1</v>
      </c>
      <c r="F1016" s="24">
        <f t="shared" si="52"/>
        <v>0</v>
      </c>
      <c r="G1016" s="119"/>
    </row>
    <row r="1017" spans="1:7" x14ac:dyDescent="0.15">
      <c r="A1017" s="25" t="s">
        <v>1453</v>
      </c>
      <c r="B1017" s="25" t="s">
        <v>1454</v>
      </c>
      <c r="C1017" s="22">
        <v>0</v>
      </c>
      <c r="D1017" s="22">
        <v>0</v>
      </c>
      <c r="E1017" s="23" t="str">
        <f t="shared" si="51"/>
        <v/>
      </c>
      <c r="F1017" s="24">
        <f t="shared" si="52"/>
        <v>0</v>
      </c>
      <c r="G1017" s="119"/>
    </row>
    <row r="1018" spans="1:7" x14ac:dyDescent="0.15">
      <c r="A1018" s="25" t="s">
        <v>1457</v>
      </c>
      <c r="B1018" s="25" t="s">
        <v>1458</v>
      </c>
      <c r="C1018" s="22">
        <v>0.38180429999999999</v>
      </c>
      <c r="D1018" s="22">
        <v>0.79105862999999998</v>
      </c>
      <c r="E1018" s="23">
        <f t="shared" si="51"/>
        <v>-0.51735018679968137</v>
      </c>
      <c r="F1018" s="24">
        <f t="shared" si="52"/>
        <v>1.5189724971413187E-5</v>
      </c>
      <c r="G1018" s="119"/>
    </row>
    <row r="1019" spans="1:7" x14ac:dyDescent="0.15">
      <c r="A1019" s="25" t="s">
        <v>1461</v>
      </c>
      <c r="B1019" s="25" t="s">
        <v>1462</v>
      </c>
      <c r="C1019" s="22">
        <v>0</v>
      </c>
      <c r="D1019" s="22">
        <v>0</v>
      </c>
      <c r="E1019" s="23" t="str">
        <f t="shared" si="51"/>
        <v/>
      </c>
      <c r="F1019" s="24">
        <f t="shared" si="52"/>
        <v>0</v>
      </c>
      <c r="G1019" s="119"/>
    </row>
    <row r="1020" spans="1:7" x14ac:dyDescent="0.15">
      <c r="A1020" s="25" t="s">
        <v>1465</v>
      </c>
      <c r="B1020" s="25" t="s">
        <v>1466</v>
      </c>
      <c r="C1020" s="22">
        <v>0.21317839999999999</v>
      </c>
      <c r="D1020" s="22">
        <v>6.3999999999999997E-5</v>
      </c>
      <c r="E1020" s="23">
        <f t="shared" si="51"/>
        <v>3329.9124999999999</v>
      </c>
      <c r="F1020" s="24">
        <f t="shared" si="52"/>
        <v>8.4811021401432847E-6</v>
      </c>
      <c r="G1020" s="119"/>
    </row>
    <row r="1021" spans="1:7" x14ac:dyDescent="0.15">
      <c r="A1021" s="25" t="s">
        <v>1469</v>
      </c>
      <c r="B1021" s="25" t="s">
        <v>1470</v>
      </c>
      <c r="C1021" s="22">
        <v>2.0359499999999999E-3</v>
      </c>
      <c r="D1021" s="22">
        <v>0</v>
      </c>
      <c r="E1021" s="23" t="str">
        <f t="shared" si="51"/>
        <v/>
      </c>
      <c r="F1021" s="24">
        <f t="shared" si="52"/>
        <v>8.0998355847612701E-8</v>
      </c>
      <c r="G1021" s="119"/>
    </row>
    <row r="1022" spans="1:7" x14ac:dyDescent="0.15">
      <c r="A1022" s="25" t="s">
        <v>1475</v>
      </c>
      <c r="B1022" s="25" t="s">
        <v>1476</v>
      </c>
      <c r="C1022" s="22">
        <v>5.89312E-3</v>
      </c>
      <c r="D1022" s="22">
        <v>6.7000200000000001E-3</v>
      </c>
      <c r="E1022" s="23">
        <f t="shared" si="51"/>
        <v>-0.12043247632096621</v>
      </c>
      <c r="F1022" s="24">
        <f t="shared" si="52"/>
        <v>2.3445223645604431E-7</v>
      </c>
      <c r="G1022" s="119"/>
    </row>
    <row r="1023" spans="1:7" x14ac:dyDescent="0.15">
      <c r="A1023" s="25" t="s">
        <v>668</v>
      </c>
      <c r="B1023" s="25" t="s">
        <v>1479</v>
      </c>
      <c r="C1023" s="22">
        <v>0.80067790000000005</v>
      </c>
      <c r="D1023" s="22">
        <v>5.6253300000000006E-2</v>
      </c>
      <c r="E1023" s="23">
        <f t="shared" si="51"/>
        <v>13.233438749371148</v>
      </c>
      <c r="F1023" s="24">
        <f t="shared" si="52"/>
        <v>3.185421717798535E-5</v>
      </c>
      <c r="G1023" s="119"/>
    </row>
    <row r="1024" spans="1:7" x14ac:dyDescent="0.15">
      <c r="A1024" s="25" t="s">
        <v>669</v>
      </c>
      <c r="B1024" s="25" t="s">
        <v>1480</v>
      </c>
      <c r="C1024" s="22">
        <v>1.7316099999999997E-2</v>
      </c>
      <c r="D1024" s="22">
        <v>0</v>
      </c>
      <c r="E1024" s="23" t="str">
        <f t="shared" si="51"/>
        <v/>
      </c>
      <c r="F1024" s="24">
        <f t="shared" si="52"/>
        <v>6.8890475193047285E-7</v>
      </c>
      <c r="G1024" s="119"/>
    </row>
    <row r="1025" spans="1:7" x14ac:dyDescent="0.15">
      <c r="A1025" s="25" t="s">
        <v>1477</v>
      </c>
      <c r="B1025" s="25" t="s">
        <v>1478</v>
      </c>
      <c r="C1025" s="22">
        <v>6.1301139999999997E-2</v>
      </c>
      <c r="D1025" s="22">
        <v>3.4522620000000004E-2</v>
      </c>
      <c r="E1025" s="23">
        <f t="shared" si="51"/>
        <v>0.77568040896084911</v>
      </c>
      <c r="F1025" s="24">
        <f t="shared" si="52"/>
        <v>2.4388081984254648E-6</v>
      </c>
      <c r="G1025" s="119"/>
    </row>
    <row r="1026" spans="1:7" x14ac:dyDescent="0.15">
      <c r="A1026" s="25" t="s">
        <v>672</v>
      </c>
      <c r="B1026" s="25" t="s">
        <v>1481</v>
      </c>
      <c r="C1026" s="22">
        <v>2.324325E-2</v>
      </c>
      <c r="D1026" s="22">
        <v>0.15634526000000001</v>
      </c>
      <c r="E1026" s="23">
        <f t="shared" si="51"/>
        <v>-0.85133383640796023</v>
      </c>
      <c r="F1026" s="24">
        <f t="shared" si="52"/>
        <v>9.2471083992977435E-7</v>
      </c>
      <c r="G1026" s="119"/>
    </row>
    <row r="1027" spans="1:7" x14ac:dyDescent="0.15">
      <c r="A1027" s="25" t="s">
        <v>1482</v>
      </c>
      <c r="B1027" s="25" t="s">
        <v>1483</v>
      </c>
      <c r="C1027" s="22">
        <v>3.124853E-2</v>
      </c>
      <c r="D1027" s="22">
        <v>1.83421E-2</v>
      </c>
      <c r="E1027" s="23">
        <f t="shared" si="51"/>
        <v>0.70365061797722173</v>
      </c>
      <c r="F1027" s="24">
        <f t="shared" si="52"/>
        <v>1.2431933754045046E-6</v>
      </c>
      <c r="G1027" s="119"/>
    </row>
    <row r="1028" spans="1:7" x14ac:dyDescent="0.15">
      <c r="A1028" s="25" t="s">
        <v>1484</v>
      </c>
      <c r="B1028" s="25" t="s">
        <v>1485</v>
      </c>
      <c r="C1028" s="22">
        <v>0</v>
      </c>
      <c r="D1028" s="22">
        <v>0</v>
      </c>
      <c r="E1028" s="23" t="str">
        <f t="shared" si="51"/>
        <v/>
      </c>
      <c r="F1028" s="24">
        <f t="shared" si="52"/>
        <v>0</v>
      </c>
      <c r="G1028" s="119"/>
    </row>
    <row r="1029" spans="1:7" x14ac:dyDescent="0.15">
      <c r="A1029" s="25" t="s">
        <v>1498</v>
      </c>
      <c r="B1029" s="25" t="s">
        <v>1499</v>
      </c>
      <c r="C1029" s="22">
        <v>1.3889149999999999</v>
      </c>
      <c r="D1029" s="22">
        <v>0.13523688</v>
      </c>
      <c r="E1029" s="23">
        <f t="shared" si="51"/>
        <v>9.2702384142550454</v>
      </c>
      <c r="F1029" s="24">
        <f t="shared" si="52"/>
        <v>5.5256676938081484E-5</v>
      </c>
      <c r="G1029" s="119"/>
    </row>
    <row r="1030" spans="1:7" x14ac:dyDescent="0.15">
      <c r="A1030" s="25" t="s">
        <v>699</v>
      </c>
      <c r="B1030" s="25" t="s">
        <v>10</v>
      </c>
      <c r="C1030" s="22">
        <v>0.5007606</v>
      </c>
      <c r="D1030" s="22">
        <v>5.6580930000000002E-2</v>
      </c>
      <c r="E1030" s="23">
        <f t="shared" si="51"/>
        <v>7.85034233265519</v>
      </c>
      <c r="F1030" s="24">
        <f t="shared" si="52"/>
        <v>1.9922289483172009E-5</v>
      </c>
      <c r="G1030" s="119"/>
    </row>
    <row r="1031" spans="1:7" x14ac:dyDescent="0.15">
      <c r="A1031" s="25" t="s">
        <v>237</v>
      </c>
      <c r="B1031" s="25" t="s">
        <v>238</v>
      </c>
      <c r="C1031" s="22">
        <v>10.436299999999999</v>
      </c>
      <c r="D1031" s="22">
        <v>23.332556019999998</v>
      </c>
      <c r="E1031" s="23">
        <f t="shared" si="51"/>
        <v>-0.55271509940641295</v>
      </c>
      <c r="F1031" s="24">
        <f t="shared" si="52"/>
        <v>4.1519837969126967E-4</v>
      </c>
      <c r="G1031" s="119"/>
    </row>
    <row r="1032" spans="1:7" x14ac:dyDescent="0.15">
      <c r="A1032" s="25" t="s">
        <v>1504</v>
      </c>
      <c r="B1032" s="25" t="s">
        <v>240</v>
      </c>
      <c r="C1032" s="22">
        <v>23.523260000000001</v>
      </c>
      <c r="D1032" s="22">
        <v>19.61393275</v>
      </c>
      <c r="E1032" s="23">
        <f t="shared" si="51"/>
        <v>0.19931378881677886</v>
      </c>
      <c r="F1032" s="24">
        <f t="shared" si="52"/>
        <v>9.3585077441779715E-4</v>
      </c>
      <c r="G1032" s="119"/>
    </row>
    <row r="1033" spans="1:7" x14ac:dyDescent="0.15">
      <c r="A1033" s="25" t="s">
        <v>1506</v>
      </c>
      <c r="B1033" s="25" t="s">
        <v>242</v>
      </c>
      <c r="C1033" s="22">
        <v>0.66840809999999995</v>
      </c>
      <c r="D1033" s="22">
        <v>1.2702983600000002</v>
      </c>
      <c r="E1033" s="23">
        <f t="shared" si="51"/>
        <v>-0.47381802492447533</v>
      </c>
      <c r="F1033" s="24">
        <f t="shared" si="52"/>
        <v>2.6591987590671036E-5</v>
      </c>
      <c r="G1033" s="119"/>
    </row>
    <row r="1034" spans="1:7" x14ac:dyDescent="0.15">
      <c r="A1034" s="25" t="s">
        <v>1508</v>
      </c>
      <c r="B1034" s="25" t="s">
        <v>244</v>
      </c>
      <c r="C1034" s="22">
        <v>0.60168919999999992</v>
      </c>
      <c r="D1034" s="22">
        <v>0.98562103000000001</v>
      </c>
      <c r="E1034" s="23">
        <f t="shared" si="51"/>
        <v>-0.38953291205647278</v>
      </c>
      <c r="F1034" s="24">
        <f t="shared" si="52"/>
        <v>2.3937638906292104E-5</v>
      </c>
      <c r="G1034" s="119"/>
    </row>
    <row r="1035" spans="1:7" x14ac:dyDescent="0.15">
      <c r="A1035" s="25" t="s">
        <v>598</v>
      </c>
      <c r="B1035" s="25" t="s">
        <v>599</v>
      </c>
      <c r="C1035" s="22">
        <v>2.1025499999999999</v>
      </c>
      <c r="D1035" s="22">
        <v>3.7317238700000002</v>
      </c>
      <c r="E1035" s="23">
        <f t="shared" si="51"/>
        <v>-0.43657406784495023</v>
      </c>
      <c r="F1035" s="24">
        <f t="shared" si="52"/>
        <v>8.3647974207322432E-5</v>
      </c>
      <c r="G1035" s="119"/>
    </row>
    <row r="1036" spans="1:7" x14ac:dyDescent="0.15">
      <c r="A1036" s="25" t="s">
        <v>1510</v>
      </c>
      <c r="B1036" s="25" t="s">
        <v>246</v>
      </c>
      <c r="C1036" s="22">
        <v>2.5300029999999998</v>
      </c>
      <c r="D1036" s="22">
        <v>3.39641064</v>
      </c>
      <c r="E1036" s="23">
        <f t="shared" si="51"/>
        <v>-0.25509507884476545</v>
      </c>
      <c r="F1036" s="24">
        <f t="shared" si="52"/>
        <v>1.0065378977358368E-4</v>
      </c>
      <c r="G1036" s="119"/>
    </row>
    <row r="1037" spans="1:7" x14ac:dyDescent="0.15">
      <c r="A1037" s="25" t="s">
        <v>704</v>
      </c>
      <c r="B1037" s="25" t="s">
        <v>611</v>
      </c>
      <c r="C1037" s="22">
        <v>29.521229999999999</v>
      </c>
      <c r="D1037" s="22">
        <v>26.418268559999998</v>
      </c>
      <c r="E1037" s="23">
        <f t="shared" si="51"/>
        <v>0.11745514029250992</v>
      </c>
      <c r="F1037" s="24">
        <f t="shared" si="52"/>
        <v>1.1744743695077087E-3</v>
      </c>
      <c r="G1037" s="119"/>
    </row>
    <row r="1038" spans="1:7" x14ac:dyDescent="0.15">
      <c r="A1038" s="25" t="s">
        <v>601</v>
      </c>
      <c r="B1038" s="25" t="s">
        <v>602</v>
      </c>
      <c r="C1038" s="22">
        <v>0.97566830000000004</v>
      </c>
      <c r="D1038" s="22">
        <v>0.54887589000000003</v>
      </c>
      <c r="E1038" s="23">
        <f t="shared" si="51"/>
        <v>0.77757543695351594</v>
      </c>
      <c r="F1038" s="24">
        <f t="shared" si="52"/>
        <v>3.8816045655657243E-5</v>
      </c>
      <c r="G1038" s="119"/>
    </row>
    <row r="1039" spans="1:7" x14ac:dyDescent="0.15">
      <c r="A1039" s="25" t="s">
        <v>1512</v>
      </c>
      <c r="B1039" s="25" t="s">
        <v>603</v>
      </c>
      <c r="C1039" s="22">
        <v>0.54782690000000001</v>
      </c>
      <c r="D1039" s="22">
        <v>1.6632959599999999</v>
      </c>
      <c r="E1039" s="23">
        <f t="shared" si="51"/>
        <v>-0.6706377498806646</v>
      </c>
      <c r="F1039" s="24">
        <f t="shared" si="52"/>
        <v>2.1794777960703624E-5</v>
      </c>
      <c r="G1039" s="119"/>
    </row>
    <row r="1040" spans="1:7" x14ac:dyDescent="0.15">
      <c r="A1040" s="25" t="s">
        <v>247</v>
      </c>
      <c r="B1040" s="25" t="s">
        <v>248</v>
      </c>
      <c r="C1040" s="22">
        <v>2.0450520000000001</v>
      </c>
      <c r="D1040" s="22">
        <v>5.6934747300000002</v>
      </c>
      <c r="E1040" s="23">
        <f t="shared" si="51"/>
        <v>-0.64080774975179344</v>
      </c>
      <c r="F1040" s="24">
        <f t="shared" si="52"/>
        <v>8.1360470356773041E-5</v>
      </c>
      <c r="G1040" s="119"/>
    </row>
    <row r="1041" spans="1:7" x14ac:dyDescent="0.15">
      <c r="A1041" s="25" t="s">
        <v>1516</v>
      </c>
      <c r="B1041" s="25" t="s">
        <v>250</v>
      </c>
      <c r="C1041" s="22">
        <v>1.0066269999999999</v>
      </c>
      <c r="D1041" s="22">
        <v>1.44886293</v>
      </c>
      <c r="E1041" s="23">
        <f t="shared" si="51"/>
        <v>-0.30522965343588437</v>
      </c>
      <c r="F1041" s="24">
        <f t="shared" si="52"/>
        <v>4.004770841710987E-5</v>
      </c>
      <c r="G1041" s="119"/>
    </row>
    <row r="1042" spans="1:7" x14ac:dyDescent="0.15">
      <c r="A1042" s="25" t="s">
        <v>1521</v>
      </c>
      <c r="B1042" s="25" t="s">
        <v>251</v>
      </c>
      <c r="C1042" s="22">
        <v>48.683639999999997</v>
      </c>
      <c r="D1042" s="22">
        <v>48.261809</v>
      </c>
      <c r="E1042" s="23">
        <f t="shared" si="51"/>
        <v>8.7404722023576298E-3</v>
      </c>
      <c r="F1042" s="24">
        <f t="shared" si="52"/>
        <v>1.9368328282507289E-3</v>
      </c>
      <c r="G1042" s="119"/>
    </row>
    <row r="1043" spans="1:7" x14ac:dyDescent="0.15">
      <c r="A1043" s="25" t="s">
        <v>1523</v>
      </c>
      <c r="B1043" s="25" t="s">
        <v>252</v>
      </c>
      <c r="C1043" s="22">
        <v>0.52460019999999996</v>
      </c>
      <c r="D1043" s="22">
        <v>11.09824293</v>
      </c>
      <c r="E1043" s="23">
        <f t="shared" si="51"/>
        <v>-0.95273123833125539</v>
      </c>
      <c r="F1043" s="24">
        <f t="shared" si="52"/>
        <v>2.0870725546957829E-5</v>
      </c>
      <c r="G1043" s="119"/>
    </row>
    <row r="1044" spans="1:7" x14ac:dyDescent="0.15">
      <c r="A1044" s="25" t="s">
        <v>1525</v>
      </c>
      <c r="B1044" s="25" t="s">
        <v>253</v>
      </c>
      <c r="C1044" s="22">
        <v>0.5164704</v>
      </c>
      <c r="D1044" s="22">
        <v>1.5206100900000001</v>
      </c>
      <c r="E1044" s="23">
        <f t="shared" si="51"/>
        <v>-0.66035316785251641</v>
      </c>
      <c r="F1044" s="24">
        <f t="shared" si="52"/>
        <v>2.0547289100399753E-5</v>
      </c>
      <c r="G1044" s="119"/>
    </row>
    <row r="1045" spans="1:7" x14ac:dyDescent="0.15">
      <c r="A1045" s="25" t="s">
        <v>654</v>
      </c>
      <c r="B1045" s="25" t="s">
        <v>260</v>
      </c>
      <c r="C1045" s="22">
        <v>6.5694600000000003</v>
      </c>
      <c r="D1045" s="22">
        <v>9.08607531</v>
      </c>
      <c r="E1045" s="23">
        <f t="shared" si="51"/>
        <v>-0.27697495608805378</v>
      </c>
      <c r="F1045" s="24">
        <f t="shared" si="52"/>
        <v>2.6135978722790728E-4</v>
      </c>
      <c r="G1045" s="119"/>
    </row>
    <row r="1046" spans="1:7" x14ac:dyDescent="0.15">
      <c r="A1046" s="25" t="s">
        <v>1537</v>
      </c>
      <c r="B1046" s="25" t="s">
        <v>261</v>
      </c>
      <c r="C1046" s="22">
        <v>26.14339</v>
      </c>
      <c r="D1046" s="22">
        <v>31.58917259</v>
      </c>
      <c r="E1046" s="23">
        <f t="shared" si="51"/>
        <v>-0.17239396107905469</v>
      </c>
      <c r="F1046" s="24">
        <f t="shared" si="52"/>
        <v>1.0400901821178907E-3</v>
      </c>
      <c r="G1046" s="119"/>
    </row>
    <row r="1047" spans="1:7" x14ac:dyDescent="0.15">
      <c r="A1047" s="25" t="s">
        <v>262</v>
      </c>
      <c r="B1047" s="25" t="s">
        <v>277</v>
      </c>
      <c r="C1047" s="22">
        <v>6.3925879999999999</v>
      </c>
      <c r="D1047" s="22">
        <v>6.2230652300000004</v>
      </c>
      <c r="E1047" s="23">
        <f t="shared" si="51"/>
        <v>2.7241040184307952E-2</v>
      </c>
      <c r="F1047" s="24">
        <f t="shared" si="52"/>
        <v>2.5432310106396464E-4</v>
      </c>
      <c r="G1047" s="119"/>
    </row>
    <row r="1048" spans="1:7" x14ac:dyDescent="0.15">
      <c r="A1048" s="25" t="s">
        <v>1541</v>
      </c>
      <c r="B1048" s="25" t="s">
        <v>278</v>
      </c>
      <c r="C1048" s="22">
        <v>23.091999999999999</v>
      </c>
      <c r="D1048" s="22">
        <v>33.488552439999999</v>
      </c>
      <c r="E1048" s="23">
        <f t="shared" si="51"/>
        <v>-0.31045093569293736</v>
      </c>
      <c r="F1048" s="24">
        <f t="shared" si="52"/>
        <v>9.1869350093719032E-4</v>
      </c>
      <c r="G1048" s="119"/>
    </row>
    <row r="1049" spans="1:7" x14ac:dyDescent="0.15">
      <c r="A1049" s="25" t="s">
        <v>1543</v>
      </c>
      <c r="B1049" s="25" t="s">
        <v>280</v>
      </c>
      <c r="C1049" s="22">
        <v>13.603289999999999</v>
      </c>
      <c r="D1049" s="22">
        <v>5.4855323299999998</v>
      </c>
      <c r="E1049" s="23">
        <f t="shared" si="51"/>
        <v>1.4798486603760477</v>
      </c>
      <c r="F1049" s="24">
        <f t="shared" si="52"/>
        <v>5.4119409814497972E-4</v>
      </c>
      <c r="G1049" s="119"/>
    </row>
    <row r="1050" spans="1:7" x14ac:dyDescent="0.15">
      <c r="A1050" s="25" t="s">
        <v>1545</v>
      </c>
      <c r="B1050" s="25" t="s">
        <v>281</v>
      </c>
      <c r="C1050" s="22">
        <v>11.592639999999999</v>
      </c>
      <c r="D1050" s="22">
        <v>3.89096507</v>
      </c>
      <c r="E1050" s="23">
        <f t="shared" si="51"/>
        <v>1.9793739577312626</v>
      </c>
      <c r="F1050" s="24">
        <f t="shared" si="52"/>
        <v>4.6120227900158108E-4</v>
      </c>
      <c r="G1050" s="119"/>
    </row>
    <row r="1051" spans="1:7" x14ac:dyDescent="0.15">
      <c r="A1051" s="25" t="s">
        <v>1561</v>
      </c>
      <c r="B1051" s="25" t="s">
        <v>282</v>
      </c>
      <c r="C1051" s="22">
        <v>26.451599999999999</v>
      </c>
      <c r="D1051" s="22">
        <v>24.857559999999999</v>
      </c>
      <c r="E1051" s="23">
        <f t="shared" si="51"/>
        <v>6.4126969823264934E-2</v>
      </c>
      <c r="F1051" s="24">
        <f t="shared" si="52"/>
        <v>1.0523520270825475E-3</v>
      </c>
      <c r="G1051" s="119"/>
    </row>
    <row r="1052" spans="1:7" x14ac:dyDescent="0.15">
      <c r="A1052" s="25" t="s">
        <v>1563</v>
      </c>
      <c r="B1052" s="25" t="s">
        <v>283</v>
      </c>
      <c r="C1052" s="22">
        <v>4.8800439999999998</v>
      </c>
      <c r="D1052" s="22">
        <v>6.0825960099999996</v>
      </c>
      <c r="E1052" s="23">
        <f t="shared" si="51"/>
        <v>-0.19770374491795317</v>
      </c>
      <c r="F1052" s="24">
        <f t="shared" si="52"/>
        <v>1.9414796063950849E-4</v>
      </c>
      <c r="G1052" s="119"/>
    </row>
    <row r="1053" spans="1:7" x14ac:dyDescent="0.15">
      <c r="A1053" s="25" t="s">
        <v>1565</v>
      </c>
      <c r="B1053" s="25" t="s">
        <v>285</v>
      </c>
      <c r="C1053" s="22">
        <v>3.1279059999999999</v>
      </c>
      <c r="D1053" s="22">
        <v>3.6604781099999997</v>
      </c>
      <c r="E1053" s="23">
        <f t="shared" si="51"/>
        <v>-0.14549249961229793</v>
      </c>
      <c r="F1053" s="24">
        <f t="shared" si="52"/>
        <v>1.2444079827396689E-4</v>
      </c>
      <c r="G1053" s="119"/>
    </row>
    <row r="1054" spans="1:7" x14ac:dyDescent="0.15">
      <c r="A1054" s="25" t="s">
        <v>286</v>
      </c>
      <c r="B1054" s="25" t="s">
        <v>287</v>
      </c>
      <c r="C1054" s="22">
        <v>7.5253839999999999</v>
      </c>
      <c r="D1054" s="22">
        <v>3.5643022499999999</v>
      </c>
      <c r="E1054" s="23">
        <f t="shared" si="51"/>
        <v>1.1113203853573306</v>
      </c>
      <c r="F1054" s="24">
        <f t="shared" si="52"/>
        <v>2.9939032447846517E-4</v>
      </c>
      <c r="G1054" s="119"/>
    </row>
    <row r="1055" spans="1:7" x14ac:dyDescent="0.15">
      <c r="A1055" s="25" t="s">
        <v>1569</v>
      </c>
      <c r="B1055" s="25" t="s">
        <v>288</v>
      </c>
      <c r="C1055" s="22">
        <v>5.9262259999999998</v>
      </c>
      <c r="D1055" s="22">
        <v>10.308487</v>
      </c>
      <c r="E1055" s="23">
        <f t="shared" si="51"/>
        <v>-0.42511194901831861</v>
      </c>
      <c r="F1055" s="24">
        <f t="shared" si="52"/>
        <v>2.3576932752836487E-4</v>
      </c>
      <c r="G1055" s="119"/>
    </row>
    <row r="1056" spans="1:7" x14ac:dyDescent="0.15">
      <c r="A1056" s="25" t="s">
        <v>1571</v>
      </c>
      <c r="B1056" s="25" t="s">
        <v>290</v>
      </c>
      <c r="C1056" s="22">
        <v>1.6916679999999999</v>
      </c>
      <c r="D1056" s="22">
        <v>2.5328886699999997</v>
      </c>
      <c r="E1056" s="23">
        <f t="shared" si="51"/>
        <v>-0.33211908599204243</v>
      </c>
      <c r="F1056" s="24">
        <f t="shared" si="52"/>
        <v>6.7301420290291649E-5</v>
      </c>
      <c r="G1056" s="119"/>
    </row>
    <row r="1057" spans="1:7" x14ac:dyDescent="0.15">
      <c r="A1057" s="25" t="s">
        <v>1575</v>
      </c>
      <c r="B1057" s="25" t="s">
        <v>291</v>
      </c>
      <c r="C1057" s="22">
        <v>9.4348179999999999</v>
      </c>
      <c r="D1057" s="22">
        <v>21.00984472</v>
      </c>
      <c r="E1057" s="23">
        <f t="shared" si="51"/>
        <v>-0.55093347305805307</v>
      </c>
      <c r="F1057" s="24">
        <f t="shared" si="52"/>
        <v>3.7535536026005634E-4</v>
      </c>
      <c r="G1057" s="119"/>
    </row>
    <row r="1058" spans="1:7" x14ac:dyDescent="0.15">
      <c r="A1058" s="25" t="s">
        <v>1582</v>
      </c>
      <c r="B1058" s="25" t="s">
        <v>292</v>
      </c>
      <c r="C1058" s="22">
        <v>74.242490000000004</v>
      </c>
      <c r="D1058" s="22">
        <v>98.136465879999989</v>
      </c>
      <c r="E1058" s="23">
        <f t="shared" si="51"/>
        <v>-0.24347703644858409</v>
      </c>
      <c r="F1058" s="24">
        <f t="shared" si="52"/>
        <v>2.9536676362547352E-3</v>
      </c>
      <c r="G1058" s="119"/>
    </row>
    <row r="1059" spans="1:7" x14ac:dyDescent="0.15">
      <c r="A1059" s="25" t="s">
        <v>802</v>
      </c>
      <c r="B1059" s="25" t="s">
        <v>609</v>
      </c>
      <c r="C1059" s="22">
        <v>0.5893505</v>
      </c>
      <c r="D1059" s="22">
        <v>0.18258684</v>
      </c>
      <c r="E1059" s="23">
        <f t="shared" si="51"/>
        <v>2.2277819146221054</v>
      </c>
      <c r="F1059" s="24">
        <f t="shared" si="52"/>
        <v>2.3446755331893452E-5</v>
      </c>
      <c r="G1059" s="119"/>
    </row>
    <row r="1060" spans="1:7" x14ac:dyDescent="0.15">
      <c r="A1060" s="25" t="s">
        <v>1584</v>
      </c>
      <c r="B1060" s="25" t="s">
        <v>294</v>
      </c>
      <c r="C1060" s="22">
        <v>3.9017059999999999</v>
      </c>
      <c r="D1060" s="22">
        <v>5.1887332800000001</v>
      </c>
      <c r="E1060" s="23">
        <f t="shared" si="51"/>
        <v>-0.24804267449260764</v>
      </c>
      <c r="F1060" s="24">
        <f t="shared" si="52"/>
        <v>1.5522570348032398E-4</v>
      </c>
      <c r="G1060" s="119"/>
    </row>
    <row r="1061" spans="1:7" x14ac:dyDescent="0.15">
      <c r="A1061" s="25" t="s">
        <v>1587</v>
      </c>
      <c r="B1061" s="25" t="s">
        <v>296</v>
      </c>
      <c r="C1061" s="22">
        <v>1.336087</v>
      </c>
      <c r="D1061" s="22">
        <v>1.5322235900000001</v>
      </c>
      <c r="E1061" s="23">
        <f t="shared" si="51"/>
        <v>-0.12800781248903759</v>
      </c>
      <c r="F1061" s="24">
        <f t="shared" si="52"/>
        <v>5.3154964645187418E-5</v>
      </c>
      <c r="G1061" s="119"/>
    </row>
    <row r="1062" spans="1:7" x14ac:dyDescent="0.15">
      <c r="A1062" s="25" t="s">
        <v>1589</v>
      </c>
      <c r="B1062" s="25" t="s">
        <v>298</v>
      </c>
      <c r="C1062" s="22">
        <v>0.52308120000000002</v>
      </c>
      <c r="D1062" s="22">
        <v>1.8877804499999999</v>
      </c>
      <c r="E1062" s="23">
        <f t="shared" si="51"/>
        <v>-0.72291205791436175</v>
      </c>
      <c r="F1062" s="24">
        <f t="shared" si="52"/>
        <v>2.0810293560645535E-5</v>
      </c>
      <c r="G1062" s="119"/>
    </row>
    <row r="1063" spans="1:7" x14ac:dyDescent="0.15">
      <c r="A1063" s="25" t="s">
        <v>541</v>
      </c>
      <c r="B1063" s="25" t="s">
        <v>299</v>
      </c>
      <c r="C1063" s="22">
        <v>0.2233609</v>
      </c>
      <c r="D1063" s="22">
        <v>0.58252424999999997</v>
      </c>
      <c r="E1063" s="23">
        <f t="shared" si="51"/>
        <v>-0.61656377395447481</v>
      </c>
      <c r="F1063" s="24">
        <f t="shared" si="52"/>
        <v>8.8862033255448495E-6</v>
      </c>
      <c r="G1063" s="119"/>
    </row>
    <row r="1064" spans="1:7" x14ac:dyDescent="0.15">
      <c r="A1064" s="25" t="s">
        <v>918</v>
      </c>
      <c r="B1064" s="25" t="s">
        <v>300</v>
      </c>
      <c r="C1064" s="22">
        <v>3.4335849999999999</v>
      </c>
      <c r="D1064" s="22">
        <v>6.06803545</v>
      </c>
      <c r="E1064" s="23">
        <f t="shared" si="51"/>
        <v>-0.4341521192002924</v>
      </c>
      <c r="F1064" s="24">
        <f t="shared" si="52"/>
        <v>1.3660194978414267E-4</v>
      </c>
      <c r="G1064" s="119"/>
    </row>
    <row r="1065" spans="1:7" x14ac:dyDescent="0.15">
      <c r="A1065" s="25" t="s">
        <v>366</v>
      </c>
      <c r="B1065" s="25" t="s">
        <v>367</v>
      </c>
      <c r="C1065" s="22">
        <v>1.3266960000000001</v>
      </c>
      <c r="D1065" s="22">
        <v>0.81714211999999997</v>
      </c>
      <c r="E1065" s="23">
        <f t="shared" si="51"/>
        <v>0.62358048560757107</v>
      </c>
      <c r="F1065" s="24">
        <f t="shared" si="52"/>
        <v>5.2781352542844569E-5</v>
      </c>
      <c r="G1065" s="119"/>
    </row>
    <row r="1066" spans="1:7" x14ac:dyDescent="0.15">
      <c r="A1066" s="25" t="s">
        <v>368</v>
      </c>
      <c r="B1066" s="25" t="s">
        <v>369</v>
      </c>
      <c r="C1066" s="22">
        <v>5.6539550000000001E-2</v>
      </c>
      <c r="D1066" s="22">
        <v>9.0055210000000011E-2</v>
      </c>
      <c r="E1066" s="23">
        <f t="shared" ref="E1066:E1129" si="53">IF(ISERROR(C1066/D1066-1),"",((C1066/D1066-1)))</f>
        <v>-0.372167917880598</v>
      </c>
      <c r="F1066" s="24">
        <f t="shared" ref="F1066:F1129" si="54">C1066/$C$1656</f>
        <v>2.2493728187646512E-6</v>
      </c>
      <c r="G1066" s="119"/>
    </row>
    <row r="1067" spans="1:7" x14ac:dyDescent="0.15">
      <c r="A1067" s="25" t="s">
        <v>370</v>
      </c>
      <c r="B1067" s="25" t="s">
        <v>371</v>
      </c>
      <c r="C1067" s="22">
        <v>0.1086564</v>
      </c>
      <c r="D1067" s="22">
        <v>0.5925095600000001</v>
      </c>
      <c r="E1067" s="23">
        <f t="shared" si="53"/>
        <v>-0.81661662978062333</v>
      </c>
      <c r="F1067" s="24">
        <f t="shared" si="54"/>
        <v>4.3227926777772272E-6</v>
      </c>
      <c r="G1067" s="119"/>
    </row>
    <row r="1068" spans="1:7" x14ac:dyDescent="0.15">
      <c r="A1068" s="25" t="s">
        <v>372</v>
      </c>
      <c r="B1068" s="25" t="s">
        <v>373</v>
      </c>
      <c r="C1068" s="22">
        <v>2.8159879999999999</v>
      </c>
      <c r="D1068" s="22">
        <v>1.0921473899999998</v>
      </c>
      <c r="E1068" s="23">
        <f t="shared" si="53"/>
        <v>1.5783955771757148</v>
      </c>
      <c r="F1068" s="24">
        <f t="shared" si="54"/>
        <v>1.1203143401685072E-4</v>
      </c>
      <c r="G1068" s="119"/>
    </row>
    <row r="1069" spans="1:7" x14ac:dyDescent="0.15">
      <c r="A1069" s="25" t="s">
        <v>1311</v>
      </c>
      <c r="B1069" s="25" t="s">
        <v>1306</v>
      </c>
      <c r="C1069" s="22">
        <v>4.1871400000000007E-3</v>
      </c>
      <c r="D1069" s="22">
        <v>1.3544400000000002E-3</v>
      </c>
      <c r="E1069" s="23">
        <f t="shared" si="53"/>
        <v>2.0914178553498126</v>
      </c>
      <c r="F1069" s="24">
        <f t="shared" si="54"/>
        <v>1.6658142670683127E-7</v>
      </c>
      <c r="G1069" s="119"/>
    </row>
    <row r="1070" spans="1:7" x14ac:dyDescent="0.15">
      <c r="A1070" s="25" t="s">
        <v>1596</v>
      </c>
      <c r="B1070" s="25" t="s">
        <v>1597</v>
      </c>
      <c r="C1070" s="22">
        <v>28.408619999999999</v>
      </c>
      <c r="D1070" s="22">
        <v>32.89854931</v>
      </c>
      <c r="E1070" s="23">
        <f t="shared" si="53"/>
        <v>-0.13647803335313691</v>
      </c>
      <c r="F1070" s="24">
        <f t="shared" si="54"/>
        <v>1.1302102271173689E-3</v>
      </c>
      <c r="G1070" s="119"/>
    </row>
    <row r="1071" spans="1:7" x14ac:dyDescent="0.15">
      <c r="A1071" s="25" t="s">
        <v>919</v>
      </c>
      <c r="B1071" s="25" t="s">
        <v>1599</v>
      </c>
      <c r="C1071" s="22">
        <v>92.063699999999997</v>
      </c>
      <c r="D1071" s="22">
        <v>84.112456499999993</v>
      </c>
      <c r="E1071" s="23">
        <f t="shared" si="53"/>
        <v>9.4531105508730562E-2</v>
      </c>
      <c r="F1071" s="24">
        <f t="shared" si="54"/>
        <v>3.6626677144565743E-3</v>
      </c>
      <c r="G1071" s="119"/>
    </row>
    <row r="1072" spans="1:7" x14ac:dyDescent="0.15">
      <c r="A1072" s="25" t="s">
        <v>308</v>
      </c>
      <c r="B1072" s="25" t="s">
        <v>1601</v>
      </c>
      <c r="C1072" s="22">
        <v>24.519670000000001</v>
      </c>
      <c r="D1072" s="22">
        <v>17.715773410000001</v>
      </c>
      <c r="E1072" s="23">
        <f t="shared" si="53"/>
        <v>0.38405868220009043</v>
      </c>
      <c r="F1072" s="24">
        <f t="shared" si="54"/>
        <v>9.7549200909945438E-4</v>
      </c>
      <c r="G1072" s="119"/>
    </row>
    <row r="1073" spans="1:7" x14ac:dyDescent="0.15">
      <c r="A1073" s="25" t="s">
        <v>309</v>
      </c>
      <c r="B1073" s="25" t="s">
        <v>1603</v>
      </c>
      <c r="C1073" s="22">
        <v>5.7706299999999997</v>
      </c>
      <c r="D1073" s="22">
        <v>8.9816846699999999</v>
      </c>
      <c r="E1073" s="23">
        <f t="shared" si="53"/>
        <v>-0.35751140103207391</v>
      </c>
      <c r="F1073" s="24">
        <f t="shared" si="54"/>
        <v>2.29579087013389E-4</v>
      </c>
      <c r="G1073" s="119"/>
    </row>
    <row r="1074" spans="1:7" x14ac:dyDescent="0.15">
      <c r="A1074" s="25" t="s">
        <v>1604</v>
      </c>
      <c r="B1074" s="25" t="s">
        <v>1605</v>
      </c>
      <c r="C1074" s="22">
        <v>54.486530000000002</v>
      </c>
      <c r="D1074" s="22">
        <v>60.538338939999996</v>
      </c>
      <c r="E1074" s="23">
        <f t="shared" si="53"/>
        <v>-9.9966550882705674E-2</v>
      </c>
      <c r="F1074" s="24">
        <f t="shared" si="54"/>
        <v>2.1676953490221396E-3</v>
      </c>
      <c r="G1074" s="119"/>
    </row>
    <row r="1075" spans="1:7" x14ac:dyDescent="0.15">
      <c r="A1075" s="25" t="s">
        <v>1606</v>
      </c>
      <c r="B1075" s="25" t="s">
        <v>1607</v>
      </c>
      <c r="C1075" s="22">
        <v>3.0210500000000004E-3</v>
      </c>
      <c r="D1075" s="22">
        <v>0.20900350000000001</v>
      </c>
      <c r="E1075" s="23">
        <f t="shared" si="53"/>
        <v>-0.98554545737272337</v>
      </c>
      <c r="F1075" s="24">
        <f t="shared" si="54"/>
        <v>1.2018963281683263E-7</v>
      </c>
      <c r="G1075" s="119"/>
    </row>
    <row r="1076" spans="1:7" x14ac:dyDescent="0.15">
      <c r="A1076" s="25" t="s">
        <v>1682</v>
      </c>
      <c r="B1076" s="25" t="s">
        <v>1683</v>
      </c>
      <c r="C1076" s="22">
        <v>0.1557838</v>
      </c>
      <c r="D1076" s="22">
        <v>0.67679581999999994</v>
      </c>
      <c r="E1076" s="23">
        <f t="shared" si="53"/>
        <v>-0.76982156893344877</v>
      </c>
      <c r="F1076" s="24">
        <f t="shared" si="54"/>
        <v>6.1977119613415504E-6</v>
      </c>
      <c r="G1076" s="119"/>
    </row>
    <row r="1077" spans="1:7" x14ac:dyDescent="0.15">
      <c r="A1077" s="25" t="s">
        <v>518</v>
      </c>
      <c r="B1077" s="25" t="s">
        <v>1684</v>
      </c>
      <c r="C1077" s="22">
        <v>106.87569999999999</v>
      </c>
      <c r="D1077" s="22">
        <v>174.69170199999999</v>
      </c>
      <c r="E1077" s="23">
        <f t="shared" si="53"/>
        <v>-0.38820391136838317</v>
      </c>
      <c r="F1077" s="24">
        <f t="shared" si="54"/>
        <v>4.2519492031055286E-3</v>
      </c>
      <c r="G1077" s="119"/>
    </row>
    <row r="1078" spans="1:7" x14ac:dyDescent="0.15">
      <c r="A1078" s="25" t="s">
        <v>1685</v>
      </c>
      <c r="B1078" s="25" t="s">
        <v>1686</v>
      </c>
      <c r="C1078" s="22">
        <v>0.65985510000000003</v>
      </c>
      <c r="D1078" s="22">
        <v>0.38024226999999999</v>
      </c>
      <c r="E1078" s="23">
        <f t="shared" si="53"/>
        <v>0.73535440970305599</v>
      </c>
      <c r="F1078" s="24">
        <f t="shared" si="54"/>
        <v>2.6251714530151562E-5</v>
      </c>
      <c r="G1078" s="119"/>
    </row>
    <row r="1079" spans="1:7" x14ac:dyDescent="0.15">
      <c r="A1079" s="25" t="s">
        <v>312</v>
      </c>
      <c r="B1079" s="25" t="s">
        <v>313</v>
      </c>
      <c r="C1079" s="22">
        <v>2.5099800000000001</v>
      </c>
      <c r="D1079" s="22">
        <v>1.1261926200000001</v>
      </c>
      <c r="E1079" s="23">
        <f t="shared" si="53"/>
        <v>1.2287306411224752</v>
      </c>
      <c r="F1079" s="24">
        <f t="shared" si="54"/>
        <v>9.9857193551114199E-5</v>
      </c>
      <c r="G1079" s="119"/>
    </row>
    <row r="1080" spans="1:7" x14ac:dyDescent="0.15">
      <c r="A1080" s="25" t="s">
        <v>314</v>
      </c>
      <c r="B1080" s="25" t="s">
        <v>1724</v>
      </c>
      <c r="C1080" s="22">
        <v>15.233449999999999</v>
      </c>
      <c r="D1080" s="22">
        <v>12.03797449</v>
      </c>
      <c r="E1080" s="23">
        <f t="shared" si="53"/>
        <v>0.26544959973577753</v>
      </c>
      <c r="F1080" s="24">
        <f t="shared" si="54"/>
        <v>6.0604848050630703E-4</v>
      </c>
      <c r="G1080" s="119"/>
    </row>
    <row r="1081" spans="1:7" x14ac:dyDescent="0.15">
      <c r="A1081" s="25" t="s">
        <v>1687</v>
      </c>
      <c r="B1081" s="25" t="s">
        <v>1688</v>
      </c>
      <c r="C1081" s="22">
        <v>0.23432270000000002</v>
      </c>
      <c r="D1081" s="22">
        <v>3.0824150600000002</v>
      </c>
      <c r="E1081" s="23">
        <f t="shared" si="53"/>
        <v>-0.92398080873638089</v>
      </c>
      <c r="F1081" s="24">
        <f t="shared" si="54"/>
        <v>9.3223082284797758E-6</v>
      </c>
      <c r="G1081" s="119"/>
    </row>
    <row r="1082" spans="1:7" x14ac:dyDescent="0.15">
      <c r="A1082" s="25" t="s">
        <v>1689</v>
      </c>
      <c r="B1082" s="25" t="s">
        <v>1690</v>
      </c>
      <c r="C1082" s="22">
        <v>18.72251</v>
      </c>
      <c r="D1082" s="22">
        <v>40.339741889999999</v>
      </c>
      <c r="E1082" s="23">
        <f t="shared" si="53"/>
        <v>-0.53587928125437001</v>
      </c>
      <c r="F1082" s="24">
        <f t="shared" si="54"/>
        <v>7.4485745098872144E-4</v>
      </c>
      <c r="G1082" s="119"/>
    </row>
    <row r="1083" spans="1:7" x14ac:dyDescent="0.15">
      <c r="A1083" s="25" t="s">
        <v>1691</v>
      </c>
      <c r="B1083" s="25" t="s">
        <v>1692</v>
      </c>
      <c r="C1083" s="22">
        <v>23.037089999999999</v>
      </c>
      <c r="D1083" s="22">
        <v>22.719021559999998</v>
      </c>
      <c r="E1083" s="23">
        <f t="shared" si="53"/>
        <v>1.4000094113207906E-2</v>
      </c>
      <c r="F1083" s="24">
        <f t="shared" si="54"/>
        <v>9.1650895823251071E-4</v>
      </c>
      <c r="G1083" s="119"/>
    </row>
    <row r="1084" spans="1:7" x14ac:dyDescent="0.15">
      <c r="A1084" s="25" t="s">
        <v>1693</v>
      </c>
      <c r="B1084" s="25" t="s">
        <v>1694</v>
      </c>
      <c r="C1084" s="22">
        <v>0.2235057</v>
      </c>
      <c r="D1084" s="22">
        <v>0.85670299999999999</v>
      </c>
      <c r="E1084" s="23">
        <f t="shared" si="53"/>
        <v>-0.73910946967618885</v>
      </c>
      <c r="F1084" s="24">
        <f t="shared" si="54"/>
        <v>8.8919640573539498E-6</v>
      </c>
      <c r="G1084" s="119"/>
    </row>
    <row r="1085" spans="1:7" x14ac:dyDescent="0.15">
      <c r="A1085" s="25" t="s">
        <v>1695</v>
      </c>
      <c r="B1085" s="25" t="s">
        <v>1696</v>
      </c>
      <c r="C1085" s="22">
        <v>0.66024669999999996</v>
      </c>
      <c r="D1085" s="22">
        <v>1.4799974199999999</v>
      </c>
      <c r="E1085" s="23">
        <f t="shared" si="53"/>
        <v>-0.55388658718067219</v>
      </c>
      <c r="F1085" s="24">
        <f t="shared" si="54"/>
        <v>2.6267293967834177E-5</v>
      </c>
      <c r="G1085" s="119"/>
    </row>
    <row r="1086" spans="1:7" x14ac:dyDescent="0.15">
      <c r="A1086" s="25" t="s">
        <v>469</v>
      </c>
      <c r="B1086" s="25" t="s">
        <v>1697</v>
      </c>
      <c r="C1086" s="22">
        <v>0.187663</v>
      </c>
      <c r="D1086" s="22">
        <v>0.32258987</v>
      </c>
      <c r="E1086" s="23">
        <f t="shared" si="53"/>
        <v>-0.41826133598057502</v>
      </c>
      <c r="F1086" s="24">
        <f t="shared" si="54"/>
        <v>7.465995949522603E-6</v>
      </c>
      <c r="G1086" s="119"/>
    </row>
    <row r="1087" spans="1:7" x14ac:dyDescent="0.15">
      <c r="A1087" s="25" t="s">
        <v>1698</v>
      </c>
      <c r="B1087" s="25" t="s">
        <v>1699</v>
      </c>
      <c r="C1087" s="22">
        <v>3.259754</v>
      </c>
      <c r="D1087" s="22">
        <v>1.8365194299999998</v>
      </c>
      <c r="E1087" s="23">
        <f t="shared" si="53"/>
        <v>0.77496297983626583</v>
      </c>
      <c r="F1087" s="24">
        <f t="shared" si="54"/>
        <v>1.2968624694500303E-4</v>
      </c>
      <c r="G1087" s="119"/>
    </row>
    <row r="1088" spans="1:7" x14ac:dyDescent="0.15">
      <c r="A1088" s="25" t="s">
        <v>1700</v>
      </c>
      <c r="B1088" s="25" t="s">
        <v>1701</v>
      </c>
      <c r="C1088" s="22">
        <v>3.7916840000000001</v>
      </c>
      <c r="D1088" s="22">
        <v>7.9597977100000001</v>
      </c>
      <c r="E1088" s="23">
        <f t="shared" si="53"/>
        <v>-0.52364568320166516</v>
      </c>
      <c r="F1088" s="24">
        <f t="shared" si="54"/>
        <v>1.5084858169095487E-4</v>
      </c>
      <c r="G1088" s="119"/>
    </row>
    <row r="1089" spans="1:7" x14ac:dyDescent="0.15">
      <c r="A1089" s="25" t="s">
        <v>1702</v>
      </c>
      <c r="B1089" s="25" t="s">
        <v>1703</v>
      </c>
      <c r="C1089" s="22">
        <v>0.82657950000000002</v>
      </c>
      <c r="D1089" s="22">
        <v>0.87739720999999993</v>
      </c>
      <c r="E1089" s="23">
        <f t="shared" si="53"/>
        <v>-5.791870480189909E-2</v>
      </c>
      <c r="F1089" s="24">
        <f t="shared" si="54"/>
        <v>3.2884687972367591E-5</v>
      </c>
      <c r="G1089" s="119"/>
    </row>
    <row r="1090" spans="1:7" x14ac:dyDescent="0.15">
      <c r="A1090" s="25" t="s">
        <v>1704</v>
      </c>
      <c r="B1090" s="25" t="s">
        <v>1705</v>
      </c>
      <c r="C1090" s="22">
        <v>1.7586949999999999</v>
      </c>
      <c r="D1090" s="22">
        <v>10.9325581</v>
      </c>
      <c r="E1090" s="23">
        <f t="shared" si="53"/>
        <v>-0.83913234360035094</v>
      </c>
      <c r="F1090" s="24">
        <f t="shared" si="54"/>
        <v>6.9968026443388703E-5</v>
      </c>
      <c r="G1090" s="119"/>
    </row>
    <row r="1091" spans="1:7" x14ac:dyDescent="0.15">
      <c r="A1091" s="25" t="s">
        <v>1706</v>
      </c>
      <c r="B1091" s="25" t="s">
        <v>1707</v>
      </c>
      <c r="C1091" s="22">
        <v>0.60612460000000001</v>
      </c>
      <c r="D1091" s="22">
        <v>0.39044445999999999</v>
      </c>
      <c r="E1091" s="23">
        <f t="shared" si="53"/>
        <v>0.55239646632455752</v>
      </c>
      <c r="F1091" s="24">
        <f t="shared" si="54"/>
        <v>2.4114097123599263E-5</v>
      </c>
      <c r="G1091" s="119"/>
    </row>
    <row r="1092" spans="1:7" x14ac:dyDescent="0.15">
      <c r="A1092" s="25" t="s">
        <v>920</v>
      </c>
      <c r="B1092" s="25" t="s">
        <v>1709</v>
      </c>
      <c r="C1092" s="22">
        <v>6.724475</v>
      </c>
      <c r="D1092" s="22">
        <v>6.3870372099999999</v>
      </c>
      <c r="E1092" s="23">
        <f t="shared" si="53"/>
        <v>5.2831661834016552E-2</v>
      </c>
      <c r="F1092" s="24">
        <f t="shared" si="54"/>
        <v>2.6752691320433976E-4</v>
      </c>
      <c r="G1092" s="119"/>
    </row>
    <row r="1093" spans="1:7" x14ac:dyDescent="0.15">
      <c r="A1093" s="25" t="s">
        <v>1710</v>
      </c>
      <c r="B1093" s="25" t="s">
        <v>1711</v>
      </c>
      <c r="C1093" s="22">
        <v>1.087909</v>
      </c>
      <c r="D1093" s="22">
        <v>2.6026882000000002</v>
      </c>
      <c r="E1093" s="23">
        <f t="shared" si="53"/>
        <v>-0.5820056355578821</v>
      </c>
      <c r="F1093" s="24">
        <f t="shared" si="54"/>
        <v>4.3281436337739386E-5</v>
      </c>
      <c r="G1093" s="119"/>
    </row>
    <row r="1094" spans="1:7" x14ac:dyDescent="0.15">
      <c r="A1094" s="25" t="s">
        <v>1712</v>
      </c>
      <c r="B1094" s="25" t="s">
        <v>1713</v>
      </c>
      <c r="C1094" s="22">
        <v>0.94798950000000004</v>
      </c>
      <c r="D1094" s="22">
        <v>0.57822268999999993</v>
      </c>
      <c r="E1094" s="23">
        <f t="shared" si="53"/>
        <v>0.63948858527153285</v>
      </c>
      <c r="F1094" s="24">
        <f t="shared" si="54"/>
        <v>3.7714870630811394E-5</v>
      </c>
      <c r="G1094" s="119"/>
    </row>
    <row r="1095" spans="1:7" x14ac:dyDescent="0.15">
      <c r="A1095" s="25" t="s">
        <v>1714</v>
      </c>
      <c r="B1095" s="25" t="s">
        <v>1715</v>
      </c>
      <c r="C1095" s="22">
        <v>2.907009</v>
      </c>
      <c r="D1095" s="22">
        <v>1.5339396200000002</v>
      </c>
      <c r="E1095" s="23">
        <f t="shared" si="53"/>
        <v>0.89512609368548657</v>
      </c>
      <c r="F1095" s="24">
        <f t="shared" si="54"/>
        <v>1.1565261889251346E-4</v>
      </c>
      <c r="G1095" s="119"/>
    </row>
    <row r="1096" spans="1:7" x14ac:dyDescent="0.15">
      <c r="A1096" s="25" t="s">
        <v>1716</v>
      </c>
      <c r="B1096" s="25" t="s">
        <v>1717</v>
      </c>
      <c r="C1096" s="22">
        <v>19.15268</v>
      </c>
      <c r="D1096" s="22">
        <v>4.9153265900000003</v>
      </c>
      <c r="E1096" s="23">
        <f t="shared" si="53"/>
        <v>2.896522367194323</v>
      </c>
      <c r="F1096" s="24">
        <f t="shared" si="54"/>
        <v>7.6197135984452219E-4</v>
      </c>
      <c r="G1096" s="119"/>
    </row>
    <row r="1097" spans="1:7" x14ac:dyDescent="0.15">
      <c r="A1097" s="25" t="s">
        <v>1718</v>
      </c>
      <c r="B1097" s="25" t="s">
        <v>1719</v>
      </c>
      <c r="C1097" s="22">
        <v>0.47931970000000002</v>
      </c>
      <c r="D1097" s="22">
        <v>7.4616460000000009E-2</v>
      </c>
      <c r="E1097" s="23">
        <f t="shared" si="53"/>
        <v>5.423779686144317</v>
      </c>
      <c r="F1097" s="24">
        <f t="shared" si="54"/>
        <v>1.9069283442801134E-5</v>
      </c>
      <c r="G1097" s="119"/>
    </row>
    <row r="1098" spans="1:7" x14ac:dyDescent="0.15">
      <c r="A1098" s="25" t="s">
        <v>1720</v>
      </c>
      <c r="B1098" s="25" t="s">
        <v>1721</v>
      </c>
      <c r="C1098" s="22">
        <v>1.015018</v>
      </c>
      <c r="D1098" s="22">
        <v>1.85624671</v>
      </c>
      <c r="E1098" s="23">
        <f t="shared" si="53"/>
        <v>-0.45318798706449959</v>
      </c>
      <c r="F1098" s="24">
        <f t="shared" si="54"/>
        <v>4.0381536459997618E-5</v>
      </c>
      <c r="G1098" s="119"/>
    </row>
    <row r="1099" spans="1:7" x14ac:dyDescent="0.15">
      <c r="A1099" s="25" t="s">
        <v>1722</v>
      </c>
      <c r="B1099" s="25" t="s">
        <v>1723</v>
      </c>
      <c r="C1099" s="22">
        <v>2.511587</v>
      </c>
      <c r="D1099" s="22">
        <v>2.41082047</v>
      </c>
      <c r="E1099" s="23">
        <f t="shared" si="53"/>
        <v>4.1797608429963384E-2</v>
      </c>
      <c r="F1099" s="24">
        <f t="shared" si="54"/>
        <v>9.9921126534658545E-5</v>
      </c>
      <c r="G1099" s="119"/>
    </row>
    <row r="1100" spans="1:7" x14ac:dyDescent="0.15">
      <c r="A1100" s="25" t="s">
        <v>1725</v>
      </c>
      <c r="B1100" s="25" t="s">
        <v>1726</v>
      </c>
      <c r="C1100" s="22">
        <v>5.5230129999999997</v>
      </c>
      <c r="D1100" s="22">
        <v>7.3981243000000001</v>
      </c>
      <c r="E1100" s="23">
        <f t="shared" si="53"/>
        <v>-0.25345766358643096</v>
      </c>
      <c r="F1100" s="24">
        <f t="shared" si="54"/>
        <v>2.1972787756329527E-4</v>
      </c>
      <c r="G1100" s="119"/>
    </row>
    <row r="1101" spans="1:7" x14ac:dyDescent="0.15">
      <c r="A1101" s="25" t="s">
        <v>1727</v>
      </c>
      <c r="B1101" s="25" t="s">
        <v>1728</v>
      </c>
      <c r="C1101" s="22">
        <v>359.73500000000001</v>
      </c>
      <c r="D1101" s="22">
        <v>336.33840249999997</v>
      </c>
      <c r="E1101" s="23">
        <f t="shared" si="53"/>
        <v>6.9562670590373799E-2</v>
      </c>
      <c r="F1101" s="24">
        <f t="shared" si="54"/>
        <v>1.4311718628080729E-2</v>
      </c>
      <c r="G1101" s="119"/>
    </row>
    <row r="1102" spans="1:7" x14ac:dyDescent="0.15">
      <c r="A1102" s="25" t="s">
        <v>1061</v>
      </c>
      <c r="B1102" s="25" t="s">
        <v>1062</v>
      </c>
      <c r="C1102" s="22">
        <v>11.430899999999999</v>
      </c>
      <c r="D1102" s="22"/>
      <c r="E1102" s="23" t="str">
        <f t="shared" si="53"/>
        <v/>
      </c>
      <c r="F1102" s="24">
        <f t="shared" si="54"/>
        <v>4.5476760522531303E-4</v>
      </c>
      <c r="G1102" s="119"/>
    </row>
    <row r="1103" spans="1:7" x14ac:dyDescent="0.15">
      <c r="A1103" s="25" t="s">
        <v>1729</v>
      </c>
      <c r="B1103" s="25" t="s">
        <v>1730</v>
      </c>
      <c r="C1103" s="22">
        <v>4.2384810000000002</v>
      </c>
      <c r="D1103" s="22">
        <v>8.3997293299999995</v>
      </c>
      <c r="E1103" s="23">
        <f t="shared" si="53"/>
        <v>-0.49540266912386322</v>
      </c>
      <c r="F1103" s="24">
        <f t="shared" si="54"/>
        <v>1.6862398010331561E-4</v>
      </c>
      <c r="G1103" s="119"/>
    </row>
    <row r="1104" spans="1:7" x14ac:dyDescent="0.15">
      <c r="A1104" s="25" t="s">
        <v>1731</v>
      </c>
      <c r="B1104" s="25" t="s">
        <v>1732</v>
      </c>
      <c r="C1104" s="22">
        <v>101.1939</v>
      </c>
      <c r="D1104" s="22">
        <v>69.178926750000002</v>
      </c>
      <c r="E1104" s="23">
        <f t="shared" si="53"/>
        <v>0.46278505253046576</v>
      </c>
      <c r="F1104" s="24">
        <f t="shared" si="54"/>
        <v>4.0259041340935369E-3</v>
      </c>
      <c r="G1104" s="119"/>
    </row>
    <row r="1105" spans="1:7" x14ac:dyDescent="0.15">
      <c r="A1105" s="25" t="s">
        <v>1733</v>
      </c>
      <c r="B1105" s="25" t="s">
        <v>1734</v>
      </c>
      <c r="C1105" s="22">
        <v>2.346835</v>
      </c>
      <c r="D1105" s="22">
        <v>1.73103798</v>
      </c>
      <c r="E1105" s="23">
        <f t="shared" si="53"/>
        <v>0.35573859563728361</v>
      </c>
      <c r="F1105" s="24">
        <f t="shared" si="54"/>
        <v>9.3366623171311754E-5</v>
      </c>
      <c r="G1105" s="119"/>
    </row>
    <row r="1106" spans="1:7" x14ac:dyDescent="0.15">
      <c r="A1106" s="25" t="s">
        <v>1735</v>
      </c>
      <c r="B1106" s="25" t="s">
        <v>1736</v>
      </c>
      <c r="C1106" s="22">
        <v>52.970579999999998</v>
      </c>
      <c r="D1106" s="22">
        <v>43.66952663</v>
      </c>
      <c r="E1106" s="23">
        <f t="shared" si="53"/>
        <v>0.21298727253916194</v>
      </c>
      <c r="F1106" s="24">
        <f t="shared" si="54"/>
        <v>2.1073847040911794E-3</v>
      </c>
      <c r="G1106" s="119"/>
    </row>
    <row r="1107" spans="1:7" x14ac:dyDescent="0.15">
      <c r="A1107" s="25" t="s">
        <v>318</v>
      </c>
      <c r="B1107" s="25" t="s">
        <v>1738</v>
      </c>
      <c r="C1107" s="22">
        <v>7.4568190000000003</v>
      </c>
      <c r="D1107" s="22">
        <v>17.894869030000002</v>
      </c>
      <c r="E1107" s="23">
        <f t="shared" si="53"/>
        <v>-0.58329848698535014</v>
      </c>
      <c r="F1107" s="24">
        <f t="shared" si="54"/>
        <v>2.9666253044192617E-4</v>
      </c>
      <c r="G1107" s="119"/>
    </row>
    <row r="1108" spans="1:7" x14ac:dyDescent="0.15">
      <c r="A1108" s="25" t="s">
        <v>319</v>
      </c>
      <c r="B1108" s="25" t="s">
        <v>1740</v>
      </c>
      <c r="C1108" s="22">
        <v>13.693099999999999</v>
      </c>
      <c r="D1108" s="22">
        <v>22.668123809999997</v>
      </c>
      <c r="E1108" s="23">
        <f t="shared" si="53"/>
        <v>-0.39593148004779666</v>
      </c>
      <c r="F1108" s="24">
        <f t="shared" si="54"/>
        <v>5.4476710452464234E-4</v>
      </c>
      <c r="G1108" s="119"/>
    </row>
    <row r="1109" spans="1:7" x14ac:dyDescent="0.15">
      <c r="A1109" s="25" t="s">
        <v>1743</v>
      </c>
      <c r="B1109" s="25" t="s">
        <v>1744</v>
      </c>
      <c r="C1109" s="22">
        <v>45.024709999999999</v>
      </c>
      <c r="D1109" s="22">
        <v>37.314531119999998</v>
      </c>
      <c r="E1109" s="23">
        <f t="shared" si="53"/>
        <v>0.20662671213004913</v>
      </c>
      <c r="F1109" s="24">
        <f t="shared" si="54"/>
        <v>1.7912657395886768E-3</v>
      </c>
      <c r="G1109" s="119"/>
    </row>
    <row r="1110" spans="1:7" x14ac:dyDescent="0.15">
      <c r="A1110" s="25" t="s">
        <v>1745</v>
      </c>
      <c r="B1110" s="25" t="s">
        <v>1746</v>
      </c>
      <c r="C1110" s="22">
        <v>36.874130000000001</v>
      </c>
      <c r="D1110" s="22">
        <v>38.554733390000003</v>
      </c>
      <c r="E1110" s="23">
        <f t="shared" si="53"/>
        <v>-4.3590066438791708E-2</v>
      </c>
      <c r="F1110" s="24">
        <f t="shared" si="54"/>
        <v>1.4670025802751203E-3</v>
      </c>
      <c r="G1110" s="119"/>
    </row>
    <row r="1111" spans="1:7" x14ac:dyDescent="0.15">
      <c r="A1111" s="25" t="s">
        <v>619</v>
      </c>
      <c r="B1111" s="25" t="s">
        <v>620</v>
      </c>
      <c r="C1111" s="22">
        <v>11.352370000000001</v>
      </c>
      <c r="D1111" s="22">
        <v>7.0283320400000004</v>
      </c>
      <c r="E1111" s="23">
        <f t="shared" si="53"/>
        <v>0.61522960716579922</v>
      </c>
      <c r="F1111" s="24">
        <f t="shared" si="54"/>
        <v>4.5164336303630403E-4</v>
      </c>
      <c r="G1111" s="119"/>
    </row>
    <row r="1112" spans="1:7" x14ac:dyDescent="0.15">
      <c r="A1112" s="25" t="s">
        <v>703</v>
      </c>
      <c r="B1112" s="25" t="s">
        <v>922</v>
      </c>
      <c r="C1112" s="22">
        <v>193.05760000000001</v>
      </c>
      <c r="D1112" s="22">
        <v>267.07576399999999</v>
      </c>
      <c r="E1112" s="23">
        <f t="shared" si="53"/>
        <v>-0.27714294584962784</v>
      </c>
      <c r="F1112" s="24">
        <f t="shared" si="54"/>
        <v>7.6806150366590907E-3</v>
      </c>
      <c r="G1112" s="119"/>
    </row>
    <row r="1113" spans="1:7" x14ac:dyDescent="0.15">
      <c r="A1113" s="25" t="s">
        <v>1747</v>
      </c>
      <c r="B1113" s="25" t="s">
        <v>1748</v>
      </c>
      <c r="C1113" s="22">
        <v>0.7590076</v>
      </c>
      <c r="D1113" s="22">
        <v>2.0538050000000001</v>
      </c>
      <c r="E1113" s="23">
        <f t="shared" si="53"/>
        <v>-0.63043833275310956</v>
      </c>
      <c r="F1113" s="24">
        <f t="shared" si="54"/>
        <v>3.0196403485273455E-5</v>
      </c>
      <c r="G1113" s="119"/>
    </row>
    <row r="1114" spans="1:7" x14ac:dyDescent="0.15">
      <c r="A1114" s="25" t="s">
        <v>1749</v>
      </c>
      <c r="B1114" s="25" t="s">
        <v>1750</v>
      </c>
      <c r="C1114" s="22">
        <v>0.16068450000000001</v>
      </c>
      <c r="D1114" s="22">
        <v>0.56551520999999993</v>
      </c>
      <c r="E1114" s="23">
        <f t="shared" si="53"/>
        <v>-0.71586175374487271</v>
      </c>
      <c r="F1114" s="24">
        <f t="shared" si="54"/>
        <v>6.3926817015131633E-6</v>
      </c>
      <c r="G1114" s="119"/>
    </row>
    <row r="1115" spans="1:7" x14ac:dyDescent="0.15">
      <c r="A1115" s="25" t="s">
        <v>1751</v>
      </c>
      <c r="B1115" s="25" t="s">
        <v>1752</v>
      </c>
      <c r="C1115" s="22">
        <v>4.5244680000000002E-2</v>
      </c>
      <c r="D1115" s="22">
        <v>0.25860038000000002</v>
      </c>
      <c r="E1115" s="23">
        <f t="shared" si="53"/>
        <v>-0.82504016428746163</v>
      </c>
      <c r="F1115" s="24">
        <f t="shared" si="54"/>
        <v>1.8000170391470155E-6</v>
      </c>
      <c r="G1115" s="119"/>
    </row>
    <row r="1116" spans="1:7" x14ac:dyDescent="0.15">
      <c r="A1116" s="25" t="s">
        <v>1753</v>
      </c>
      <c r="B1116" s="25" t="s">
        <v>1754</v>
      </c>
      <c r="C1116" s="22">
        <v>0.40429500000000002</v>
      </c>
      <c r="D1116" s="22">
        <v>1.01126812</v>
      </c>
      <c r="E1116" s="23">
        <f t="shared" si="53"/>
        <v>-0.60020988301302325</v>
      </c>
      <c r="F1116" s="24">
        <f t="shared" si="54"/>
        <v>1.6084496317400024E-5</v>
      </c>
      <c r="G1116" s="119"/>
    </row>
    <row r="1117" spans="1:7" x14ac:dyDescent="0.15">
      <c r="A1117" s="25" t="s">
        <v>1755</v>
      </c>
      <c r="B1117" s="25" t="s">
        <v>1756</v>
      </c>
      <c r="C1117" s="22">
        <v>12.02304</v>
      </c>
      <c r="D1117" s="22">
        <v>8.84805742</v>
      </c>
      <c r="E1117" s="23">
        <f t="shared" si="53"/>
        <v>0.35883385801987711</v>
      </c>
      <c r="F1117" s="24">
        <f t="shared" si="54"/>
        <v>4.7832533819105652E-4</v>
      </c>
      <c r="G1117" s="119"/>
    </row>
    <row r="1118" spans="1:7" x14ac:dyDescent="0.15">
      <c r="A1118" s="25" t="s">
        <v>921</v>
      </c>
      <c r="B1118" s="25" t="s">
        <v>1758</v>
      </c>
      <c r="C1118" s="22">
        <v>8.5063560000000003</v>
      </c>
      <c r="D1118" s="22">
        <v>8.6849356199999992</v>
      </c>
      <c r="E1118" s="23">
        <f t="shared" si="53"/>
        <v>-2.0561996981158903E-2</v>
      </c>
      <c r="F1118" s="24">
        <f t="shared" si="54"/>
        <v>3.384173728502544E-4</v>
      </c>
      <c r="G1118" s="119"/>
    </row>
    <row r="1119" spans="1:7" x14ac:dyDescent="0.15">
      <c r="A1119" s="25" t="s">
        <v>1759</v>
      </c>
      <c r="B1119" s="25" t="s">
        <v>1760</v>
      </c>
      <c r="C1119" s="22">
        <v>138.89949999999999</v>
      </c>
      <c r="D1119" s="22">
        <v>178.19084375</v>
      </c>
      <c r="E1119" s="23">
        <f t="shared" si="53"/>
        <v>-0.22050147427959532</v>
      </c>
      <c r="F1119" s="24">
        <f t="shared" si="54"/>
        <v>5.5259859662837897E-3</v>
      </c>
      <c r="G1119" s="119"/>
    </row>
    <row r="1120" spans="1:7" x14ac:dyDescent="0.15">
      <c r="A1120" s="25" t="s">
        <v>542</v>
      </c>
      <c r="B1120" s="25" t="s">
        <v>1761</v>
      </c>
      <c r="C1120" s="22">
        <v>71.195369999999997</v>
      </c>
      <c r="D1120" s="22">
        <v>93.374170629999995</v>
      </c>
      <c r="E1120" s="23">
        <f t="shared" si="53"/>
        <v>-0.23752607900406042</v>
      </c>
      <c r="F1120" s="24">
        <f t="shared" si="54"/>
        <v>2.8324408330079082E-3</v>
      </c>
      <c r="G1120" s="119"/>
    </row>
    <row r="1121" spans="1:7" x14ac:dyDescent="0.15">
      <c r="A1121" s="25" t="s">
        <v>1762</v>
      </c>
      <c r="B1121" s="25" t="s">
        <v>1763</v>
      </c>
      <c r="C1121" s="22">
        <v>11.889340000000001</v>
      </c>
      <c r="D1121" s="22">
        <v>12.15752584</v>
      </c>
      <c r="E1121" s="23">
        <f t="shared" si="53"/>
        <v>-2.2059244909653386E-2</v>
      </c>
      <c r="F1121" s="24">
        <f t="shared" si="54"/>
        <v>4.7300620944190955E-4</v>
      </c>
      <c r="G1121" s="119"/>
    </row>
    <row r="1122" spans="1:7" x14ac:dyDescent="0.15">
      <c r="A1122" s="25" t="s">
        <v>217</v>
      </c>
      <c r="B1122" s="25" t="s">
        <v>1518</v>
      </c>
      <c r="C1122" s="22">
        <v>3.4522900000000001</v>
      </c>
      <c r="D1122" s="22">
        <v>2.2521395200000001</v>
      </c>
      <c r="E1122" s="23">
        <f t="shared" si="53"/>
        <v>0.53289348610160703</v>
      </c>
      <c r="F1122" s="24">
        <f t="shared" si="54"/>
        <v>1.3734611061625034E-4</v>
      </c>
      <c r="G1122" s="119"/>
    </row>
    <row r="1123" spans="1:7" x14ac:dyDescent="0.15">
      <c r="A1123" s="25" t="s">
        <v>328</v>
      </c>
      <c r="B1123" s="25" t="s">
        <v>1765</v>
      </c>
      <c r="C1123" s="22">
        <v>5.3295190000000003</v>
      </c>
      <c r="D1123" s="22">
        <v>6.3899632000000004</v>
      </c>
      <c r="E1123" s="23">
        <f t="shared" si="53"/>
        <v>-0.16595466465284181</v>
      </c>
      <c r="F1123" s="24">
        <f t="shared" si="54"/>
        <v>2.1202990076308998E-4</v>
      </c>
      <c r="G1123" s="119"/>
    </row>
    <row r="1124" spans="1:7" x14ac:dyDescent="0.15">
      <c r="A1124" s="25" t="s">
        <v>1766</v>
      </c>
      <c r="B1124" s="25" t="s">
        <v>1767</v>
      </c>
      <c r="C1124" s="22">
        <v>10.06353</v>
      </c>
      <c r="D1124" s="22">
        <v>12.79752996</v>
      </c>
      <c r="E1124" s="23">
        <f t="shared" si="53"/>
        <v>-0.21363497241619278</v>
      </c>
      <c r="F1124" s="24">
        <f t="shared" si="54"/>
        <v>4.0036807584819173E-4</v>
      </c>
      <c r="G1124" s="119"/>
    </row>
    <row r="1125" spans="1:7" x14ac:dyDescent="0.15">
      <c r="A1125" s="25" t="s">
        <v>1223</v>
      </c>
      <c r="B1125" s="25" t="s">
        <v>323</v>
      </c>
      <c r="C1125" s="22">
        <v>0.8453792</v>
      </c>
      <c r="D1125" s="22">
        <v>6.2864407400000006</v>
      </c>
      <c r="E1125" s="23">
        <f t="shared" si="53"/>
        <v>-0.86552339631217134</v>
      </c>
      <c r="F1125" s="24">
        <f t="shared" si="54"/>
        <v>3.363261635490565E-5</v>
      </c>
      <c r="G1125" s="119"/>
    </row>
    <row r="1126" spans="1:7" x14ac:dyDescent="0.15">
      <c r="A1126" s="25" t="s">
        <v>1768</v>
      </c>
      <c r="B1126" s="25" t="s">
        <v>1769</v>
      </c>
      <c r="C1126" s="22">
        <v>1.7026520000000001</v>
      </c>
      <c r="D1126" s="22">
        <v>12.53928687</v>
      </c>
      <c r="E1126" s="23">
        <f t="shared" si="53"/>
        <v>-0.86421460664772232</v>
      </c>
      <c r="F1126" s="24">
        <f t="shared" si="54"/>
        <v>6.7738408399346494E-5</v>
      </c>
      <c r="G1126" s="119"/>
    </row>
    <row r="1127" spans="1:7" x14ac:dyDescent="0.15">
      <c r="A1127" s="25" t="s">
        <v>1770</v>
      </c>
      <c r="B1127" s="25" t="s">
        <v>1771</v>
      </c>
      <c r="C1127" s="22">
        <v>0.68934660000000003</v>
      </c>
      <c r="D1127" s="22">
        <v>0.81354775000000001</v>
      </c>
      <c r="E1127" s="23">
        <f t="shared" si="53"/>
        <v>-0.15266608505769941</v>
      </c>
      <c r="F1127" s="24">
        <f t="shared" si="54"/>
        <v>2.7425006119571669E-5</v>
      </c>
      <c r="G1127" s="119"/>
    </row>
    <row r="1128" spans="1:7" x14ac:dyDescent="0.15">
      <c r="A1128" s="25" t="s">
        <v>1772</v>
      </c>
      <c r="B1128" s="25" t="s">
        <v>1773</v>
      </c>
      <c r="C1128" s="22">
        <v>2.0307040000000001</v>
      </c>
      <c r="D1128" s="22">
        <v>4.2001668800000003</v>
      </c>
      <c r="E1128" s="23">
        <f t="shared" si="53"/>
        <v>-0.51651825796026474</v>
      </c>
      <c r="F1128" s="24">
        <f t="shared" si="54"/>
        <v>8.078964867171125E-5</v>
      </c>
      <c r="G1128" s="119"/>
    </row>
    <row r="1129" spans="1:7" x14ac:dyDescent="0.15">
      <c r="A1129" s="25" t="s">
        <v>1774</v>
      </c>
      <c r="B1129" s="25" t="s">
        <v>1775</v>
      </c>
      <c r="C1129" s="22">
        <v>29.507059999999999</v>
      </c>
      <c r="D1129" s="22">
        <v>30.327394309999999</v>
      </c>
      <c r="E1129" s="23">
        <f t="shared" si="53"/>
        <v>-2.7049284274630492E-2</v>
      </c>
      <c r="F1129" s="24">
        <f t="shared" si="54"/>
        <v>1.1739106293852299E-3</v>
      </c>
      <c r="G1129" s="119"/>
    </row>
    <row r="1130" spans="1:7" x14ac:dyDescent="0.15">
      <c r="A1130" s="25" t="s">
        <v>1776</v>
      </c>
      <c r="B1130" s="25" t="s">
        <v>1777</v>
      </c>
      <c r="C1130" s="22">
        <v>0.57704880000000003</v>
      </c>
      <c r="D1130" s="22">
        <v>0.79765275999999996</v>
      </c>
      <c r="E1130" s="23">
        <f t="shared" ref="E1130:E1174" si="55">IF(ISERROR(C1130/D1130-1),"",((C1130/D1130-1)))</f>
        <v>-0.27656640967430479</v>
      </c>
      <c r="F1130" s="24">
        <f t="shared" ref="F1130:F1174" si="56">C1130/$C$1656</f>
        <v>2.2957343767694639E-5</v>
      </c>
      <c r="G1130" s="119"/>
    </row>
    <row r="1131" spans="1:7" x14ac:dyDescent="0.15">
      <c r="A1131" s="25" t="s">
        <v>1778</v>
      </c>
      <c r="B1131" s="25" t="s">
        <v>1779</v>
      </c>
      <c r="C1131" s="22">
        <v>68.607190000000003</v>
      </c>
      <c r="D1131" s="22">
        <v>92.824842879999991</v>
      </c>
      <c r="E1131" s="23">
        <f t="shared" si="55"/>
        <v>-0.2608962442447389</v>
      </c>
      <c r="F1131" s="24">
        <f t="shared" si="56"/>
        <v>2.7294725260074053E-3</v>
      </c>
      <c r="G1131" s="119"/>
    </row>
    <row r="1132" spans="1:7" x14ac:dyDescent="0.15">
      <c r="A1132" s="25" t="s">
        <v>0</v>
      </c>
      <c r="B1132" s="25" t="s">
        <v>1</v>
      </c>
      <c r="C1132" s="22">
        <v>8.7932869999999994</v>
      </c>
      <c r="D1132" s="22">
        <v>6.6509242999999998</v>
      </c>
      <c r="E1132" s="23">
        <f t="shared" si="55"/>
        <v>0.32211503294361643</v>
      </c>
      <c r="F1132" s="24">
        <f t="shared" si="56"/>
        <v>3.4983265281376594E-4</v>
      </c>
      <c r="G1132" s="119"/>
    </row>
    <row r="1133" spans="1:7" x14ac:dyDescent="0.15">
      <c r="A1133" s="25" t="s">
        <v>435</v>
      </c>
      <c r="B1133" s="25" t="s">
        <v>330</v>
      </c>
      <c r="C1133" s="22">
        <v>0.43528359999999999</v>
      </c>
      <c r="D1133" s="22">
        <v>9.5234880000000008E-2</v>
      </c>
      <c r="E1133" s="23">
        <f t="shared" si="55"/>
        <v>3.5706321045398486</v>
      </c>
      <c r="F1133" s="24">
        <f t="shared" si="56"/>
        <v>1.7317348622230365E-5</v>
      </c>
      <c r="G1133" s="119"/>
    </row>
    <row r="1134" spans="1:7" x14ac:dyDescent="0.15">
      <c r="A1134" s="25" t="s">
        <v>543</v>
      </c>
      <c r="B1134" s="25" t="s">
        <v>333</v>
      </c>
      <c r="C1134" s="22">
        <v>3.8103129999999998</v>
      </c>
      <c r="D1134" s="22">
        <v>10.986074109999999</v>
      </c>
      <c r="E1134" s="23">
        <f t="shared" si="55"/>
        <v>-0.65316882429077294</v>
      </c>
      <c r="F1134" s="24">
        <f t="shared" si="56"/>
        <v>1.5158971893454394E-4</v>
      </c>
      <c r="G1134" s="119"/>
    </row>
    <row r="1135" spans="1:7" x14ac:dyDescent="0.15">
      <c r="A1135" s="25" t="s">
        <v>434</v>
      </c>
      <c r="B1135" s="25" t="s">
        <v>301</v>
      </c>
      <c r="C1135" s="22">
        <v>3.7760210000000002E-2</v>
      </c>
      <c r="D1135" s="22">
        <v>0.87354033999999992</v>
      </c>
      <c r="E1135" s="23">
        <f t="shared" si="55"/>
        <v>-0.9567733643531563</v>
      </c>
      <c r="F1135" s="24">
        <f t="shared" si="56"/>
        <v>1.5022544396770963E-6</v>
      </c>
      <c r="G1135" s="119"/>
    </row>
    <row r="1136" spans="1:7" x14ac:dyDescent="0.15">
      <c r="A1136" s="25" t="s">
        <v>3</v>
      </c>
      <c r="B1136" s="25" t="s">
        <v>4</v>
      </c>
      <c r="C1136" s="22">
        <v>14.71172</v>
      </c>
      <c r="D1136" s="22">
        <v>18.029361420000001</v>
      </c>
      <c r="E1136" s="23">
        <f t="shared" si="55"/>
        <v>-0.18401325164626936</v>
      </c>
      <c r="F1136" s="24">
        <f t="shared" si="56"/>
        <v>5.852919431667972E-4</v>
      </c>
      <c r="G1136" s="119"/>
    </row>
    <row r="1137" spans="1:7" x14ac:dyDescent="0.15">
      <c r="A1137" s="25" t="s">
        <v>5</v>
      </c>
      <c r="B1137" s="25" t="s">
        <v>6</v>
      </c>
      <c r="C1137" s="22">
        <v>6.7779689999999997</v>
      </c>
      <c r="D1137" s="22">
        <v>11.33600751</v>
      </c>
      <c r="E1137" s="23">
        <f t="shared" si="55"/>
        <v>-0.40208499385512497</v>
      </c>
      <c r="F1137" s="24">
        <f t="shared" si="56"/>
        <v>2.6965512168083088E-4</v>
      </c>
      <c r="G1137" s="119"/>
    </row>
    <row r="1138" spans="1:7" x14ac:dyDescent="0.15">
      <c r="A1138" s="25" t="s">
        <v>554</v>
      </c>
      <c r="B1138" s="25" t="s">
        <v>2</v>
      </c>
      <c r="C1138" s="22">
        <v>4.4233169999999999</v>
      </c>
      <c r="D1138" s="22">
        <v>9.0681419499999993</v>
      </c>
      <c r="E1138" s="23">
        <f t="shared" si="55"/>
        <v>-0.51221352462397207</v>
      </c>
      <c r="F1138" s="24">
        <f t="shared" si="56"/>
        <v>1.7597750651675862E-4</v>
      </c>
      <c r="G1138" s="119"/>
    </row>
    <row r="1139" spans="1:7" x14ac:dyDescent="0.15">
      <c r="A1139" s="25" t="s">
        <v>7</v>
      </c>
      <c r="B1139" s="25" t="s">
        <v>8</v>
      </c>
      <c r="C1139" s="22">
        <v>4.8121580000000002</v>
      </c>
      <c r="D1139" s="22">
        <v>7.1709288499999992</v>
      </c>
      <c r="E1139" s="23">
        <f t="shared" si="55"/>
        <v>-0.32893519087140288</v>
      </c>
      <c r="F1139" s="24">
        <f t="shared" si="56"/>
        <v>1.9144717997933951E-4</v>
      </c>
      <c r="G1139" s="119"/>
    </row>
    <row r="1140" spans="1:7" x14ac:dyDescent="0.15">
      <c r="A1140" s="25" t="s">
        <v>1248</v>
      </c>
      <c r="B1140" s="25" t="s">
        <v>1384</v>
      </c>
      <c r="C1140" s="22">
        <v>0</v>
      </c>
      <c r="D1140" s="22">
        <v>0</v>
      </c>
      <c r="E1140" s="23" t="str">
        <f t="shared" si="55"/>
        <v/>
      </c>
      <c r="F1140" s="24">
        <f t="shared" si="56"/>
        <v>0</v>
      </c>
      <c r="G1140" s="119"/>
    </row>
    <row r="1141" spans="1:7" x14ac:dyDescent="0.15">
      <c r="A1141" s="25" t="s">
        <v>39</v>
      </c>
      <c r="B1141" s="25" t="s">
        <v>40</v>
      </c>
      <c r="C1141" s="22">
        <v>1.0235780000000001</v>
      </c>
      <c r="D1141" s="22">
        <v>0.59331</v>
      </c>
      <c r="E1141" s="23">
        <f t="shared" si="55"/>
        <v>0.72519930559066936</v>
      </c>
      <c r="F1141" s="24">
        <f t="shared" si="56"/>
        <v>4.0722088008933292E-5</v>
      </c>
      <c r="G1141" s="119"/>
    </row>
    <row r="1142" spans="1:7" x14ac:dyDescent="0.15">
      <c r="A1142" s="25" t="s">
        <v>834</v>
      </c>
      <c r="B1142" s="25" t="s">
        <v>835</v>
      </c>
      <c r="C1142" s="22">
        <v>38.231720000000003</v>
      </c>
      <c r="D1142" s="22">
        <v>32.757049379999998</v>
      </c>
      <c r="E1142" s="23">
        <f t="shared" si="55"/>
        <v>0.16712954077428588</v>
      </c>
      <c r="F1142" s="24">
        <f t="shared" si="56"/>
        <v>1.5210130215507708E-3</v>
      </c>
      <c r="G1142" s="119"/>
    </row>
    <row r="1143" spans="1:7" x14ac:dyDescent="0.15">
      <c r="A1143" s="25" t="s">
        <v>451</v>
      </c>
      <c r="B1143" s="25" t="s">
        <v>452</v>
      </c>
      <c r="C1143" s="22">
        <v>0.78423469999999995</v>
      </c>
      <c r="D1143" s="22">
        <v>1.71281656</v>
      </c>
      <c r="E1143" s="23">
        <f t="shared" si="55"/>
        <v>-0.5421373670044386</v>
      </c>
      <c r="F1143" s="24">
        <f t="shared" si="56"/>
        <v>3.1200039931553228E-5</v>
      </c>
      <c r="G1143" s="119"/>
    </row>
    <row r="1144" spans="1:7" x14ac:dyDescent="0.15">
      <c r="A1144" s="25" t="s">
        <v>544</v>
      </c>
      <c r="B1144" s="25" t="s">
        <v>837</v>
      </c>
      <c r="C1144" s="22">
        <v>5.4130589999999996</v>
      </c>
      <c r="D1144" s="22">
        <v>9.840324429999999</v>
      </c>
      <c r="E1144" s="23">
        <f t="shared" si="55"/>
        <v>-0.44991051478980559</v>
      </c>
      <c r="F1144" s="24">
        <f t="shared" si="56"/>
        <v>2.153534610899691E-4</v>
      </c>
      <c r="G1144" s="119"/>
    </row>
    <row r="1145" spans="1:7" x14ac:dyDescent="0.15">
      <c r="A1145" s="25" t="s">
        <v>838</v>
      </c>
      <c r="B1145" s="25" t="s">
        <v>839</v>
      </c>
      <c r="C1145" s="22">
        <v>9.6741010000000003</v>
      </c>
      <c r="D1145" s="22">
        <v>13.86530924</v>
      </c>
      <c r="E1145" s="23">
        <f t="shared" si="55"/>
        <v>-0.30228018484497932</v>
      </c>
      <c r="F1145" s="24">
        <f t="shared" si="56"/>
        <v>3.8487500935865124E-4</v>
      </c>
      <c r="G1145" s="119"/>
    </row>
    <row r="1146" spans="1:7" x14ac:dyDescent="0.15">
      <c r="A1146" s="25" t="s">
        <v>545</v>
      </c>
      <c r="B1146" s="25" t="s">
        <v>335</v>
      </c>
      <c r="C1146" s="22">
        <v>7.3578759999999993E-2</v>
      </c>
      <c r="D1146" s="22">
        <v>3.5340959999999998E-2</v>
      </c>
      <c r="E1146" s="23">
        <f t="shared" si="55"/>
        <v>1.081968344945921</v>
      </c>
      <c r="F1146" s="24">
        <f t="shared" si="56"/>
        <v>2.9272617624726007E-6</v>
      </c>
      <c r="G1146" s="119"/>
    </row>
    <row r="1147" spans="1:7" x14ac:dyDescent="0.15">
      <c r="A1147" s="25" t="s">
        <v>840</v>
      </c>
      <c r="B1147" s="25" t="s">
        <v>841</v>
      </c>
      <c r="C1147" s="22">
        <v>0.36278059999999995</v>
      </c>
      <c r="D1147" s="22">
        <v>0.63249222999999999</v>
      </c>
      <c r="E1147" s="23">
        <f t="shared" si="55"/>
        <v>-0.4264267878832283</v>
      </c>
      <c r="F1147" s="24">
        <f t="shared" si="56"/>
        <v>1.4432884959557181E-5</v>
      </c>
      <c r="G1147" s="119"/>
    </row>
    <row r="1148" spans="1:7" x14ac:dyDescent="0.15">
      <c r="A1148" s="25" t="s">
        <v>476</v>
      </c>
      <c r="B1148" s="25" t="s">
        <v>842</v>
      </c>
      <c r="C1148" s="22">
        <v>1.9258219999999999</v>
      </c>
      <c r="D1148" s="22">
        <v>1.6091913600000001</v>
      </c>
      <c r="E1148" s="23">
        <f t="shared" si="55"/>
        <v>0.19676382055643149</v>
      </c>
      <c r="F1148" s="24">
        <f t="shared" si="56"/>
        <v>7.6617016947941357E-5</v>
      </c>
      <c r="G1148" s="119"/>
    </row>
    <row r="1149" spans="1:7" x14ac:dyDescent="0.15">
      <c r="A1149" s="25" t="s">
        <v>477</v>
      </c>
      <c r="B1149" s="25" t="s">
        <v>844</v>
      </c>
      <c r="C1149" s="22">
        <v>3.5569389999999999E-2</v>
      </c>
      <c r="D1149" s="22">
        <v>1.8949299999999999E-2</v>
      </c>
      <c r="E1149" s="23">
        <f t="shared" si="55"/>
        <v>0.87708200302913575</v>
      </c>
      <c r="F1149" s="24">
        <f t="shared" si="56"/>
        <v>1.415094726541672E-6</v>
      </c>
      <c r="G1149" s="119"/>
    </row>
    <row r="1150" spans="1:7" x14ac:dyDescent="0.15">
      <c r="A1150" s="25" t="s">
        <v>481</v>
      </c>
      <c r="B1150" s="25" t="s">
        <v>846</v>
      </c>
      <c r="C1150" s="22">
        <v>0.91108319999999998</v>
      </c>
      <c r="D1150" s="22">
        <v>1.33191824</v>
      </c>
      <c r="E1150" s="23">
        <f t="shared" si="55"/>
        <v>-0.31596161638269926</v>
      </c>
      <c r="F1150" s="24">
        <f t="shared" si="56"/>
        <v>3.62465881973436E-5</v>
      </c>
      <c r="G1150" s="119"/>
    </row>
    <row r="1151" spans="1:7" x14ac:dyDescent="0.15">
      <c r="A1151" s="25" t="s">
        <v>482</v>
      </c>
      <c r="B1151" s="25" t="s">
        <v>848</v>
      </c>
      <c r="C1151" s="22">
        <v>1.5141</v>
      </c>
      <c r="D1151" s="22">
        <v>0.47052653999999999</v>
      </c>
      <c r="E1151" s="23">
        <f t="shared" si="55"/>
        <v>2.2178843726859703</v>
      </c>
      <c r="F1151" s="24">
        <f t="shared" si="56"/>
        <v>6.02370444209683E-5</v>
      </c>
      <c r="G1151" s="119"/>
    </row>
    <row r="1152" spans="1:7" x14ac:dyDescent="0.15">
      <c r="A1152" s="25" t="s">
        <v>483</v>
      </c>
      <c r="B1152" s="25" t="s">
        <v>850</v>
      </c>
      <c r="C1152" s="22">
        <v>2.6994000000000002E-3</v>
      </c>
      <c r="D1152" s="22">
        <v>8.0649999999999993E-3</v>
      </c>
      <c r="E1152" s="23">
        <f t="shared" si="55"/>
        <v>-0.66529448233106003</v>
      </c>
      <c r="F1152" s="24">
        <f t="shared" si="56"/>
        <v>1.0739309009309943E-7</v>
      </c>
      <c r="G1152" s="119"/>
    </row>
    <row r="1153" spans="1:7" x14ac:dyDescent="0.15">
      <c r="A1153" s="25" t="s">
        <v>851</v>
      </c>
      <c r="B1153" s="25" t="s">
        <v>852</v>
      </c>
      <c r="C1153" s="22">
        <v>0.2430553</v>
      </c>
      <c r="D1153" s="22">
        <v>2.687049E-2</v>
      </c>
      <c r="E1153" s="23">
        <f t="shared" si="55"/>
        <v>8.0454360899261612</v>
      </c>
      <c r="F1153" s="24">
        <f t="shared" si="56"/>
        <v>9.6697265060773893E-6</v>
      </c>
      <c r="G1153" s="119"/>
    </row>
    <row r="1154" spans="1:7" x14ac:dyDescent="0.15">
      <c r="A1154" s="25" t="s">
        <v>484</v>
      </c>
      <c r="B1154" s="25" t="s">
        <v>854</v>
      </c>
      <c r="C1154" s="22">
        <v>0.33484020000000003</v>
      </c>
      <c r="D1154" s="22">
        <v>0.18134101</v>
      </c>
      <c r="E1154" s="23">
        <f t="shared" si="55"/>
        <v>0.84646705122023991</v>
      </c>
      <c r="F1154" s="24">
        <f t="shared" si="56"/>
        <v>1.3321302424757883E-5</v>
      </c>
      <c r="G1154" s="119"/>
    </row>
    <row r="1155" spans="1:7" x14ac:dyDescent="0.15">
      <c r="A1155" s="25" t="s">
        <v>485</v>
      </c>
      <c r="B1155" s="25" t="s">
        <v>855</v>
      </c>
      <c r="C1155" s="22">
        <v>0.1094807</v>
      </c>
      <c r="D1155" s="22">
        <v>0.27366128000000001</v>
      </c>
      <c r="E1155" s="23">
        <f t="shared" si="55"/>
        <v>-0.59994084658231528</v>
      </c>
      <c r="F1155" s="24">
        <f t="shared" si="56"/>
        <v>4.3555866779860668E-6</v>
      </c>
      <c r="G1155" s="119"/>
    </row>
    <row r="1156" spans="1:7" x14ac:dyDescent="0.15">
      <c r="A1156" s="25" t="s">
        <v>909</v>
      </c>
      <c r="B1156" s="25" t="s">
        <v>856</v>
      </c>
      <c r="C1156" s="22">
        <v>0.27422040000000003</v>
      </c>
      <c r="D1156" s="22">
        <v>0.54039055000000003</v>
      </c>
      <c r="E1156" s="23">
        <f t="shared" si="55"/>
        <v>-0.49255145190825411</v>
      </c>
      <c r="F1156" s="24">
        <f t="shared" si="56"/>
        <v>1.0909600697401556E-5</v>
      </c>
      <c r="G1156" s="119"/>
    </row>
    <row r="1157" spans="1:7" x14ac:dyDescent="0.15">
      <c r="A1157" s="25" t="s">
        <v>857</v>
      </c>
      <c r="B1157" s="25" t="s">
        <v>858</v>
      </c>
      <c r="C1157" s="22">
        <v>8.3359910000000009E-2</v>
      </c>
      <c r="D1157" s="22">
        <v>6.6452919999999999E-2</v>
      </c>
      <c r="E1157" s="23">
        <f t="shared" si="55"/>
        <v>0.25442057324192846</v>
      </c>
      <c r="F1157" s="24">
        <f t="shared" si="56"/>
        <v>3.3163956156118619E-6</v>
      </c>
      <c r="G1157" s="119"/>
    </row>
    <row r="1158" spans="1:7" x14ac:dyDescent="0.15">
      <c r="A1158" s="25" t="s">
        <v>859</v>
      </c>
      <c r="B1158" s="25" t="s">
        <v>860</v>
      </c>
      <c r="C1158" s="22">
        <v>2.13542E-2</v>
      </c>
      <c r="D1158" s="22">
        <v>5.5178660000000004E-2</v>
      </c>
      <c r="E1158" s="23">
        <f t="shared" si="55"/>
        <v>-0.61299893835769126</v>
      </c>
      <c r="F1158" s="24">
        <f t="shared" si="56"/>
        <v>8.49556762416116E-7</v>
      </c>
      <c r="G1158" s="119"/>
    </row>
    <row r="1159" spans="1:7" x14ac:dyDescent="0.15">
      <c r="A1159" s="25" t="s">
        <v>861</v>
      </c>
      <c r="B1159" s="25" t="s">
        <v>862</v>
      </c>
      <c r="C1159" s="22">
        <v>8.3550400000000011E-3</v>
      </c>
      <c r="D1159" s="22">
        <v>3.0136759999999999E-2</v>
      </c>
      <c r="E1159" s="23">
        <f t="shared" si="55"/>
        <v>-0.72276250001659093</v>
      </c>
      <c r="F1159" s="24">
        <f t="shared" si="56"/>
        <v>3.3239740810974641E-7</v>
      </c>
      <c r="G1159" s="119"/>
    </row>
    <row r="1160" spans="1:7" x14ac:dyDescent="0.15">
      <c r="A1160" s="25" t="s">
        <v>923</v>
      </c>
      <c r="B1160" s="25" t="s">
        <v>924</v>
      </c>
      <c r="C1160" s="22">
        <v>5.8411699999999997E-3</v>
      </c>
      <c r="D1160" s="22">
        <v>7.7732600000000006E-3</v>
      </c>
      <c r="E1160" s="23">
        <f t="shared" si="55"/>
        <v>-0.24855594692574301</v>
      </c>
      <c r="F1160" s="24">
        <f t="shared" si="56"/>
        <v>2.3238545456735181E-7</v>
      </c>
      <c r="G1160" s="119"/>
    </row>
    <row r="1161" spans="1:7" x14ac:dyDescent="0.15">
      <c r="A1161" s="25" t="s">
        <v>863</v>
      </c>
      <c r="B1161" s="25" t="s">
        <v>864</v>
      </c>
      <c r="C1161" s="22">
        <v>1.435787E-2</v>
      </c>
      <c r="D1161" s="22">
        <v>0.14214315</v>
      </c>
      <c r="E1161" s="23">
        <f t="shared" si="55"/>
        <v>-0.89899006740739884</v>
      </c>
      <c r="F1161" s="24">
        <f t="shared" si="56"/>
        <v>5.7121435372860981E-7</v>
      </c>
      <c r="G1161" s="119"/>
    </row>
    <row r="1162" spans="1:7" x14ac:dyDescent="0.15">
      <c r="A1162" s="25" t="s">
        <v>865</v>
      </c>
      <c r="B1162" s="25" t="s">
        <v>866</v>
      </c>
      <c r="C1162" s="22">
        <v>22.250060000000001</v>
      </c>
      <c r="D1162" s="22">
        <v>32.386420749999999</v>
      </c>
      <c r="E1162" s="23">
        <f t="shared" si="55"/>
        <v>-0.31298181507136746</v>
      </c>
      <c r="F1162" s="24">
        <f t="shared" si="56"/>
        <v>8.851977099195627E-4</v>
      </c>
      <c r="G1162" s="119"/>
    </row>
    <row r="1163" spans="1:7" x14ac:dyDescent="0.15">
      <c r="A1163" s="25" t="s">
        <v>1312</v>
      </c>
      <c r="B1163" s="25" t="s">
        <v>1310</v>
      </c>
      <c r="C1163" s="22">
        <v>10.651120000000001</v>
      </c>
      <c r="D1163" s="22">
        <v>16.65632957</v>
      </c>
      <c r="E1163" s="23">
        <f t="shared" si="55"/>
        <v>-0.36053618804565957</v>
      </c>
      <c r="F1163" s="24">
        <f t="shared" si="56"/>
        <v>4.237447913434145E-4</v>
      </c>
      <c r="G1163" s="119"/>
    </row>
    <row r="1164" spans="1:7" x14ac:dyDescent="0.15">
      <c r="A1164" s="25" t="s">
        <v>867</v>
      </c>
      <c r="B1164" s="25" t="s">
        <v>868</v>
      </c>
      <c r="C1164" s="22">
        <v>1.4774000000000001E-2</v>
      </c>
      <c r="D1164" s="22">
        <v>3.9509999999999999E-5</v>
      </c>
      <c r="E1164" s="23">
        <f t="shared" si="55"/>
        <v>372.93065046823591</v>
      </c>
      <c r="F1164" s="24">
        <f t="shared" si="56"/>
        <v>5.8776969438966097E-7</v>
      </c>
      <c r="G1164" s="119"/>
    </row>
    <row r="1165" spans="1:7" x14ac:dyDescent="0.15">
      <c r="A1165" s="25" t="s">
        <v>925</v>
      </c>
      <c r="B1165" s="25" t="s">
        <v>870</v>
      </c>
      <c r="C1165" s="22">
        <v>0</v>
      </c>
      <c r="D1165" s="22">
        <v>2.9825000000000001E-2</v>
      </c>
      <c r="E1165" s="23">
        <f t="shared" si="55"/>
        <v>-1</v>
      </c>
      <c r="F1165" s="24">
        <f t="shared" si="56"/>
        <v>0</v>
      </c>
      <c r="G1165" s="119"/>
    </row>
    <row r="1166" spans="1:7" x14ac:dyDescent="0.15">
      <c r="A1166" s="25" t="s">
        <v>871</v>
      </c>
      <c r="B1166" s="25" t="s">
        <v>872</v>
      </c>
      <c r="C1166" s="22">
        <v>2.45963E-3</v>
      </c>
      <c r="D1166" s="22">
        <v>1.7116820000000001E-2</v>
      </c>
      <c r="E1166" s="23">
        <f t="shared" si="55"/>
        <v>-0.8563033320441531</v>
      </c>
      <c r="F1166" s="24">
        <f t="shared" si="56"/>
        <v>9.785406615754986E-8</v>
      </c>
      <c r="G1166" s="119"/>
    </row>
    <row r="1167" spans="1:7" x14ac:dyDescent="0.15">
      <c r="A1167" s="25" t="s">
        <v>926</v>
      </c>
      <c r="B1167" s="25" t="s">
        <v>927</v>
      </c>
      <c r="C1167" s="22">
        <v>6.1552900000000001E-2</v>
      </c>
      <c r="D1167" s="22">
        <v>1.48613774</v>
      </c>
      <c r="E1167" s="23">
        <f t="shared" si="55"/>
        <v>-0.9585819683174186</v>
      </c>
      <c r="F1167" s="24">
        <f t="shared" si="56"/>
        <v>2.4488242332338813E-6</v>
      </c>
      <c r="G1167" s="119"/>
    </row>
    <row r="1168" spans="1:7" x14ac:dyDescent="0.15">
      <c r="A1168" s="25" t="s">
        <v>873</v>
      </c>
      <c r="B1168" s="25" t="s">
        <v>874</v>
      </c>
      <c r="C1168" s="22">
        <v>1.3927500000000001E-3</v>
      </c>
      <c r="D1168" s="22">
        <v>0.69246998999999998</v>
      </c>
      <c r="E1168" s="23">
        <f t="shared" si="55"/>
        <v>-0.99798872150401785</v>
      </c>
      <c r="F1168" s="24">
        <f t="shared" si="56"/>
        <v>5.5409248806091805E-8</v>
      </c>
      <c r="G1168" s="119"/>
    </row>
    <row r="1169" spans="1:7" x14ac:dyDescent="0.15">
      <c r="A1169" s="25" t="s">
        <v>1313</v>
      </c>
      <c r="B1169" s="25" t="s">
        <v>1308</v>
      </c>
      <c r="C1169" s="22">
        <v>1.6650469999999999</v>
      </c>
      <c r="D1169" s="22">
        <v>0.32356526000000002</v>
      </c>
      <c r="E1169" s="23">
        <f t="shared" si="55"/>
        <v>4.1459387203681874</v>
      </c>
      <c r="F1169" s="24">
        <f t="shared" si="56"/>
        <v>6.6242328843537409E-5</v>
      </c>
      <c r="G1169" s="119"/>
    </row>
    <row r="1170" spans="1:7" x14ac:dyDescent="0.15">
      <c r="A1170" s="25" t="s">
        <v>875</v>
      </c>
      <c r="B1170" s="25" t="s">
        <v>876</v>
      </c>
      <c r="C1170" s="22">
        <v>0.91775240000000002</v>
      </c>
      <c r="D1170" s="22">
        <v>0.83538237000000004</v>
      </c>
      <c r="E1170" s="23">
        <f t="shared" si="55"/>
        <v>9.8601590071861311E-2</v>
      </c>
      <c r="F1170" s="24">
        <f t="shared" si="56"/>
        <v>3.6511916046661557E-5</v>
      </c>
      <c r="G1170" s="119"/>
    </row>
    <row r="1171" spans="1:7" x14ac:dyDescent="0.15">
      <c r="A1171" s="25" t="s">
        <v>877</v>
      </c>
      <c r="B1171" s="25" t="s">
        <v>878</v>
      </c>
      <c r="C1171" s="22">
        <v>6.5986829999999996E-2</v>
      </c>
      <c r="D1171" s="22">
        <v>0.55608966000000004</v>
      </c>
      <c r="E1171" s="23">
        <f t="shared" si="55"/>
        <v>-0.88133778642818139</v>
      </c>
      <c r="F1171" s="24">
        <f t="shared" si="56"/>
        <v>2.6252239679736365E-6</v>
      </c>
      <c r="G1171" s="119"/>
    </row>
    <row r="1172" spans="1:7" x14ac:dyDescent="0.15">
      <c r="A1172" s="25" t="s">
        <v>1283</v>
      </c>
      <c r="B1172" s="25" t="s">
        <v>1284</v>
      </c>
      <c r="C1172" s="22">
        <v>2.944598E-2</v>
      </c>
      <c r="D1172" s="22">
        <v>5.8575210000000003E-2</v>
      </c>
      <c r="E1172" s="23">
        <f t="shared" si="55"/>
        <v>-0.4972962111446122</v>
      </c>
      <c r="F1172" s="24">
        <f t="shared" si="56"/>
        <v>1.1714806190337126E-6</v>
      </c>
      <c r="G1172" s="119"/>
    </row>
    <row r="1173" spans="1:7" x14ac:dyDescent="0.15">
      <c r="A1173" s="25" t="s">
        <v>879</v>
      </c>
      <c r="B1173" s="25" t="s">
        <v>880</v>
      </c>
      <c r="C1173" s="22">
        <v>0.30130699999999999</v>
      </c>
      <c r="D1173" s="22">
        <v>0.20167446999999999</v>
      </c>
      <c r="E1173" s="23">
        <f t="shared" si="55"/>
        <v>0.49402648733872967</v>
      </c>
      <c r="F1173" s="24">
        <f t="shared" si="56"/>
        <v>1.1987215602238091E-5</v>
      </c>
      <c r="G1173" s="119"/>
    </row>
    <row r="1174" spans="1:7" s="4" customFormat="1" x14ac:dyDescent="0.15">
      <c r="A1174" s="111" t="s">
        <v>632</v>
      </c>
      <c r="B1174" s="26"/>
      <c r="C1174" s="27">
        <f>SUM(C874:C1173)</f>
        <v>3152.5886370300018</v>
      </c>
      <c r="D1174" s="28">
        <f>SUM(D874:D1173)</f>
        <v>3556.7341553799993</v>
      </c>
      <c r="E1174" s="29">
        <f t="shared" si="55"/>
        <v>-0.11362826140342186</v>
      </c>
      <c r="F1174" s="49">
        <f t="shared" si="56"/>
        <v>0.12542277377307715</v>
      </c>
      <c r="G1174" s="119"/>
    </row>
    <row r="1175" spans="1:7" x14ac:dyDescent="0.15">
      <c r="E1175" s="32"/>
      <c r="G1175" s="119"/>
    </row>
    <row r="1176" spans="1:7" s="4" customFormat="1" x14ac:dyDescent="0.15">
      <c r="A1176" s="33" t="s">
        <v>590</v>
      </c>
      <c r="B1176" s="34" t="s">
        <v>929</v>
      </c>
      <c r="C1176" s="137" t="s">
        <v>447</v>
      </c>
      <c r="D1176" s="138"/>
      <c r="E1176" s="139"/>
      <c r="F1176" s="35"/>
      <c r="G1176" s="119"/>
    </row>
    <row r="1177" spans="1:7" s="10" customFormat="1" x14ac:dyDescent="0.15">
      <c r="A1177" s="36"/>
      <c r="B1177" s="37"/>
      <c r="C1177" s="7" t="s">
        <v>738</v>
      </c>
      <c r="D1177" s="38" t="s">
        <v>700</v>
      </c>
      <c r="E1177" s="39" t="s">
        <v>898</v>
      </c>
      <c r="F1177" s="40" t="s">
        <v>899</v>
      </c>
      <c r="G1177" s="119"/>
    </row>
    <row r="1178" spans="1:7" x14ac:dyDescent="0.15">
      <c r="A1178" s="25" t="s">
        <v>711</v>
      </c>
      <c r="B1178" s="20" t="s">
        <v>731</v>
      </c>
      <c r="C1178" s="44">
        <v>0</v>
      </c>
      <c r="D1178" s="22"/>
      <c r="E1178" s="23" t="str">
        <f t="shared" ref="E1178:E1210" si="57">IF(ISERROR(C1178/D1178-1),"",((C1178/D1178-1)))</f>
        <v/>
      </c>
      <c r="F1178" s="24">
        <f t="shared" ref="F1178:F1210" si="58">C1178/$C$1656</f>
        <v>0</v>
      </c>
      <c r="G1178" s="119"/>
    </row>
    <row r="1179" spans="1:7" x14ac:dyDescent="0.15">
      <c r="A1179" s="25" t="s">
        <v>1638</v>
      </c>
      <c r="B1179" s="25" t="s">
        <v>407</v>
      </c>
      <c r="C1179" s="21">
        <v>7.5573090000000001</v>
      </c>
      <c r="D1179" s="22">
        <v>5.6813794500000006</v>
      </c>
      <c r="E1179" s="23">
        <f t="shared" si="57"/>
        <v>0.33018909694546084</v>
      </c>
      <c r="F1179" s="24">
        <f t="shared" si="58"/>
        <v>3.0066043057656926E-4</v>
      </c>
      <c r="G1179" s="119"/>
    </row>
    <row r="1180" spans="1:7" x14ac:dyDescent="0.15">
      <c r="A1180" s="25" t="s">
        <v>804</v>
      </c>
      <c r="B1180" s="25" t="s">
        <v>941</v>
      </c>
      <c r="C1180" s="21">
        <v>0.64669489000000002</v>
      </c>
      <c r="D1180" s="22">
        <v>0.84335177000000006</v>
      </c>
      <c r="E1180" s="23">
        <f t="shared" si="57"/>
        <v>-0.23318487847603619</v>
      </c>
      <c r="F1180" s="24">
        <f t="shared" si="58"/>
        <v>2.5728147953069946E-5</v>
      </c>
      <c r="G1180" s="119"/>
    </row>
    <row r="1181" spans="1:7" x14ac:dyDescent="0.15">
      <c r="A1181" s="25" t="s">
        <v>503</v>
      </c>
      <c r="B1181" s="25" t="s">
        <v>942</v>
      </c>
      <c r="C1181" s="21">
        <v>4.9537240000000002</v>
      </c>
      <c r="D1181" s="22">
        <v>2.3888090200000001</v>
      </c>
      <c r="E1181" s="23">
        <f t="shared" si="57"/>
        <v>1.0737212387116655</v>
      </c>
      <c r="F1181" s="24">
        <f t="shared" si="58"/>
        <v>1.9707925014016034E-4</v>
      </c>
      <c r="G1181" s="119"/>
    </row>
    <row r="1182" spans="1:7" x14ac:dyDescent="0.15">
      <c r="A1182" s="25" t="s">
        <v>503</v>
      </c>
      <c r="B1182" s="25" t="s">
        <v>1321</v>
      </c>
      <c r="C1182" s="21">
        <v>10.876989999999999</v>
      </c>
      <c r="D1182" s="22">
        <v>3.0595683899999999</v>
      </c>
      <c r="E1182" s="23">
        <f t="shared" si="57"/>
        <v>2.5550733350333767</v>
      </c>
      <c r="F1182" s="24">
        <f t="shared" si="58"/>
        <v>4.3273081685253807E-4</v>
      </c>
      <c r="G1182" s="119"/>
    </row>
    <row r="1183" spans="1:7" x14ac:dyDescent="0.15">
      <c r="A1183" s="25" t="s">
        <v>504</v>
      </c>
      <c r="B1183" s="25" t="s">
        <v>943</v>
      </c>
      <c r="C1183" s="21">
        <v>8.3818230000000007</v>
      </c>
      <c r="D1183" s="22">
        <v>3.1888105499999999</v>
      </c>
      <c r="E1183" s="23">
        <f t="shared" si="57"/>
        <v>1.6285108094615408</v>
      </c>
      <c r="F1183" s="24">
        <f t="shared" si="58"/>
        <v>3.3346294457413237E-4</v>
      </c>
      <c r="G1183" s="119"/>
    </row>
    <row r="1184" spans="1:7" x14ac:dyDescent="0.15">
      <c r="A1184" s="25" t="s">
        <v>505</v>
      </c>
      <c r="B1184" s="25" t="s">
        <v>944</v>
      </c>
      <c r="C1184" s="21">
        <v>0.56157409999999996</v>
      </c>
      <c r="D1184" s="22">
        <v>0.99724267</v>
      </c>
      <c r="E1184" s="23">
        <f t="shared" si="57"/>
        <v>-0.43687317350750754</v>
      </c>
      <c r="F1184" s="24">
        <f t="shared" si="58"/>
        <v>2.2341697382844786E-5</v>
      </c>
      <c r="G1184" s="119"/>
    </row>
    <row r="1185" spans="1:7" x14ac:dyDescent="0.15">
      <c r="A1185" s="25" t="s">
        <v>13</v>
      </c>
      <c r="B1185" s="25" t="s">
        <v>14</v>
      </c>
      <c r="C1185" s="21">
        <v>0</v>
      </c>
      <c r="D1185" s="22">
        <v>0</v>
      </c>
      <c r="E1185" s="23" t="str">
        <f t="shared" si="57"/>
        <v/>
      </c>
      <c r="F1185" s="24">
        <f t="shared" si="58"/>
        <v>0</v>
      </c>
      <c r="G1185" s="119"/>
    </row>
    <row r="1186" spans="1:7" x14ac:dyDescent="0.15">
      <c r="A1186" s="25" t="s">
        <v>945</v>
      </c>
      <c r="B1186" s="25" t="s">
        <v>946</v>
      </c>
      <c r="C1186" s="21">
        <v>1.5195939999999999</v>
      </c>
      <c r="D1186" s="22">
        <v>3.9412393799999998</v>
      </c>
      <c r="E1186" s="23">
        <f t="shared" si="57"/>
        <v>-0.61443752751704217</v>
      </c>
      <c r="F1186" s="24">
        <f t="shared" si="58"/>
        <v>6.0455618043614614E-5</v>
      </c>
      <c r="G1186" s="119"/>
    </row>
    <row r="1187" spans="1:7" x14ac:dyDescent="0.15">
      <c r="A1187" s="25" t="s">
        <v>947</v>
      </c>
      <c r="B1187" s="25" t="s">
        <v>948</v>
      </c>
      <c r="C1187" s="21">
        <v>6.0084660000000003</v>
      </c>
      <c r="D1187" s="22">
        <v>7.2016061599999999</v>
      </c>
      <c r="E1187" s="23">
        <f t="shared" si="57"/>
        <v>-0.16567695226477086</v>
      </c>
      <c r="F1187" s="24">
        <f t="shared" si="58"/>
        <v>2.3904116857795238E-4</v>
      </c>
      <c r="G1187" s="119"/>
    </row>
    <row r="1188" spans="1:7" x14ac:dyDescent="0.15">
      <c r="A1188" s="25" t="s">
        <v>949</v>
      </c>
      <c r="B1188" s="25" t="s">
        <v>950</v>
      </c>
      <c r="C1188" s="21">
        <v>2.5854240000000002</v>
      </c>
      <c r="D1188" s="22">
        <v>0.77607117000000003</v>
      </c>
      <c r="E1188" s="23">
        <f t="shared" si="57"/>
        <v>2.3314264205949051</v>
      </c>
      <c r="F1188" s="24">
        <f t="shared" si="58"/>
        <v>1.0285866213264484E-4</v>
      </c>
      <c r="G1188" s="119"/>
    </row>
    <row r="1189" spans="1:7" x14ac:dyDescent="0.15">
      <c r="A1189" s="25" t="s">
        <v>1639</v>
      </c>
      <c r="B1189" s="25" t="s">
        <v>1640</v>
      </c>
      <c r="C1189" s="21">
        <v>0.55336269999999999</v>
      </c>
      <c r="D1189" s="22">
        <v>0.21531275</v>
      </c>
      <c r="E1189" s="23">
        <f t="shared" si="57"/>
        <v>1.5700414861637317</v>
      </c>
      <c r="F1189" s="24">
        <f t="shared" si="58"/>
        <v>2.2015014557035172E-5</v>
      </c>
      <c r="G1189" s="119"/>
    </row>
    <row r="1190" spans="1:7" x14ac:dyDescent="0.15">
      <c r="A1190" s="25" t="s">
        <v>529</v>
      </c>
      <c r="B1190" s="25" t="s">
        <v>951</v>
      </c>
      <c r="C1190" s="21">
        <v>1.5259490000000001E-2</v>
      </c>
      <c r="D1190" s="22">
        <v>0.70163273999999998</v>
      </c>
      <c r="E1190" s="23">
        <f t="shared" si="57"/>
        <v>-0.97825145673789393</v>
      </c>
      <c r="F1190" s="24">
        <f t="shared" si="58"/>
        <v>6.0708445741451794E-7</v>
      </c>
      <c r="G1190" s="119"/>
    </row>
    <row r="1191" spans="1:7" x14ac:dyDescent="0.15">
      <c r="A1191" s="25" t="s">
        <v>952</v>
      </c>
      <c r="B1191" s="25" t="s">
        <v>953</v>
      </c>
      <c r="C1191" s="21">
        <v>1.994623</v>
      </c>
      <c r="D1191" s="22">
        <v>0.89544511999999998</v>
      </c>
      <c r="E1191" s="23">
        <f t="shared" si="57"/>
        <v>1.2275212131369928</v>
      </c>
      <c r="F1191" s="24">
        <f t="shared" si="58"/>
        <v>7.935420002251175E-5</v>
      </c>
      <c r="G1191" s="119"/>
    </row>
    <row r="1192" spans="1:7" x14ac:dyDescent="0.15">
      <c r="A1192" s="25" t="s">
        <v>954</v>
      </c>
      <c r="B1192" s="25" t="s">
        <v>955</v>
      </c>
      <c r="C1192" s="21">
        <v>2.0015700000000001</v>
      </c>
      <c r="D1192" s="22">
        <v>1.83976706</v>
      </c>
      <c r="E1192" s="23">
        <f t="shared" si="57"/>
        <v>8.7947514398915239E-2</v>
      </c>
      <c r="F1192" s="24">
        <f t="shared" si="58"/>
        <v>7.9630579883546341E-5</v>
      </c>
      <c r="G1192" s="119"/>
    </row>
    <row r="1193" spans="1:7" x14ac:dyDescent="0.15">
      <c r="A1193" s="25" t="s">
        <v>956</v>
      </c>
      <c r="B1193" s="25" t="s">
        <v>957</v>
      </c>
      <c r="C1193" s="21">
        <v>1.1089160000000001E-2</v>
      </c>
      <c r="D1193" s="22">
        <v>4.6994710000000002E-2</v>
      </c>
      <c r="E1193" s="23">
        <f t="shared" si="57"/>
        <v>-0.76403386679053875</v>
      </c>
      <c r="F1193" s="24">
        <f t="shared" si="58"/>
        <v>4.4117180074712688E-7</v>
      </c>
      <c r="G1193" s="119"/>
    </row>
    <row r="1194" spans="1:7" x14ac:dyDescent="0.15">
      <c r="A1194" s="25" t="s">
        <v>958</v>
      </c>
      <c r="B1194" s="25" t="s">
        <v>959</v>
      </c>
      <c r="C1194" s="21">
        <v>0.1000462</v>
      </c>
      <c r="D1194" s="22">
        <v>0.13199170999999998</v>
      </c>
      <c r="E1194" s="23">
        <f t="shared" si="57"/>
        <v>-0.24202663940030766</v>
      </c>
      <c r="F1194" s="24">
        <f t="shared" si="58"/>
        <v>3.9802439690569174E-6</v>
      </c>
      <c r="G1194" s="119"/>
    </row>
    <row r="1195" spans="1:7" x14ac:dyDescent="0.15">
      <c r="A1195" s="25" t="s">
        <v>530</v>
      </c>
      <c r="B1195" s="25" t="s">
        <v>962</v>
      </c>
      <c r="C1195" s="21">
        <v>1.3283</v>
      </c>
      <c r="D1195" s="22">
        <v>0.67791029000000003</v>
      </c>
      <c r="E1195" s="23">
        <f t="shared" si="57"/>
        <v>0.95940380252968271</v>
      </c>
      <c r="F1195" s="24">
        <f t="shared" si="58"/>
        <v>5.2845166174210547E-5</v>
      </c>
      <c r="G1195" s="119"/>
    </row>
    <row r="1196" spans="1:7" x14ac:dyDescent="0.15">
      <c r="A1196" s="25" t="s">
        <v>960</v>
      </c>
      <c r="B1196" s="25" t="s">
        <v>961</v>
      </c>
      <c r="C1196" s="21">
        <v>2.6414309999999999</v>
      </c>
      <c r="D1196" s="22">
        <v>1.2474896799999999</v>
      </c>
      <c r="E1196" s="23">
        <f t="shared" si="57"/>
        <v>1.1173970753810165</v>
      </c>
      <c r="F1196" s="24">
        <f t="shared" si="58"/>
        <v>1.0508684795054667E-4</v>
      </c>
      <c r="G1196" s="119"/>
    </row>
    <row r="1197" spans="1:7" x14ac:dyDescent="0.15">
      <c r="A1197" s="25" t="s">
        <v>963</v>
      </c>
      <c r="B1197" s="25" t="s">
        <v>964</v>
      </c>
      <c r="C1197" s="21">
        <v>0.39416040000000002</v>
      </c>
      <c r="D1197" s="22">
        <v>0.70621208999999996</v>
      </c>
      <c r="E1197" s="23">
        <f t="shared" si="57"/>
        <v>-0.44186681935734062</v>
      </c>
      <c r="F1197" s="24">
        <f t="shared" si="58"/>
        <v>1.568130078844636E-5</v>
      </c>
      <c r="G1197" s="119"/>
    </row>
    <row r="1198" spans="1:7" x14ac:dyDescent="0.15">
      <c r="A1198" s="25" t="s">
        <v>965</v>
      </c>
      <c r="B1198" s="25" t="s">
        <v>966</v>
      </c>
      <c r="C1198" s="21">
        <v>1.440642</v>
      </c>
      <c r="D1198" s="22">
        <v>1.5177616899999999</v>
      </c>
      <c r="E1198" s="23">
        <f t="shared" si="57"/>
        <v>-5.0811461712411465E-2</v>
      </c>
      <c r="F1198" s="24">
        <f t="shared" si="58"/>
        <v>5.7314586981515491E-5</v>
      </c>
      <c r="G1198" s="119"/>
    </row>
    <row r="1199" spans="1:7" x14ac:dyDescent="0.15">
      <c r="A1199" s="25" t="s">
        <v>967</v>
      </c>
      <c r="B1199" s="25" t="s">
        <v>968</v>
      </c>
      <c r="C1199" s="21">
        <v>0</v>
      </c>
      <c r="D1199" s="22">
        <v>0.54872546</v>
      </c>
      <c r="E1199" s="23">
        <f t="shared" si="57"/>
        <v>-1</v>
      </c>
      <c r="F1199" s="24">
        <f t="shared" si="58"/>
        <v>0</v>
      </c>
      <c r="G1199" s="119"/>
    </row>
    <row r="1200" spans="1:7" x14ac:dyDescent="0.15">
      <c r="A1200" s="25" t="s">
        <v>969</v>
      </c>
      <c r="B1200" s="25" t="s">
        <v>970</v>
      </c>
      <c r="C1200" s="21">
        <v>2.3559350000000001</v>
      </c>
      <c r="D1200" s="22">
        <v>5.08046372</v>
      </c>
      <c r="E1200" s="23">
        <f t="shared" si="57"/>
        <v>-0.53627559808654635</v>
      </c>
      <c r="F1200" s="24">
        <f t="shared" si="58"/>
        <v>9.3728658112353182E-5</v>
      </c>
      <c r="G1200" s="119"/>
    </row>
    <row r="1201" spans="1:7" x14ac:dyDescent="0.15">
      <c r="A1201" s="25" t="s">
        <v>971</v>
      </c>
      <c r="B1201" s="25" t="s">
        <v>972</v>
      </c>
      <c r="C1201" s="21">
        <v>1.3694610000000001E-2</v>
      </c>
      <c r="D1201" s="22">
        <v>1.7105849999999999E-2</v>
      </c>
      <c r="E1201" s="23">
        <f t="shared" si="57"/>
        <v>-0.19941949683880067</v>
      </c>
      <c r="F1201" s="24">
        <f t="shared" si="58"/>
        <v>5.4482717845441959E-7</v>
      </c>
      <c r="G1201" s="119"/>
    </row>
    <row r="1202" spans="1:7" x14ac:dyDescent="0.15">
      <c r="A1202" s="25" t="s">
        <v>973</v>
      </c>
      <c r="B1202" s="25" t="s">
        <v>974</v>
      </c>
      <c r="C1202" s="21">
        <v>0.14048749999999999</v>
      </c>
      <c r="D1202" s="22">
        <v>0.24730278</v>
      </c>
      <c r="E1202" s="23">
        <f t="shared" si="57"/>
        <v>-0.43192106453473755</v>
      </c>
      <c r="F1202" s="24">
        <f t="shared" si="58"/>
        <v>5.5891630526984896E-6</v>
      </c>
      <c r="G1202" s="119"/>
    </row>
    <row r="1203" spans="1:7" x14ac:dyDescent="0.15">
      <c r="A1203" s="25" t="s">
        <v>975</v>
      </c>
      <c r="B1203" s="25" t="s">
        <v>976</v>
      </c>
      <c r="C1203" s="21">
        <v>14.65682</v>
      </c>
      <c r="D1203" s="22">
        <v>20.979291670000002</v>
      </c>
      <c r="E1203" s="23">
        <f t="shared" si="57"/>
        <v>-0.30136726108065026</v>
      </c>
      <c r="F1203" s="24">
        <f t="shared" si="58"/>
        <v>5.8310779830271216E-4</v>
      </c>
      <c r="G1203" s="119"/>
    </row>
    <row r="1204" spans="1:7" x14ac:dyDescent="0.15">
      <c r="A1204" s="65" t="s">
        <v>478</v>
      </c>
      <c r="B1204" s="25" t="s">
        <v>479</v>
      </c>
      <c r="C1204" s="21">
        <v>19.572880000000001</v>
      </c>
      <c r="D1204" s="22">
        <v>24.590698270000001</v>
      </c>
      <c r="E1204" s="23">
        <f t="shared" si="57"/>
        <v>-0.20405350896934893</v>
      </c>
      <c r="F1204" s="24">
        <f t="shared" si="58"/>
        <v>7.7868862162755567E-4</v>
      </c>
      <c r="G1204" s="119"/>
    </row>
    <row r="1205" spans="1:7" x14ac:dyDescent="0.15">
      <c r="A1205" s="25" t="s">
        <v>977</v>
      </c>
      <c r="B1205" s="25" t="s">
        <v>978</v>
      </c>
      <c r="C1205" s="21">
        <v>0.93309439999999999</v>
      </c>
      <c r="D1205" s="22">
        <v>2.06277797</v>
      </c>
      <c r="E1205" s="23">
        <f t="shared" si="57"/>
        <v>-0.54765155844669022</v>
      </c>
      <c r="F1205" s="24">
        <f t="shared" si="58"/>
        <v>3.7122283086821713E-5</v>
      </c>
      <c r="G1205" s="119"/>
    </row>
    <row r="1206" spans="1:7" x14ac:dyDescent="0.15">
      <c r="A1206" s="25" t="s">
        <v>979</v>
      </c>
      <c r="B1206" s="25" t="s">
        <v>980</v>
      </c>
      <c r="C1206" s="21">
        <v>1.3678680000000001</v>
      </c>
      <c r="D1206" s="22">
        <v>2.8560678900000003</v>
      </c>
      <c r="E1206" s="23">
        <f t="shared" si="57"/>
        <v>-0.52106600659272151</v>
      </c>
      <c r="F1206" s="24">
        <f t="shared" si="58"/>
        <v>5.4419341838729986E-5</v>
      </c>
      <c r="G1206" s="119"/>
    </row>
    <row r="1207" spans="1:7" x14ac:dyDescent="0.15">
      <c r="A1207" s="65" t="s">
        <v>471</v>
      </c>
      <c r="B1207" s="25" t="s">
        <v>591</v>
      </c>
      <c r="C1207" s="21">
        <v>0.35059220000000002</v>
      </c>
      <c r="D1207" s="22">
        <v>1.0168012099999999</v>
      </c>
      <c r="E1207" s="23">
        <f t="shared" si="57"/>
        <v>-0.6552008430438433</v>
      </c>
      <c r="F1207" s="24">
        <f t="shared" si="58"/>
        <v>1.3947980929294632E-5</v>
      </c>
      <c r="G1207" s="119"/>
    </row>
    <row r="1208" spans="1:7" x14ac:dyDescent="0.15">
      <c r="A1208" s="65" t="s">
        <v>981</v>
      </c>
      <c r="B1208" s="25" t="s">
        <v>982</v>
      </c>
      <c r="C1208" s="21">
        <v>6.456207</v>
      </c>
      <c r="D1208" s="22">
        <v>1.2430800200000001</v>
      </c>
      <c r="E1208" s="23">
        <f t="shared" si="57"/>
        <v>4.1937179394131041</v>
      </c>
      <c r="F1208" s="24">
        <f t="shared" si="58"/>
        <v>2.5685412314243873E-4</v>
      </c>
      <c r="G1208" s="119"/>
    </row>
    <row r="1209" spans="1:7" x14ac:dyDescent="0.15">
      <c r="A1209" s="65" t="s">
        <v>983</v>
      </c>
      <c r="B1209" s="25" t="s">
        <v>984</v>
      </c>
      <c r="C1209" s="21">
        <v>10.328519</v>
      </c>
      <c r="D1209" s="22">
        <v>5.84987675</v>
      </c>
      <c r="E1209" s="23">
        <f t="shared" si="57"/>
        <v>0.76559600165935127</v>
      </c>
      <c r="F1209" s="24">
        <f t="shared" si="58"/>
        <v>4.1091041397913944E-4</v>
      </c>
      <c r="G1209" s="119"/>
    </row>
    <row r="1210" spans="1:7" x14ac:dyDescent="0.15">
      <c r="A1210" s="65" t="s">
        <v>358</v>
      </c>
      <c r="B1210" s="25" t="s">
        <v>356</v>
      </c>
      <c r="C1210" s="21">
        <v>4.5972999999999997</v>
      </c>
      <c r="D1210" s="22">
        <v>3.79522147</v>
      </c>
      <c r="E1210" s="23">
        <f t="shared" si="57"/>
        <v>0.2113390579021992</v>
      </c>
      <c r="F1210" s="24">
        <f t="shared" si="58"/>
        <v>1.8289925653293542E-4</v>
      </c>
      <c r="G1210" s="119"/>
    </row>
    <row r="1211" spans="1:7" x14ac:dyDescent="0.15">
      <c r="A1211" s="65" t="s">
        <v>1011</v>
      </c>
      <c r="B1211" s="25" t="s">
        <v>1012</v>
      </c>
      <c r="C1211" s="21">
        <v>0.35252620000000001</v>
      </c>
      <c r="D1211" s="22">
        <v>0.46438899</v>
      </c>
      <c r="E1211" s="23">
        <f t="shared" ref="E1211:E1244" si="59">IF(ISERROR(C1211/D1211-1),"",((C1211/D1211-1)))</f>
        <v>-0.24088165828393127</v>
      </c>
      <c r="F1211" s="24">
        <f t="shared" ref="F1211:F1242" si="60">C1211/$C$1656</f>
        <v>1.4024923300280798E-5</v>
      </c>
      <c r="G1211" s="119"/>
    </row>
    <row r="1212" spans="1:7" x14ac:dyDescent="0.15">
      <c r="A1212" s="25" t="s">
        <v>1241</v>
      </c>
      <c r="B1212" s="25" t="s">
        <v>1644</v>
      </c>
      <c r="C1212" s="21">
        <v>13.411559</v>
      </c>
      <c r="D1212" s="22">
        <v>12.036223219999998</v>
      </c>
      <c r="E1212" s="23">
        <f t="shared" si="59"/>
        <v>0.11426639028384544</v>
      </c>
      <c r="F1212" s="24">
        <f t="shared" si="60"/>
        <v>5.3356626064159378E-4</v>
      </c>
      <c r="G1212" s="119"/>
    </row>
    <row r="1213" spans="1:7" x14ac:dyDescent="0.15">
      <c r="A1213" s="65" t="s">
        <v>1013</v>
      </c>
      <c r="B1213" s="25" t="s">
        <v>1014</v>
      </c>
      <c r="C1213" s="21">
        <v>13.879185</v>
      </c>
      <c r="D1213" s="22">
        <v>14.410845419999999</v>
      </c>
      <c r="E1213" s="23">
        <f t="shared" si="59"/>
        <v>-3.6893076325844043E-2</v>
      </c>
      <c r="F1213" s="24">
        <f t="shared" si="60"/>
        <v>5.5217032122834475E-4</v>
      </c>
      <c r="G1213" s="119"/>
    </row>
    <row r="1214" spans="1:7" x14ac:dyDescent="0.15">
      <c r="A1214" s="65" t="s">
        <v>1015</v>
      </c>
      <c r="B1214" s="25" t="s">
        <v>1016</v>
      </c>
      <c r="C1214" s="21">
        <v>7.2235240000000003</v>
      </c>
      <c r="D1214" s="22">
        <v>6.1949313699999999</v>
      </c>
      <c r="E1214" s="23">
        <f t="shared" si="59"/>
        <v>0.16603777646046791</v>
      </c>
      <c r="F1214" s="24">
        <f t="shared" si="60"/>
        <v>2.873811082913484E-4</v>
      </c>
      <c r="G1214" s="119"/>
    </row>
    <row r="1215" spans="1:7" x14ac:dyDescent="0.15">
      <c r="A1215" s="65" t="s">
        <v>1017</v>
      </c>
      <c r="B1215" s="25" t="s">
        <v>1018</v>
      </c>
      <c r="C1215" s="21">
        <v>0.67071700000000001</v>
      </c>
      <c r="D1215" s="22">
        <v>0.86188246999999996</v>
      </c>
      <c r="E1215" s="23">
        <f t="shared" si="59"/>
        <v>-0.22179992824311645</v>
      </c>
      <c r="F1215" s="24">
        <f t="shared" si="60"/>
        <v>2.6683845005546921E-5</v>
      </c>
      <c r="G1215" s="119"/>
    </row>
    <row r="1216" spans="1:7" x14ac:dyDescent="0.15">
      <c r="A1216" s="65" t="s">
        <v>1019</v>
      </c>
      <c r="B1216" s="25" t="s">
        <v>1020</v>
      </c>
      <c r="C1216" s="21">
        <v>6.7828619999999997</v>
      </c>
      <c r="D1216" s="22">
        <v>7.1817130000000002</v>
      </c>
      <c r="E1216" s="23">
        <f t="shared" si="59"/>
        <v>-5.5537028561291835E-2</v>
      </c>
      <c r="F1216" s="24">
        <f t="shared" si="60"/>
        <v>2.6984978508374472E-4</v>
      </c>
      <c r="G1216" s="119"/>
    </row>
    <row r="1217" spans="1:7" x14ac:dyDescent="0.15">
      <c r="A1217" s="65" t="s">
        <v>1021</v>
      </c>
      <c r="B1217" s="25" t="s">
        <v>1022</v>
      </c>
      <c r="C1217" s="21">
        <v>8.920337</v>
      </c>
      <c r="D1217" s="22">
        <v>12.403007120000002</v>
      </c>
      <c r="E1217" s="23">
        <f t="shared" si="59"/>
        <v>-0.2807923986743629</v>
      </c>
      <c r="F1217" s="24">
        <f t="shared" si="60"/>
        <v>3.5488721756753654E-4</v>
      </c>
      <c r="G1217" s="119"/>
    </row>
    <row r="1218" spans="1:7" x14ac:dyDescent="0.15">
      <c r="A1218" s="25" t="s">
        <v>914</v>
      </c>
      <c r="B1218" s="25" t="s">
        <v>1077</v>
      </c>
      <c r="C1218" s="21">
        <v>0.1143643</v>
      </c>
      <c r="D1218" s="22">
        <v>0.17965210000000001</v>
      </c>
      <c r="E1218" s="23">
        <f t="shared" si="59"/>
        <v>-0.36341239540200199</v>
      </c>
      <c r="F1218" s="24">
        <f t="shared" si="60"/>
        <v>4.5498761107409982E-6</v>
      </c>
      <c r="G1218" s="119"/>
    </row>
    <row r="1219" spans="1:7" x14ac:dyDescent="0.15">
      <c r="A1219" s="25" t="s">
        <v>539</v>
      </c>
      <c r="B1219" s="25" t="s">
        <v>1079</v>
      </c>
      <c r="C1219" s="21">
        <v>0.28819709999999998</v>
      </c>
      <c r="D1219" s="22">
        <v>1.2198299999999999E-3</v>
      </c>
      <c r="E1219" s="23">
        <f t="shared" si="59"/>
        <v>235.26005263028455</v>
      </c>
      <c r="F1219" s="24">
        <f t="shared" si="60"/>
        <v>1.1465650561187663E-5</v>
      </c>
      <c r="G1219" s="119"/>
    </row>
    <row r="1220" spans="1:7" x14ac:dyDescent="0.15">
      <c r="A1220" s="65" t="s">
        <v>1080</v>
      </c>
      <c r="B1220" s="25" t="s">
        <v>1081</v>
      </c>
      <c r="C1220" s="21">
        <v>1.2371654999999999</v>
      </c>
      <c r="D1220" s="22">
        <v>2.0517138699999999</v>
      </c>
      <c r="E1220" s="23">
        <f t="shared" si="59"/>
        <v>-0.39700875541675806</v>
      </c>
      <c r="F1220" s="24">
        <f t="shared" si="60"/>
        <v>4.9219465807799651E-5</v>
      </c>
      <c r="G1220" s="119"/>
    </row>
    <row r="1221" spans="1:7" x14ac:dyDescent="0.15">
      <c r="A1221" s="65" t="s">
        <v>1082</v>
      </c>
      <c r="B1221" s="25" t="s">
        <v>1083</v>
      </c>
      <c r="C1221" s="21">
        <v>3.170277</v>
      </c>
      <c r="D1221" s="22">
        <v>9.2444041099999996</v>
      </c>
      <c r="E1221" s="23">
        <f t="shared" si="59"/>
        <v>-0.65705988592919695</v>
      </c>
      <c r="F1221" s="24">
        <f t="shared" si="60"/>
        <v>1.2612648865713895E-4</v>
      </c>
      <c r="G1221" s="119"/>
    </row>
    <row r="1222" spans="1:7" x14ac:dyDescent="0.15">
      <c r="A1222" s="65" t="s">
        <v>1084</v>
      </c>
      <c r="B1222" s="25" t="s">
        <v>1085</v>
      </c>
      <c r="C1222" s="21">
        <v>3.2003119999999998</v>
      </c>
      <c r="D1222" s="22">
        <v>6.9258563499999992</v>
      </c>
      <c r="E1222" s="23">
        <f t="shared" si="59"/>
        <v>-0.5379182243651357</v>
      </c>
      <c r="F1222" s="24">
        <f t="shared" si="60"/>
        <v>1.2732140288287291E-4</v>
      </c>
      <c r="G1222" s="119"/>
    </row>
    <row r="1223" spans="1:7" x14ac:dyDescent="0.15">
      <c r="A1223" s="25" t="s">
        <v>1242</v>
      </c>
      <c r="B1223" s="25" t="s">
        <v>1642</v>
      </c>
      <c r="C1223" s="21">
        <v>5.1234060000000001</v>
      </c>
      <c r="D1223" s="22">
        <v>6.0600517200000006</v>
      </c>
      <c r="E1223" s="23">
        <f t="shared" si="59"/>
        <v>-0.15456068087814945</v>
      </c>
      <c r="F1223" s="24">
        <f t="shared" si="60"/>
        <v>2.0382988891662078E-4</v>
      </c>
      <c r="G1223" s="119"/>
    </row>
    <row r="1224" spans="1:7" x14ac:dyDescent="0.15">
      <c r="A1224" s="65" t="s">
        <v>904</v>
      </c>
      <c r="B1224" s="25" t="s">
        <v>1087</v>
      </c>
      <c r="C1224" s="21">
        <v>6.933878</v>
      </c>
      <c r="D1224" s="22">
        <v>3.2574912199999999</v>
      </c>
      <c r="E1224" s="23">
        <f t="shared" si="59"/>
        <v>1.1285945323284707</v>
      </c>
      <c r="F1224" s="24">
        <f t="shared" si="60"/>
        <v>2.7585781460641624E-4</v>
      </c>
      <c r="G1224" s="119"/>
    </row>
    <row r="1225" spans="1:7" x14ac:dyDescent="0.15">
      <c r="A1225" s="65" t="s">
        <v>1088</v>
      </c>
      <c r="B1225" s="25" t="s">
        <v>1089</v>
      </c>
      <c r="C1225" s="21">
        <v>8.1690559999999994</v>
      </c>
      <c r="D1225" s="22">
        <v>4.0214473599999998</v>
      </c>
      <c r="E1225" s="23">
        <f t="shared" si="59"/>
        <v>1.0313721077776337</v>
      </c>
      <c r="F1225" s="24">
        <f t="shared" si="60"/>
        <v>3.2499820959604886E-4</v>
      </c>
      <c r="G1225" s="119"/>
    </row>
    <row r="1226" spans="1:7" x14ac:dyDescent="0.15">
      <c r="A1226" s="65" t="s">
        <v>1090</v>
      </c>
      <c r="B1226" s="25" t="s">
        <v>1091</v>
      </c>
      <c r="C1226" s="21">
        <v>5.6830040000000004</v>
      </c>
      <c r="D1226" s="22">
        <v>10.0241138</v>
      </c>
      <c r="E1226" s="23">
        <f t="shared" si="59"/>
        <v>-0.43306669164111045</v>
      </c>
      <c r="F1226" s="24">
        <f t="shared" si="60"/>
        <v>2.2609296901957633E-4</v>
      </c>
      <c r="G1226" s="119"/>
    </row>
    <row r="1227" spans="1:7" x14ac:dyDescent="0.15">
      <c r="A1227" s="65" t="s">
        <v>1092</v>
      </c>
      <c r="B1227" s="25" t="s">
        <v>1093</v>
      </c>
      <c r="C1227" s="21">
        <v>4.3494479999999998</v>
      </c>
      <c r="D1227" s="22">
        <v>6.4459357800000001</v>
      </c>
      <c r="E1227" s="23">
        <f t="shared" si="59"/>
        <v>-0.32524180375870893</v>
      </c>
      <c r="F1227" s="24">
        <f t="shared" si="60"/>
        <v>1.7303869782886975E-4</v>
      </c>
      <c r="G1227" s="119"/>
    </row>
    <row r="1228" spans="1:7" x14ac:dyDescent="0.15">
      <c r="A1228" s="25" t="s">
        <v>17</v>
      </c>
      <c r="B1228" s="25" t="s">
        <v>18</v>
      </c>
      <c r="C1228" s="21">
        <v>2.32336E-3</v>
      </c>
      <c r="D1228" s="22">
        <v>0</v>
      </c>
      <c r="E1228" s="23" t="str">
        <f t="shared" si="59"/>
        <v/>
      </c>
      <c r="F1228" s="24">
        <f t="shared" si="60"/>
        <v>9.243269237560326E-8</v>
      </c>
      <c r="G1228" s="119"/>
    </row>
    <row r="1229" spans="1:7" x14ac:dyDescent="0.15">
      <c r="A1229" s="65" t="s">
        <v>1095</v>
      </c>
      <c r="B1229" s="25" t="s">
        <v>1096</v>
      </c>
      <c r="C1229" s="21">
        <v>8.4866399999999995</v>
      </c>
      <c r="D1229" s="22">
        <v>9.4025418700000003</v>
      </c>
      <c r="E1229" s="23">
        <f t="shared" si="59"/>
        <v>-9.7410028337369226E-2</v>
      </c>
      <c r="F1229" s="24">
        <f t="shared" si="60"/>
        <v>3.3763299033403763E-4</v>
      </c>
      <c r="G1229" s="119"/>
    </row>
    <row r="1230" spans="1:7" x14ac:dyDescent="0.15">
      <c r="A1230" s="65" t="s">
        <v>1106</v>
      </c>
      <c r="B1230" s="25" t="s">
        <v>1115</v>
      </c>
      <c r="C1230" s="21">
        <v>7.499511</v>
      </c>
      <c r="D1230" s="22">
        <v>7.8374777599999996</v>
      </c>
      <c r="E1230" s="23">
        <f t="shared" si="59"/>
        <v>-4.3121878026228577E-2</v>
      </c>
      <c r="F1230" s="24">
        <f t="shared" si="60"/>
        <v>2.9836099150818335E-4</v>
      </c>
      <c r="G1230" s="119"/>
    </row>
    <row r="1231" spans="1:7" x14ac:dyDescent="0.15">
      <c r="A1231" s="65" t="s">
        <v>548</v>
      </c>
      <c r="B1231" s="25" t="s">
        <v>1107</v>
      </c>
      <c r="C1231" s="21">
        <v>11.356147999999999</v>
      </c>
      <c r="D1231" s="22">
        <v>7.6425727000000006</v>
      </c>
      <c r="E1231" s="23">
        <f t="shared" si="59"/>
        <v>0.48590644090307422</v>
      </c>
      <c r="F1231" s="24">
        <f t="shared" si="60"/>
        <v>4.5179366721292535E-4</v>
      </c>
      <c r="G1231" s="119"/>
    </row>
    <row r="1232" spans="1:7" x14ac:dyDescent="0.15">
      <c r="A1232" s="25" t="s">
        <v>11</v>
      </c>
      <c r="B1232" s="25" t="s">
        <v>12</v>
      </c>
      <c r="C1232" s="21">
        <v>0</v>
      </c>
      <c r="D1232" s="22">
        <v>0</v>
      </c>
      <c r="E1232" s="23" t="str">
        <f t="shared" si="59"/>
        <v/>
      </c>
      <c r="F1232" s="24">
        <f t="shared" si="60"/>
        <v>0</v>
      </c>
      <c r="G1232" s="119"/>
    </row>
    <row r="1233" spans="1:7" x14ac:dyDescent="0.15">
      <c r="A1233" s="65" t="s">
        <v>1108</v>
      </c>
      <c r="B1233" s="25" t="s">
        <v>1109</v>
      </c>
      <c r="C1233" s="21">
        <v>0.28023103999999999</v>
      </c>
      <c r="D1233" s="22">
        <v>0.34626979999999996</v>
      </c>
      <c r="E1233" s="23">
        <f t="shared" si="59"/>
        <v>-0.19071475479524924</v>
      </c>
      <c r="F1233" s="24">
        <f t="shared" si="60"/>
        <v>1.1148728356524762E-5</v>
      </c>
      <c r="G1233" s="119"/>
    </row>
    <row r="1234" spans="1:7" x14ac:dyDescent="0.15">
      <c r="A1234" s="25" t="s">
        <v>15</v>
      </c>
      <c r="B1234" s="25" t="s">
        <v>16</v>
      </c>
      <c r="C1234" s="21">
        <v>6.8837720000000005E-2</v>
      </c>
      <c r="D1234" s="22">
        <v>1.05916148</v>
      </c>
      <c r="E1234" s="23">
        <f t="shared" si="59"/>
        <v>-0.93500734184555123</v>
      </c>
      <c r="F1234" s="24">
        <f t="shared" si="60"/>
        <v>2.7386439452335896E-6</v>
      </c>
      <c r="G1234" s="119"/>
    </row>
    <row r="1235" spans="1:7" x14ac:dyDescent="0.15">
      <c r="A1235" s="65" t="s">
        <v>1110</v>
      </c>
      <c r="B1235" s="25" t="s">
        <v>1111</v>
      </c>
      <c r="C1235" s="21">
        <v>2.9299410000000001E-2</v>
      </c>
      <c r="D1235" s="22">
        <v>9.2618449999999991E-2</v>
      </c>
      <c r="E1235" s="23">
        <f t="shared" si="59"/>
        <v>-0.68365471458440519</v>
      </c>
      <c r="F1235" s="24">
        <f t="shared" si="60"/>
        <v>1.1656494694393783E-6</v>
      </c>
      <c r="G1235" s="119"/>
    </row>
    <row r="1236" spans="1:7" x14ac:dyDescent="0.15">
      <c r="A1236" s="65" t="s">
        <v>1112</v>
      </c>
      <c r="B1236" s="25" t="s">
        <v>1113</v>
      </c>
      <c r="C1236" s="21">
        <v>1.057733</v>
      </c>
      <c r="D1236" s="22">
        <v>0.26764265999999998</v>
      </c>
      <c r="E1236" s="23">
        <f t="shared" si="59"/>
        <v>2.9520344028862966</v>
      </c>
      <c r="F1236" s="24">
        <f t="shared" si="60"/>
        <v>4.2080912559622259E-5</v>
      </c>
      <c r="G1236" s="119"/>
    </row>
    <row r="1237" spans="1:7" x14ac:dyDescent="0.15">
      <c r="A1237" s="65" t="s">
        <v>1116</v>
      </c>
      <c r="B1237" s="25" t="s">
        <v>1117</v>
      </c>
      <c r="C1237" s="21">
        <v>11.508979999999999</v>
      </c>
      <c r="D1237" s="22">
        <v>12.255881609999999</v>
      </c>
      <c r="E1237" s="23">
        <f t="shared" si="59"/>
        <v>-6.0942299686591039E-2</v>
      </c>
      <c r="F1237" s="24">
        <f t="shared" si="60"/>
        <v>4.5787394458756732E-4</v>
      </c>
      <c r="G1237" s="119"/>
    </row>
    <row r="1238" spans="1:7" x14ac:dyDescent="0.15">
      <c r="A1238" s="65" t="s">
        <v>357</v>
      </c>
      <c r="B1238" s="25" t="s">
        <v>355</v>
      </c>
      <c r="C1238" s="21">
        <v>19.987380000000002</v>
      </c>
      <c r="D1238" s="22">
        <v>58.933580200000002</v>
      </c>
      <c r="E1238" s="23">
        <f t="shared" si="59"/>
        <v>-0.66084904510858133</v>
      </c>
      <c r="F1238" s="24">
        <f t="shared" si="60"/>
        <v>7.95179114271695E-4</v>
      </c>
      <c r="G1238" s="119"/>
    </row>
    <row r="1239" spans="1:7" x14ac:dyDescent="0.15">
      <c r="A1239" s="25" t="s">
        <v>783</v>
      </c>
      <c r="B1239" s="25" t="s">
        <v>779</v>
      </c>
      <c r="C1239" s="21">
        <v>3.2920722999999996</v>
      </c>
      <c r="D1239" s="22"/>
      <c r="E1239" s="23" t="str">
        <f t="shared" si="59"/>
        <v/>
      </c>
      <c r="F1239" s="24">
        <f t="shared" si="60"/>
        <v>1.309720001136908E-4</v>
      </c>
      <c r="G1239" s="119"/>
    </row>
    <row r="1240" spans="1:7" x14ac:dyDescent="0.15">
      <c r="A1240" s="25" t="s">
        <v>784</v>
      </c>
      <c r="B1240" s="25" t="s">
        <v>782</v>
      </c>
      <c r="C1240" s="21">
        <v>13.91558</v>
      </c>
      <c r="D1240" s="22"/>
      <c r="E1240" s="23" t="str">
        <f t="shared" si="59"/>
        <v/>
      </c>
      <c r="F1240" s="24">
        <f t="shared" si="60"/>
        <v>5.5361826207221318E-4</v>
      </c>
      <c r="G1240" s="119"/>
    </row>
    <row r="1241" spans="1:7" x14ac:dyDescent="0.15">
      <c r="A1241" s="25" t="s">
        <v>785</v>
      </c>
      <c r="B1241" s="25" t="s">
        <v>780</v>
      </c>
      <c r="C1241" s="21">
        <v>10.263313</v>
      </c>
      <c r="D1241" s="22"/>
      <c r="E1241" s="23" t="str">
        <f t="shared" si="59"/>
        <v/>
      </c>
      <c r="F1241" s="24">
        <f t="shared" si="60"/>
        <v>4.0831625459831014E-4</v>
      </c>
      <c r="G1241" s="119"/>
    </row>
    <row r="1242" spans="1:7" x14ac:dyDescent="0.15">
      <c r="A1242" s="25" t="s">
        <v>786</v>
      </c>
      <c r="B1242" s="25" t="s">
        <v>781</v>
      </c>
      <c r="C1242" s="21">
        <v>2.3434667999999999</v>
      </c>
      <c r="D1242" s="22"/>
      <c r="E1242" s="23" t="str">
        <f t="shared" si="59"/>
        <v/>
      </c>
      <c r="F1242" s="24">
        <f t="shared" si="60"/>
        <v>9.3232622502255084E-5</v>
      </c>
      <c r="G1242" s="119"/>
    </row>
    <row r="1243" spans="1:7" x14ac:dyDescent="0.15">
      <c r="A1243" s="25" t="s">
        <v>1391</v>
      </c>
      <c r="B1243" s="25" t="s">
        <v>1392</v>
      </c>
      <c r="C1243" s="21">
        <v>0.11192153000000001</v>
      </c>
      <c r="D1243" s="22">
        <v>1.1862617099999999</v>
      </c>
      <c r="E1243" s="23">
        <f t="shared" si="59"/>
        <v>-0.90565190711584209</v>
      </c>
      <c r="F1243" s="24">
        <f t="shared" ref="F1243:F1274" si="61">C1243/$C$1656</f>
        <v>4.4526928038258614E-6</v>
      </c>
      <c r="G1243" s="119"/>
    </row>
    <row r="1244" spans="1:7" x14ac:dyDescent="0.15">
      <c r="A1244" s="25" t="s">
        <v>1393</v>
      </c>
      <c r="B1244" s="25" t="s">
        <v>1394</v>
      </c>
      <c r="C1244" s="21">
        <v>0.91207769999999999</v>
      </c>
      <c r="D1244" s="22">
        <v>0.38650168000000001</v>
      </c>
      <c r="E1244" s="23">
        <f t="shared" si="59"/>
        <v>1.3598285523623077</v>
      </c>
      <c r="F1244" s="24">
        <f t="shared" si="61"/>
        <v>3.6286153444471699E-5</v>
      </c>
      <c r="G1244" s="119"/>
    </row>
    <row r="1245" spans="1:7" x14ac:dyDescent="0.15">
      <c r="A1245" s="25" t="s">
        <v>1488</v>
      </c>
      <c r="B1245" s="25" t="s">
        <v>1489</v>
      </c>
      <c r="C1245" s="21">
        <v>1.3140229999999999</v>
      </c>
      <c r="D1245" s="22">
        <v>0.51756283000000003</v>
      </c>
      <c r="E1245" s="23">
        <f t="shared" ref="E1245:E1276" si="62">IF(ISERROR(C1245/D1245-1),"",((C1245/D1245-1)))</f>
        <v>1.5388666338345818</v>
      </c>
      <c r="F1245" s="24">
        <f t="shared" si="61"/>
        <v>5.2277169157370072E-5</v>
      </c>
      <c r="G1245" s="119"/>
    </row>
    <row r="1246" spans="1:7" x14ac:dyDescent="0.15">
      <c r="A1246" s="25" t="s">
        <v>1395</v>
      </c>
      <c r="B1246" s="25" t="s">
        <v>1396</v>
      </c>
      <c r="C1246" s="21">
        <v>2.1283831000000002</v>
      </c>
      <c r="D1246" s="22">
        <v>0.30690140999999999</v>
      </c>
      <c r="E1246" s="23">
        <f t="shared" si="62"/>
        <v>5.9350711031272239</v>
      </c>
      <c r="F1246" s="24">
        <f t="shared" si="61"/>
        <v>8.4675719793632004E-5</v>
      </c>
      <c r="G1246" s="119"/>
    </row>
    <row r="1247" spans="1:7" x14ac:dyDescent="0.15">
      <c r="A1247" s="25" t="s">
        <v>1397</v>
      </c>
      <c r="B1247" s="25" t="s">
        <v>1398</v>
      </c>
      <c r="C1247" s="21">
        <v>0.71252271000000011</v>
      </c>
      <c r="D1247" s="22">
        <v>6.0799735799999999</v>
      </c>
      <c r="E1247" s="23">
        <f t="shared" si="62"/>
        <v>-0.88280825555824205</v>
      </c>
      <c r="F1247" s="24">
        <f t="shared" si="61"/>
        <v>2.8347045857749633E-5</v>
      </c>
      <c r="G1247" s="119"/>
    </row>
    <row r="1248" spans="1:7" x14ac:dyDescent="0.15">
      <c r="A1248" s="25" t="s">
        <v>1415</v>
      </c>
      <c r="B1248" s="25" t="s">
        <v>1301</v>
      </c>
      <c r="C1248" s="21">
        <v>7.3938540000000011E-2</v>
      </c>
      <c r="D1248" s="22">
        <v>0.15014258999999999</v>
      </c>
      <c r="E1248" s="23">
        <f t="shared" si="62"/>
        <v>-0.50754452817152007</v>
      </c>
      <c r="F1248" s="24">
        <f t="shared" si="61"/>
        <v>2.9415752713833579E-6</v>
      </c>
      <c r="G1248" s="119"/>
    </row>
    <row r="1249" spans="1:7" x14ac:dyDescent="0.15">
      <c r="A1249" s="25" t="s">
        <v>522</v>
      </c>
      <c r="B1249" s="25" t="s">
        <v>1400</v>
      </c>
      <c r="C1249" s="21">
        <v>2.1267171</v>
      </c>
      <c r="D1249" s="22">
        <v>0.79096551999999998</v>
      </c>
      <c r="E1249" s="23">
        <f t="shared" si="62"/>
        <v>1.6887608198142443</v>
      </c>
      <c r="F1249" s="24">
        <f t="shared" si="61"/>
        <v>8.4609439550579801E-5</v>
      </c>
      <c r="G1249" s="119"/>
    </row>
    <row r="1250" spans="1:7" x14ac:dyDescent="0.15">
      <c r="A1250" s="25" t="s">
        <v>523</v>
      </c>
      <c r="B1250" s="25" t="s">
        <v>1402</v>
      </c>
      <c r="C1250" s="21">
        <v>1.9139035</v>
      </c>
      <c r="D1250" s="22">
        <v>1.8023943800000002</v>
      </c>
      <c r="E1250" s="23">
        <f t="shared" si="62"/>
        <v>6.1867214654763636E-2</v>
      </c>
      <c r="F1250" s="24">
        <f t="shared" si="61"/>
        <v>7.6142850635325731E-5</v>
      </c>
      <c r="G1250" s="119"/>
    </row>
    <row r="1251" spans="1:7" x14ac:dyDescent="0.15">
      <c r="A1251" s="25" t="s">
        <v>1403</v>
      </c>
      <c r="B1251" s="25" t="s">
        <v>1404</v>
      </c>
      <c r="C1251" s="21">
        <v>0.12946530000000001</v>
      </c>
      <c r="D1251" s="22">
        <v>0.33347254000000004</v>
      </c>
      <c r="E1251" s="23">
        <f t="shared" si="62"/>
        <v>-0.61176623418527964</v>
      </c>
      <c r="F1251" s="24">
        <f t="shared" si="61"/>
        <v>5.1506551925724771E-6</v>
      </c>
      <c r="G1251" s="119"/>
    </row>
    <row r="1252" spans="1:7" x14ac:dyDescent="0.15">
      <c r="A1252" s="25" t="s">
        <v>1405</v>
      </c>
      <c r="B1252" s="25" t="s">
        <v>1406</v>
      </c>
      <c r="C1252" s="21">
        <v>1.1816953000000001</v>
      </c>
      <c r="D1252" s="22">
        <v>2.8674368599999998</v>
      </c>
      <c r="E1252" s="23">
        <f t="shared" si="62"/>
        <v>-0.58789143137401112</v>
      </c>
      <c r="F1252" s="24">
        <f t="shared" si="61"/>
        <v>4.7012636073013321E-5</v>
      </c>
      <c r="G1252" s="119"/>
    </row>
    <row r="1253" spans="1:7" x14ac:dyDescent="0.15">
      <c r="A1253" s="25" t="s">
        <v>1407</v>
      </c>
      <c r="B1253" s="25" t="s">
        <v>1408</v>
      </c>
      <c r="C1253" s="21">
        <v>0.73636409999999997</v>
      </c>
      <c r="D1253" s="22">
        <v>1.09082072</v>
      </c>
      <c r="E1253" s="23">
        <f t="shared" si="62"/>
        <v>-0.32494489103580648</v>
      </c>
      <c r="F1253" s="24">
        <f t="shared" si="61"/>
        <v>2.9295553135001876E-5</v>
      </c>
      <c r="G1253" s="119"/>
    </row>
    <row r="1254" spans="1:7" x14ac:dyDescent="0.15">
      <c r="A1254" s="25" t="s">
        <v>1409</v>
      </c>
      <c r="B1254" s="25" t="s">
        <v>1410</v>
      </c>
      <c r="C1254" s="21">
        <v>0.26571880000000003</v>
      </c>
      <c r="D1254" s="22">
        <v>9.7647129999999999E-2</v>
      </c>
      <c r="E1254" s="23">
        <f t="shared" si="62"/>
        <v>1.7212146429700499</v>
      </c>
      <c r="F1254" s="24">
        <f t="shared" si="61"/>
        <v>1.0571372537538071E-5</v>
      </c>
      <c r="G1254" s="119"/>
    </row>
    <row r="1255" spans="1:7" x14ac:dyDescent="0.15">
      <c r="A1255" s="25" t="s">
        <v>1411</v>
      </c>
      <c r="B1255" s="25" t="s">
        <v>1412</v>
      </c>
      <c r="C1255" s="21">
        <v>0.32774901000000001</v>
      </c>
      <c r="D1255" s="22">
        <v>4.5769276100000003</v>
      </c>
      <c r="E1255" s="23">
        <f t="shared" si="62"/>
        <v>-0.92839104352799673</v>
      </c>
      <c r="F1255" s="24">
        <f t="shared" si="61"/>
        <v>1.3039186100190464E-5</v>
      </c>
      <c r="G1255" s="119"/>
    </row>
    <row r="1256" spans="1:7" x14ac:dyDescent="0.15">
      <c r="A1256" s="25" t="s">
        <v>524</v>
      </c>
      <c r="B1256" s="25" t="s">
        <v>1414</v>
      </c>
      <c r="C1256" s="21">
        <v>0.32580128000000003</v>
      </c>
      <c r="D1256" s="22">
        <v>1.6581551999999999</v>
      </c>
      <c r="E1256" s="23">
        <f t="shared" si="62"/>
        <v>-0.80351581082398071</v>
      </c>
      <c r="F1256" s="24">
        <f t="shared" si="61"/>
        <v>1.2961697494067982E-5</v>
      </c>
      <c r="G1256" s="119"/>
    </row>
    <row r="1257" spans="1:7" x14ac:dyDescent="0.15">
      <c r="A1257" s="65" t="s">
        <v>1151</v>
      </c>
      <c r="B1257" s="25" t="s">
        <v>173</v>
      </c>
      <c r="C1257" s="21">
        <v>34.497109999999999</v>
      </c>
      <c r="D1257" s="22">
        <v>43.467036950000001</v>
      </c>
      <c r="E1257" s="23">
        <f t="shared" si="62"/>
        <v>-0.20636159212596161</v>
      </c>
      <c r="F1257" s="24">
        <f t="shared" si="61"/>
        <v>1.3724350752691563E-3</v>
      </c>
      <c r="G1257" s="119"/>
    </row>
    <row r="1258" spans="1:7" x14ac:dyDescent="0.15">
      <c r="A1258" s="65" t="s">
        <v>1153</v>
      </c>
      <c r="B1258" s="25" t="s">
        <v>174</v>
      </c>
      <c r="C1258" s="21">
        <v>58.836112</v>
      </c>
      <c r="D1258" s="22">
        <v>43.623979709999993</v>
      </c>
      <c r="E1258" s="23">
        <f t="shared" si="62"/>
        <v>0.34871032838191307</v>
      </c>
      <c r="F1258" s="24">
        <f t="shared" si="61"/>
        <v>2.3407393779149763E-3</v>
      </c>
      <c r="G1258" s="119"/>
    </row>
    <row r="1259" spans="1:7" x14ac:dyDescent="0.15">
      <c r="A1259" s="65" t="s">
        <v>1155</v>
      </c>
      <c r="B1259" s="25" t="s">
        <v>175</v>
      </c>
      <c r="C1259" s="21">
        <v>14.354050000000001</v>
      </c>
      <c r="D1259" s="22">
        <v>25.210520240000001</v>
      </c>
      <c r="E1259" s="23">
        <f t="shared" si="62"/>
        <v>-0.4306325350150727</v>
      </c>
      <c r="F1259" s="24">
        <f t="shared" si="61"/>
        <v>5.7106237862149137E-4</v>
      </c>
      <c r="G1259" s="119"/>
    </row>
    <row r="1260" spans="1:7" x14ac:dyDescent="0.15">
      <c r="A1260" s="25" t="s">
        <v>1157</v>
      </c>
      <c r="B1260" s="25" t="s">
        <v>176</v>
      </c>
      <c r="C1260" s="21">
        <v>63.019579999999998</v>
      </c>
      <c r="D1260" s="22">
        <v>48.764142339999999</v>
      </c>
      <c r="E1260" s="23">
        <f t="shared" si="62"/>
        <v>0.29233442804358778</v>
      </c>
      <c r="F1260" s="24">
        <f t="shared" si="61"/>
        <v>2.5071747175554886E-3</v>
      </c>
      <c r="G1260" s="119"/>
    </row>
    <row r="1261" spans="1:7" x14ac:dyDescent="0.15">
      <c r="A1261" s="25" t="s">
        <v>592</v>
      </c>
      <c r="B1261" s="25" t="s">
        <v>593</v>
      </c>
      <c r="C1261" s="21">
        <v>156.0454</v>
      </c>
      <c r="D1261" s="22">
        <v>185.51597322999999</v>
      </c>
      <c r="E1261" s="23">
        <f t="shared" si="62"/>
        <v>-0.15885733566167259</v>
      </c>
      <c r="F1261" s="24">
        <f t="shared" si="61"/>
        <v>6.2081194712950045E-3</v>
      </c>
      <c r="G1261" s="119"/>
    </row>
    <row r="1262" spans="1:7" x14ac:dyDescent="0.15">
      <c r="A1262" s="25" t="s">
        <v>594</v>
      </c>
      <c r="B1262" s="25" t="s">
        <v>595</v>
      </c>
      <c r="C1262" s="21">
        <v>83.882859999999994</v>
      </c>
      <c r="D1262" s="22">
        <v>96.365762779999997</v>
      </c>
      <c r="E1262" s="23">
        <f t="shared" si="62"/>
        <v>-0.1295366987183828</v>
      </c>
      <c r="F1262" s="24">
        <f t="shared" si="61"/>
        <v>3.337200689503906E-3</v>
      </c>
      <c r="G1262" s="119"/>
    </row>
    <row r="1263" spans="1:7" x14ac:dyDescent="0.15">
      <c r="A1263" s="25" t="s">
        <v>1159</v>
      </c>
      <c r="B1263" s="25" t="s">
        <v>177</v>
      </c>
      <c r="C1263" s="21">
        <v>33.6462</v>
      </c>
      <c r="D1263" s="22">
        <v>51.942609729999994</v>
      </c>
      <c r="E1263" s="23">
        <f t="shared" si="62"/>
        <v>-0.35224278920727214</v>
      </c>
      <c r="F1263" s="24">
        <f t="shared" si="61"/>
        <v>1.3385824212382165E-3</v>
      </c>
      <c r="G1263" s="119"/>
    </row>
    <row r="1264" spans="1:7" x14ac:dyDescent="0.15">
      <c r="A1264" s="25" t="s">
        <v>1161</v>
      </c>
      <c r="B1264" s="25" t="s">
        <v>178</v>
      </c>
      <c r="C1264" s="21">
        <v>41.64282</v>
      </c>
      <c r="D1264" s="22">
        <v>16.171156880000002</v>
      </c>
      <c r="E1264" s="23">
        <f t="shared" si="62"/>
        <v>1.5751293063950533</v>
      </c>
      <c r="F1264" s="24">
        <f t="shared" si="61"/>
        <v>1.6567204267580655E-3</v>
      </c>
      <c r="G1264" s="119"/>
    </row>
    <row r="1265" spans="1:7" x14ac:dyDescent="0.15">
      <c r="A1265" s="25" t="s">
        <v>1163</v>
      </c>
      <c r="B1265" s="25" t="s">
        <v>179</v>
      </c>
      <c r="C1265" s="21">
        <v>6.3897589999999997</v>
      </c>
      <c r="D1265" s="22">
        <v>3.4882428499999998</v>
      </c>
      <c r="E1265" s="23">
        <f t="shared" si="62"/>
        <v>0.83179878086756487</v>
      </c>
      <c r="F1265" s="24">
        <f t="shared" si="61"/>
        <v>2.5421055195976619E-4</v>
      </c>
      <c r="G1265" s="119"/>
    </row>
    <row r="1266" spans="1:7" x14ac:dyDescent="0.15">
      <c r="A1266" s="25" t="s">
        <v>1165</v>
      </c>
      <c r="B1266" s="25" t="s">
        <v>180</v>
      </c>
      <c r="C1266" s="21">
        <v>15.817466</v>
      </c>
      <c r="D1266" s="22">
        <v>27.727354730000002</v>
      </c>
      <c r="E1266" s="23">
        <f t="shared" si="62"/>
        <v>-0.42953570024889287</v>
      </c>
      <c r="F1266" s="24">
        <f t="shared" si="61"/>
        <v>6.2928300777303722E-4</v>
      </c>
      <c r="G1266" s="119"/>
    </row>
    <row r="1267" spans="1:7" x14ac:dyDescent="0.15">
      <c r="A1267" s="25" t="s">
        <v>1167</v>
      </c>
      <c r="B1267" s="25" t="s">
        <v>226</v>
      </c>
      <c r="C1267" s="21">
        <v>16.320032000000001</v>
      </c>
      <c r="D1267" s="22">
        <v>39.828771580000002</v>
      </c>
      <c r="E1267" s="23">
        <f t="shared" si="62"/>
        <v>-0.59024515814604994</v>
      </c>
      <c r="F1267" s="24">
        <f t="shared" si="61"/>
        <v>6.4927712339714957E-4</v>
      </c>
      <c r="G1267" s="119"/>
    </row>
    <row r="1268" spans="1:7" x14ac:dyDescent="0.15">
      <c r="A1268" s="25" t="s">
        <v>1169</v>
      </c>
      <c r="B1268" s="25" t="s">
        <v>228</v>
      </c>
      <c r="C1268" s="21">
        <v>2.7065459999999999</v>
      </c>
      <c r="D1268" s="22">
        <v>4.9047124599999998</v>
      </c>
      <c r="E1268" s="23">
        <f t="shared" si="62"/>
        <v>-0.44817437880955824</v>
      </c>
      <c r="F1268" s="24">
        <f t="shared" si="61"/>
        <v>1.0767738698196556E-4</v>
      </c>
      <c r="G1268" s="119"/>
    </row>
    <row r="1269" spans="1:7" x14ac:dyDescent="0.15">
      <c r="A1269" s="25" t="s">
        <v>229</v>
      </c>
      <c r="B1269" s="25" t="s">
        <v>230</v>
      </c>
      <c r="C1269" s="21">
        <v>11.35595</v>
      </c>
      <c r="D1269" s="22">
        <v>12.183826079999999</v>
      </c>
      <c r="E1269" s="23">
        <f t="shared" si="62"/>
        <v>-6.7948776891930129E-2</v>
      </c>
      <c r="F1269" s="24">
        <f t="shared" si="61"/>
        <v>4.5178578996915326E-4</v>
      </c>
      <c r="G1269" s="119"/>
    </row>
    <row r="1270" spans="1:7" x14ac:dyDescent="0.15">
      <c r="A1270" s="25" t="s">
        <v>185</v>
      </c>
      <c r="B1270" s="25" t="s">
        <v>796</v>
      </c>
      <c r="C1270" s="21">
        <v>2.9578118</v>
      </c>
      <c r="D1270" s="22">
        <v>1.30582921</v>
      </c>
      <c r="E1270" s="23">
        <f t="shared" si="62"/>
        <v>1.2650831956806972</v>
      </c>
      <c r="F1270" s="24">
        <f t="shared" si="61"/>
        <v>1.1767376050819906E-4</v>
      </c>
      <c r="G1270" s="119"/>
    </row>
    <row r="1271" spans="1:7" x14ac:dyDescent="0.15">
      <c r="A1271" s="25" t="s">
        <v>186</v>
      </c>
      <c r="B1271" s="25" t="s">
        <v>797</v>
      </c>
      <c r="C1271" s="21">
        <v>20.892909</v>
      </c>
      <c r="D1271" s="22">
        <v>5.1075811400000006</v>
      </c>
      <c r="E1271" s="23">
        <f t="shared" si="62"/>
        <v>3.0905682019179821</v>
      </c>
      <c r="F1271" s="24">
        <f t="shared" si="61"/>
        <v>8.3120473384601303E-4</v>
      </c>
      <c r="G1271" s="119"/>
    </row>
    <row r="1272" spans="1:7" x14ac:dyDescent="0.15">
      <c r="A1272" s="25" t="s">
        <v>218</v>
      </c>
      <c r="B1272" s="25" t="s">
        <v>152</v>
      </c>
      <c r="C1272" s="21">
        <v>3.9051280000000001E-2</v>
      </c>
      <c r="D1272" s="22">
        <v>0</v>
      </c>
      <c r="E1272" s="23" t="str">
        <f t="shared" si="62"/>
        <v/>
      </c>
      <c r="F1272" s="24">
        <f t="shared" si="61"/>
        <v>1.5536184453177934E-6</v>
      </c>
      <c r="G1272" s="119"/>
    </row>
    <row r="1273" spans="1:7" x14ac:dyDescent="0.15">
      <c r="A1273" s="25" t="s">
        <v>219</v>
      </c>
      <c r="B1273" s="25" t="s">
        <v>151</v>
      </c>
      <c r="C1273" s="21">
        <v>13.668998</v>
      </c>
      <c r="D1273" s="22">
        <v>0</v>
      </c>
      <c r="E1273" s="23" t="str">
        <f t="shared" si="62"/>
        <v/>
      </c>
      <c r="F1273" s="24">
        <f t="shared" si="61"/>
        <v>5.438082291236555E-4</v>
      </c>
      <c r="G1273" s="119"/>
    </row>
    <row r="1274" spans="1:7" x14ac:dyDescent="0.15">
      <c r="A1274" s="25" t="s">
        <v>220</v>
      </c>
      <c r="B1274" s="25" t="s">
        <v>794</v>
      </c>
      <c r="C1274" s="21">
        <v>17.505189000000001</v>
      </c>
      <c r="D1274" s="22">
        <v>1.0662362299999999</v>
      </c>
      <c r="E1274" s="23">
        <f t="shared" si="62"/>
        <v>15.417739809873094</v>
      </c>
      <c r="F1274" s="24">
        <f t="shared" si="61"/>
        <v>6.9642747994877864E-4</v>
      </c>
      <c r="G1274" s="119"/>
    </row>
    <row r="1275" spans="1:7" x14ac:dyDescent="0.15">
      <c r="A1275" s="25" t="s">
        <v>220</v>
      </c>
      <c r="B1275" s="25" t="s">
        <v>153</v>
      </c>
      <c r="C1275" s="21">
        <v>10.006019999999999</v>
      </c>
      <c r="D1275" s="22">
        <v>0</v>
      </c>
      <c r="E1275" s="23" t="str">
        <f t="shared" si="62"/>
        <v/>
      </c>
      <c r="F1275" s="24">
        <f t="shared" ref="F1275:F1306" si="63">C1275/$C$1656</f>
        <v>3.9808009458892885E-4</v>
      </c>
      <c r="G1275" s="119"/>
    </row>
    <row r="1276" spans="1:7" x14ac:dyDescent="0.15">
      <c r="A1276" s="25" t="s">
        <v>221</v>
      </c>
      <c r="B1276" s="25" t="s">
        <v>795</v>
      </c>
      <c r="C1276" s="21">
        <v>10.126720000000001</v>
      </c>
      <c r="D1276" s="22">
        <v>7.3602055199999992</v>
      </c>
      <c r="E1276" s="23">
        <f t="shared" si="62"/>
        <v>0.37587462367491087</v>
      </c>
      <c r="F1276" s="24">
        <f t="shared" si="63"/>
        <v>4.0288203056515958E-4</v>
      </c>
      <c r="G1276" s="119"/>
    </row>
    <row r="1277" spans="1:7" x14ac:dyDescent="0.15">
      <c r="A1277" s="25" t="s">
        <v>1178</v>
      </c>
      <c r="B1277" s="25" t="s">
        <v>231</v>
      </c>
      <c r="C1277" s="21">
        <v>8.7961299999999998</v>
      </c>
      <c r="D1277" s="22">
        <v>3.4037153300000003</v>
      </c>
      <c r="E1277" s="23">
        <f t="shared" ref="E1277:E1306" si="64">IF(ISERROR(C1277/D1277-1),"",((C1277/D1277-1)))</f>
        <v>1.584273109584637</v>
      </c>
      <c r="F1277" s="24">
        <f t="shared" si="63"/>
        <v>3.4994575889479683E-4</v>
      </c>
      <c r="G1277" s="119"/>
    </row>
    <row r="1278" spans="1:7" x14ac:dyDescent="0.15">
      <c r="A1278" s="25" t="s">
        <v>825</v>
      </c>
      <c r="B1278" s="25" t="s">
        <v>1183</v>
      </c>
      <c r="C1278" s="21">
        <v>50.702919999999999</v>
      </c>
      <c r="D1278" s="22">
        <v>102.090738</v>
      </c>
      <c r="E1278" s="23">
        <f t="shared" si="64"/>
        <v>-0.50335435913882809</v>
      </c>
      <c r="F1278" s="24">
        <f t="shared" si="63"/>
        <v>2.0171679838272252E-3</v>
      </c>
      <c r="G1278" s="119"/>
    </row>
    <row r="1279" spans="1:7" x14ac:dyDescent="0.15">
      <c r="A1279" s="25" t="s">
        <v>510</v>
      </c>
      <c r="B1279" s="25" t="s">
        <v>232</v>
      </c>
      <c r="C1279" s="21">
        <v>0.25821569999999999</v>
      </c>
      <c r="D1279" s="22">
        <v>1.40214964</v>
      </c>
      <c r="E1279" s="23">
        <f t="shared" si="64"/>
        <v>-0.81584297949825102</v>
      </c>
      <c r="F1279" s="24">
        <f t="shared" si="63"/>
        <v>1.0272868761040501E-5</v>
      </c>
      <c r="G1279" s="119"/>
    </row>
    <row r="1280" spans="1:7" x14ac:dyDescent="0.15">
      <c r="A1280" s="25" t="s">
        <v>1244</v>
      </c>
      <c r="B1280" s="25" t="s">
        <v>233</v>
      </c>
      <c r="C1280" s="21">
        <v>1.2361580000000001</v>
      </c>
      <c r="D1280" s="22">
        <v>18.01670726</v>
      </c>
      <c r="E1280" s="23">
        <f t="shared" si="64"/>
        <v>-0.93138823969547024</v>
      </c>
      <c r="F1280" s="24">
        <f t="shared" si="63"/>
        <v>4.9179383367898643E-5</v>
      </c>
      <c r="G1280" s="119"/>
    </row>
    <row r="1281" spans="1:7" x14ac:dyDescent="0.15">
      <c r="A1281" s="25" t="s">
        <v>512</v>
      </c>
      <c r="B1281" s="25" t="s">
        <v>234</v>
      </c>
      <c r="C1281" s="21">
        <v>0.92338769999999992</v>
      </c>
      <c r="D1281" s="22">
        <v>6.2539843299999998</v>
      </c>
      <c r="E1281" s="23">
        <f t="shared" si="64"/>
        <v>-0.85235209247798038</v>
      </c>
      <c r="F1281" s="24">
        <f t="shared" si="63"/>
        <v>3.6736111156908888E-5</v>
      </c>
      <c r="G1281" s="119"/>
    </row>
    <row r="1282" spans="1:7" x14ac:dyDescent="0.15">
      <c r="A1282" s="25" t="s">
        <v>827</v>
      </c>
      <c r="B1282" s="25" t="s">
        <v>235</v>
      </c>
      <c r="C1282" s="21">
        <v>1.888997</v>
      </c>
      <c r="D1282" s="22">
        <v>6.7955165300000004</v>
      </c>
      <c r="E1282" s="23">
        <f t="shared" si="64"/>
        <v>-0.72202304392010652</v>
      </c>
      <c r="F1282" s="24">
        <f t="shared" si="63"/>
        <v>7.5151968958507261E-5</v>
      </c>
      <c r="G1282" s="119"/>
    </row>
    <row r="1283" spans="1:7" x14ac:dyDescent="0.15">
      <c r="A1283" s="25" t="s">
        <v>516</v>
      </c>
      <c r="B1283" s="25" t="s">
        <v>236</v>
      </c>
      <c r="C1283" s="21">
        <v>0.64427690000000004</v>
      </c>
      <c r="D1283" s="22">
        <v>1.5956866999999999</v>
      </c>
      <c r="E1283" s="23">
        <f t="shared" si="64"/>
        <v>-0.59623847212613845</v>
      </c>
      <c r="F1283" s="24">
        <f t="shared" si="63"/>
        <v>2.563195049514811E-5</v>
      </c>
      <c r="G1283" s="119"/>
    </row>
    <row r="1284" spans="1:7" x14ac:dyDescent="0.15">
      <c r="A1284" s="25" t="s">
        <v>1199</v>
      </c>
      <c r="B1284" s="25" t="s">
        <v>1200</v>
      </c>
      <c r="C1284" s="21">
        <v>97.013639999999995</v>
      </c>
      <c r="D1284" s="22">
        <v>11.830562480000001</v>
      </c>
      <c r="E1284" s="23">
        <f t="shared" si="64"/>
        <v>7.2002559188546709</v>
      </c>
      <c r="F1284" s="24">
        <f t="shared" si="63"/>
        <v>3.8595964217157564E-3</v>
      </c>
      <c r="G1284" s="119"/>
    </row>
    <row r="1285" spans="1:7" x14ac:dyDescent="0.15">
      <c r="A1285" s="25" t="s">
        <v>223</v>
      </c>
      <c r="B1285" s="25" t="s">
        <v>26</v>
      </c>
      <c r="C1285" s="21">
        <v>0.152892</v>
      </c>
      <c r="D1285" s="22">
        <v>1.35461706</v>
      </c>
      <c r="E1285" s="23">
        <f t="shared" si="64"/>
        <v>-0.88713267792449035</v>
      </c>
      <c r="F1285" s="24">
        <f t="shared" si="63"/>
        <v>6.0826644182092897E-6</v>
      </c>
      <c r="G1285" s="119"/>
    </row>
    <row r="1286" spans="1:7" x14ac:dyDescent="0.15">
      <c r="A1286" s="25" t="s">
        <v>237</v>
      </c>
      <c r="B1286" s="25" t="s">
        <v>238</v>
      </c>
      <c r="C1286" s="21">
        <v>996.6979</v>
      </c>
      <c r="D1286" s="22">
        <v>1015.9409201</v>
      </c>
      <c r="E1286" s="23">
        <f t="shared" si="64"/>
        <v>-1.8941081827972717E-2</v>
      </c>
      <c r="F1286" s="24">
        <f t="shared" si="63"/>
        <v>3.9652688512374225E-2</v>
      </c>
      <c r="G1286" s="119"/>
    </row>
    <row r="1287" spans="1:7" x14ac:dyDescent="0.15">
      <c r="A1287" s="25" t="s">
        <v>596</v>
      </c>
      <c r="B1287" s="25" t="s">
        <v>597</v>
      </c>
      <c r="C1287" s="21">
        <v>120.952</v>
      </c>
      <c r="D1287" s="22">
        <v>94.127683810000008</v>
      </c>
      <c r="E1287" s="23">
        <f t="shared" si="64"/>
        <v>0.28497796933095487</v>
      </c>
      <c r="F1287" s="24">
        <f t="shared" si="63"/>
        <v>4.8119615592133657E-3</v>
      </c>
      <c r="G1287" s="119"/>
    </row>
    <row r="1288" spans="1:7" x14ac:dyDescent="0.15">
      <c r="A1288" s="25" t="s">
        <v>1504</v>
      </c>
      <c r="B1288" s="25" t="s">
        <v>240</v>
      </c>
      <c r="C1288" s="21">
        <v>70.491519999999994</v>
      </c>
      <c r="D1288" s="22">
        <v>38.093831269999995</v>
      </c>
      <c r="E1288" s="23">
        <f t="shared" si="64"/>
        <v>0.85047073633452364</v>
      </c>
      <c r="F1288" s="24">
        <f t="shared" si="63"/>
        <v>2.8044388227604351E-3</v>
      </c>
      <c r="G1288" s="119"/>
    </row>
    <row r="1289" spans="1:7" x14ac:dyDescent="0.15">
      <c r="A1289" s="25" t="s">
        <v>222</v>
      </c>
      <c r="B1289" s="25" t="s">
        <v>150</v>
      </c>
      <c r="C1289" s="21">
        <v>3.3136165000000002</v>
      </c>
      <c r="D1289" s="22">
        <v>0.16901639999999998</v>
      </c>
      <c r="E1289" s="23">
        <f t="shared" si="64"/>
        <v>18.60529569911559</v>
      </c>
      <c r="F1289" s="24">
        <f t="shared" si="63"/>
        <v>1.3182911584740342E-4</v>
      </c>
      <c r="G1289" s="119"/>
    </row>
    <row r="1290" spans="1:7" x14ac:dyDescent="0.15">
      <c r="A1290" s="25" t="s">
        <v>1506</v>
      </c>
      <c r="B1290" s="25" t="s">
        <v>242</v>
      </c>
      <c r="C1290" s="21">
        <v>9.5810180000000003</v>
      </c>
      <c r="D1290" s="22">
        <v>12.87579418</v>
      </c>
      <c r="E1290" s="23">
        <f t="shared" si="64"/>
        <v>-0.25588916178217436</v>
      </c>
      <c r="F1290" s="24">
        <f t="shared" si="63"/>
        <v>3.8117178975239209E-4</v>
      </c>
      <c r="G1290" s="119"/>
    </row>
    <row r="1291" spans="1:7" x14ac:dyDescent="0.15">
      <c r="A1291" s="25" t="s">
        <v>1508</v>
      </c>
      <c r="B1291" s="25" t="s">
        <v>244</v>
      </c>
      <c r="C1291" s="21">
        <v>9.3307509999999994</v>
      </c>
      <c r="D1291" s="22">
        <v>9.3206371099999998</v>
      </c>
      <c r="E1291" s="23">
        <f t="shared" si="64"/>
        <v>1.0851071531525758E-3</v>
      </c>
      <c r="F1291" s="24">
        <f t="shared" si="63"/>
        <v>3.7121515254474229E-4</v>
      </c>
      <c r="G1291" s="119"/>
    </row>
    <row r="1292" spans="1:7" x14ac:dyDescent="0.15">
      <c r="A1292" s="25" t="s">
        <v>598</v>
      </c>
      <c r="B1292" s="25" t="s">
        <v>599</v>
      </c>
      <c r="C1292" s="21">
        <v>15.282</v>
      </c>
      <c r="D1292" s="22">
        <v>12.361124310000001</v>
      </c>
      <c r="E1292" s="23">
        <f t="shared" si="64"/>
        <v>0.23629530912791208</v>
      </c>
      <c r="F1292" s="24">
        <f t="shared" si="63"/>
        <v>6.0797999659285222E-4</v>
      </c>
      <c r="G1292" s="119"/>
    </row>
    <row r="1293" spans="1:7" x14ac:dyDescent="0.15">
      <c r="A1293" s="25" t="s">
        <v>1510</v>
      </c>
      <c r="B1293" s="25" t="s">
        <v>246</v>
      </c>
      <c r="C1293" s="21">
        <v>19.940135000000001</v>
      </c>
      <c r="D1293" s="22">
        <v>13.642937160000001</v>
      </c>
      <c r="E1293" s="23">
        <f t="shared" si="64"/>
        <v>0.46157200360512407</v>
      </c>
      <c r="F1293" s="24">
        <f t="shared" si="63"/>
        <v>7.9329951638273878E-4</v>
      </c>
      <c r="G1293" s="119"/>
    </row>
    <row r="1294" spans="1:7" x14ac:dyDescent="0.15">
      <c r="A1294" s="25" t="s">
        <v>157</v>
      </c>
      <c r="B1294" s="25" t="s">
        <v>154</v>
      </c>
      <c r="C1294" s="21">
        <v>38.430390000000003</v>
      </c>
      <c r="D1294" s="22">
        <v>32.820778910000001</v>
      </c>
      <c r="E1294" s="23">
        <f t="shared" si="64"/>
        <v>0.17091645220798934</v>
      </c>
      <c r="F1294" s="24">
        <f t="shared" si="63"/>
        <v>1.5289169206427159E-3</v>
      </c>
      <c r="G1294" s="119"/>
    </row>
    <row r="1295" spans="1:7" x14ac:dyDescent="0.15">
      <c r="A1295" s="25" t="s">
        <v>601</v>
      </c>
      <c r="B1295" s="25" t="s">
        <v>602</v>
      </c>
      <c r="C1295" s="21">
        <v>89.155519999999996</v>
      </c>
      <c r="D1295" s="22">
        <v>88.550161419999995</v>
      </c>
      <c r="E1295" s="23">
        <f t="shared" si="64"/>
        <v>6.8363351381002246E-3</v>
      </c>
      <c r="F1295" s="24">
        <f t="shared" si="63"/>
        <v>3.5469685084304385E-3</v>
      </c>
      <c r="G1295" s="119"/>
    </row>
    <row r="1296" spans="1:7" x14ac:dyDescent="0.15">
      <c r="A1296" s="25" t="s">
        <v>1512</v>
      </c>
      <c r="B1296" s="25" t="s">
        <v>603</v>
      </c>
      <c r="C1296" s="21">
        <v>23.9603</v>
      </c>
      <c r="D1296" s="22">
        <v>46.866250260000001</v>
      </c>
      <c r="E1296" s="23">
        <f t="shared" si="64"/>
        <v>-0.48875150311630666</v>
      </c>
      <c r="F1296" s="24">
        <f t="shared" si="63"/>
        <v>9.5323799976205451E-4</v>
      </c>
      <c r="G1296" s="119"/>
    </row>
    <row r="1297" spans="1:9" x14ac:dyDescent="0.15">
      <c r="A1297" s="25" t="s">
        <v>1514</v>
      </c>
      <c r="B1297" s="25" t="s">
        <v>248</v>
      </c>
      <c r="C1297" s="21">
        <v>5.1206839999999998</v>
      </c>
      <c r="D1297" s="22">
        <v>5.5671128799999998</v>
      </c>
      <c r="E1297" s="23">
        <f t="shared" si="64"/>
        <v>-8.0190376883466419E-2</v>
      </c>
      <c r="F1297" s="24">
        <f t="shared" si="63"/>
        <v>2.0372159670678397E-4</v>
      </c>
      <c r="G1297" s="119"/>
    </row>
    <row r="1298" spans="1:9" x14ac:dyDescent="0.15">
      <c r="A1298" s="25" t="s">
        <v>1516</v>
      </c>
      <c r="B1298" s="25" t="s">
        <v>250</v>
      </c>
      <c r="C1298" s="21">
        <v>8.5431190000000008</v>
      </c>
      <c r="D1298" s="22">
        <v>5.6363291599999998</v>
      </c>
      <c r="E1298" s="23">
        <f t="shared" si="64"/>
        <v>0.51572393263135852</v>
      </c>
      <c r="F1298" s="24">
        <f t="shared" si="63"/>
        <v>3.398799542280023E-4</v>
      </c>
      <c r="G1298" s="119"/>
    </row>
    <row r="1299" spans="1:9" x14ac:dyDescent="0.15">
      <c r="A1299" s="25" t="s">
        <v>1521</v>
      </c>
      <c r="B1299" s="25" t="s">
        <v>251</v>
      </c>
      <c r="C1299" s="21">
        <v>76.615172999999999</v>
      </c>
      <c r="D1299" s="22">
        <v>89.58776687000001</v>
      </c>
      <c r="E1299" s="23">
        <f t="shared" si="64"/>
        <v>-0.14480318377423584</v>
      </c>
      <c r="F1299" s="24">
        <f t="shared" si="63"/>
        <v>3.0480625977948425E-3</v>
      </c>
      <c r="G1299" s="119"/>
      <c r="I1299" s="133"/>
    </row>
    <row r="1300" spans="1:9" x14ac:dyDescent="0.15">
      <c r="A1300" s="25" t="s">
        <v>1523</v>
      </c>
      <c r="B1300" s="25" t="s">
        <v>252</v>
      </c>
      <c r="C1300" s="21">
        <v>2.6410439999999999</v>
      </c>
      <c r="D1300" s="22">
        <v>0.85606819999999995</v>
      </c>
      <c r="E1300" s="23">
        <f t="shared" si="64"/>
        <v>2.0850859779629709</v>
      </c>
      <c r="F1300" s="24">
        <f t="shared" si="63"/>
        <v>1.0507145151953754E-4</v>
      </c>
      <c r="G1300" s="119"/>
      <c r="I1300" s="132"/>
    </row>
    <row r="1301" spans="1:9" x14ac:dyDescent="0.15">
      <c r="A1301" s="25" t="s">
        <v>1525</v>
      </c>
      <c r="B1301" s="25" t="s">
        <v>253</v>
      </c>
      <c r="C1301" s="21">
        <v>5.5457590000000003</v>
      </c>
      <c r="D1301" s="22">
        <v>6.4081231299999999</v>
      </c>
      <c r="E1301" s="23">
        <f t="shared" si="64"/>
        <v>-0.13457358925623508</v>
      </c>
      <c r="F1301" s="24">
        <f t="shared" si="63"/>
        <v>2.2063280577966102E-4</v>
      </c>
      <c r="G1301" s="119"/>
      <c r="I1301" s="132"/>
    </row>
    <row r="1302" spans="1:9" x14ac:dyDescent="0.15">
      <c r="A1302" s="25" t="s">
        <v>715</v>
      </c>
      <c r="B1302" s="25" t="s">
        <v>27</v>
      </c>
      <c r="C1302" s="21">
        <v>9.531097410000001</v>
      </c>
      <c r="D1302" s="22">
        <v>2.8647319200000001</v>
      </c>
      <c r="E1302" s="23">
        <f t="shared" si="64"/>
        <v>2.327046884722114</v>
      </c>
      <c r="F1302" s="24">
        <f t="shared" si="63"/>
        <v>3.7918574603179839E-4</v>
      </c>
      <c r="G1302" s="119"/>
      <c r="I1302" s="132"/>
    </row>
    <row r="1303" spans="1:9" x14ac:dyDescent="0.15">
      <c r="A1303" s="25" t="s">
        <v>902</v>
      </c>
      <c r="B1303" s="25" t="s">
        <v>604</v>
      </c>
      <c r="C1303" s="21">
        <v>9.3932741999999987</v>
      </c>
      <c r="D1303" s="22">
        <v>7.2050594700000001</v>
      </c>
      <c r="E1303" s="23">
        <f t="shared" si="64"/>
        <v>0.30370529752199227</v>
      </c>
      <c r="F1303" s="24">
        <f t="shared" si="63"/>
        <v>3.7370257925086543E-4</v>
      </c>
      <c r="G1303" s="119"/>
      <c r="I1303" s="132"/>
    </row>
    <row r="1304" spans="1:9" x14ac:dyDescent="0.15">
      <c r="A1304" s="25" t="s">
        <v>654</v>
      </c>
      <c r="B1304" s="25" t="s">
        <v>260</v>
      </c>
      <c r="C1304" s="21">
        <v>93.582149999999999</v>
      </c>
      <c r="D1304" s="22">
        <v>242.83430922000002</v>
      </c>
      <c r="E1304" s="23">
        <f t="shared" si="64"/>
        <v>-0.61462550205285194</v>
      </c>
      <c r="F1304" s="24">
        <f t="shared" si="63"/>
        <v>3.723077819536172E-3</v>
      </c>
      <c r="G1304" s="119"/>
      <c r="I1304" s="132"/>
    </row>
    <row r="1305" spans="1:9" x14ac:dyDescent="0.15">
      <c r="A1305" s="25" t="s">
        <v>224</v>
      </c>
      <c r="B1305" s="25" t="s">
        <v>363</v>
      </c>
      <c r="C1305" s="21">
        <v>5.1280450000000002</v>
      </c>
      <c r="D1305" s="22">
        <v>0.98433646000000008</v>
      </c>
      <c r="E1305" s="23">
        <f t="shared" si="64"/>
        <v>4.2096465064394746</v>
      </c>
      <c r="F1305" s="24">
        <f t="shared" si="63"/>
        <v>2.0401444716843298E-4</v>
      </c>
      <c r="G1305" s="119"/>
      <c r="I1305" s="132"/>
    </row>
    <row r="1306" spans="1:9" x14ac:dyDescent="0.15">
      <c r="A1306" s="25" t="s">
        <v>1537</v>
      </c>
      <c r="B1306" s="25" t="s">
        <v>261</v>
      </c>
      <c r="C1306" s="21">
        <v>71.282820000000001</v>
      </c>
      <c r="D1306" s="22">
        <v>61.697598679999999</v>
      </c>
      <c r="E1306" s="23">
        <f t="shared" si="64"/>
        <v>0.1553580937519885</v>
      </c>
      <c r="F1306" s="24">
        <f t="shared" si="63"/>
        <v>2.8359199490072566E-3</v>
      </c>
      <c r="G1306" s="119"/>
      <c r="I1306" s="132"/>
    </row>
    <row r="1307" spans="1:9" x14ac:dyDescent="0.15">
      <c r="A1307" s="25" t="s">
        <v>605</v>
      </c>
      <c r="B1307" s="25" t="s">
        <v>277</v>
      </c>
      <c r="C1307" s="21">
        <v>19.017316999999998</v>
      </c>
      <c r="D1307" s="22">
        <v>14.44055034</v>
      </c>
      <c r="E1307" s="23">
        <f t="shared" ref="E1307:E1338" si="65">IF(ISERROR(C1307/D1307-1),"",((C1307/D1307-1)))</f>
        <v>0.31693852050239779</v>
      </c>
      <c r="F1307" s="24">
        <f t="shared" ref="F1307:F1338" si="66">C1307/$C$1656</f>
        <v>7.5658607020450135E-4</v>
      </c>
      <c r="G1307" s="119"/>
      <c r="I1307" s="132"/>
    </row>
    <row r="1308" spans="1:9" x14ac:dyDescent="0.15">
      <c r="A1308" s="25" t="s">
        <v>1541</v>
      </c>
      <c r="B1308" s="25" t="s">
        <v>278</v>
      </c>
      <c r="C1308" s="21">
        <v>156.28324000000001</v>
      </c>
      <c r="D1308" s="22">
        <v>139.31726366000001</v>
      </c>
      <c r="E1308" s="23">
        <f t="shared" si="65"/>
        <v>0.12177942556641796</v>
      </c>
      <c r="F1308" s="24">
        <f t="shared" si="66"/>
        <v>6.2175817119958059E-3</v>
      </c>
      <c r="G1308" s="119"/>
      <c r="I1308" s="132"/>
    </row>
    <row r="1309" spans="1:9" x14ac:dyDescent="0.15">
      <c r="A1309" s="25" t="s">
        <v>606</v>
      </c>
      <c r="B1309" s="25" t="s">
        <v>255</v>
      </c>
      <c r="C1309" s="21">
        <v>2.0878519999999998</v>
      </c>
      <c r="D1309" s="22">
        <v>7.4146394899999999</v>
      </c>
      <c r="E1309" s="23">
        <f t="shared" si="65"/>
        <v>-0.71841490030420885</v>
      </c>
      <c r="F1309" s="24">
        <f t="shared" si="66"/>
        <v>8.3063228101451356E-5</v>
      </c>
      <c r="G1309" s="119"/>
      <c r="I1309" s="132"/>
    </row>
    <row r="1310" spans="1:9" x14ac:dyDescent="0.15">
      <c r="A1310" s="25" t="s">
        <v>803</v>
      </c>
      <c r="B1310" s="25" t="s">
        <v>798</v>
      </c>
      <c r="C1310" s="21">
        <v>4.0578960000000004</v>
      </c>
      <c r="D1310" s="22">
        <v>4.6171701600000006</v>
      </c>
      <c r="E1310" s="23">
        <f t="shared" si="65"/>
        <v>-0.12112920698595175</v>
      </c>
      <c r="F1310" s="24">
        <f t="shared" si="66"/>
        <v>1.6143957572661621E-4</v>
      </c>
      <c r="G1310" s="119"/>
      <c r="I1310" s="132"/>
    </row>
    <row r="1311" spans="1:9" x14ac:dyDescent="0.15">
      <c r="A1311" s="25" t="s">
        <v>1543</v>
      </c>
      <c r="B1311" s="25" t="s">
        <v>280</v>
      </c>
      <c r="C1311" s="21">
        <v>28.249919999999999</v>
      </c>
      <c r="D1311" s="22">
        <v>3.5207066299999998</v>
      </c>
      <c r="E1311" s="23">
        <f t="shared" si="65"/>
        <v>7.0239346724552281</v>
      </c>
      <c r="F1311" s="24">
        <f t="shared" si="66"/>
        <v>1.1238964968818444E-3</v>
      </c>
      <c r="G1311" s="119"/>
      <c r="I1311" s="133"/>
    </row>
    <row r="1312" spans="1:9" x14ac:dyDescent="0.15">
      <c r="A1312" s="25" t="s">
        <v>155</v>
      </c>
      <c r="B1312" s="25" t="s">
        <v>148</v>
      </c>
      <c r="C1312" s="21">
        <v>3.6754440000000002</v>
      </c>
      <c r="D1312" s="22">
        <v>0</v>
      </c>
      <c r="E1312" s="23" t="str">
        <f t="shared" si="65"/>
        <v/>
      </c>
      <c r="F1312" s="24">
        <f t="shared" si="66"/>
        <v>1.4622408261989395E-4</v>
      </c>
      <c r="G1312" s="119"/>
      <c r="I1312" s="133"/>
    </row>
    <row r="1313" spans="1:9" x14ac:dyDescent="0.15">
      <c r="A1313" s="25" t="s">
        <v>1545</v>
      </c>
      <c r="B1313" s="25" t="s">
        <v>281</v>
      </c>
      <c r="C1313" s="21">
        <v>24.00365</v>
      </c>
      <c r="D1313" s="22">
        <v>34.669890150000001</v>
      </c>
      <c r="E1313" s="23">
        <f t="shared" si="65"/>
        <v>-0.30765139733216029</v>
      </c>
      <c r="F1313" s="24">
        <f t="shared" si="66"/>
        <v>9.5496263873943315E-4</v>
      </c>
      <c r="G1313" s="119"/>
      <c r="I1313" s="133"/>
    </row>
    <row r="1314" spans="1:9" x14ac:dyDescent="0.15">
      <c r="A1314" s="25" t="s">
        <v>225</v>
      </c>
      <c r="B1314" s="25" t="s">
        <v>799</v>
      </c>
      <c r="C1314" s="21">
        <v>1.0890442</v>
      </c>
      <c r="D1314" s="22">
        <v>0.96118679000000007</v>
      </c>
      <c r="E1314" s="23">
        <f t="shared" si="65"/>
        <v>0.13302035705255566</v>
      </c>
      <c r="F1314" s="24">
        <f t="shared" si="66"/>
        <v>4.3326599202032811E-5</v>
      </c>
      <c r="G1314" s="119"/>
    </row>
    <row r="1315" spans="1:9" x14ac:dyDescent="0.15">
      <c r="A1315" s="25" t="s">
        <v>1561</v>
      </c>
      <c r="B1315" s="25" t="s">
        <v>282</v>
      </c>
      <c r="C1315" s="21">
        <v>40.262650000000001</v>
      </c>
      <c r="D1315" s="22">
        <v>49.87850117</v>
      </c>
      <c r="E1315" s="23">
        <f t="shared" si="65"/>
        <v>-0.19278548762374526</v>
      </c>
      <c r="F1315" s="24">
        <f t="shared" si="66"/>
        <v>1.6018116614199189E-3</v>
      </c>
      <c r="G1315" s="119"/>
    </row>
    <row r="1316" spans="1:9" x14ac:dyDescent="0.15">
      <c r="A1316" s="65" t="s">
        <v>378</v>
      </c>
      <c r="B1316" s="25" t="s">
        <v>379</v>
      </c>
      <c r="C1316" s="21">
        <v>17.408424</v>
      </c>
      <c r="D1316" s="22">
        <v>6.8820892300000001</v>
      </c>
      <c r="E1316" s="23">
        <f t="shared" si="65"/>
        <v>1.5295260520764855</v>
      </c>
      <c r="F1316" s="24">
        <f t="shared" si="66"/>
        <v>6.9257777543560569E-4</v>
      </c>
      <c r="G1316" s="119"/>
    </row>
    <row r="1317" spans="1:9" x14ac:dyDescent="0.15">
      <c r="A1317" s="25" t="s">
        <v>1563</v>
      </c>
      <c r="B1317" s="25" t="s">
        <v>283</v>
      </c>
      <c r="C1317" s="21">
        <v>10.567107999999999</v>
      </c>
      <c r="D1317" s="22">
        <v>18.976573329999997</v>
      </c>
      <c r="E1317" s="23">
        <f t="shared" si="65"/>
        <v>-0.44314983447014133</v>
      </c>
      <c r="F1317" s="24">
        <f t="shared" si="66"/>
        <v>4.2040245294047251E-4</v>
      </c>
      <c r="G1317" s="119"/>
    </row>
    <row r="1318" spans="1:9" x14ac:dyDescent="0.15">
      <c r="A1318" s="25" t="s">
        <v>1565</v>
      </c>
      <c r="B1318" s="25" t="s">
        <v>285</v>
      </c>
      <c r="C1318" s="21">
        <v>39.699959999999997</v>
      </c>
      <c r="D1318" s="22">
        <v>37.840097579999998</v>
      </c>
      <c r="E1318" s="23">
        <f t="shared" si="65"/>
        <v>4.9150571455793823E-2</v>
      </c>
      <c r="F1318" s="24">
        <f t="shared" si="66"/>
        <v>1.5794255690051281E-3</v>
      </c>
      <c r="G1318" s="119"/>
    </row>
    <row r="1319" spans="1:9" x14ac:dyDescent="0.15">
      <c r="A1319" s="25" t="s">
        <v>286</v>
      </c>
      <c r="B1319" s="25" t="s">
        <v>287</v>
      </c>
      <c r="C1319" s="21">
        <v>36.841949999999997</v>
      </c>
      <c r="D1319" s="22">
        <v>19.049863740000003</v>
      </c>
      <c r="E1319" s="23">
        <f t="shared" si="65"/>
        <v>0.93397446316852184</v>
      </c>
      <c r="F1319" s="24">
        <f t="shared" si="66"/>
        <v>1.4657223292418552E-3</v>
      </c>
      <c r="G1319" s="119"/>
    </row>
    <row r="1320" spans="1:9" x14ac:dyDescent="0.15">
      <c r="A1320" s="25" t="s">
        <v>156</v>
      </c>
      <c r="B1320" s="25" t="s">
        <v>149</v>
      </c>
      <c r="C1320" s="21">
        <v>10.010434</v>
      </c>
      <c r="D1320" s="22">
        <v>23.218778990000001</v>
      </c>
      <c r="E1320" s="23">
        <f t="shared" si="65"/>
        <v>-0.56886475364138001</v>
      </c>
      <c r="F1320" s="24">
        <f t="shared" si="66"/>
        <v>3.982557014273637E-4</v>
      </c>
      <c r="G1320" s="119"/>
    </row>
    <row r="1321" spans="1:9" x14ac:dyDescent="0.15">
      <c r="A1321" s="25" t="s">
        <v>1569</v>
      </c>
      <c r="B1321" s="25" t="s">
        <v>288</v>
      </c>
      <c r="C1321" s="21">
        <v>30.634810000000002</v>
      </c>
      <c r="D1321" s="22">
        <v>30.329345119999999</v>
      </c>
      <c r="E1321" s="23">
        <f t="shared" si="65"/>
        <v>1.0071594978111387E-2</v>
      </c>
      <c r="F1321" s="24">
        <f t="shared" si="66"/>
        <v>1.2187771024357202E-3</v>
      </c>
      <c r="G1321" s="119"/>
    </row>
    <row r="1322" spans="1:9" x14ac:dyDescent="0.15">
      <c r="A1322" s="25" t="s">
        <v>1571</v>
      </c>
      <c r="B1322" s="25" t="s">
        <v>290</v>
      </c>
      <c r="C1322" s="21">
        <v>17.422198999999999</v>
      </c>
      <c r="D1322" s="22">
        <v>13.595640470000001</v>
      </c>
      <c r="E1322" s="23">
        <f t="shared" si="65"/>
        <v>0.28145481917116322</v>
      </c>
      <c r="F1322" s="24">
        <f t="shared" si="66"/>
        <v>6.9312580085459971E-4</v>
      </c>
      <c r="G1322" s="119"/>
    </row>
    <row r="1323" spans="1:9" x14ac:dyDescent="0.15">
      <c r="A1323" s="25" t="s">
        <v>607</v>
      </c>
      <c r="B1323" s="25" t="s">
        <v>257</v>
      </c>
      <c r="C1323" s="21">
        <v>0.60028594999999996</v>
      </c>
      <c r="D1323" s="22">
        <v>3.7940823400000001</v>
      </c>
      <c r="E1323" s="23">
        <f t="shared" si="65"/>
        <v>-0.84178362612973756</v>
      </c>
      <c r="F1323" s="24">
        <f t="shared" si="66"/>
        <v>2.3881811924861735E-5</v>
      </c>
      <c r="G1323" s="119"/>
    </row>
    <row r="1324" spans="1:9" x14ac:dyDescent="0.15">
      <c r="A1324" s="25" t="s">
        <v>1575</v>
      </c>
      <c r="B1324" s="25" t="s">
        <v>291</v>
      </c>
      <c r="C1324" s="21">
        <v>93.59939</v>
      </c>
      <c r="D1324" s="22">
        <v>117.8411751</v>
      </c>
      <c r="E1324" s="23">
        <f t="shared" si="65"/>
        <v>-0.2057157447677217</v>
      </c>
      <c r="F1324" s="24">
        <f t="shared" si="66"/>
        <v>3.7237636967211783E-3</v>
      </c>
      <c r="G1324" s="119"/>
    </row>
    <row r="1325" spans="1:9" x14ac:dyDescent="0.15">
      <c r="A1325" s="25" t="s">
        <v>608</v>
      </c>
      <c r="B1325" s="25" t="s">
        <v>259</v>
      </c>
      <c r="C1325" s="21">
        <v>1.9861209</v>
      </c>
      <c r="D1325" s="22">
        <v>4.0291307999999999</v>
      </c>
      <c r="E1325" s="23">
        <f t="shared" si="65"/>
        <v>-0.50705971124094562</v>
      </c>
      <c r="F1325" s="24">
        <f t="shared" si="66"/>
        <v>7.9015951970618534E-5</v>
      </c>
      <c r="G1325" s="119"/>
    </row>
    <row r="1326" spans="1:9" x14ac:dyDescent="0.15">
      <c r="A1326" s="25" t="s">
        <v>1582</v>
      </c>
      <c r="B1326" s="25" t="s">
        <v>292</v>
      </c>
      <c r="C1326" s="21">
        <v>251.4965</v>
      </c>
      <c r="D1326" s="22">
        <v>319.54232456</v>
      </c>
      <c r="E1326" s="23">
        <f t="shared" si="65"/>
        <v>-0.21294776725961739</v>
      </c>
      <c r="F1326" s="24">
        <f t="shared" si="66"/>
        <v>1.0005551708749788E-2</v>
      </c>
      <c r="G1326" s="119"/>
    </row>
    <row r="1327" spans="1:9" x14ac:dyDescent="0.15">
      <c r="A1327" s="25" t="s">
        <v>903</v>
      </c>
      <c r="B1327" s="25" t="s">
        <v>609</v>
      </c>
      <c r="C1327" s="21">
        <v>3.6049470000000001</v>
      </c>
      <c r="D1327" s="22">
        <v>3.3361790999999998</v>
      </c>
      <c r="E1327" s="23">
        <f t="shared" si="65"/>
        <v>8.056159215193226E-2</v>
      </c>
      <c r="F1327" s="24">
        <f t="shared" si="66"/>
        <v>1.4341942578048768E-4</v>
      </c>
      <c r="G1327" s="119"/>
    </row>
    <row r="1328" spans="1:9" x14ac:dyDescent="0.15">
      <c r="A1328" s="25" t="s">
        <v>1584</v>
      </c>
      <c r="B1328" s="25" t="s">
        <v>294</v>
      </c>
      <c r="C1328" s="21">
        <v>12.311342</v>
      </c>
      <c r="D1328" s="22">
        <v>7.7757513999999999</v>
      </c>
      <c r="E1328" s="23">
        <f t="shared" si="65"/>
        <v>0.58329933233204967</v>
      </c>
      <c r="F1328" s="24">
        <f t="shared" si="66"/>
        <v>4.8979516210008098E-4</v>
      </c>
      <c r="G1328" s="119"/>
    </row>
    <row r="1329" spans="1:7" x14ac:dyDescent="0.15">
      <c r="A1329" s="25" t="s">
        <v>1587</v>
      </c>
      <c r="B1329" s="25" t="s">
        <v>296</v>
      </c>
      <c r="C1329" s="21">
        <v>6.0767429999999996</v>
      </c>
      <c r="D1329" s="22">
        <v>4.3449217999999998</v>
      </c>
      <c r="E1329" s="23">
        <f t="shared" si="65"/>
        <v>0.39858512528349754</v>
      </c>
      <c r="F1329" s="24">
        <f t="shared" si="66"/>
        <v>2.4175750480536829E-4</v>
      </c>
      <c r="G1329" s="119"/>
    </row>
    <row r="1330" spans="1:7" x14ac:dyDescent="0.15">
      <c r="A1330" s="25" t="s">
        <v>1589</v>
      </c>
      <c r="B1330" s="25" t="s">
        <v>298</v>
      </c>
      <c r="C1330" s="21">
        <v>1.4458829</v>
      </c>
      <c r="D1330" s="22">
        <v>4.3478148299999999</v>
      </c>
      <c r="E1330" s="23">
        <f t="shared" si="65"/>
        <v>-0.66744607198462491</v>
      </c>
      <c r="F1330" s="24">
        <f t="shared" si="66"/>
        <v>5.7523091258713732E-5</v>
      </c>
      <c r="G1330" s="119"/>
    </row>
    <row r="1331" spans="1:7" x14ac:dyDescent="0.15">
      <c r="A1331" s="25" t="s">
        <v>365</v>
      </c>
      <c r="B1331" s="25" t="s">
        <v>364</v>
      </c>
      <c r="C1331" s="21">
        <v>4.4282700000000004</v>
      </c>
      <c r="D1331" s="22">
        <v>6.72949457</v>
      </c>
      <c r="E1331" s="23">
        <f t="shared" si="65"/>
        <v>-0.34196098177399969</v>
      </c>
      <c r="F1331" s="24">
        <f t="shared" si="66"/>
        <v>1.7617455696323974E-4</v>
      </c>
      <c r="G1331" s="119"/>
    </row>
    <row r="1332" spans="1:7" x14ac:dyDescent="0.15">
      <c r="A1332" s="25" t="s">
        <v>610</v>
      </c>
      <c r="B1332" s="25" t="s">
        <v>299</v>
      </c>
      <c r="C1332" s="21">
        <v>6.2293690000000002</v>
      </c>
      <c r="D1332" s="22">
        <v>4.3535517400000003</v>
      </c>
      <c r="E1332" s="23">
        <f t="shared" si="65"/>
        <v>0.43087055627826287</v>
      </c>
      <c r="F1332" s="24">
        <f t="shared" si="66"/>
        <v>2.4782958666376252E-4</v>
      </c>
      <c r="G1332" s="119"/>
    </row>
    <row r="1333" spans="1:7" x14ac:dyDescent="0.15">
      <c r="A1333" s="25" t="s">
        <v>704</v>
      </c>
      <c r="B1333" s="25" t="s">
        <v>611</v>
      </c>
      <c r="C1333" s="21">
        <v>2.0041509999999998</v>
      </c>
      <c r="D1333" s="22">
        <v>0.19504126999999999</v>
      </c>
      <c r="E1333" s="23">
        <f t="shared" si="65"/>
        <v>9.2755227137313039</v>
      </c>
      <c r="F1333" s="24">
        <f t="shared" si="66"/>
        <v>7.9733262540999944E-5</v>
      </c>
      <c r="G1333" s="119"/>
    </row>
    <row r="1334" spans="1:7" x14ac:dyDescent="0.15">
      <c r="A1334" s="25" t="s">
        <v>1596</v>
      </c>
      <c r="B1334" s="25" t="s">
        <v>613</v>
      </c>
      <c r="C1334" s="21">
        <v>1.4459645000000001</v>
      </c>
      <c r="D1334" s="22">
        <v>0.43019406999999993</v>
      </c>
      <c r="E1334" s="23">
        <f t="shared" si="65"/>
        <v>2.361191147985839</v>
      </c>
      <c r="F1334" s="24">
        <f t="shared" si="66"/>
        <v>5.7526337637965273E-5</v>
      </c>
      <c r="G1334" s="119"/>
    </row>
    <row r="1335" spans="1:7" x14ac:dyDescent="0.15">
      <c r="A1335" s="25" t="s">
        <v>1598</v>
      </c>
      <c r="B1335" s="25" t="s">
        <v>612</v>
      </c>
      <c r="C1335" s="21">
        <v>0.73195069999999995</v>
      </c>
      <c r="D1335" s="22">
        <v>0.57170554000000007</v>
      </c>
      <c r="E1335" s="23">
        <f t="shared" si="65"/>
        <v>0.28029317330036685</v>
      </c>
      <c r="F1335" s="24">
        <f t="shared" si="66"/>
        <v>2.9119970167002734E-5</v>
      </c>
      <c r="G1335" s="119"/>
    </row>
    <row r="1336" spans="1:7" x14ac:dyDescent="0.15">
      <c r="A1336" s="25" t="s">
        <v>900</v>
      </c>
      <c r="B1336" s="25" t="s">
        <v>614</v>
      </c>
      <c r="C1336" s="21">
        <v>10.045112</v>
      </c>
      <c r="D1336" s="22">
        <v>8.8752043399999998</v>
      </c>
      <c r="E1336" s="23">
        <f t="shared" si="65"/>
        <v>0.13181754641155674</v>
      </c>
      <c r="F1336" s="24">
        <f t="shared" si="66"/>
        <v>3.9963533304114768E-4</v>
      </c>
      <c r="G1336" s="119"/>
    </row>
    <row r="1337" spans="1:7" x14ac:dyDescent="0.15">
      <c r="A1337" s="25" t="s">
        <v>901</v>
      </c>
      <c r="B1337" s="25" t="s">
        <v>615</v>
      </c>
      <c r="C1337" s="21">
        <v>9.3589509999999994</v>
      </c>
      <c r="D1337" s="22">
        <v>15.035940289999999</v>
      </c>
      <c r="E1337" s="23">
        <f t="shared" si="65"/>
        <v>-0.37756130847204905</v>
      </c>
      <c r="F1337" s="24">
        <f t="shared" si="66"/>
        <v>3.7233706302137613E-4</v>
      </c>
      <c r="G1337" s="119"/>
    </row>
    <row r="1338" spans="1:7" x14ac:dyDescent="0.15">
      <c r="A1338" s="25" t="s">
        <v>314</v>
      </c>
      <c r="B1338" s="25" t="s">
        <v>616</v>
      </c>
      <c r="C1338" s="21">
        <v>0.36194340000000003</v>
      </c>
      <c r="D1338" s="22">
        <v>0.47865642999999997</v>
      </c>
      <c r="E1338" s="23">
        <f t="shared" si="65"/>
        <v>-0.24383466445859703</v>
      </c>
      <c r="F1338" s="24">
        <f t="shared" si="66"/>
        <v>1.4399577744981375E-5</v>
      </c>
      <c r="G1338" s="119"/>
    </row>
    <row r="1339" spans="1:7" x14ac:dyDescent="0.15">
      <c r="A1339" s="25" t="s">
        <v>546</v>
      </c>
      <c r="B1339" s="25" t="s">
        <v>617</v>
      </c>
      <c r="C1339" s="21">
        <v>0</v>
      </c>
      <c r="D1339" s="22">
        <v>0.13219089000000001</v>
      </c>
      <c r="E1339" s="23">
        <f t="shared" ref="E1339:E1371" si="67">IF(ISERROR(C1339/D1339-1),"",((C1339/D1339-1)))</f>
        <v>-1</v>
      </c>
      <c r="F1339" s="24">
        <f t="shared" ref="F1339:F1370" si="68">C1339/$C$1656</f>
        <v>0</v>
      </c>
      <c r="G1339" s="119"/>
    </row>
    <row r="1340" spans="1:7" x14ac:dyDescent="0.15">
      <c r="A1340" s="25" t="s">
        <v>1725</v>
      </c>
      <c r="B1340" s="25" t="s">
        <v>618</v>
      </c>
      <c r="C1340" s="21">
        <v>0.50162567000000002</v>
      </c>
      <c r="D1340" s="22">
        <v>3.5511500000000001E-2</v>
      </c>
      <c r="E1340" s="23">
        <f t="shared" si="67"/>
        <v>13.125724624417442</v>
      </c>
      <c r="F1340" s="24">
        <f t="shared" si="68"/>
        <v>1.9956705479484831E-5</v>
      </c>
      <c r="G1340" s="119"/>
    </row>
    <row r="1341" spans="1:7" x14ac:dyDescent="0.15">
      <c r="A1341" s="25" t="s">
        <v>619</v>
      </c>
      <c r="B1341" s="25" t="s">
        <v>620</v>
      </c>
      <c r="C1341" s="21">
        <v>39.108429999999998</v>
      </c>
      <c r="D1341" s="22">
        <v>48.921191829999998</v>
      </c>
      <c r="E1341" s="23">
        <f t="shared" si="67"/>
        <v>-0.20058304924579762</v>
      </c>
      <c r="F1341" s="24">
        <f t="shared" si="68"/>
        <v>1.5558921043156522E-3</v>
      </c>
      <c r="G1341" s="119"/>
    </row>
    <row r="1342" spans="1:7" x14ac:dyDescent="0.15">
      <c r="A1342" s="25" t="s">
        <v>621</v>
      </c>
      <c r="B1342" s="25" t="s">
        <v>622</v>
      </c>
      <c r="C1342" s="21">
        <v>8.0250749999999993</v>
      </c>
      <c r="D1342" s="22">
        <v>3.5956803900000001</v>
      </c>
      <c r="E1342" s="23">
        <f t="shared" si="67"/>
        <v>1.2318654968107436</v>
      </c>
      <c r="F1342" s="24">
        <f t="shared" si="68"/>
        <v>3.1927006093164398E-4</v>
      </c>
      <c r="G1342" s="119"/>
    </row>
    <row r="1343" spans="1:7" x14ac:dyDescent="0.15">
      <c r="A1343" s="25" t="s">
        <v>623</v>
      </c>
      <c r="B1343" s="25" t="s">
        <v>624</v>
      </c>
      <c r="C1343" s="21">
        <v>3.7611189999999999</v>
      </c>
      <c r="D1343" s="22">
        <v>5.76574922</v>
      </c>
      <c r="E1343" s="23">
        <f t="shared" si="67"/>
        <v>-0.34767905150061318</v>
      </c>
      <c r="F1343" s="24">
        <f t="shared" si="68"/>
        <v>1.496325819137097E-4</v>
      </c>
      <c r="G1343" s="119"/>
    </row>
    <row r="1344" spans="1:7" x14ac:dyDescent="0.15">
      <c r="A1344" s="25" t="s">
        <v>1747</v>
      </c>
      <c r="B1344" s="25" t="s">
        <v>625</v>
      </c>
      <c r="C1344" s="21">
        <v>0</v>
      </c>
      <c r="D1344" s="22">
        <v>0</v>
      </c>
      <c r="E1344" s="23" t="str">
        <f t="shared" si="67"/>
        <v/>
      </c>
      <c r="F1344" s="24">
        <f t="shared" si="68"/>
        <v>0</v>
      </c>
      <c r="G1344" s="119"/>
    </row>
    <row r="1345" spans="1:7" x14ac:dyDescent="0.15">
      <c r="A1345" s="25" t="s">
        <v>1749</v>
      </c>
      <c r="B1345" s="25" t="s">
        <v>626</v>
      </c>
      <c r="C1345" s="21">
        <v>0</v>
      </c>
      <c r="D1345" s="22">
        <v>0</v>
      </c>
      <c r="E1345" s="23" t="str">
        <f t="shared" si="67"/>
        <v/>
      </c>
      <c r="F1345" s="24">
        <f t="shared" si="68"/>
        <v>0</v>
      </c>
      <c r="G1345" s="119"/>
    </row>
    <row r="1346" spans="1:7" x14ac:dyDescent="0.15">
      <c r="A1346" s="25" t="s">
        <v>1751</v>
      </c>
      <c r="B1346" s="25" t="s">
        <v>627</v>
      </c>
      <c r="C1346" s="21">
        <v>0</v>
      </c>
      <c r="D1346" s="22">
        <v>0.11616882000000001</v>
      </c>
      <c r="E1346" s="23">
        <f t="shared" si="67"/>
        <v>-1</v>
      </c>
      <c r="F1346" s="24">
        <f t="shared" si="68"/>
        <v>0</v>
      </c>
      <c r="G1346" s="119"/>
    </row>
    <row r="1347" spans="1:7" x14ac:dyDescent="0.15">
      <c r="A1347" s="25" t="s">
        <v>1753</v>
      </c>
      <c r="B1347" s="25" t="s">
        <v>628</v>
      </c>
      <c r="C1347" s="21">
        <v>0</v>
      </c>
      <c r="D1347" s="22">
        <v>1.096832E-2</v>
      </c>
      <c r="E1347" s="23">
        <f t="shared" si="67"/>
        <v>-1</v>
      </c>
      <c r="F1347" s="24">
        <f t="shared" si="68"/>
        <v>0</v>
      </c>
      <c r="G1347" s="119"/>
    </row>
    <row r="1348" spans="1:7" x14ac:dyDescent="0.15">
      <c r="A1348" s="25" t="s">
        <v>1755</v>
      </c>
      <c r="B1348" s="25" t="s">
        <v>629</v>
      </c>
      <c r="C1348" s="21">
        <v>5.8479799999999992E-3</v>
      </c>
      <c r="D1348" s="22">
        <v>0.93741034000000012</v>
      </c>
      <c r="E1348" s="23">
        <f t="shared" si="67"/>
        <v>-0.99376155803871336</v>
      </c>
      <c r="F1348" s="24">
        <f t="shared" si="68"/>
        <v>2.3265638401224103E-7</v>
      </c>
      <c r="G1348" s="119"/>
    </row>
    <row r="1349" spans="1:7" x14ac:dyDescent="0.15">
      <c r="A1349" s="25" t="s">
        <v>325</v>
      </c>
      <c r="B1349" s="25" t="s">
        <v>630</v>
      </c>
      <c r="C1349" s="21">
        <v>9.7217900000000004</v>
      </c>
      <c r="D1349" s="22">
        <v>4.5845787199999997</v>
      </c>
      <c r="E1349" s="23">
        <f t="shared" si="67"/>
        <v>1.1205416230697858</v>
      </c>
      <c r="F1349" s="24">
        <f t="shared" si="68"/>
        <v>3.8677227137000553E-4</v>
      </c>
      <c r="G1349" s="119"/>
    </row>
    <row r="1350" spans="1:7" x14ac:dyDescent="0.15">
      <c r="A1350" s="25" t="s">
        <v>326</v>
      </c>
      <c r="B1350" s="25" t="s">
        <v>631</v>
      </c>
      <c r="C1350" s="21">
        <v>0.44464056000000002</v>
      </c>
      <c r="D1350" s="22">
        <v>0.97792835999999994</v>
      </c>
      <c r="E1350" s="23">
        <f t="shared" si="67"/>
        <v>-0.54532399489876737</v>
      </c>
      <c r="F1350" s="24">
        <f t="shared" si="68"/>
        <v>1.7689606475189367E-5</v>
      </c>
      <c r="G1350" s="119"/>
    </row>
    <row r="1351" spans="1:7" x14ac:dyDescent="0.15">
      <c r="A1351" s="25" t="s">
        <v>347</v>
      </c>
      <c r="B1351" s="25" t="s">
        <v>442</v>
      </c>
      <c r="C1351" s="21">
        <v>0.14117642999999999</v>
      </c>
      <c r="D1351" s="22">
        <v>1.295024E-2</v>
      </c>
      <c r="E1351" s="23">
        <f t="shared" si="67"/>
        <v>9.9014527916084951</v>
      </c>
      <c r="F1351" s="24">
        <f t="shared" si="68"/>
        <v>5.6165714847788926E-6</v>
      </c>
      <c r="G1351" s="119"/>
    </row>
    <row r="1352" spans="1:7" x14ac:dyDescent="0.15">
      <c r="A1352" s="25" t="s">
        <v>1764</v>
      </c>
      <c r="B1352" s="25" t="s">
        <v>633</v>
      </c>
      <c r="C1352" s="21">
        <v>0.68200510000000014</v>
      </c>
      <c r="D1352" s="22">
        <v>0.51579477000000007</v>
      </c>
      <c r="E1352" s="23">
        <f t="shared" si="67"/>
        <v>0.32224120845583615</v>
      </c>
      <c r="F1352" s="24">
        <f t="shared" si="68"/>
        <v>2.7132931447082052E-5</v>
      </c>
      <c r="G1352" s="119"/>
    </row>
    <row r="1353" spans="1:7" x14ac:dyDescent="0.15">
      <c r="A1353" s="25" t="s">
        <v>1766</v>
      </c>
      <c r="B1353" s="25" t="s">
        <v>634</v>
      </c>
      <c r="C1353" s="21">
        <v>1.0425031999999999</v>
      </c>
      <c r="D1353" s="22">
        <v>1.3976660300000001</v>
      </c>
      <c r="E1353" s="23">
        <f t="shared" si="67"/>
        <v>-0.25411137022483132</v>
      </c>
      <c r="F1353" s="24">
        <f t="shared" si="68"/>
        <v>4.1475009290932957E-5</v>
      </c>
      <c r="G1353" s="119"/>
    </row>
    <row r="1354" spans="1:7" x14ac:dyDescent="0.15">
      <c r="A1354" s="25" t="s">
        <v>0</v>
      </c>
      <c r="B1354" s="25" t="s">
        <v>635</v>
      </c>
      <c r="C1354" s="21">
        <v>0</v>
      </c>
      <c r="D1354" s="22">
        <v>5.1777700000000003E-2</v>
      </c>
      <c r="E1354" s="23">
        <f t="shared" si="67"/>
        <v>-1</v>
      </c>
      <c r="F1354" s="24">
        <f t="shared" si="68"/>
        <v>0</v>
      </c>
      <c r="G1354" s="119"/>
    </row>
    <row r="1355" spans="1:7" x14ac:dyDescent="0.15">
      <c r="A1355" s="25" t="s">
        <v>3</v>
      </c>
      <c r="B1355" s="25" t="s">
        <v>636</v>
      </c>
      <c r="C1355" s="21">
        <v>0.69346659999999993</v>
      </c>
      <c r="D1355" s="22">
        <v>0.88832058999999997</v>
      </c>
      <c r="E1355" s="23">
        <f t="shared" si="67"/>
        <v>-0.21935097778156876</v>
      </c>
      <c r="F1355" s="24">
        <f t="shared" si="68"/>
        <v>2.7588916444526682E-5</v>
      </c>
      <c r="G1355" s="119"/>
    </row>
    <row r="1356" spans="1:7" x14ac:dyDescent="0.15">
      <c r="A1356" s="25" t="s">
        <v>5</v>
      </c>
      <c r="B1356" s="25" t="s">
        <v>637</v>
      </c>
      <c r="C1356" s="21">
        <v>1.8035261</v>
      </c>
      <c r="D1356" s="22">
        <v>1.2966208100000001</v>
      </c>
      <c r="E1356" s="23">
        <f t="shared" si="67"/>
        <v>0.39094335528981672</v>
      </c>
      <c r="F1356" s="24">
        <f t="shared" si="68"/>
        <v>7.1751589591226276E-5</v>
      </c>
      <c r="G1356" s="119"/>
    </row>
    <row r="1357" spans="1:7" x14ac:dyDescent="0.15">
      <c r="A1357" s="25" t="s">
        <v>554</v>
      </c>
      <c r="B1357" s="25" t="s">
        <v>638</v>
      </c>
      <c r="C1357" s="21">
        <v>0</v>
      </c>
      <c r="D1357" s="22">
        <v>0.31155636999999997</v>
      </c>
      <c r="E1357" s="23">
        <f t="shared" si="67"/>
        <v>-1</v>
      </c>
      <c r="F1357" s="24">
        <f t="shared" si="68"/>
        <v>0</v>
      </c>
      <c r="G1357" s="119"/>
    </row>
    <row r="1358" spans="1:7" x14ac:dyDescent="0.15">
      <c r="A1358" s="25" t="s">
        <v>7</v>
      </c>
      <c r="B1358" s="25" t="s">
        <v>639</v>
      </c>
      <c r="C1358" s="21">
        <v>4.0978519999999997E-2</v>
      </c>
      <c r="D1358" s="22">
        <v>5.8753060000000003E-2</v>
      </c>
      <c r="E1358" s="23">
        <f t="shared" si="67"/>
        <v>-0.3025296044154977</v>
      </c>
      <c r="F1358" s="24">
        <f t="shared" si="68"/>
        <v>1.6302918760620418E-6</v>
      </c>
      <c r="G1358" s="119"/>
    </row>
    <row r="1359" spans="1:7" x14ac:dyDescent="0.15">
      <c r="A1359" s="25" t="s">
        <v>331</v>
      </c>
      <c r="B1359" s="25" t="s">
        <v>640</v>
      </c>
      <c r="C1359" s="21">
        <v>0</v>
      </c>
      <c r="D1359" s="22">
        <v>0.13355461999999999</v>
      </c>
      <c r="E1359" s="23">
        <f t="shared" si="67"/>
        <v>-1</v>
      </c>
      <c r="F1359" s="24">
        <f t="shared" si="68"/>
        <v>0</v>
      </c>
      <c r="G1359" s="119"/>
    </row>
    <row r="1360" spans="1:7" x14ac:dyDescent="0.15">
      <c r="A1360" s="25" t="s">
        <v>834</v>
      </c>
      <c r="B1360" s="25" t="s">
        <v>641</v>
      </c>
      <c r="C1360" s="21">
        <v>6.0415410000000003E-2</v>
      </c>
      <c r="D1360" s="22">
        <v>0.17965927000000001</v>
      </c>
      <c r="E1360" s="23">
        <f t="shared" si="67"/>
        <v>-0.66372227828822861</v>
      </c>
      <c r="F1360" s="24">
        <f t="shared" si="68"/>
        <v>2.4035702634442984E-6</v>
      </c>
      <c r="G1360" s="119"/>
    </row>
    <row r="1361" spans="1:7" x14ac:dyDescent="0.15">
      <c r="A1361" s="25" t="s">
        <v>547</v>
      </c>
      <c r="B1361" s="25" t="s">
        <v>642</v>
      </c>
      <c r="C1361" s="21">
        <v>0.33280509999999996</v>
      </c>
      <c r="D1361" s="22">
        <v>0.21319920000000001</v>
      </c>
      <c r="E1361" s="23">
        <f t="shared" si="67"/>
        <v>0.56100538838794867</v>
      </c>
      <c r="F1361" s="24">
        <f t="shared" si="68"/>
        <v>1.3240337885360804E-5</v>
      </c>
      <c r="G1361" s="119"/>
    </row>
    <row r="1362" spans="1:7" x14ac:dyDescent="0.15">
      <c r="A1362" s="25" t="s">
        <v>840</v>
      </c>
      <c r="B1362" s="25" t="s">
        <v>643</v>
      </c>
      <c r="C1362" s="21">
        <v>3.2624519999999997E-2</v>
      </c>
      <c r="D1362" s="22">
        <v>0.10908176000000001</v>
      </c>
      <c r="E1362" s="23">
        <f t="shared" si="67"/>
        <v>-0.70091681689037655</v>
      </c>
      <c r="F1362" s="24">
        <f t="shared" si="68"/>
        <v>1.2979358433741287E-6</v>
      </c>
      <c r="G1362" s="119"/>
    </row>
    <row r="1363" spans="1:7" x14ac:dyDescent="0.15">
      <c r="A1363" s="25" t="s">
        <v>472</v>
      </c>
      <c r="B1363" s="25" t="s">
        <v>644</v>
      </c>
      <c r="C1363" s="21">
        <v>6.7661669999999993E-2</v>
      </c>
      <c r="D1363" s="22">
        <v>0.38239341999999998</v>
      </c>
      <c r="E1363" s="23">
        <f t="shared" si="67"/>
        <v>-0.82305744173108419</v>
      </c>
      <c r="F1363" s="24">
        <f t="shared" si="68"/>
        <v>2.6918559021114178E-6</v>
      </c>
      <c r="G1363" s="119"/>
    </row>
    <row r="1364" spans="1:7" x14ac:dyDescent="0.15">
      <c r="A1364" s="25" t="s">
        <v>859</v>
      </c>
      <c r="B1364" s="25" t="s">
        <v>860</v>
      </c>
      <c r="C1364" s="21">
        <v>7.8946299999999997E-3</v>
      </c>
      <c r="D1364" s="22">
        <v>1.2024680000000001E-2</v>
      </c>
      <c r="E1364" s="23">
        <f t="shared" si="67"/>
        <v>-0.34346444146538624</v>
      </c>
      <c r="F1364" s="24">
        <f t="shared" si="68"/>
        <v>3.1408042929602334E-7</v>
      </c>
      <c r="G1364" s="119"/>
    </row>
    <row r="1365" spans="1:7" x14ac:dyDescent="0.15">
      <c r="A1365" s="25" t="s">
        <v>861</v>
      </c>
      <c r="B1365" s="25" t="s">
        <v>862</v>
      </c>
      <c r="C1365" s="21">
        <v>8.5936399999999996E-3</v>
      </c>
      <c r="D1365" s="22">
        <v>2.7765330000000001E-2</v>
      </c>
      <c r="E1365" s="23">
        <f t="shared" si="67"/>
        <v>-0.69049026249642997</v>
      </c>
      <c r="F1365" s="24">
        <f t="shared" si="68"/>
        <v>3.4188988469573344E-7</v>
      </c>
      <c r="G1365" s="119"/>
    </row>
    <row r="1366" spans="1:7" x14ac:dyDescent="0.15">
      <c r="A1366" s="25" t="s">
        <v>525</v>
      </c>
      <c r="B1366" s="25" t="s">
        <v>1302</v>
      </c>
      <c r="C1366" s="21">
        <v>0</v>
      </c>
      <c r="D1366" s="22">
        <v>0</v>
      </c>
      <c r="E1366" s="23" t="str">
        <f t="shared" si="67"/>
        <v/>
      </c>
      <c r="F1366" s="24">
        <f t="shared" si="68"/>
        <v>0</v>
      </c>
      <c r="G1366" s="119"/>
    </row>
    <row r="1367" spans="1:7" x14ac:dyDescent="0.15">
      <c r="A1367" s="25" t="s">
        <v>645</v>
      </c>
      <c r="B1367" s="25" t="s">
        <v>646</v>
      </c>
      <c r="C1367" s="21">
        <v>0</v>
      </c>
      <c r="D1367" s="22">
        <v>4.4958449999999997E-2</v>
      </c>
      <c r="E1367" s="23">
        <f t="shared" si="67"/>
        <v>-1</v>
      </c>
      <c r="F1367" s="24">
        <f t="shared" si="68"/>
        <v>0</v>
      </c>
      <c r="G1367" s="119"/>
    </row>
    <row r="1368" spans="1:7" x14ac:dyDescent="0.15">
      <c r="A1368" s="25" t="s">
        <v>863</v>
      </c>
      <c r="B1368" s="25" t="s">
        <v>864</v>
      </c>
      <c r="C1368" s="21">
        <v>0</v>
      </c>
      <c r="D1368" s="22">
        <v>4.5367600000000001E-2</v>
      </c>
      <c r="E1368" s="23">
        <f t="shared" si="67"/>
        <v>-1</v>
      </c>
      <c r="F1368" s="24">
        <f t="shared" si="68"/>
        <v>0</v>
      </c>
      <c r="G1368" s="119"/>
    </row>
    <row r="1369" spans="1:7" x14ac:dyDescent="0.15">
      <c r="A1369" s="25" t="s">
        <v>865</v>
      </c>
      <c r="B1369" s="25" t="s">
        <v>866</v>
      </c>
      <c r="C1369" s="21">
        <v>3.465964</v>
      </c>
      <c r="D1369" s="22">
        <v>3.7657160699999999</v>
      </c>
      <c r="E1369" s="23">
        <f t="shared" si="67"/>
        <v>-7.9600284362384199E-2</v>
      </c>
      <c r="F1369" s="24">
        <f t="shared" si="68"/>
        <v>1.378901178452394E-4</v>
      </c>
      <c r="G1369" s="119"/>
    </row>
    <row r="1370" spans="1:7" x14ac:dyDescent="0.15">
      <c r="A1370" s="25" t="s">
        <v>867</v>
      </c>
      <c r="B1370" s="25" t="s">
        <v>868</v>
      </c>
      <c r="C1370" s="21">
        <v>1.30654E-2</v>
      </c>
      <c r="D1370" s="22">
        <v>0</v>
      </c>
      <c r="E1370" s="23" t="str">
        <f t="shared" si="67"/>
        <v/>
      </c>
      <c r="F1370" s="24">
        <f t="shared" si="68"/>
        <v>5.1979465040467545E-7</v>
      </c>
      <c r="G1370" s="119"/>
    </row>
    <row r="1371" spans="1:7" x14ac:dyDescent="0.15">
      <c r="A1371" s="25" t="s">
        <v>869</v>
      </c>
      <c r="B1371" s="25" t="s">
        <v>870</v>
      </c>
      <c r="C1371" s="21">
        <v>7.9164280000000004E-2</v>
      </c>
      <c r="D1371" s="22">
        <v>3.1276999999999998E-4</v>
      </c>
      <c r="E1371" s="23">
        <f t="shared" si="67"/>
        <v>252.10701154202772</v>
      </c>
      <c r="F1371" s="24">
        <f t="shared" ref="F1371:F1378" si="69">C1371/$C$1656</f>
        <v>3.1494764222402566E-6</v>
      </c>
      <c r="G1371" s="119"/>
    </row>
    <row r="1372" spans="1:7" x14ac:dyDescent="0.15">
      <c r="A1372" s="25" t="s">
        <v>871</v>
      </c>
      <c r="B1372" s="25" t="s">
        <v>872</v>
      </c>
      <c r="C1372" s="21">
        <v>6.9006850000000008E-2</v>
      </c>
      <c r="D1372" s="22">
        <v>3.8609320000000003E-2</v>
      </c>
      <c r="E1372" s="23">
        <f t="shared" ref="E1372:E1379" si="70">IF(ISERROR(C1372/D1372-1),"",((C1372/D1372-1)))</f>
        <v>0.7873106804263843</v>
      </c>
      <c r="F1372" s="24">
        <f t="shared" si="69"/>
        <v>2.745372623209231E-6</v>
      </c>
      <c r="G1372" s="119"/>
    </row>
    <row r="1373" spans="1:7" x14ac:dyDescent="0.15">
      <c r="A1373" s="25" t="s">
        <v>647</v>
      </c>
      <c r="B1373" s="25" t="s">
        <v>648</v>
      </c>
      <c r="C1373" s="21">
        <v>0.30042979999999997</v>
      </c>
      <c r="D1373" s="22">
        <v>0.10287382</v>
      </c>
      <c r="E1373" s="23">
        <f t="shared" si="70"/>
        <v>1.920371771943532</v>
      </c>
      <c r="F1373" s="24">
        <f t="shared" si="69"/>
        <v>1.1952317025284076E-5</v>
      </c>
      <c r="G1373" s="119"/>
    </row>
    <row r="1374" spans="1:7" x14ac:dyDescent="0.15">
      <c r="A1374" s="25" t="s">
        <v>873</v>
      </c>
      <c r="B1374" s="25" t="s">
        <v>874</v>
      </c>
      <c r="C1374" s="21">
        <v>0.22942110000000002</v>
      </c>
      <c r="D1374" s="22">
        <v>8.065013E-2</v>
      </c>
      <c r="E1374" s="23">
        <f t="shared" si="70"/>
        <v>1.8446463756475038</v>
      </c>
      <c r="F1374" s="24">
        <f t="shared" si="69"/>
        <v>9.127302682654654E-6</v>
      </c>
      <c r="G1374" s="119"/>
    </row>
    <row r="1375" spans="1:7" x14ac:dyDescent="0.15">
      <c r="A1375" s="25" t="s">
        <v>1313</v>
      </c>
      <c r="B1375" s="25" t="s">
        <v>1308</v>
      </c>
      <c r="C1375" s="21">
        <v>1.582994</v>
      </c>
      <c r="D1375" s="22">
        <v>0.33844647999999999</v>
      </c>
      <c r="E1375" s="23">
        <f t="shared" si="70"/>
        <v>3.6772358217464696</v>
      </c>
      <c r="F1375" s="24">
        <f t="shared" si="69"/>
        <v>6.2977927413068017E-5</v>
      </c>
      <c r="G1375" s="119"/>
    </row>
    <row r="1376" spans="1:7" x14ac:dyDescent="0.15">
      <c r="A1376" s="25" t="s">
        <v>875</v>
      </c>
      <c r="B1376" s="25" t="s">
        <v>876</v>
      </c>
      <c r="C1376" s="21">
        <v>9.2339039999999997E-2</v>
      </c>
      <c r="D1376" s="22">
        <v>1.0016994399999999</v>
      </c>
      <c r="E1376" s="23">
        <f t="shared" si="70"/>
        <v>-0.90781761842654118</v>
      </c>
      <c r="F1376" s="24">
        <f t="shared" si="69"/>
        <v>3.6736218573869414E-6</v>
      </c>
      <c r="G1376" s="119"/>
    </row>
    <row r="1377" spans="1:8" x14ac:dyDescent="0.15">
      <c r="A1377" s="25" t="s">
        <v>877</v>
      </c>
      <c r="B1377" s="25" t="s">
        <v>878</v>
      </c>
      <c r="C1377" s="21">
        <v>2.281101E-2</v>
      </c>
      <c r="D1377" s="22">
        <v>0.28014749999999999</v>
      </c>
      <c r="E1377" s="23">
        <f t="shared" si="70"/>
        <v>-0.91857500066929032</v>
      </c>
      <c r="F1377" s="24">
        <f t="shared" si="69"/>
        <v>9.0751457807090157E-7</v>
      </c>
      <c r="G1377" s="119"/>
    </row>
    <row r="1378" spans="1:8" x14ac:dyDescent="0.15">
      <c r="A1378" s="25" t="s">
        <v>879</v>
      </c>
      <c r="B1378" s="25" t="s">
        <v>880</v>
      </c>
      <c r="C1378" s="131">
        <v>3.1953540000000002E-2</v>
      </c>
      <c r="D1378" s="22">
        <v>7.2850369999999998E-2</v>
      </c>
      <c r="E1378" s="23">
        <f t="shared" si="70"/>
        <v>-0.56138122565472215</v>
      </c>
      <c r="F1378" s="24">
        <f t="shared" si="69"/>
        <v>1.2712415351609454E-6</v>
      </c>
      <c r="G1378" s="119"/>
    </row>
    <row r="1379" spans="1:8" s="4" customFormat="1" x14ac:dyDescent="0.15">
      <c r="A1379" s="111" t="s">
        <v>632</v>
      </c>
      <c r="B1379" s="26"/>
      <c r="C1379" s="28">
        <f>SUM(C1178:C1378)</f>
        <v>3685.4607625399999</v>
      </c>
      <c r="D1379" s="28">
        <f>SUM(D1178:D1378)</f>
        <v>3863.8155806100017</v>
      </c>
      <c r="E1379" s="29">
        <f t="shared" si="70"/>
        <v>-4.6160282329480107E-2</v>
      </c>
      <c r="F1379" s="48">
        <f>C1379/C$1656</f>
        <v>0.14662259009633291</v>
      </c>
      <c r="G1379" s="119"/>
      <c r="H1379"/>
    </row>
    <row r="1380" spans="1:8" x14ac:dyDescent="0.15">
      <c r="C1380" s="113"/>
      <c r="E1380" s="32"/>
      <c r="G1380" s="119"/>
    </row>
    <row r="1381" spans="1:8" s="4" customFormat="1" x14ac:dyDescent="0.15">
      <c r="A1381" s="33" t="s">
        <v>1358</v>
      </c>
      <c r="B1381" s="34" t="s">
        <v>929</v>
      </c>
      <c r="C1381" s="137" t="s">
        <v>349</v>
      </c>
      <c r="D1381" s="138"/>
      <c r="E1381" s="139"/>
      <c r="F1381" s="35"/>
      <c r="G1381" s="119"/>
      <c r="H1381"/>
    </row>
    <row r="1382" spans="1:8" s="10" customFormat="1" x14ac:dyDescent="0.15">
      <c r="A1382" s="36"/>
      <c r="B1382" s="37"/>
      <c r="C1382" s="7" t="s">
        <v>738</v>
      </c>
      <c r="D1382" s="38" t="s">
        <v>700</v>
      </c>
      <c r="E1382" s="39" t="s">
        <v>898</v>
      </c>
      <c r="F1382" s="40" t="s">
        <v>899</v>
      </c>
      <c r="G1382" s="119"/>
      <c r="H1382"/>
    </row>
    <row r="1383" spans="1:8" x14ac:dyDescent="0.15">
      <c r="A1383" s="20" t="s">
        <v>938</v>
      </c>
      <c r="B1383" s="136" t="s">
        <v>939</v>
      </c>
      <c r="C1383" s="21">
        <v>7.4067961865253702</v>
      </c>
      <c r="D1383" s="45">
        <v>15.775131150923698</v>
      </c>
      <c r="E1383" s="41">
        <f t="shared" ref="E1383:E1414" si="71">IF(ISERROR(C1383/D1383-1),"",((C1383/D1383-1)))</f>
        <v>-0.53047641153261216</v>
      </c>
      <c r="F1383" s="42">
        <f t="shared" ref="F1383:F1414" si="72">C1383/$C$1656</f>
        <v>2.9467241985654005E-4</v>
      </c>
      <c r="G1383" s="119"/>
    </row>
    <row r="1384" spans="1:8" x14ac:dyDescent="0.15">
      <c r="A1384" s="25" t="s">
        <v>503</v>
      </c>
      <c r="B1384" s="65" t="s">
        <v>942</v>
      </c>
      <c r="C1384" s="21">
        <v>11.570714287691601</v>
      </c>
      <c r="D1384" s="22">
        <v>4.6003098217584499</v>
      </c>
      <c r="E1384" s="23">
        <f t="shared" si="71"/>
        <v>1.5152032658680241</v>
      </c>
      <c r="F1384" s="24">
        <f t="shared" si="72"/>
        <v>4.6032998515950832E-4</v>
      </c>
      <c r="G1384" s="119"/>
    </row>
    <row r="1385" spans="1:8" x14ac:dyDescent="0.15">
      <c r="A1385" s="25" t="s">
        <v>504</v>
      </c>
      <c r="B1385" s="65" t="s">
        <v>943</v>
      </c>
      <c r="C1385" s="21">
        <v>24.483499320466702</v>
      </c>
      <c r="D1385" s="22">
        <v>2.1892434117012267</v>
      </c>
      <c r="E1385" s="23">
        <f t="shared" si="71"/>
        <v>10.183543679796189</v>
      </c>
      <c r="F1385" s="24">
        <f t="shared" si="72"/>
        <v>9.740529926343702E-4</v>
      </c>
      <c r="G1385" s="119"/>
    </row>
    <row r="1386" spans="1:8" x14ac:dyDescent="0.15">
      <c r="A1386" s="25" t="s">
        <v>505</v>
      </c>
      <c r="B1386" s="65" t="s">
        <v>944</v>
      </c>
      <c r="C1386" s="21">
        <v>0.20573453280161802</v>
      </c>
      <c r="D1386" s="22">
        <v>0.54156996479609598</v>
      </c>
      <c r="E1386" s="23">
        <f t="shared" si="71"/>
        <v>-0.62011458135593212</v>
      </c>
      <c r="F1386" s="24">
        <f t="shared" si="72"/>
        <v>8.1849548849469818E-6</v>
      </c>
      <c r="G1386" s="119"/>
    </row>
    <row r="1387" spans="1:8" x14ac:dyDescent="0.15">
      <c r="A1387" s="25" t="s">
        <v>973</v>
      </c>
      <c r="B1387" s="65" t="s">
        <v>974</v>
      </c>
      <c r="C1387" s="21">
        <v>0.60650287363938793</v>
      </c>
      <c r="D1387" s="22">
        <v>0.77014337068665006</v>
      </c>
      <c r="E1387" s="23">
        <f t="shared" si="71"/>
        <v>-0.21248056306887686</v>
      </c>
      <c r="F1387" s="24">
        <f t="shared" si="72"/>
        <v>2.4129146384558967E-5</v>
      </c>
      <c r="G1387" s="119"/>
    </row>
    <row r="1388" spans="1:8" x14ac:dyDescent="0.15">
      <c r="A1388" s="25" t="s">
        <v>19</v>
      </c>
      <c r="B1388" s="65" t="s">
        <v>479</v>
      </c>
      <c r="C1388" s="21">
        <v>1.58343650310053</v>
      </c>
      <c r="D1388" s="22">
        <v>0.40202487619890231</v>
      </c>
      <c r="E1388" s="23">
        <f t="shared" si="71"/>
        <v>2.9386530457312365</v>
      </c>
      <c r="F1388" s="24">
        <f t="shared" si="72"/>
        <v>6.2995531982728569E-5</v>
      </c>
      <c r="G1388" s="119"/>
    </row>
    <row r="1389" spans="1:8" x14ac:dyDescent="0.15">
      <c r="A1389" s="25" t="s">
        <v>981</v>
      </c>
      <c r="B1389" s="65" t="s">
        <v>982</v>
      </c>
      <c r="C1389" s="21">
        <v>0.40533394418634405</v>
      </c>
      <c r="D1389" s="22">
        <v>0.22713315497560096</v>
      </c>
      <c r="E1389" s="23">
        <f t="shared" si="71"/>
        <v>0.7845652882772034</v>
      </c>
      <c r="F1389" s="24">
        <f t="shared" si="72"/>
        <v>1.6125829734680068E-5</v>
      </c>
      <c r="G1389" s="119"/>
    </row>
    <row r="1390" spans="1:8" x14ac:dyDescent="0.15">
      <c r="A1390" s="25" t="s">
        <v>983</v>
      </c>
      <c r="B1390" s="65" t="s">
        <v>984</v>
      </c>
      <c r="C1390" s="21">
        <v>5.3107835105639305</v>
      </c>
      <c r="D1390" s="22">
        <v>3.4214571296331497</v>
      </c>
      <c r="E1390" s="23">
        <f t="shared" si="71"/>
        <v>0.55219934353915323</v>
      </c>
      <c r="F1390" s="24">
        <f t="shared" si="72"/>
        <v>2.1128452693744496E-4</v>
      </c>
      <c r="G1390" s="119"/>
    </row>
    <row r="1391" spans="1:8" x14ac:dyDescent="0.15">
      <c r="A1391" s="25" t="s">
        <v>1013</v>
      </c>
      <c r="B1391" s="65" t="s">
        <v>1014</v>
      </c>
      <c r="C1391" s="21">
        <v>5.3667875745904103</v>
      </c>
      <c r="D1391" s="22">
        <v>5.2093618679409204</v>
      </c>
      <c r="E1391" s="23">
        <f t="shared" si="71"/>
        <v>3.0219767917891716E-2</v>
      </c>
      <c r="F1391" s="24">
        <f t="shared" si="72"/>
        <v>2.1351259595040172E-4</v>
      </c>
      <c r="G1391" s="119"/>
    </row>
    <row r="1392" spans="1:8" x14ac:dyDescent="0.15">
      <c r="A1392" s="25" t="s">
        <v>649</v>
      </c>
      <c r="B1392" s="65" t="s">
        <v>1016</v>
      </c>
      <c r="C1392" s="21">
        <v>1.2897086958389101</v>
      </c>
      <c r="D1392" s="22">
        <v>1.9682552397046</v>
      </c>
      <c r="E1392" s="23">
        <f t="shared" si="71"/>
        <v>-0.34474519878200738</v>
      </c>
      <c r="F1392" s="24">
        <f t="shared" si="72"/>
        <v>5.1309847435015864E-5</v>
      </c>
      <c r="G1392" s="119"/>
    </row>
    <row r="1393" spans="1:7" x14ac:dyDescent="0.15">
      <c r="A1393" s="25" t="s">
        <v>1017</v>
      </c>
      <c r="B1393" s="65" t="s">
        <v>1018</v>
      </c>
      <c r="C1393" s="21">
        <v>2.0187845225508001</v>
      </c>
      <c r="D1393" s="22">
        <v>9.1917437218543008E-2</v>
      </c>
      <c r="E1393" s="23">
        <f t="shared" si="71"/>
        <v>20.96302011500751</v>
      </c>
      <c r="F1393" s="24">
        <f t="shared" si="72"/>
        <v>8.0315443472198545E-5</v>
      </c>
      <c r="G1393" s="119"/>
    </row>
    <row r="1394" spans="1:7" x14ac:dyDescent="0.15">
      <c r="A1394" s="25" t="s">
        <v>1019</v>
      </c>
      <c r="B1394" s="65" t="s">
        <v>1020</v>
      </c>
      <c r="C1394" s="21">
        <v>1.1787761687071701</v>
      </c>
      <c r="D1394" s="22">
        <v>1.5162857775858301</v>
      </c>
      <c r="E1394" s="23">
        <f t="shared" si="71"/>
        <v>-0.22258970826464475</v>
      </c>
      <c r="F1394" s="24">
        <f t="shared" si="72"/>
        <v>4.6896501180102119E-5</v>
      </c>
      <c r="G1394" s="119"/>
    </row>
    <row r="1395" spans="1:7" x14ac:dyDescent="0.15">
      <c r="A1395" s="25" t="s">
        <v>1021</v>
      </c>
      <c r="B1395" s="65" t="s">
        <v>1022</v>
      </c>
      <c r="C1395" s="21">
        <v>11.453063281296</v>
      </c>
      <c r="D1395" s="22">
        <v>7.4848336494554042</v>
      </c>
      <c r="E1395" s="23">
        <f t="shared" si="71"/>
        <v>0.53016938220521759</v>
      </c>
      <c r="F1395" s="24">
        <f t="shared" si="72"/>
        <v>4.5564935052611326E-4</v>
      </c>
      <c r="G1395" s="119"/>
    </row>
    <row r="1396" spans="1:7" x14ac:dyDescent="0.15">
      <c r="A1396" s="25" t="s">
        <v>1076</v>
      </c>
      <c r="B1396" s="65" t="s">
        <v>1077</v>
      </c>
      <c r="C1396" s="21">
        <v>0.15010678145695402</v>
      </c>
      <c r="D1396" s="22">
        <v>0</v>
      </c>
      <c r="E1396" s="23" t="str">
        <f t="shared" si="71"/>
        <v/>
      </c>
      <c r="F1396" s="24">
        <f t="shared" si="72"/>
        <v>5.9718571180972987E-6</v>
      </c>
      <c r="G1396" s="119"/>
    </row>
    <row r="1397" spans="1:7" x14ac:dyDescent="0.15">
      <c r="A1397" s="25" t="s">
        <v>1245</v>
      </c>
      <c r="B1397" s="65" t="s">
        <v>1079</v>
      </c>
      <c r="C1397" s="21">
        <v>0.19291270547884001</v>
      </c>
      <c r="D1397" s="22">
        <v>0.12430113624085001</v>
      </c>
      <c r="E1397" s="23">
        <f t="shared" si="71"/>
        <v>0.55197861671228776</v>
      </c>
      <c r="F1397" s="24">
        <f t="shared" si="72"/>
        <v>7.6748505444145432E-6</v>
      </c>
      <c r="G1397" s="119"/>
    </row>
    <row r="1398" spans="1:7" x14ac:dyDescent="0.15">
      <c r="A1398" s="25" t="s">
        <v>1080</v>
      </c>
      <c r="B1398" s="65" t="s">
        <v>1081</v>
      </c>
      <c r="C1398" s="21">
        <v>6.5825247517532706</v>
      </c>
      <c r="D1398" s="22">
        <v>2.0114023630045299</v>
      </c>
      <c r="E1398" s="23">
        <f t="shared" si="71"/>
        <v>2.2726046627093708</v>
      </c>
      <c r="F1398" s="24">
        <f t="shared" si="72"/>
        <v>2.6187955608842554E-4</v>
      </c>
      <c r="G1398" s="119"/>
    </row>
    <row r="1399" spans="1:7" x14ac:dyDescent="0.15">
      <c r="A1399" s="25" t="s">
        <v>1082</v>
      </c>
      <c r="B1399" s="65" t="s">
        <v>1083</v>
      </c>
      <c r="C1399" s="21">
        <v>14.8595707017889</v>
      </c>
      <c r="D1399" s="22">
        <v>5.5729313912082796</v>
      </c>
      <c r="E1399" s="23">
        <f t="shared" si="71"/>
        <v>1.6663832117565627</v>
      </c>
      <c r="F1399" s="24">
        <f t="shared" si="72"/>
        <v>5.9117404427724526E-4</v>
      </c>
      <c r="G1399" s="119"/>
    </row>
    <row r="1400" spans="1:7" x14ac:dyDescent="0.15">
      <c r="A1400" s="25" t="s">
        <v>1084</v>
      </c>
      <c r="B1400" s="65" t="s">
        <v>1085</v>
      </c>
      <c r="C1400" s="21">
        <v>0.67474409135507896</v>
      </c>
      <c r="D1400" s="22">
        <v>3.45743344993465</v>
      </c>
      <c r="E1400" s="23">
        <f t="shared" si="71"/>
        <v>-0.80484249339120828</v>
      </c>
      <c r="F1400" s="24">
        <f t="shared" si="72"/>
        <v>2.6844059047448506E-5</v>
      </c>
      <c r="G1400" s="119"/>
    </row>
    <row r="1401" spans="1:7" x14ac:dyDescent="0.15">
      <c r="A1401" s="25" t="s">
        <v>1088</v>
      </c>
      <c r="B1401" s="65" t="s">
        <v>1089</v>
      </c>
      <c r="C1401" s="21">
        <v>1.4005218014053999</v>
      </c>
      <c r="D1401" s="22">
        <v>2.0429588131230401</v>
      </c>
      <c r="E1401" s="23">
        <f t="shared" si="71"/>
        <v>-0.31446400563286758</v>
      </c>
      <c r="F1401" s="24">
        <f t="shared" si="72"/>
        <v>5.5718442615277469E-5</v>
      </c>
      <c r="G1401" s="119"/>
    </row>
    <row r="1402" spans="1:7" x14ac:dyDescent="0.15">
      <c r="A1402" s="25" t="s">
        <v>1090</v>
      </c>
      <c r="B1402" s="65" t="s">
        <v>1091</v>
      </c>
      <c r="C1402" s="21">
        <v>18.371541982841098</v>
      </c>
      <c r="D1402" s="22">
        <v>7.2519221212752702</v>
      </c>
      <c r="E1402" s="23">
        <f t="shared" si="71"/>
        <v>1.5333341527405167</v>
      </c>
      <c r="F1402" s="24">
        <f t="shared" si="72"/>
        <v>7.3089451852723281E-4</v>
      </c>
      <c r="G1402" s="119"/>
    </row>
    <row r="1403" spans="1:7" x14ac:dyDescent="0.15">
      <c r="A1403" s="25" t="s">
        <v>1092</v>
      </c>
      <c r="B1403" s="65" t="s">
        <v>1093</v>
      </c>
      <c r="C1403" s="21">
        <v>3.91392688186991</v>
      </c>
      <c r="D1403" s="22">
        <v>7.6574748808210442</v>
      </c>
      <c r="E1403" s="23">
        <f t="shared" si="71"/>
        <v>-0.48887499563690973</v>
      </c>
      <c r="F1403" s="24">
        <f t="shared" si="72"/>
        <v>1.5571189977123023E-4</v>
      </c>
      <c r="G1403" s="119"/>
    </row>
    <row r="1404" spans="1:7" x14ac:dyDescent="0.15">
      <c r="A1404" s="25" t="s">
        <v>1106</v>
      </c>
      <c r="B1404" s="65" t="s">
        <v>1107</v>
      </c>
      <c r="C1404" s="21">
        <v>1.0689000264349702</v>
      </c>
      <c r="D1404" s="22">
        <v>2.2177383968323725</v>
      </c>
      <c r="E1404" s="23">
        <f t="shared" si="71"/>
        <v>-0.5180224917593097</v>
      </c>
      <c r="F1404" s="24">
        <f t="shared" si="72"/>
        <v>4.2525182203247793E-5</v>
      </c>
      <c r="G1404" s="119"/>
    </row>
    <row r="1405" spans="1:7" x14ac:dyDescent="0.15">
      <c r="A1405" s="25" t="s">
        <v>1108</v>
      </c>
      <c r="B1405" s="65" t="s">
        <v>1109</v>
      </c>
      <c r="C1405" s="21">
        <v>0.34889379020724104</v>
      </c>
      <c r="D1405" s="22">
        <v>0.33709515872255102</v>
      </c>
      <c r="E1405" s="23">
        <f t="shared" si="71"/>
        <v>3.5000892713505261E-2</v>
      </c>
      <c r="F1405" s="24">
        <f t="shared" si="72"/>
        <v>1.3880411293120383E-5</v>
      </c>
      <c r="G1405" s="119"/>
    </row>
    <row r="1406" spans="1:7" x14ac:dyDescent="0.15">
      <c r="A1406" s="25" t="s">
        <v>1110</v>
      </c>
      <c r="B1406" s="65" t="s">
        <v>1111</v>
      </c>
      <c r="C1406" s="21">
        <v>9.7169527710003506E-2</v>
      </c>
      <c r="D1406" s="22">
        <v>3.5377549668874201E-3</v>
      </c>
      <c r="E1406" s="23">
        <f t="shared" si="71"/>
        <v>26.466438071457219</v>
      </c>
      <c r="F1406" s="24">
        <f t="shared" si="72"/>
        <v>3.8657982676388552E-6</v>
      </c>
      <c r="G1406" s="119"/>
    </row>
    <row r="1407" spans="1:7" x14ac:dyDescent="0.15">
      <c r="A1407" s="25" t="s">
        <v>702</v>
      </c>
      <c r="B1407" s="65" t="s">
        <v>1115</v>
      </c>
      <c r="C1407" s="21">
        <v>1.30708569623562E-2</v>
      </c>
      <c r="D1407" s="22">
        <v>0.11367758940397399</v>
      </c>
      <c r="E1407" s="23">
        <f t="shared" si="71"/>
        <v>-0.88501817261530302</v>
      </c>
      <c r="F1407" s="24">
        <f t="shared" si="72"/>
        <v>5.2001175051949881E-7</v>
      </c>
      <c r="G1407" s="119"/>
    </row>
    <row r="1408" spans="1:7" x14ac:dyDescent="0.15">
      <c r="A1408" s="25" t="s">
        <v>1116</v>
      </c>
      <c r="B1408" s="65" t="s">
        <v>1117</v>
      </c>
      <c r="C1408" s="21">
        <v>9.8783330170384289</v>
      </c>
      <c r="D1408" s="22">
        <v>11.523466801803799</v>
      </c>
      <c r="E1408" s="23">
        <f t="shared" si="71"/>
        <v>-0.14276378914962062</v>
      </c>
      <c r="F1408" s="24">
        <f t="shared" si="72"/>
        <v>3.9300018806714325E-4</v>
      </c>
      <c r="G1408" s="119"/>
    </row>
    <row r="1409" spans="1:8" x14ac:dyDescent="0.15">
      <c r="A1409" s="25" t="s">
        <v>1118</v>
      </c>
      <c r="B1409" s="65" t="s">
        <v>1119</v>
      </c>
      <c r="C1409" s="21">
        <v>7.3898837297844702E-2</v>
      </c>
      <c r="D1409" s="22">
        <v>0.29068952910421703</v>
      </c>
      <c r="E1409" s="23">
        <f t="shared" si="71"/>
        <v>-0.74578087650570057</v>
      </c>
      <c r="F1409" s="24">
        <f t="shared" si="72"/>
        <v>2.9399957367202829E-6</v>
      </c>
      <c r="G1409" s="119"/>
    </row>
    <row r="1410" spans="1:8" x14ac:dyDescent="0.15">
      <c r="A1410" s="25" t="s">
        <v>1120</v>
      </c>
      <c r="B1410" s="65" t="s">
        <v>1121</v>
      </c>
      <c r="C1410" s="21">
        <v>9.7897631206947011</v>
      </c>
      <c r="D1410" s="22">
        <v>22.416292982825723</v>
      </c>
      <c r="E1410" s="23">
        <f t="shared" si="71"/>
        <v>-0.56327466239867841</v>
      </c>
      <c r="F1410" s="24">
        <f t="shared" si="72"/>
        <v>3.8947651804507226E-4</v>
      </c>
      <c r="G1410" s="119"/>
    </row>
    <row r="1411" spans="1:8" x14ac:dyDescent="0.15">
      <c r="A1411" s="25" t="s">
        <v>650</v>
      </c>
      <c r="B1411" s="65" t="s">
        <v>651</v>
      </c>
      <c r="C1411" s="21">
        <v>0.77674032222917111</v>
      </c>
      <c r="D1411" s="22">
        <v>0.77937322568288558</v>
      </c>
      <c r="E1411" s="23">
        <f t="shared" si="71"/>
        <v>-3.3782318495834129E-3</v>
      </c>
      <c r="F1411" s="24">
        <f t="shared" si="72"/>
        <v>3.0901883160739589E-5</v>
      </c>
      <c r="G1411" s="119"/>
    </row>
    <row r="1412" spans="1:8" x14ac:dyDescent="0.15">
      <c r="A1412" s="25" t="s">
        <v>1130</v>
      </c>
      <c r="B1412" s="65" t="s">
        <v>652</v>
      </c>
      <c r="C1412" s="21">
        <v>29.8442811983344</v>
      </c>
      <c r="D1412" s="22">
        <v>38.958921205721083</v>
      </c>
      <c r="E1412" s="23">
        <f t="shared" si="71"/>
        <v>-0.2339551436564985</v>
      </c>
      <c r="F1412" s="24">
        <f t="shared" si="72"/>
        <v>1.1873266575892862E-3</v>
      </c>
      <c r="G1412" s="119"/>
    </row>
    <row r="1413" spans="1:8" x14ac:dyDescent="0.15">
      <c r="A1413" s="25" t="s">
        <v>1151</v>
      </c>
      <c r="B1413" s="65" t="s">
        <v>173</v>
      </c>
      <c r="C1413" s="21">
        <v>3.4886205159414603</v>
      </c>
      <c r="D1413" s="22">
        <v>0.68664910691938419</v>
      </c>
      <c r="E1413" s="23">
        <f t="shared" si="71"/>
        <v>4.0806452390114893</v>
      </c>
      <c r="F1413" s="24">
        <f t="shared" si="72"/>
        <v>1.3879148602249989E-4</v>
      </c>
      <c r="G1413" s="119"/>
    </row>
    <row r="1414" spans="1:8" x14ac:dyDescent="0.15">
      <c r="A1414" s="25" t="s">
        <v>1153</v>
      </c>
      <c r="B1414" s="65" t="s">
        <v>174</v>
      </c>
      <c r="C1414" s="21">
        <v>9.3738247447794798</v>
      </c>
      <c r="D1414" s="22">
        <v>4.605382309563705</v>
      </c>
      <c r="E1414" s="23">
        <f t="shared" si="71"/>
        <v>1.0354064255020594</v>
      </c>
      <c r="F1414" s="24">
        <f t="shared" si="72"/>
        <v>3.7292880096800299E-4</v>
      </c>
      <c r="G1414" s="119"/>
    </row>
    <row r="1415" spans="1:8" x14ac:dyDescent="0.15">
      <c r="A1415" s="25" t="s">
        <v>1155</v>
      </c>
      <c r="B1415" s="65" t="s">
        <v>175</v>
      </c>
      <c r="C1415" s="21">
        <v>7.0677768367891396</v>
      </c>
      <c r="D1415" s="22">
        <v>4.8036872008931955</v>
      </c>
      <c r="E1415" s="23">
        <f t="shared" ref="E1415:E1446" si="73">IF(ISERROR(C1415/D1415-1),"",((C1415/D1415-1)))</f>
        <v>0.47132328588650818</v>
      </c>
      <c r="F1415" s="24">
        <f t="shared" ref="F1415:F1446" si="74">C1415/$C$1656</f>
        <v>2.8118485389020423E-4</v>
      </c>
      <c r="G1415" s="119"/>
    </row>
    <row r="1416" spans="1:8" x14ac:dyDescent="0.15">
      <c r="A1416" s="25" t="s">
        <v>1157</v>
      </c>
      <c r="B1416" s="65" t="s">
        <v>176</v>
      </c>
      <c r="C1416" s="21">
        <v>7.9492572068726099</v>
      </c>
      <c r="D1416" s="22">
        <v>10.225172002376254</v>
      </c>
      <c r="E1416" s="23">
        <f t="shared" si="73"/>
        <v>-0.22257960990531389</v>
      </c>
      <c r="F1416" s="24">
        <f t="shared" si="74"/>
        <v>3.1625372134210937E-4</v>
      </c>
      <c r="G1416" s="119"/>
    </row>
    <row r="1417" spans="1:8" x14ac:dyDescent="0.15">
      <c r="A1417" s="25" t="s">
        <v>1159</v>
      </c>
      <c r="B1417" s="65" t="s">
        <v>177</v>
      </c>
      <c r="C1417" s="21">
        <v>1.1081633695659601</v>
      </c>
      <c r="D1417" s="22">
        <v>2.6561752882627374</v>
      </c>
      <c r="E1417" s="23">
        <f t="shared" si="73"/>
        <v>-0.58279734983501386</v>
      </c>
      <c r="F1417" s="24">
        <f t="shared" si="74"/>
        <v>4.4087237380777124E-5</v>
      </c>
      <c r="G1417" s="119"/>
      <c r="H1417" s="4"/>
    </row>
    <row r="1418" spans="1:8" x14ac:dyDescent="0.15">
      <c r="A1418" s="25" t="s">
        <v>1161</v>
      </c>
      <c r="B1418" s="65" t="s">
        <v>178</v>
      </c>
      <c r="C1418" s="21">
        <v>0.38991997984627202</v>
      </c>
      <c r="D1418" s="22">
        <v>0.40578003973509902</v>
      </c>
      <c r="E1418" s="23">
        <f t="shared" si="73"/>
        <v>-3.908536235340887E-2</v>
      </c>
      <c r="F1418" s="24">
        <f t="shared" si="74"/>
        <v>1.5512599660935836E-5</v>
      </c>
      <c r="G1418" s="119"/>
    </row>
    <row r="1419" spans="1:8" x14ac:dyDescent="0.15">
      <c r="A1419" s="25" t="s">
        <v>1163</v>
      </c>
      <c r="B1419" s="65" t="s">
        <v>179</v>
      </c>
      <c r="C1419" s="21">
        <v>7.97141310487815E-2</v>
      </c>
      <c r="D1419" s="22">
        <v>0.1070027378111474</v>
      </c>
      <c r="E1419" s="23">
        <f t="shared" si="73"/>
        <v>-0.25502718267385316</v>
      </c>
      <c r="F1419" s="24">
        <f t="shared" si="74"/>
        <v>3.1713517290564293E-6</v>
      </c>
      <c r="G1419" s="119"/>
      <c r="H1419" s="4"/>
    </row>
    <row r="1420" spans="1:8" x14ac:dyDescent="0.15">
      <c r="A1420" s="25" t="s">
        <v>1165</v>
      </c>
      <c r="B1420" s="65" t="s">
        <v>180</v>
      </c>
      <c r="C1420" s="21">
        <v>1.4524482967579999E-2</v>
      </c>
      <c r="D1420" s="22">
        <v>2.5878684210526304E-3</v>
      </c>
      <c r="E1420" s="23">
        <f t="shared" si="73"/>
        <v>4.6125276113041647</v>
      </c>
      <c r="F1420" s="24">
        <f t="shared" si="74"/>
        <v>5.7784289393680325E-7</v>
      </c>
      <c r="G1420" s="119"/>
      <c r="H1420" s="4"/>
    </row>
    <row r="1421" spans="1:8" x14ac:dyDescent="0.15">
      <c r="A1421" s="25" t="s">
        <v>1167</v>
      </c>
      <c r="B1421" s="65" t="s">
        <v>226</v>
      </c>
      <c r="C1421" s="21">
        <v>1.0514370860927201E-2</v>
      </c>
      <c r="D1421" s="22">
        <v>0.71135874571562629</v>
      </c>
      <c r="E1421" s="23">
        <f t="shared" si="73"/>
        <v>-0.98521931314649158</v>
      </c>
      <c r="F1421" s="24">
        <f t="shared" si="74"/>
        <v>4.1830435546410841E-7</v>
      </c>
      <c r="G1421" s="119"/>
    </row>
    <row r="1422" spans="1:8" x14ac:dyDescent="0.15">
      <c r="A1422" s="25" t="s">
        <v>1169</v>
      </c>
      <c r="B1422" s="65" t="s">
        <v>228</v>
      </c>
      <c r="C1422" s="21">
        <v>1.7320489555166501</v>
      </c>
      <c r="D1422" s="22">
        <v>1.1781747368057938</v>
      </c>
      <c r="E1422" s="23">
        <f t="shared" si="73"/>
        <v>0.47011211614712711</v>
      </c>
      <c r="F1422" s="24">
        <f t="shared" si="74"/>
        <v>6.8907938625419843E-5</v>
      </c>
      <c r="G1422" s="119"/>
    </row>
    <row r="1423" spans="1:8" x14ac:dyDescent="0.15">
      <c r="A1423" s="25" t="s">
        <v>1178</v>
      </c>
      <c r="B1423" s="65" t="s">
        <v>231</v>
      </c>
      <c r="C1423" s="21">
        <v>1.1442536918579902</v>
      </c>
      <c r="D1423" s="22">
        <v>1.5051929536974564</v>
      </c>
      <c r="E1423" s="23">
        <f t="shared" si="73"/>
        <v>-0.2397960081814301</v>
      </c>
      <c r="F1423" s="24">
        <f t="shared" si="74"/>
        <v>4.5523056908597007E-5</v>
      </c>
      <c r="G1423" s="119"/>
    </row>
    <row r="1424" spans="1:8" x14ac:dyDescent="0.15">
      <c r="A1424" s="25" t="s">
        <v>825</v>
      </c>
      <c r="B1424" s="65" t="s">
        <v>1183</v>
      </c>
      <c r="C1424" s="21">
        <v>18.251601201565702</v>
      </c>
      <c r="D1424" s="22">
        <v>25.086265927773198</v>
      </c>
      <c r="E1424" s="23">
        <f t="shared" si="73"/>
        <v>-0.27244647513047315</v>
      </c>
      <c r="F1424" s="24">
        <f t="shared" si="74"/>
        <v>7.2612278735388126E-4</v>
      </c>
      <c r="G1424" s="119"/>
    </row>
    <row r="1425" spans="1:7" x14ac:dyDescent="0.15">
      <c r="A1425" s="25" t="s">
        <v>508</v>
      </c>
      <c r="B1425" s="65" t="s">
        <v>1184</v>
      </c>
      <c r="C1425" s="21">
        <v>7.6778838100000009</v>
      </c>
      <c r="D1425" s="22">
        <v>8.1936809799999999</v>
      </c>
      <c r="E1425" s="23">
        <f t="shared" si="73"/>
        <v>-6.2950604405884403E-2</v>
      </c>
      <c r="F1425" s="24">
        <f t="shared" si="74"/>
        <v>3.0545738598639679E-4</v>
      </c>
      <c r="G1425" s="119"/>
    </row>
    <row r="1426" spans="1:7" x14ac:dyDescent="0.15">
      <c r="A1426" s="25" t="s">
        <v>510</v>
      </c>
      <c r="B1426" s="65" t="s">
        <v>232</v>
      </c>
      <c r="C1426" s="21">
        <v>2.06114713013078</v>
      </c>
      <c r="D1426" s="22">
        <v>4.6406501352844749E-2</v>
      </c>
      <c r="E1426" s="23">
        <f t="shared" si="73"/>
        <v>43.415051125254251</v>
      </c>
      <c r="F1426" s="24">
        <f t="shared" si="74"/>
        <v>8.2000799970833582E-5</v>
      </c>
      <c r="G1426" s="119"/>
    </row>
    <row r="1427" spans="1:7" x14ac:dyDescent="0.15">
      <c r="A1427" s="25" t="s">
        <v>1244</v>
      </c>
      <c r="B1427" s="65" t="s">
        <v>233</v>
      </c>
      <c r="C1427" s="21">
        <v>0.23418105136807202</v>
      </c>
      <c r="D1427" s="22">
        <v>0.12033076903994169</v>
      </c>
      <c r="E1427" s="23">
        <f t="shared" si="73"/>
        <v>0.94614439213248702</v>
      </c>
      <c r="F1427" s="24">
        <f t="shared" si="74"/>
        <v>9.3166728708854189E-6</v>
      </c>
      <c r="G1427" s="119"/>
    </row>
    <row r="1428" spans="1:7" x14ac:dyDescent="0.15">
      <c r="A1428" s="25" t="s">
        <v>512</v>
      </c>
      <c r="B1428" s="65" t="s">
        <v>234</v>
      </c>
      <c r="C1428" s="21">
        <v>2.6507279310951897</v>
      </c>
      <c r="D1428" s="22">
        <v>0.74989738106027748</v>
      </c>
      <c r="E1428" s="23">
        <f t="shared" si="73"/>
        <v>2.5347875563284861</v>
      </c>
      <c r="F1428" s="24">
        <f t="shared" si="74"/>
        <v>1.0545671760998767E-4</v>
      </c>
      <c r="G1428" s="119"/>
    </row>
    <row r="1429" spans="1:7" x14ac:dyDescent="0.15">
      <c r="A1429" s="25" t="s">
        <v>827</v>
      </c>
      <c r="B1429" s="65" t="s">
        <v>235</v>
      </c>
      <c r="C1429" s="21">
        <v>0.25209057085255504</v>
      </c>
      <c r="D1429" s="22">
        <v>0.30869046828163105</v>
      </c>
      <c r="E1429" s="23">
        <f t="shared" si="73"/>
        <v>-0.18335485946212493</v>
      </c>
      <c r="F1429" s="24">
        <f t="shared" si="74"/>
        <v>1.002918625886838E-5</v>
      </c>
      <c r="G1429" s="119"/>
    </row>
    <row r="1430" spans="1:7" x14ac:dyDescent="0.15">
      <c r="A1430" s="25" t="s">
        <v>516</v>
      </c>
      <c r="B1430" s="65" t="s">
        <v>236</v>
      </c>
      <c r="C1430" s="21">
        <v>1.9261530624568599</v>
      </c>
      <c r="D1430" s="22">
        <v>0.58698096834860303</v>
      </c>
      <c r="E1430" s="23">
        <f t="shared" si="73"/>
        <v>2.2814574344307088</v>
      </c>
      <c r="F1430" s="24">
        <f t="shared" si="74"/>
        <v>7.6630187956408429E-5</v>
      </c>
      <c r="G1430" s="119"/>
    </row>
    <row r="1431" spans="1:7" x14ac:dyDescent="0.15">
      <c r="A1431" s="25" t="s">
        <v>1199</v>
      </c>
      <c r="B1431" s="65" t="s">
        <v>1200</v>
      </c>
      <c r="C1431" s="21">
        <v>8.66619441158063</v>
      </c>
      <c r="D1431" s="22">
        <v>24.443968973676579</v>
      </c>
      <c r="E1431" s="23">
        <f t="shared" si="73"/>
        <v>-0.64546696893155309</v>
      </c>
      <c r="F1431" s="24">
        <f t="shared" si="74"/>
        <v>3.4477639371978706E-4</v>
      </c>
      <c r="G1431" s="119"/>
    </row>
    <row r="1432" spans="1:7" x14ac:dyDescent="0.15">
      <c r="A1432" s="25" t="s">
        <v>1201</v>
      </c>
      <c r="B1432" s="65" t="s">
        <v>1202</v>
      </c>
      <c r="C1432" s="21">
        <v>2.4851427699999999</v>
      </c>
      <c r="D1432" s="22">
        <v>0.81933374999999997</v>
      </c>
      <c r="E1432" s="23">
        <f t="shared" si="73"/>
        <v>2.0331263297770903</v>
      </c>
      <c r="F1432" s="24">
        <f t="shared" si="74"/>
        <v>9.8869067716094184E-5</v>
      </c>
      <c r="G1432" s="119"/>
    </row>
    <row r="1433" spans="1:7" x14ac:dyDescent="0.15">
      <c r="A1433" s="25" t="s">
        <v>1504</v>
      </c>
      <c r="B1433" s="65" t="s">
        <v>240</v>
      </c>
      <c r="C1433" s="21">
        <v>15.1725478800549</v>
      </c>
      <c r="D1433" s="22">
        <v>9.4437972963124412</v>
      </c>
      <c r="E1433" s="23">
        <f t="shared" si="73"/>
        <v>0.60661515744089378</v>
      </c>
      <c r="F1433" s="24">
        <f t="shared" si="74"/>
        <v>6.0362554694546949E-4</v>
      </c>
      <c r="G1433" s="119"/>
    </row>
    <row r="1434" spans="1:7" x14ac:dyDescent="0.15">
      <c r="A1434" s="25" t="s">
        <v>1506</v>
      </c>
      <c r="B1434" s="65" t="s">
        <v>242</v>
      </c>
      <c r="C1434" s="21">
        <v>1.3999668028402801</v>
      </c>
      <c r="D1434" s="22">
        <v>3.2196519063010585</v>
      </c>
      <c r="E1434" s="23">
        <f t="shared" si="73"/>
        <v>-0.56518069543466543</v>
      </c>
      <c r="F1434" s="24">
        <f t="shared" si="74"/>
        <v>5.5696362519365245E-5</v>
      </c>
      <c r="G1434" s="119"/>
    </row>
    <row r="1435" spans="1:7" x14ac:dyDescent="0.15">
      <c r="A1435" s="25" t="s">
        <v>1508</v>
      </c>
      <c r="B1435" s="65" t="s">
        <v>244</v>
      </c>
      <c r="C1435" s="21">
        <v>0.56656001577109805</v>
      </c>
      <c r="D1435" s="22">
        <v>4.5310897335716707</v>
      </c>
      <c r="E1435" s="23">
        <f t="shared" si="73"/>
        <v>-0.87496164298549384</v>
      </c>
      <c r="F1435" s="24">
        <f t="shared" si="74"/>
        <v>2.2540057352320278E-5</v>
      </c>
      <c r="G1435" s="119"/>
    </row>
    <row r="1436" spans="1:7" x14ac:dyDescent="0.15">
      <c r="A1436" s="25" t="s">
        <v>653</v>
      </c>
      <c r="B1436" s="65" t="s">
        <v>599</v>
      </c>
      <c r="C1436" s="21">
        <v>1.1098799052475501</v>
      </c>
      <c r="D1436" s="22">
        <v>0.9954381705278279</v>
      </c>
      <c r="E1436" s="23">
        <f t="shared" si="73"/>
        <v>0.11496619087757076</v>
      </c>
      <c r="F1436" s="24">
        <f t="shared" si="74"/>
        <v>4.4155528138390307E-5</v>
      </c>
      <c r="G1436" s="119"/>
    </row>
    <row r="1437" spans="1:7" x14ac:dyDescent="0.15">
      <c r="A1437" s="25" t="s">
        <v>1510</v>
      </c>
      <c r="B1437" s="65" t="s">
        <v>246</v>
      </c>
      <c r="C1437" s="21">
        <v>0.78309129545950396</v>
      </c>
      <c r="D1437" s="22">
        <v>3.3586548565685304</v>
      </c>
      <c r="E1437" s="23">
        <f t="shared" si="73"/>
        <v>-0.76684377261092784</v>
      </c>
      <c r="F1437" s="24">
        <f t="shared" si="74"/>
        <v>3.1154550657332903E-5</v>
      </c>
      <c r="G1437" s="119"/>
    </row>
    <row r="1438" spans="1:7" x14ac:dyDescent="0.15">
      <c r="A1438" s="25" t="s">
        <v>1512</v>
      </c>
      <c r="B1438" s="65" t="s">
        <v>603</v>
      </c>
      <c r="C1438" s="21">
        <v>6.81008862991819</v>
      </c>
      <c r="D1438" s="22">
        <v>1.302431307268157</v>
      </c>
      <c r="E1438" s="23">
        <f t="shared" si="73"/>
        <v>4.228750715615333</v>
      </c>
      <c r="F1438" s="24">
        <f t="shared" si="74"/>
        <v>2.7093297094717199E-4</v>
      </c>
      <c r="G1438" s="119"/>
    </row>
    <row r="1439" spans="1:7" x14ac:dyDescent="0.15">
      <c r="A1439" s="25" t="s">
        <v>1514</v>
      </c>
      <c r="B1439" s="65" t="s">
        <v>248</v>
      </c>
      <c r="C1439" s="21">
        <v>0.38607466167158705</v>
      </c>
      <c r="D1439" s="22">
        <v>0.2561221309050935</v>
      </c>
      <c r="E1439" s="23">
        <f t="shared" si="73"/>
        <v>0.50738501318594631</v>
      </c>
      <c r="F1439" s="24">
        <f t="shared" si="74"/>
        <v>1.5359617294050389E-5</v>
      </c>
      <c r="G1439" s="119"/>
    </row>
    <row r="1440" spans="1:7" x14ac:dyDescent="0.15">
      <c r="A1440" s="25" t="s">
        <v>1516</v>
      </c>
      <c r="B1440" s="65" t="s">
        <v>250</v>
      </c>
      <c r="C1440" s="21">
        <v>2.23760980356337</v>
      </c>
      <c r="D1440" s="22">
        <v>0.42468146476734181</v>
      </c>
      <c r="E1440" s="23">
        <f t="shared" si="73"/>
        <v>4.2689132660621905</v>
      </c>
      <c r="F1440" s="24">
        <f t="shared" si="74"/>
        <v>8.9021201462281794E-5</v>
      </c>
      <c r="G1440" s="119"/>
    </row>
    <row r="1441" spans="1:8" x14ac:dyDescent="0.15">
      <c r="A1441" s="25" t="s">
        <v>1521</v>
      </c>
      <c r="B1441" s="65" t="s">
        <v>251</v>
      </c>
      <c r="C1441" s="21">
        <v>13.0872503029293</v>
      </c>
      <c r="D1441" s="22">
        <v>16.726575748689651</v>
      </c>
      <c r="E1441" s="23">
        <f t="shared" si="73"/>
        <v>-0.21757743488205905</v>
      </c>
      <c r="F1441" s="24">
        <f t="shared" si="74"/>
        <v>5.2066394415552675E-4</v>
      </c>
      <c r="G1441" s="119"/>
    </row>
    <row r="1442" spans="1:8" x14ac:dyDescent="0.15">
      <c r="A1442" s="25" t="s">
        <v>1523</v>
      </c>
      <c r="B1442" s="65" t="s">
        <v>252</v>
      </c>
      <c r="C1442" s="21">
        <v>0.59496648307686206</v>
      </c>
      <c r="D1442" s="22">
        <v>0.81469435480773245</v>
      </c>
      <c r="E1442" s="23">
        <f t="shared" si="73"/>
        <v>-0.26970589698357006</v>
      </c>
      <c r="F1442" s="24">
        <f t="shared" si="74"/>
        <v>2.3670181936522175E-5</v>
      </c>
      <c r="G1442" s="119"/>
    </row>
    <row r="1443" spans="1:8" x14ac:dyDescent="0.15">
      <c r="A1443" s="25" t="s">
        <v>1525</v>
      </c>
      <c r="B1443" s="65" t="s">
        <v>253</v>
      </c>
      <c r="C1443" s="21">
        <v>0.41203664098989201</v>
      </c>
      <c r="D1443" s="22">
        <v>6.9764966887417203E-3</v>
      </c>
      <c r="E1443" s="23">
        <f t="shared" si="73"/>
        <v>58.060680363371155</v>
      </c>
      <c r="F1443" s="24">
        <f t="shared" si="74"/>
        <v>1.6392490222821936E-5</v>
      </c>
      <c r="G1443" s="119"/>
    </row>
    <row r="1444" spans="1:8" x14ac:dyDescent="0.15">
      <c r="A1444" s="25" t="s">
        <v>654</v>
      </c>
      <c r="B1444" s="65" t="s">
        <v>260</v>
      </c>
      <c r="C1444" s="21">
        <v>31.470567923867801</v>
      </c>
      <c r="D1444" s="22">
        <v>26.491143196934509</v>
      </c>
      <c r="E1444" s="23">
        <f t="shared" si="73"/>
        <v>0.1879656415699531</v>
      </c>
      <c r="F1444" s="24">
        <f t="shared" si="74"/>
        <v>1.2520269453689483E-3</v>
      </c>
      <c r="G1444" s="119"/>
    </row>
    <row r="1445" spans="1:8" x14ac:dyDescent="0.15">
      <c r="A1445" s="25" t="s">
        <v>1537</v>
      </c>
      <c r="B1445" s="65" t="s">
        <v>261</v>
      </c>
      <c r="C1445" s="21">
        <v>8.5588436666653696</v>
      </c>
      <c r="D1445" s="22">
        <v>12.074962062848366</v>
      </c>
      <c r="E1445" s="23">
        <f t="shared" si="73"/>
        <v>-0.29119084415190111</v>
      </c>
      <c r="F1445" s="24">
        <f t="shared" si="74"/>
        <v>3.4050554530152898E-4</v>
      </c>
      <c r="G1445" s="119"/>
    </row>
    <row r="1446" spans="1:8" x14ac:dyDescent="0.15">
      <c r="A1446" s="25" t="s">
        <v>1539</v>
      </c>
      <c r="B1446" s="65" t="s">
        <v>277</v>
      </c>
      <c r="C1446" s="21">
        <v>0.93757026278210809</v>
      </c>
      <c r="D1446" s="22">
        <v>2.5016715551157862</v>
      </c>
      <c r="E1446" s="23">
        <f t="shared" si="73"/>
        <v>-0.62522247939989306</v>
      </c>
      <c r="F1446" s="24">
        <f t="shared" si="74"/>
        <v>3.730035107785798E-5</v>
      </c>
      <c r="G1446" s="119"/>
    </row>
    <row r="1447" spans="1:8" x14ac:dyDescent="0.15">
      <c r="A1447" s="25" t="s">
        <v>1541</v>
      </c>
      <c r="B1447" s="65" t="s">
        <v>278</v>
      </c>
      <c r="C1447" s="21">
        <v>25.9178684826351</v>
      </c>
      <c r="D1447" s="22">
        <v>24.299146642174613</v>
      </c>
      <c r="E1447" s="23">
        <f t="shared" ref="E1447:E1489" si="75">IF(ISERROR(C1447/D1447-1),"",((C1447/D1447-1)))</f>
        <v>6.6616406917392235E-2</v>
      </c>
      <c r="F1447" s="24">
        <f t="shared" ref="F1447:F1478" si="76">C1447/$C$1656</f>
        <v>1.031118020662641E-3</v>
      </c>
      <c r="G1447" s="119"/>
    </row>
    <row r="1448" spans="1:8" x14ac:dyDescent="0.15">
      <c r="A1448" s="25" t="s">
        <v>1543</v>
      </c>
      <c r="B1448" s="65" t="s">
        <v>280</v>
      </c>
      <c r="C1448" s="21">
        <v>4.8986253925182295</v>
      </c>
      <c r="D1448" s="22">
        <v>5.7364499028034874</v>
      </c>
      <c r="E1448" s="23">
        <f t="shared" si="75"/>
        <v>-0.14605278952681189</v>
      </c>
      <c r="F1448" s="24">
        <f t="shared" si="76"/>
        <v>1.948872038642123E-4</v>
      </c>
      <c r="G1448" s="119"/>
    </row>
    <row r="1449" spans="1:8" x14ac:dyDescent="0.15">
      <c r="A1449" s="25" t="s">
        <v>1545</v>
      </c>
      <c r="B1449" s="65" t="s">
        <v>281</v>
      </c>
      <c r="C1449" s="21">
        <v>5.0879028985481503</v>
      </c>
      <c r="D1449" s="22">
        <v>4.3174900662251697E-3</v>
      </c>
      <c r="E1449" s="23">
        <f t="shared" si="75"/>
        <v>1177.4399779746479</v>
      </c>
      <c r="F1449" s="24">
        <f t="shared" si="76"/>
        <v>2.024174314176199E-4</v>
      </c>
      <c r="G1449" s="119"/>
    </row>
    <row r="1450" spans="1:8" x14ac:dyDescent="0.15">
      <c r="A1450" s="25" t="s">
        <v>1561</v>
      </c>
      <c r="B1450" s="65" t="s">
        <v>282</v>
      </c>
      <c r="C1450" s="21">
        <v>10.146618484529201</v>
      </c>
      <c r="D1450" s="22">
        <v>14.145006200990968</v>
      </c>
      <c r="E1450" s="23">
        <f t="shared" si="75"/>
        <v>-0.28267133005439393</v>
      </c>
      <c r="F1450" s="24">
        <f t="shared" si="76"/>
        <v>4.0367367305673568E-4</v>
      </c>
      <c r="G1450" s="119"/>
    </row>
    <row r="1451" spans="1:8" x14ac:dyDescent="0.15">
      <c r="A1451" s="25" t="s">
        <v>1563</v>
      </c>
      <c r="B1451" s="65" t="s">
        <v>283</v>
      </c>
      <c r="C1451" s="21">
        <v>1.13071716011373</v>
      </c>
      <c r="D1451" s="22">
        <v>1.1060719987076904</v>
      </c>
      <c r="E1451" s="23">
        <f t="shared" si="75"/>
        <v>2.2281697244695309E-2</v>
      </c>
      <c r="F1451" s="24">
        <f t="shared" si="76"/>
        <v>4.4984518724867498E-5</v>
      </c>
      <c r="G1451" s="119"/>
      <c r="H1451" s="4"/>
    </row>
    <row r="1452" spans="1:8" x14ac:dyDescent="0.15">
      <c r="A1452" s="25" t="s">
        <v>286</v>
      </c>
      <c r="B1452" s="65" t="s">
        <v>287</v>
      </c>
      <c r="C1452" s="21">
        <v>7.7646010760289803</v>
      </c>
      <c r="D1452" s="22">
        <v>19.052882169080505</v>
      </c>
      <c r="E1452" s="23">
        <f t="shared" si="75"/>
        <v>-0.59247104941269357</v>
      </c>
      <c r="F1452" s="24">
        <f t="shared" si="76"/>
        <v>3.089073508538775E-4</v>
      </c>
      <c r="G1452" s="119"/>
    </row>
    <row r="1453" spans="1:8" x14ac:dyDescent="0.15">
      <c r="A1453" s="25" t="s">
        <v>1569</v>
      </c>
      <c r="B1453" s="65" t="s">
        <v>288</v>
      </c>
      <c r="C1453" s="21">
        <v>3.5423988609322499</v>
      </c>
      <c r="D1453" s="22">
        <v>3.1141766534915072</v>
      </c>
      <c r="E1453" s="23">
        <f t="shared" si="75"/>
        <v>0.13750735911549361</v>
      </c>
      <c r="F1453" s="24">
        <f t="shared" si="76"/>
        <v>1.409310068970104E-4</v>
      </c>
      <c r="G1453" s="119"/>
      <c r="H1453" s="4"/>
    </row>
    <row r="1454" spans="1:8" x14ac:dyDescent="0.15">
      <c r="A1454" s="25" t="s">
        <v>1571</v>
      </c>
      <c r="B1454" s="65" t="s">
        <v>290</v>
      </c>
      <c r="C1454" s="21">
        <v>0.5870318160143051</v>
      </c>
      <c r="D1454" s="22">
        <v>0.29813992670825018</v>
      </c>
      <c r="E1454" s="23">
        <f t="shared" si="75"/>
        <v>0.96898088255302661</v>
      </c>
      <c r="F1454" s="24">
        <f t="shared" si="76"/>
        <v>2.3354508670348976E-5</v>
      </c>
      <c r="G1454" s="119"/>
      <c r="H1454" s="4"/>
    </row>
    <row r="1455" spans="1:8" x14ac:dyDescent="0.15">
      <c r="A1455" s="25" t="s">
        <v>1575</v>
      </c>
      <c r="B1455" s="65" t="s">
        <v>291</v>
      </c>
      <c r="C1455" s="21">
        <v>23.6484526533124</v>
      </c>
      <c r="D1455" s="22">
        <v>46.887713456323503</v>
      </c>
      <c r="E1455" s="23">
        <f t="shared" si="75"/>
        <v>-0.49563647040836756</v>
      </c>
      <c r="F1455" s="24">
        <f t="shared" si="76"/>
        <v>9.4083144638051951E-4</v>
      </c>
      <c r="G1455" s="119"/>
    </row>
    <row r="1456" spans="1:8" x14ac:dyDescent="0.15">
      <c r="A1456" s="25" t="s">
        <v>1582</v>
      </c>
      <c r="B1456" s="65" t="s">
        <v>292</v>
      </c>
      <c r="C1456" s="21">
        <v>85.888438291590504</v>
      </c>
      <c r="D1456" s="22">
        <v>77.967340108780149</v>
      </c>
      <c r="E1456" s="23">
        <f t="shared" si="75"/>
        <v>0.10159508034721743</v>
      </c>
      <c r="F1456" s="24">
        <f t="shared" si="76"/>
        <v>3.4169907354984026E-3</v>
      </c>
      <c r="G1456" s="119"/>
    </row>
    <row r="1457" spans="1:8" x14ac:dyDescent="0.15">
      <c r="A1457" s="25" t="s">
        <v>1584</v>
      </c>
      <c r="B1457" s="65" t="s">
        <v>294</v>
      </c>
      <c r="C1457" s="21">
        <v>2.07609305298875</v>
      </c>
      <c r="D1457" s="22">
        <v>2.8679915066297386</v>
      </c>
      <c r="E1457" s="23">
        <f t="shared" si="75"/>
        <v>-0.27611603863205714</v>
      </c>
      <c r="F1457" s="24">
        <f t="shared" si="76"/>
        <v>8.259540945442641E-5</v>
      </c>
      <c r="G1457" s="119"/>
    </row>
    <row r="1458" spans="1:8" x14ac:dyDescent="0.15">
      <c r="A1458" s="25" t="s">
        <v>1587</v>
      </c>
      <c r="B1458" s="65" t="s">
        <v>296</v>
      </c>
      <c r="C1458" s="21">
        <v>0.7810606111500551</v>
      </c>
      <c r="D1458" s="22">
        <v>0.47250021618132471</v>
      </c>
      <c r="E1458" s="23">
        <f t="shared" si="75"/>
        <v>0.65303757416762442</v>
      </c>
      <c r="F1458" s="24">
        <f t="shared" si="76"/>
        <v>3.107376179203125E-5</v>
      </c>
      <c r="G1458" s="119"/>
    </row>
    <row r="1459" spans="1:8" x14ac:dyDescent="0.15">
      <c r="A1459" s="25" t="s">
        <v>1589</v>
      </c>
      <c r="B1459" s="65" t="s">
        <v>298</v>
      </c>
      <c r="C1459" s="21">
        <v>0.43555885063295502</v>
      </c>
      <c r="D1459" s="22">
        <v>0.14794450192451833</v>
      </c>
      <c r="E1459" s="23">
        <f t="shared" si="75"/>
        <v>1.9440691946442072</v>
      </c>
      <c r="F1459" s="24">
        <f t="shared" si="76"/>
        <v>1.7328299209776903E-5</v>
      </c>
      <c r="G1459" s="119"/>
    </row>
    <row r="1460" spans="1:8" x14ac:dyDescent="0.15">
      <c r="A1460" s="25" t="s">
        <v>1591</v>
      </c>
      <c r="B1460" s="65" t="s">
        <v>1592</v>
      </c>
      <c r="C1460" s="21">
        <v>3.1306657538771501</v>
      </c>
      <c r="D1460" s="22">
        <v>6.4481760054897199</v>
      </c>
      <c r="E1460" s="23">
        <f t="shared" si="75"/>
        <v>-0.51448816669833053</v>
      </c>
      <c r="F1460" s="24">
        <f t="shared" si="76"/>
        <v>1.2455059248629686E-4</v>
      </c>
      <c r="G1460" s="119"/>
    </row>
    <row r="1461" spans="1:8" x14ac:dyDescent="0.15">
      <c r="A1461" s="25" t="s">
        <v>1547</v>
      </c>
      <c r="B1461" s="65" t="s">
        <v>1553</v>
      </c>
      <c r="C1461" s="21">
        <v>48.680390870705097</v>
      </c>
      <c r="D1461" s="22">
        <v>38.853649185587919</v>
      </c>
      <c r="E1461" s="23">
        <f t="shared" si="75"/>
        <v>0.25291682740477905</v>
      </c>
      <c r="F1461" s="24">
        <f t="shared" si="76"/>
        <v>1.9367035646976835E-3</v>
      </c>
      <c r="G1461" s="119"/>
    </row>
    <row r="1462" spans="1:8" x14ac:dyDescent="0.15">
      <c r="A1462" s="25" t="s">
        <v>1548</v>
      </c>
      <c r="B1462" s="65" t="s">
        <v>1554</v>
      </c>
      <c r="C1462" s="21">
        <v>15.502185714726002</v>
      </c>
      <c r="D1462" s="22">
        <v>5.6498592449895408</v>
      </c>
      <c r="E1462" s="23">
        <f t="shared" si="75"/>
        <v>1.7438180390907596</v>
      </c>
      <c r="F1462" s="24">
        <f t="shared" si="76"/>
        <v>6.1673987815867538E-4</v>
      </c>
      <c r="G1462" s="119"/>
    </row>
    <row r="1463" spans="1:8" x14ac:dyDescent="0.15">
      <c r="A1463" s="25" t="s">
        <v>1549</v>
      </c>
      <c r="B1463" s="65" t="s">
        <v>1555</v>
      </c>
      <c r="C1463" s="21">
        <v>42.742426739999999</v>
      </c>
      <c r="D1463" s="22">
        <v>39.923601326981505</v>
      </c>
      <c r="E1463" s="23">
        <f t="shared" si="75"/>
        <v>7.0605489468041904E-2</v>
      </c>
      <c r="F1463" s="24">
        <f t="shared" si="76"/>
        <v>1.7004672466794553E-3</v>
      </c>
      <c r="G1463" s="119"/>
    </row>
    <row r="1464" spans="1:8" x14ac:dyDescent="0.15">
      <c r="A1464" s="25" t="s">
        <v>1550</v>
      </c>
      <c r="B1464" s="65" t="s">
        <v>1556</v>
      </c>
      <c r="C1464" s="21">
        <v>9.2841844700000014</v>
      </c>
      <c r="D1464" s="22">
        <v>14.87627</v>
      </c>
      <c r="E1464" s="23">
        <f t="shared" si="75"/>
        <v>-0.37590642882926961</v>
      </c>
      <c r="F1464" s="24">
        <f t="shared" si="76"/>
        <v>3.6936254694660463E-4</v>
      </c>
      <c r="G1464" s="119"/>
    </row>
    <row r="1465" spans="1:8" x14ac:dyDescent="0.15">
      <c r="A1465" s="25" t="s">
        <v>1551</v>
      </c>
      <c r="B1465" s="65" t="s">
        <v>1557</v>
      </c>
      <c r="C1465" s="21">
        <v>30.2778100786938</v>
      </c>
      <c r="D1465" s="22">
        <v>17.4429970732816</v>
      </c>
      <c r="E1465" s="23">
        <f t="shared" si="75"/>
        <v>0.73581466255429184</v>
      </c>
      <c r="F1465" s="24">
        <f t="shared" si="76"/>
        <v>1.2045741963410078E-3</v>
      </c>
      <c r="G1465" s="119"/>
    </row>
    <row r="1466" spans="1:8" x14ac:dyDescent="0.15">
      <c r="A1466" s="25" t="s">
        <v>1552</v>
      </c>
      <c r="B1466" s="65" t="s">
        <v>1558</v>
      </c>
      <c r="C1466" s="21">
        <v>10.7638460504234</v>
      </c>
      <c r="D1466" s="22">
        <v>7.4565158323518599</v>
      </c>
      <c r="E1466" s="23">
        <f t="shared" si="75"/>
        <v>0.44354901034634753</v>
      </c>
      <c r="F1466" s="24">
        <f t="shared" si="76"/>
        <v>4.2822949123559769E-4</v>
      </c>
      <c r="G1466" s="119"/>
    </row>
    <row r="1467" spans="1:8" x14ac:dyDescent="0.15">
      <c r="A1467" s="25" t="s">
        <v>1596</v>
      </c>
      <c r="B1467" s="65" t="s">
        <v>655</v>
      </c>
      <c r="C1467" s="21">
        <v>3.9033122996380798</v>
      </c>
      <c r="D1467" s="22">
        <v>3.7524535253389697</v>
      </c>
      <c r="E1467" s="23">
        <f t="shared" si="75"/>
        <v>4.0202702919680533E-2</v>
      </c>
      <c r="F1467" s="24">
        <f t="shared" si="76"/>
        <v>1.5528960860062806E-4</v>
      </c>
      <c r="G1467" s="119"/>
    </row>
    <row r="1468" spans="1:8" x14ac:dyDescent="0.15">
      <c r="A1468" s="25" t="s">
        <v>28</v>
      </c>
      <c r="B1468" s="65" t="s">
        <v>34</v>
      </c>
      <c r="C1468" s="21">
        <v>3.0971575821759099</v>
      </c>
      <c r="D1468" s="22">
        <v>3.4673279155193848</v>
      </c>
      <c r="E1468" s="23">
        <f t="shared" si="75"/>
        <v>-0.1067595400154201</v>
      </c>
      <c r="F1468" s="24">
        <f t="shared" si="76"/>
        <v>1.2321750139110299E-4</v>
      </c>
      <c r="G1468" s="119"/>
    </row>
    <row r="1469" spans="1:8" x14ac:dyDescent="0.15">
      <c r="A1469" s="25" t="s">
        <v>308</v>
      </c>
      <c r="B1469" s="65" t="s">
        <v>656</v>
      </c>
      <c r="C1469" s="21">
        <v>22.1728605834634</v>
      </c>
      <c r="D1469" s="22">
        <v>31.364766174352209</v>
      </c>
      <c r="E1469" s="23">
        <f t="shared" si="75"/>
        <v>-0.29306469366907861</v>
      </c>
      <c r="F1469" s="24">
        <f t="shared" si="76"/>
        <v>8.8212640374217154E-4</v>
      </c>
      <c r="G1469" s="119"/>
      <c r="H1469" s="4"/>
    </row>
    <row r="1470" spans="1:8" x14ac:dyDescent="0.15">
      <c r="A1470" s="25" t="s">
        <v>309</v>
      </c>
      <c r="B1470" s="65" t="s">
        <v>657</v>
      </c>
      <c r="C1470" s="21">
        <v>2.1461001868362999</v>
      </c>
      <c r="D1470" s="22">
        <v>2.0929473818363644</v>
      </c>
      <c r="E1470" s="23">
        <f t="shared" si="75"/>
        <v>2.539614968881776E-2</v>
      </c>
      <c r="F1470" s="24">
        <f t="shared" si="76"/>
        <v>8.5380577429698538E-5</v>
      </c>
      <c r="G1470" s="119"/>
    </row>
    <row r="1471" spans="1:8" x14ac:dyDescent="0.15">
      <c r="A1471" s="25" t="s">
        <v>1604</v>
      </c>
      <c r="B1471" s="65" t="s">
        <v>1605</v>
      </c>
      <c r="C1471" s="21">
        <v>34.499013159999997</v>
      </c>
      <c r="D1471" s="22">
        <v>32.147244569999998</v>
      </c>
      <c r="E1471" s="23">
        <f t="shared" si="75"/>
        <v>7.3156148262693899E-2</v>
      </c>
      <c r="F1471" s="24">
        <f t="shared" si="76"/>
        <v>1.3725107906997489E-3</v>
      </c>
      <c r="G1471" s="119"/>
      <c r="H1471" s="4"/>
    </row>
    <row r="1472" spans="1:8" x14ac:dyDescent="0.15">
      <c r="A1472" s="25" t="s">
        <v>518</v>
      </c>
      <c r="B1472" s="65" t="s">
        <v>1684</v>
      </c>
      <c r="C1472" s="21">
        <v>14.498951060000001</v>
      </c>
      <c r="D1472" s="22">
        <v>25.998627640000002</v>
      </c>
      <c r="E1472" s="23">
        <f t="shared" si="75"/>
        <v>-0.44231860001361212</v>
      </c>
      <c r="F1472" s="24">
        <f t="shared" si="76"/>
        <v>5.7682713100763847E-4</v>
      </c>
      <c r="G1472" s="119"/>
      <c r="H1472" s="10"/>
    </row>
    <row r="1473" spans="1:7" x14ac:dyDescent="0.15">
      <c r="A1473" s="25" t="s">
        <v>1685</v>
      </c>
      <c r="B1473" s="65" t="s">
        <v>1686</v>
      </c>
      <c r="C1473" s="21">
        <v>0.15136631</v>
      </c>
      <c r="D1473" s="22">
        <v>0</v>
      </c>
      <c r="E1473" s="23" t="str">
        <f t="shared" si="75"/>
        <v/>
      </c>
      <c r="F1473" s="24">
        <f t="shared" si="76"/>
        <v>6.0219662765392366E-6</v>
      </c>
      <c r="G1473" s="119"/>
    </row>
    <row r="1474" spans="1:7" x14ac:dyDescent="0.15">
      <c r="A1474" s="25" t="s">
        <v>312</v>
      </c>
      <c r="B1474" s="65" t="s">
        <v>313</v>
      </c>
      <c r="C1474" s="21">
        <v>0</v>
      </c>
      <c r="D1474" s="22">
        <v>0.12541571000000001</v>
      </c>
      <c r="E1474" s="23">
        <f t="shared" si="75"/>
        <v>-1</v>
      </c>
      <c r="F1474" s="24">
        <f t="shared" si="76"/>
        <v>0</v>
      </c>
      <c r="G1474" s="119"/>
    </row>
    <row r="1475" spans="1:7" x14ac:dyDescent="0.15">
      <c r="A1475" s="25" t="s">
        <v>314</v>
      </c>
      <c r="B1475" s="65" t="s">
        <v>1724</v>
      </c>
      <c r="C1475" s="21">
        <v>14.170801599999999</v>
      </c>
      <c r="D1475" s="22">
        <v>16.648947410000002</v>
      </c>
      <c r="E1475" s="23">
        <f t="shared" si="75"/>
        <v>-0.1488469960876645</v>
      </c>
      <c r="F1475" s="24">
        <f t="shared" si="76"/>
        <v>5.6377201338083912E-4</v>
      </c>
      <c r="G1475" s="119"/>
    </row>
    <row r="1476" spans="1:7" x14ac:dyDescent="0.15">
      <c r="A1476" s="25" t="s">
        <v>1722</v>
      </c>
      <c r="B1476" s="65" t="s">
        <v>1723</v>
      </c>
      <c r="C1476" s="21">
        <v>0.32390073999999996</v>
      </c>
      <c r="D1476" s="22">
        <v>0.61784178000000001</v>
      </c>
      <c r="E1476" s="23">
        <f t="shared" si="75"/>
        <v>-0.47575455321263649</v>
      </c>
      <c r="F1476" s="24">
        <f t="shared" si="76"/>
        <v>1.2886086297711181E-5</v>
      </c>
      <c r="G1476" s="119"/>
    </row>
    <row r="1477" spans="1:7" x14ac:dyDescent="0.15">
      <c r="A1477" s="25" t="s">
        <v>1680</v>
      </c>
      <c r="B1477" s="65" t="s">
        <v>1728</v>
      </c>
      <c r="C1477" s="21">
        <v>5.0667510599999996</v>
      </c>
      <c r="D1477" s="22">
        <v>2.2779242700000002</v>
      </c>
      <c r="E1477" s="23">
        <f t="shared" si="75"/>
        <v>1.2242842427768679</v>
      </c>
      <c r="F1477" s="24">
        <f t="shared" si="76"/>
        <v>2.0157592541523558E-4</v>
      </c>
      <c r="G1477" s="119"/>
    </row>
    <row r="1478" spans="1:7" x14ac:dyDescent="0.15">
      <c r="A1478" s="25" t="s">
        <v>1731</v>
      </c>
      <c r="B1478" s="65" t="s">
        <v>1732</v>
      </c>
      <c r="C1478" s="21">
        <v>0.194908</v>
      </c>
      <c r="D1478" s="22">
        <v>1.57331529</v>
      </c>
      <c r="E1478" s="23">
        <f t="shared" si="75"/>
        <v>-0.87611637588547175</v>
      </c>
      <c r="F1478" s="24">
        <f t="shared" si="76"/>
        <v>7.7542314602748093E-6</v>
      </c>
      <c r="G1478" s="119"/>
    </row>
    <row r="1479" spans="1:7" x14ac:dyDescent="0.15">
      <c r="A1479" s="25" t="s">
        <v>1735</v>
      </c>
      <c r="B1479" s="65" t="s">
        <v>1736</v>
      </c>
      <c r="C1479" s="21">
        <v>0.63665402999999998</v>
      </c>
      <c r="D1479" s="22">
        <v>0.2045254</v>
      </c>
      <c r="E1479" s="23">
        <f t="shared" si="75"/>
        <v>2.1128360096105423</v>
      </c>
      <c r="F1479" s="24">
        <f t="shared" ref="F1479:F1510" si="77">C1479/$C$1656</f>
        <v>2.5328681781849603E-5</v>
      </c>
      <c r="G1479" s="119"/>
    </row>
    <row r="1480" spans="1:7" x14ac:dyDescent="0.15">
      <c r="A1480" s="25" t="s">
        <v>1743</v>
      </c>
      <c r="B1480" s="65" t="s">
        <v>1744</v>
      </c>
      <c r="C1480" s="21">
        <v>5.1979799999999996E-3</v>
      </c>
      <c r="D1480" s="22">
        <v>0</v>
      </c>
      <c r="E1480" s="23" t="str">
        <f t="shared" si="75"/>
        <v/>
      </c>
      <c r="F1480" s="24">
        <f t="shared" si="77"/>
        <v>2.0679674536642544E-7</v>
      </c>
      <c r="G1480" s="119"/>
    </row>
    <row r="1481" spans="1:7" x14ac:dyDescent="0.15">
      <c r="A1481" s="25" t="s">
        <v>1745</v>
      </c>
      <c r="B1481" s="65" t="s">
        <v>1746</v>
      </c>
      <c r="C1481" s="21">
        <v>3.8256826800000003</v>
      </c>
      <c r="D1481" s="22">
        <v>0.55124680000000004</v>
      </c>
      <c r="E1481" s="23">
        <f t="shared" si="75"/>
        <v>5.9400542189088448</v>
      </c>
      <c r="F1481" s="24">
        <f t="shared" si="77"/>
        <v>1.5220118719746982E-4</v>
      </c>
      <c r="G1481" s="119"/>
    </row>
    <row r="1482" spans="1:7" x14ac:dyDescent="0.15">
      <c r="A1482" s="25" t="s">
        <v>1755</v>
      </c>
      <c r="B1482" s="65" t="s">
        <v>1386</v>
      </c>
      <c r="C1482" s="21">
        <v>0.64839599584491792</v>
      </c>
      <c r="D1482" s="22">
        <v>0.515543080517602</v>
      </c>
      <c r="E1482" s="23">
        <f t="shared" si="75"/>
        <v>0.25769507990279372</v>
      </c>
      <c r="F1482" s="24">
        <f t="shared" si="77"/>
        <v>2.5795824849143581E-5</v>
      </c>
      <c r="G1482" s="119"/>
    </row>
    <row r="1483" spans="1:7" x14ac:dyDescent="0.15">
      <c r="A1483" s="25" t="s">
        <v>264</v>
      </c>
      <c r="B1483" s="65" t="s">
        <v>1387</v>
      </c>
      <c r="C1483" s="21">
        <v>2.1382460595436799</v>
      </c>
      <c r="D1483" s="22">
        <v>0.91783691364891906</v>
      </c>
      <c r="E1483" s="23">
        <f t="shared" si="75"/>
        <v>1.3296579465767469</v>
      </c>
      <c r="F1483" s="24">
        <f t="shared" si="77"/>
        <v>8.5068108362521016E-5</v>
      </c>
      <c r="G1483" s="119"/>
    </row>
    <row r="1484" spans="1:7" x14ac:dyDescent="0.15">
      <c r="A1484" s="25" t="s">
        <v>658</v>
      </c>
      <c r="B1484" s="65" t="s">
        <v>1726</v>
      </c>
      <c r="C1484" s="21">
        <v>0.77102515000000005</v>
      </c>
      <c r="D1484" s="22">
        <v>0.79850504</v>
      </c>
      <c r="E1484" s="23">
        <f t="shared" si="75"/>
        <v>-3.4414172263709131E-2</v>
      </c>
      <c r="F1484" s="24">
        <f t="shared" si="77"/>
        <v>3.0674510408978102E-5</v>
      </c>
      <c r="G1484" s="119"/>
    </row>
    <row r="1485" spans="1:7" x14ac:dyDescent="0.15">
      <c r="A1485" s="25" t="s">
        <v>1764</v>
      </c>
      <c r="B1485" s="65" t="s">
        <v>1519</v>
      </c>
      <c r="C1485" s="21">
        <v>2.2325678157364699</v>
      </c>
      <c r="D1485" s="22">
        <v>1.06687647077727</v>
      </c>
      <c r="E1485" s="23">
        <f t="shared" si="75"/>
        <v>1.0926207268494155</v>
      </c>
      <c r="F1485" s="24">
        <f t="shared" si="77"/>
        <v>8.8820610718804501E-5</v>
      </c>
      <c r="G1485" s="119"/>
    </row>
    <row r="1486" spans="1:7" x14ac:dyDescent="0.15">
      <c r="A1486" s="25" t="s">
        <v>1766</v>
      </c>
      <c r="B1486" s="65" t="s">
        <v>1388</v>
      </c>
      <c r="C1486" s="21">
        <v>2.2296942153764099</v>
      </c>
      <c r="D1486" s="22">
        <v>0.6918845258677141</v>
      </c>
      <c r="E1486" s="23">
        <f t="shared" si="75"/>
        <v>2.2226392295449595</v>
      </c>
      <c r="F1486" s="24">
        <f t="shared" si="77"/>
        <v>8.8706287231229674E-5</v>
      </c>
      <c r="G1486" s="119"/>
    </row>
    <row r="1487" spans="1:7" x14ac:dyDescent="0.15">
      <c r="A1487" s="25" t="s">
        <v>1223</v>
      </c>
      <c r="B1487" s="65" t="s">
        <v>323</v>
      </c>
      <c r="C1487" s="21">
        <v>0.49442959999999997</v>
      </c>
      <c r="D1487" s="22">
        <v>0</v>
      </c>
      <c r="E1487" s="23" t="str">
        <f t="shared" si="75"/>
        <v/>
      </c>
      <c r="F1487" s="24">
        <f t="shared" si="77"/>
        <v>1.9670416602761762E-5</v>
      </c>
      <c r="G1487" s="119"/>
    </row>
    <row r="1488" spans="1:7" x14ac:dyDescent="0.15">
      <c r="A1488" s="25" t="s">
        <v>1768</v>
      </c>
      <c r="B1488" s="65" t="s">
        <v>1769</v>
      </c>
      <c r="C1488" s="21">
        <v>0.14031920000000001</v>
      </c>
      <c r="D1488" s="22">
        <v>0.67368716000000006</v>
      </c>
      <c r="E1488" s="23">
        <f t="shared" si="75"/>
        <v>-0.79171459939951949</v>
      </c>
      <c r="F1488" s="24">
        <f t="shared" si="77"/>
        <v>5.5824673954921964E-6</v>
      </c>
      <c r="G1488" s="119"/>
    </row>
    <row r="1489" spans="1:8" x14ac:dyDescent="0.15">
      <c r="A1489" s="25" t="s">
        <v>1770</v>
      </c>
      <c r="B1489" s="65" t="s">
        <v>1771</v>
      </c>
      <c r="C1489" s="21">
        <v>0.36323312000000002</v>
      </c>
      <c r="D1489" s="22">
        <v>0.46574834999999998</v>
      </c>
      <c r="E1489" s="23">
        <f t="shared" si="75"/>
        <v>-0.22010862733061742</v>
      </c>
      <c r="F1489" s="24">
        <f t="shared" si="77"/>
        <v>1.4450888042141806E-5</v>
      </c>
      <c r="G1489" s="119"/>
    </row>
    <row r="1490" spans="1:8" x14ac:dyDescent="0.15">
      <c r="A1490" s="25" t="s">
        <v>1772</v>
      </c>
      <c r="B1490" s="65" t="s">
        <v>1773</v>
      </c>
      <c r="C1490" s="21">
        <v>1.023903</v>
      </c>
      <c r="D1490" s="22">
        <v>1.33424637</v>
      </c>
      <c r="E1490" s="23">
        <f t="shared" ref="E1490:E1510" si="78">IF(ISERROR(C1490/D1490-1),"",((C1490/D1490-1)))</f>
        <v>-0.23259824945223573</v>
      </c>
      <c r="F1490" s="24">
        <f t="shared" si="77"/>
        <v>4.0735017828256194E-5</v>
      </c>
      <c r="G1490" s="119"/>
    </row>
    <row r="1491" spans="1:8" x14ac:dyDescent="0.15">
      <c r="A1491" s="25" t="s">
        <v>1774</v>
      </c>
      <c r="B1491" s="65" t="s">
        <v>1775</v>
      </c>
      <c r="C1491" s="21">
        <v>0.89446634999999997</v>
      </c>
      <c r="D1491" s="22">
        <v>0.79576878000000006</v>
      </c>
      <c r="E1491" s="23">
        <f t="shared" si="78"/>
        <v>0.12402794942520856</v>
      </c>
      <c r="F1491" s="24">
        <f t="shared" si="77"/>
        <v>3.5585502448987106E-5</v>
      </c>
      <c r="G1491" s="119"/>
    </row>
    <row r="1492" spans="1:8" x14ac:dyDescent="0.15">
      <c r="A1492" s="25" t="s">
        <v>1778</v>
      </c>
      <c r="B1492" s="65" t="s">
        <v>659</v>
      </c>
      <c r="C1492" s="21">
        <v>9.5699584900131391</v>
      </c>
      <c r="D1492" s="22">
        <v>9.0141937996692683</v>
      </c>
      <c r="E1492" s="23">
        <f t="shared" si="78"/>
        <v>6.165439779697901E-2</v>
      </c>
      <c r="F1492" s="24">
        <f t="shared" si="77"/>
        <v>3.8073179754953053E-4</v>
      </c>
      <c r="G1492" s="119"/>
      <c r="H1492" s="4"/>
    </row>
    <row r="1493" spans="1:8" x14ac:dyDescent="0.15">
      <c r="A1493" s="25" t="s">
        <v>660</v>
      </c>
      <c r="B1493" s="65" t="s">
        <v>661</v>
      </c>
      <c r="C1493" s="21">
        <v>4.5428925955644397</v>
      </c>
      <c r="D1493" s="22">
        <v>2.4725776436089397</v>
      </c>
      <c r="E1493" s="23">
        <f t="shared" si="78"/>
        <v>0.83731039035591093</v>
      </c>
      <c r="F1493" s="24">
        <f t="shared" si="77"/>
        <v>1.8073470912007339E-4</v>
      </c>
      <c r="G1493" s="119"/>
    </row>
    <row r="1494" spans="1:8" x14ac:dyDescent="0.15">
      <c r="A1494" s="25" t="s">
        <v>0</v>
      </c>
      <c r="B1494" s="65" t="s">
        <v>1314</v>
      </c>
      <c r="C1494" s="21">
        <v>0.17103961160130704</v>
      </c>
      <c r="D1494" s="22">
        <v>0.54338337350993404</v>
      </c>
      <c r="E1494" s="23">
        <f t="shared" si="78"/>
        <v>-0.68523215847313712</v>
      </c>
      <c r="F1494" s="24">
        <f t="shared" si="77"/>
        <v>6.8046500771237679E-6</v>
      </c>
      <c r="G1494" s="119"/>
      <c r="H1494" s="4"/>
    </row>
    <row r="1495" spans="1:8" x14ac:dyDescent="0.15">
      <c r="A1495" s="25" t="s">
        <v>1222</v>
      </c>
      <c r="B1495" s="65" t="s">
        <v>1681</v>
      </c>
      <c r="C1495" s="21">
        <v>0.52254359978130005</v>
      </c>
      <c r="D1495" s="22">
        <v>0.44414345315440901</v>
      </c>
      <c r="E1495" s="23">
        <f t="shared" si="78"/>
        <v>0.17651987453620022</v>
      </c>
      <c r="F1495" s="24">
        <f t="shared" si="77"/>
        <v>2.0788905641581698E-5</v>
      </c>
      <c r="G1495" s="119"/>
      <c r="H1495" s="4"/>
    </row>
    <row r="1496" spans="1:8" x14ac:dyDescent="0.15">
      <c r="A1496" s="25" t="s">
        <v>3</v>
      </c>
      <c r="B1496" s="65" t="s">
        <v>662</v>
      </c>
      <c r="C1496" s="21">
        <v>22.200941555531799</v>
      </c>
      <c r="D1496" s="22">
        <v>15.112116112426508</v>
      </c>
      <c r="E1496" s="23">
        <f t="shared" si="78"/>
        <v>0.4690822509811341</v>
      </c>
      <c r="F1496" s="24">
        <f t="shared" si="77"/>
        <v>8.8324357880449774E-4</v>
      </c>
      <c r="G1496" s="119"/>
    </row>
    <row r="1497" spans="1:8" x14ac:dyDescent="0.15">
      <c r="A1497" s="25" t="s">
        <v>5</v>
      </c>
      <c r="B1497" s="65" t="s">
        <v>663</v>
      </c>
      <c r="C1497" s="21">
        <v>5.0913465660751402</v>
      </c>
      <c r="D1497" s="22">
        <v>4.1163518202020501</v>
      </c>
      <c r="E1497" s="23">
        <f t="shared" si="78"/>
        <v>0.23685894414759545</v>
      </c>
      <c r="F1497" s="24">
        <f t="shared" si="77"/>
        <v>2.0255443449125726E-4</v>
      </c>
      <c r="G1497" s="119"/>
    </row>
    <row r="1498" spans="1:8" x14ac:dyDescent="0.15">
      <c r="A1498" s="25" t="s">
        <v>7</v>
      </c>
      <c r="B1498" s="65" t="s">
        <v>8</v>
      </c>
      <c r="C1498" s="21">
        <v>20.73954178</v>
      </c>
      <c r="D1498" s="22">
        <v>12.978274259999999</v>
      </c>
      <c r="E1498" s="23">
        <f t="shared" si="78"/>
        <v>0.59801999591893362</v>
      </c>
      <c r="F1498" s="24">
        <f t="shared" si="77"/>
        <v>8.251031632470695E-4</v>
      </c>
      <c r="G1498" s="119"/>
    </row>
    <row r="1499" spans="1:8" x14ac:dyDescent="0.15">
      <c r="A1499" s="25" t="s">
        <v>39</v>
      </c>
      <c r="B1499" s="65" t="s">
        <v>40</v>
      </c>
      <c r="C1499" s="21">
        <v>2.1949937999999998</v>
      </c>
      <c r="D1499" s="22">
        <v>2.0565015099999999</v>
      </c>
      <c r="E1499" s="23">
        <f t="shared" si="78"/>
        <v>6.7343636426505649E-2</v>
      </c>
      <c r="F1499" s="24">
        <f t="shared" si="77"/>
        <v>8.7325763842777883E-5</v>
      </c>
      <c r="G1499" s="119"/>
    </row>
    <row r="1500" spans="1:8" x14ac:dyDescent="0.15">
      <c r="A1500" s="25" t="s">
        <v>834</v>
      </c>
      <c r="B1500" s="65" t="s">
        <v>664</v>
      </c>
      <c r="C1500" s="21">
        <v>9.6038970280004694</v>
      </c>
      <c r="D1500" s="22">
        <v>11.065519569738662</v>
      </c>
      <c r="E1500" s="23">
        <f t="shared" si="78"/>
        <v>-0.13208801742444631</v>
      </c>
      <c r="F1500" s="24">
        <f t="shared" si="77"/>
        <v>3.8208201036263767E-4</v>
      </c>
      <c r="G1500" s="119"/>
    </row>
    <row r="1501" spans="1:8" x14ac:dyDescent="0.15">
      <c r="A1501" s="25" t="s">
        <v>1315</v>
      </c>
      <c r="B1501" s="65" t="s">
        <v>837</v>
      </c>
      <c r="C1501" s="21">
        <v>0.56984000000000001</v>
      </c>
      <c r="D1501" s="22">
        <v>0.40438970000000002</v>
      </c>
      <c r="E1501" s="23">
        <f t="shared" si="78"/>
        <v>0.40913579153969537</v>
      </c>
      <c r="F1501" s="24">
        <f t="shared" si="77"/>
        <v>2.2670548439894707E-5</v>
      </c>
      <c r="G1501" s="119"/>
    </row>
    <row r="1502" spans="1:8" x14ac:dyDescent="0.15">
      <c r="A1502" s="25" t="s">
        <v>838</v>
      </c>
      <c r="B1502" s="65" t="s">
        <v>839</v>
      </c>
      <c r="C1502" s="21">
        <v>0.24744146</v>
      </c>
      <c r="D1502" s="22">
        <v>0.47197420000000001</v>
      </c>
      <c r="E1502" s="23">
        <f t="shared" si="78"/>
        <v>-0.47573096156527206</v>
      </c>
      <c r="F1502" s="24">
        <f t="shared" si="77"/>
        <v>9.8442257562969752E-6</v>
      </c>
      <c r="G1502" s="119"/>
    </row>
    <row r="1503" spans="1:8" x14ac:dyDescent="0.15">
      <c r="A1503" s="25" t="s">
        <v>840</v>
      </c>
      <c r="B1503" s="65" t="s">
        <v>841</v>
      </c>
      <c r="C1503" s="21">
        <v>2.6317512700000001</v>
      </c>
      <c r="D1503" s="22">
        <v>1.0555747799999999</v>
      </c>
      <c r="E1503" s="23">
        <f t="shared" si="78"/>
        <v>1.4931926376641931</v>
      </c>
      <c r="F1503" s="24">
        <f t="shared" si="77"/>
        <v>1.0470174899671735E-4</v>
      </c>
      <c r="G1503" s="119"/>
    </row>
    <row r="1504" spans="1:8" x14ac:dyDescent="0.15">
      <c r="A1504" s="25" t="s">
        <v>665</v>
      </c>
      <c r="B1504" s="65" t="s">
        <v>842</v>
      </c>
      <c r="C1504" s="21">
        <v>2.6338402657260396</v>
      </c>
      <c r="D1504" s="22">
        <v>1.0671702712356199</v>
      </c>
      <c r="E1504" s="23">
        <f t="shared" si="78"/>
        <v>1.4680600057162905</v>
      </c>
      <c r="F1504" s="24">
        <f t="shared" si="77"/>
        <v>1.0478485772688356E-4</v>
      </c>
      <c r="G1504" s="119"/>
    </row>
    <row r="1505" spans="1:7" x14ac:dyDescent="0.15">
      <c r="A1505" s="25" t="s">
        <v>843</v>
      </c>
      <c r="B1505" s="65" t="s">
        <v>844</v>
      </c>
      <c r="C1505" s="21">
        <v>0.23973185067553601</v>
      </c>
      <c r="D1505" s="22">
        <v>0.23482518839427338</v>
      </c>
      <c r="E1505" s="23">
        <f t="shared" si="78"/>
        <v>2.089495728637214E-2</v>
      </c>
      <c r="F1505" s="24">
        <f t="shared" si="77"/>
        <v>9.5375062005568998E-6</v>
      </c>
      <c r="G1505" s="119"/>
    </row>
    <row r="1506" spans="1:7" x14ac:dyDescent="0.15">
      <c r="A1506" s="25" t="s">
        <v>845</v>
      </c>
      <c r="B1506" s="65" t="s">
        <v>846</v>
      </c>
      <c r="C1506" s="21">
        <v>1.0450322363915701</v>
      </c>
      <c r="D1506" s="22">
        <v>9.1863874146043897E-2</v>
      </c>
      <c r="E1506" s="23">
        <f t="shared" si="78"/>
        <v>10.375878125172388</v>
      </c>
      <c r="F1506" s="24">
        <f t="shared" si="77"/>
        <v>4.1575624625099298E-5</v>
      </c>
      <c r="G1506" s="119"/>
    </row>
    <row r="1507" spans="1:7" x14ac:dyDescent="0.15">
      <c r="A1507" s="25" t="s">
        <v>847</v>
      </c>
      <c r="B1507" s="65" t="s">
        <v>848</v>
      </c>
      <c r="C1507" s="21">
        <v>1.00082758900302</v>
      </c>
      <c r="D1507" s="22">
        <v>0.135574827666434</v>
      </c>
      <c r="E1507" s="23">
        <f t="shared" si="78"/>
        <v>6.3821048215929821</v>
      </c>
      <c r="F1507" s="24">
        <f t="shared" si="77"/>
        <v>3.9816984305201453E-5</v>
      </c>
      <c r="G1507" s="119"/>
    </row>
    <row r="1508" spans="1:7" x14ac:dyDescent="0.15">
      <c r="A1508" s="25" t="s">
        <v>849</v>
      </c>
      <c r="B1508" s="65" t="s">
        <v>850</v>
      </c>
      <c r="C1508" s="21">
        <v>0</v>
      </c>
      <c r="D1508" s="22">
        <v>1.2032537648135201E-2</v>
      </c>
      <c r="E1508" s="23">
        <f t="shared" si="78"/>
        <v>-1</v>
      </c>
      <c r="F1508" s="24">
        <f t="shared" si="77"/>
        <v>0</v>
      </c>
      <c r="G1508" s="119"/>
    </row>
    <row r="1509" spans="1:7" x14ac:dyDescent="0.15">
      <c r="A1509" s="25" t="s">
        <v>851</v>
      </c>
      <c r="B1509" s="65" t="s">
        <v>852</v>
      </c>
      <c r="C1509" s="21">
        <v>0.16139861392671201</v>
      </c>
      <c r="D1509" s="22">
        <v>3.1404202251655598E-2</v>
      </c>
      <c r="E1509" s="23">
        <f t="shared" si="78"/>
        <v>4.1393954424746848</v>
      </c>
      <c r="F1509" s="24">
        <f t="shared" si="77"/>
        <v>6.4210920524311895E-6</v>
      </c>
      <c r="G1509" s="119"/>
    </row>
    <row r="1510" spans="1:7" x14ac:dyDescent="0.15">
      <c r="A1510" s="25" t="s">
        <v>853</v>
      </c>
      <c r="B1510" s="65" t="s">
        <v>854</v>
      </c>
      <c r="C1510" s="21">
        <v>7.6194353952413998</v>
      </c>
      <c r="D1510" s="22">
        <v>6.4111722084642198</v>
      </c>
      <c r="E1510" s="23">
        <f t="shared" si="78"/>
        <v>0.18846213258505129</v>
      </c>
      <c r="F1510" s="24">
        <f t="shared" si="77"/>
        <v>3.0313207077858418E-4</v>
      </c>
      <c r="G1510" s="119"/>
    </row>
    <row r="1511" spans="1:7" x14ac:dyDescent="0.15">
      <c r="A1511" s="25" t="s">
        <v>556</v>
      </c>
      <c r="B1511" s="65" t="s">
        <v>855</v>
      </c>
      <c r="C1511" s="21">
        <v>1.2972932773833201</v>
      </c>
      <c r="D1511" s="22">
        <v>5.0874674227082597</v>
      </c>
      <c r="E1511" s="23">
        <f t="shared" ref="E1511:E1543" si="79">IF(ISERROR(C1511/D1511-1),"",((C1511/D1511-1)))</f>
        <v>-0.74500214554834043</v>
      </c>
      <c r="F1511" s="24">
        <f t="shared" ref="F1511:F1542" si="80">C1511/$C$1656</f>
        <v>5.1611592878120734E-5</v>
      </c>
      <c r="G1511" s="119"/>
    </row>
    <row r="1512" spans="1:7" x14ac:dyDescent="0.15">
      <c r="A1512" s="25" t="s">
        <v>557</v>
      </c>
      <c r="B1512" s="65" t="s">
        <v>856</v>
      </c>
      <c r="C1512" s="21">
        <v>0.39041774118210898</v>
      </c>
      <c r="D1512" s="22">
        <v>0.33768966939700201</v>
      </c>
      <c r="E1512" s="23">
        <f t="shared" si="79"/>
        <v>0.15614357371151222</v>
      </c>
      <c r="F1512" s="24">
        <f t="shared" si="80"/>
        <v>1.5532402627515224E-5</v>
      </c>
      <c r="G1512" s="119"/>
    </row>
    <row r="1513" spans="1:7" x14ac:dyDescent="0.15">
      <c r="A1513" s="25" t="s">
        <v>857</v>
      </c>
      <c r="B1513" s="65" t="s">
        <v>858</v>
      </c>
      <c r="C1513" s="21">
        <v>5.8076000000000003E-2</v>
      </c>
      <c r="D1513" s="22">
        <v>0</v>
      </c>
      <c r="E1513" s="23" t="str">
        <f t="shared" si="79"/>
        <v/>
      </c>
      <c r="F1513" s="24">
        <f t="shared" si="80"/>
        <v>2.3104990369144407E-6</v>
      </c>
      <c r="G1513" s="119"/>
    </row>
    <row r="1514" spans="1:7" x14ac:dyDescent="0.15">
      <c r="A1514" s="25" t="s">
        <v>865</v>
      </c>
      <c r="B1514" s="65" t="s">
        <v>866</v>
      </c>
      <c r="C1514" s="21">
        <v>7.9480590016951496</v>
      </c>
      <c r="D1514" s="22">
        <v>9.757531508422403</v>
      </c>
      <c r="E1514" s="23">
        <f t="shared" si="79"/>
        <v>-0.18544367549983032</v>
      </c>
      <c r="F1514" s="24">
        <f t="shared" si="80"/>
        <v>3.1620605187608988E-4</v>
      </c>
      <c r="G1514" s="119"/>
    </row>
    <row r="1515" spans="1:7" x14ac:dyDescent="0.15">
      <c r="A1515" s="25" t="s">
        <v>1313</v>
      </c>
      <c r="B1515" s="65" t="s">
        <v>1308</v>
      </c>
      <c r="C1515" s="21">
        <v>1.0666209715002901</v>
      </c>
      <c r="D1515" s="22">
        <v>6.3626904039735102E-2</v>
      </c>
      <c r="E1515" s="23">
        <f t="shared" si="79"/>
        <v>15.763678629313532</v>
      </c>
      <c r="F1515" s="24">
        <f t="shared" si="80"/>
        <v>4.243451214622504E-5</v>
      </c>
      <c r="G1515" s="119"/>
    </row>
    <row r="1516" spans="1:7" x14ac:dyDescent="0.15">
      <c r="A1516" s="25" t="s">
        <v>882</v>
      </c>
      <c r="B1516" s="65" t="s">
        <v>881</v>
      </c>
      <c r="C1516" s="21">
        <v>32.935859780289</v>
      </c>
      <c r="D1516" s="22">
        <v>53.070892918128287</v>
      </c>
      <c r="E1516" s="23">
        <f t="shared" si="79"/>
        <v>-0.37939880093785716</v>
      </c>
      <c r="F1516" s="24">
        <f t="shared" si="80"/>
        <v>1.3103222037038845E-3</v>
      </c>
      <c r="G1516" s="119"/>
    </row>
    <row r="1517" spans="1:7" x14ac:dyDescent="0.15">
      <c r="A1517" s="25" t="s">
        <v>666</v>
      </c>
      <c r="B1517" s="65" t="s">
        <v>883</v>
      </c>
      <c r="C1517" s="21">
        <v>1.80071209</v>
      </c>
      <c r="D1517" s="22">
        <v>4.717158806069973</v>
      </c>
      <c r="E1517" s="23">
        <f t="shared" si="79"/>
        <v>-0.61826341574871946</v>
      </c>
      <c r="F1517" s="24">
        <f t="shared" si="80"/>
        <v>7.163963685007903E-5</v>
      </c>
      <c r="G1517" s="119"/>
    </row>
    <row r="1518" spans="1:7" x14ac:dyDescent="0.15">
      <c r="A1518" s="25" t="s">
        <v>887</v>
      </c>
      <c r="B1518" s="65" t="s">
        <v>888</v>
      </c>
      <c r="C1518" s="21">
        <v>9.1406335479737706</v>
      </c>
      <c r="D1518" s="22">
        <v>6.2546231159533523</v>
      </c>
      <c r="E1518" s="23">
        <f t="shared" si="79"/>
        <v>0.46142035715297003</v>
      </c>
      <c r="F1518" s="24">
        <f t="shared" si="80"/>
        <v>3.6365150852987852E-4</v>
      </c>
      <c r="G1518" s="119"/>
    </row>
    <row r="1519" spans="1:7" x14ac:dyDescent="0.15">
      <c r="A1519" s="25" t="s">
        <v>443</v>
      </c>
      <c r="B1519" s="65" t="s">
        <v>884</v>
      </c>
      <c r="C1519" s="21">
        <v>10.156624201342705</v>
      </c>
      <c r="D1519" s="22">
        <v>8.2594275267343971</v>
      </c>
      <c r="E1519" s="23">
        <f t="shared" si="79"/>
        <v>0.22970074723307365</v>
      </c>
      <c r="F1519" s="24">
        <f t="shared" si="80"/>
        <v>4.0407174108933501E-4</v>
      </c>
      <c r="G1519" s="119"/>
    </row>
    <row r="1520" spans="1:7" x14ac:dyDescent="0.15">
      <c r="A1520" s="25" t="s">
        <v>376</v>
      </c>
      <c r="B1520" s="65" t="s">
        <v>886</v>
      </c>
      <c r="C1520" s="21">
        <v>12.67237895123445</v>
      </c>
      <c r="D1520" s="22">
        <v>5.5526970143494818</v>
      </c>
      <c r="E1520" s="23">
        <f t="shared" si="79"/>
        <v>1.2822024897965849</v>
      </c>
      <c r="F1520" s="24">
        <f t="shared" si="80"/>
        <v>5.0415867763348079E-4</v>
      </c>
      <c r="G1520" s="119"/>
    </row>
    <row r="1521" spans="1:8" x14ac:dyDescent="0.15">
      <c r="A1521" s="25" t="s">
        <v>480</v>
      </c>
      <c r="B1521" s="65" t="s">
        <v>667</v>
      </c>
      <c r="C1521" s="21">
        <v>0.25545237498257201</v>
      </c>
      <c r="D1521" s="22">
        <v>4.2916506838820103</v>
      </c>
      <c r="E1521" s="23">
        <f t="shared" si="79"/>
        <v>-0.94047689483630048</v>
      </c>
      <c r="F1521" s="24">
        <f t="shared" si="80"/>
        <v>1.0162932474253379E-5</v>
      </c>
      <c r="G1521" s="119"/>
    </row>
    <row r="1522" spans="1:8" x14ac:dyDescent="0.15">
      <c r="A1522" s="25" t="s">
        <v>377</v>
      </c>
      <c r="B1522" s="65" t="s">
        <v>885</v>
      </c>
      <c r="C1522" s="21">
        <v>25.632489916243614</v>
      </c>
      <c r="D1522" s="22">
        <v>23.86354330192929</v>
      </c>
      <c r="E1522" s="23">
        <f t="shared" si="79"/>
        <v>7.4127575772509502E-2</v>
      </c>
      <c r="F1522" s="24">
        <f t="shared" si="80"/>
        <v>1.0197645028101106E-3</v>
      </c>
      <c r="G1522" s="119"/>
    </row>
    <row r="1523" spans="1:8" x14ac:dyDescent="0.15">
      <c r="A1523" s="25" t="s">
        <v>444</v>
      </c>
      <c r="B1523" s="65" t="s">
        <v>445</v>
      </c>
      <c r="C1523" s="21">
        <v>21.080856082518839</v>
      </c>
      <c r="D1523" s="22">
        <v>3.7285225845720098</v>
      </c>
      <c r="E1523" s="23">
        <f t="shared" si="79"/>
        <v>4.6539435136447409</v>
      </c>
      <c r="F1523" s="24">
        <f t="shared" si="80"/>
        <v>8.3868203175135523E-4</v>
      </c>
      <c r="G1523" s="119"/>
      <c r="H1523" s="4"/>
    </row>
    <row r="1524" spans="1:8" x14ac:dyDescent="0.15">
      <c r="A1524" s="25" t="s">
        <v>675</v>
      </c>
      <c r="B1524" s="65" t="s">
        <v>676</v>
      </c>
      <c r="C1524" s="21">
        <v>10.496451993449799</v>
      </c>
      <c r="D1524" s="22">
        <v>11.9314741865633</v>
      </c>
      <c r="E1524" s="23">
        <f t="shared" si="79"/>
        <v>-0.12027199411197309</v>
      </c>
      <c r="F1524" s="24">
        <f t="shared" si="80"/>
        <v>4.1759147017501934E-4</v>
      </c>
      <c r="G1524" s="119"/>
    </row>
    <row r="1525" spans="1:8" x14ac:dyDescent="0.15">
      <c r="A1525" s="25" t="s">
        <v>677</v>
      </c>
      <c r="B1525" s="65" t="s">
        <v>678</v>
      </c>
      <c r="C1525" s="21">
        <v>49.884817485251098</v>
      </c>
      <c r="D1525" s="22">
        <v>22.201937603520403</v>
      </c>
      <c r="E1525" s="23">
        <f t="shared" si="79"/>
        <v>1.2468677453332369</v>
      </c>
      <c r="F1525" s="24">
        <f t="shared" si="80"/>
        <v>1.9846205447400875E-3</v>
      </c>
      <c r="G1525" s="119"/>
      <c r="H1525" s="4"/>
    </row>
    <row r="1526" spans="1:8" x14ac:dyDescent="0.15">
      <c r="A1526" s="25" t="s">
        <v>679</v>
      </c>
      <c r="B1526" s="65" t="s">
        <v>680</v>
      </c>
      <c r="C1526" s="21">
        <v>1.9158612500000001</v>
      </c>
      <c r="D1526" s="22">
        <v>1.4383735531383801</v>
      </c>
      <c r="E1526" s="23">
        <f t="shared" si="79"/>
        <v>0.33196362364963683</v>
      </c>
      <c r="F1526" s="24">
        <f t="shared" si="80"/>
        <v>7.6220737877723968E-5</v>
      </c>
      <c r="G1526" s="119"/>
      <c r="H1526" s="4"/>
    </row>
    <row r="1527" spans="1:8" x14ac:dyDescent="0.15">
      <c r="A1527" s="25" t="s">
        <v>681</v>
      </c>
      <c r="B1527" s="65" t="s">
        <v>682</v>
      </c>
      <c r="C1527" s="21">
        <v>7.7575634196418006</v>
      </c>
      <c r="D1527" s="22">
        <v>12.454004098483798</v>
      </c>
      <c r="E1527" s="23">
        <f t="shared" si="79"/>
        <v>-0.37710286922209713</v>
      </c>
      <c r="F1527" s="24">
        <f t="shared" si="80"/>
        <v>3.0862736431374536E-4</v>
      </c>
      <c r="G1527" s="119"/>
    </row>
    <row r="1528" spans="1:8" x14ac:dyDescent="0.15">
      <c r="A1528" s="25" t="s">
        <v>683</v>
      </c>
      <c r="B1528" s="65" t="s">
        <v>890</v>
      </c>
      <c r="C1528" s="21">
        <v>61.779055159999999</v>
      </c>
      <c r="D1528" s="22">
        <v>50.952881697695062</v>
      </c>
      <c r="E1528" s="23">
        <f t="shared" si="79"/>
        <v>0.21247421346131001</v>
      </c>
      <c r="F1528" s="24">
        <f t="shared" si="80"/>
        <v>2.4578216035653988E-3</v>
      </c>
      <c r="G1528" s="119"/>
    </row>
    <row r="1529" spans="1:8" x14ac:dyDescent="0.15">
      <c r="A1529" s="25" t="s">
        <v>684</v>
      </c>
      <c r="B1529" s="65" t="s">
        <v>685</v>
      </c>
      <c r="C1529" s="21">
        <v>19.370430227347299</v>
      </c>
      <c r="D1529" s="22">
        <v>28.750806461109377</v>
      </c>
      <c r="E1529" s="23">
        <f t="shared" si="79"/>
        <v>-0.32626480396126345</v>
      </c>
      <c r="F1529" s="24">
        <f t="shared" si="80"/>
        <v>7.7063434783566887E-4</v>
      </c>
      <c r="G1529" s="119"/>
      <c r="H1529" s="4"/>
    </row>
    <row r="1530" spans="1:8" x14ac:dyDescent="0.15">
      <c r="A1530" s="25" t="s">
        <v>809</v>
      </c>
      <c r="B1530" s="65" t="s">
        <v>810</v>
      </c>
      <c r="C1530" s="21">
        <v>3.62209508326892</v>
      </c>
      <c r="D1530" s="22">
        <v>5.6351502618508196</v>
      </c>
      <c r="E1530" s="23">
        <f t="shared" si="79"/>
        <v>-0.3572318545274652</v>
      </c>
      <c r="F1530" s="24">
        <f t="shared" si="80"/>
        <v>1.4410164614479942E-4</v>
      </c>
      <c r="G1530" s="119"/>
    </row>
    <row r="1531" spans="1:8" x14ac:dyDescent="0.15">
      <c r="A1531" s="25" t="s">
        <v>811</v>
      </c>
      <c r="B1531" s="65" t="s">
        <v>812</v>
      </c>
      <c r="C1531" s="21">
        <v>20.714928007810002</v>
      </c>
      <c r="D1531" s="22">
        <v>24.059978229837228</v>
      </c>
      <c r="E1531" s="23">
        <f t="shared" si="79"/>
        <v>-0.13902964458542055</v>
      </c>
      <c r="F1531" s="24">
        <f t="shared" si="80"/>
        <v>8.2412392747084834E-4</v>
      </c>
      <c r="G1531" s="119"/>
      <c r="H1531" s="4"/>
    </row>
    <row r="1532" spans="1:8" x14ac:dyDescent="0.15">
      <c r="A1532" s="25" t="s">
        <v>813</v>
      </c>
      <c r="B1532" s="65" t="s">
        <v>814</v>
      </c>
      <c r="C1532" s="21">
        <v>319.68391283649703</v>
      </c>
      <c r="D1532" s="22">
        <v>295.81603308069521</v>
      </c>
      <c r="E1532" s="23">
        <f t="shared" si="79"/>
        <v>8.0684875350522045E-2</v>
      </c>
      <c r="F1532" s="24">
        <f t="shared" si="80"/>
        <v>1.2718323795126496E-2</v>
      </c>
      <c r="G1532" s="119"/>
      <c r="H1532" s="4"/>
    </row>
    <row r="1533" spans="1:8" x14ac:dyDescent="0.15">
      <c r="A1533" s="25" t="s">
        <v>815</v>
      </c>
      <c r="B1533" s="65" t="s">
        <v>816</v>
      </c>
      <c r="C1533" s="21">
        <v>54.948801325068196</v>
      </c>
      <c r="D1533" s="22">
        <v>86.696072114124803</v>
      </c>
      <c r="E1533" s="23">
        <f t="shared" si="79"/>
        <v>-0.36619041687684761</v>
      </c>
      <c r="F1533" s="24">
        <f t="shared" si="80"/>
        <v>2.1860863789030412E-3</v>
      </c>
      <c r="G1533" s="119"/>
    </row>
    <row r="1534" spans="1:8" x14ac:dyDescent="0.15">
      <c r="A1534" s="25" t="s">
        <v>817</v>
      </c>
      <c r="B1534" s="65" t="s">
        <v>818</v>
      </c>
      <c r="C1534" s="21">
        <v>149.23993143646101</v>
      </c>
      <c r="D1534" s="22">
        <v>156.28134664085886</v>
      </c>
      <c r="E1534" s="23">
        <f t="shared" si="79"/>
        <v>-4.5056018237284112E-2</v>
      </c>
      <c r="F1534" s="24">
        <f t="shared" si="80"/>
        <v>5.9373703053433487E-3</v>
      </c>
      <c r="G1534" s="119"/>
    </row>
    <row r="1535" spans="1:8" x14ac:dyDescent="0.15">
      <c r="A1535" s="25" t="s">
        <v>88</v>
      </c>
      <c r="B1535" s="65" t="s">
        <v>92</v>
      </c>
      <c r="C1535" s="21">
        <v>31.271518030000003</v>
      </c>
      <c r="D1535" s="22">
        <v>39.024651710000001</v>
      </c>
      <c r="E1535" s="23">
        <f t="shared" si="79"/>
        <v>-0.19867271942912101</v>
      </c>
      <c r="F1535" s="24">
        <f t="shared" si="80"/>
        <v>1.2441079325567804E-3</v>
      </c>
      <c r="G1535" s="119"/>
      <c r="H1535" s="4"/>
    </row>
    <row r="1536" spans="1:8" x14ac:dyDescent="0.15">
      <c r="A1536" s="25" t="s">
        <v>89</v>
      </c>
      <c r="B1536" s="65" t="s">
        <v>93</v>
      </c>
      <c r="C1536" s="21">
        <v>49.101927270329696</v>
      </c>
      <c r="D1536" s="22">
        <v>34.302735343026633</v>
      </c>
      <c r="E1536" s="23">
        <f t="shared" si="79"/>
        <v>0.43142891607072897</v>
      </c>
      <c r="F1536" s="24">
        <f t="shared" si="80"/>
        <v>1.9534739938828379E-3</v>
      </c>
      <c r="G1536" s="119"/>
    </row>
    <row r="1537" spans="1:8" x14ac:dyDescent="0.15">
      <c r="A1537" s="25" t="s">
        <v>819</v>
      </c>
      <c r="B1537" s="65" t="s">
        <v>820</v>
      </c>
      <c r="C1537" s="21">
        <v>8.9835472089834898</v>
      </c>
      <c r="D1537" s="22">
        <v>6.2300733531718402</v>
      </c>
      <c r="E1537" s="23">
        <f t="shared" si="79"/>
        <v>0.44196491754142953</v>
      </c>
      <c r="F1537" s="24">
        <f t="shared" si="80"/>
        <v>3.5740197627990504E-4</v>
      </c>
      <c r="G1537" s="119"/>
      <c r="H1537" s="4"/>
    </row>
    <row r="1538" spans="1:8" x14ac:dyDescent="0.15">
      <c r="A1538" s="25" t="s">
        <v>821</v>
      </c>
      <c r="B1538" s="65" t="s">
        <v>822</v>
      </c>
      <c r="C1538" s="21">
        <v>14.2267087820412</v>
      </c>
      <c r="D1538" s="22">
        <v>13.4950000632625</v>
      </c>
      <c r="E1538" s="23">
        <f t="shared" si="79"/>
        <v>5.4220727332238594E-2</v>
      </c>
      <c r="F1538" s="24">
        <f t="shared" si="80"/>
        <v>5.6599622803513345E-4</v>
      </c>
      <c r="G1538" s="119"/>
      <c r="H1538" s="4"/>
    </row>
    <row r="1539" spans="1:8" x14ac:dyDescent="0.15">
      <c r="A1539" s="25" t="s">
        <v>823</v>
      </c>
      <c r="B1539" s="65" t="s">
        <v>824</v>
      </c>
      <c r="C1539" s="21">
        <v>40.453967751038896</v>
      </c>
      <c r="D1539" s="22">
        <v>39.280171070440375</v>
      </c>
      <c r="E1539" s="23">
        <f t="shared" si="79"/>
        <v>2.988267740722339E-2</v>
      </c>
      <c r="F1539" s="24">
        <f t="shared" si="80"/>
        <v>1.6094230582020664E-3</v>
      </c>
      <c r="G1539" s="119"/>
    </row>
    <row r="1540" spans="1:8" x14ac:dyDescent="0.15">
      <c r="A1540" s="25" t="s">
        <v>90</v>
      </c>
      <c r="B1540" s="65" t="s">
        <v>94</v>
      </c>
      <c r="C1540" s="21">
        <v>8.6083987400000002</v>
      </c>
      <c r="D1540" s="22">
        <v>15.158036130000001</v>
      </c>
      <c r="E1540" s="23">
        <f t="shared" si="79"/>
        <v>-0.43209010282257454</v>
      </c>
      <c r="F1540" s="24">
        <f t="shared" si="80"/>
        <v>3.424770472853758E-4</v>
      </c>
      <c r="G1540" s="119"/>
      <c r="H1540" s="4"/>
    </row>
    <row r="1541" spans="1:8" x14ac:dyDescent="0.15">
      <c r="A1541" s="25" t="s">
        <v>1061</v>
      </c>
      <c r="B1541" s="65" t="s">
        <v>1062</v>
      </c>
      <c r="C1541" s="21">
        <v>0.22152720000000001</v>
      </c>
      <c r="D1541" s="22"/>
      <c r="E1541" s="23" t="str">
        <f t="shared" si="79"/>
        <v/>
      </c>
      <c r="F1541" s="24">
        <f t="shared" si="80"/>
        <v>8.8132512957220312E-6</v>
      </c>
      <c r="G1541" s="119"/>
      <c r="H1541" s="4"/>
    </row>
    <row r="1542" spans="1:8" x14ac:dyDescent="0.15">
      <c r="A1542" s="25" t="s">
        <v>91</v>
      </c>
      <c r="B1542" s="25" t="s">
        <v>95</v>
      </c>
      <c r="C1542" s="21">
        <v>7.6367707040434096</v>
      </c>
      <c r="D1542" s="22">
        <v>3.6061230729849298</v>
      </c>
      <c r="E1542" s="23">
        <f t="shared" si="79"/>
        <v>1.1177232583252223</v>
      </c>
      <c r="F1542" s="24">
        <f t="shared" si="80"/>
        <v>3.0382173973463587E-4</v>
      </c>
      <c r="G1542" s="119"/>
    </row>
    <row r="1543" spans="1:8" s="4" customFormat="1" x14ac:dyDescent="0.15">
      <c r="A1543" s="111" t="s">
        <v>632</v>
      </c>
      <c r="B1543" s="26"/>
      <c r="C1543" s="28">
        <f>SUM(C1383:C1542)</f>
        <v>1854.0635729398966</v>
      </c>
      <c r="D1543" s="28">
        <f>SUM(D1383:D1542)</f>
        <v>1813.1996461037602</v>
      </c>
      <c r="E1543" s="29">
        <f t="shared" si="79"/>
        <v>2.2536915294433024E-2</v>
      </c>
      <c r="F1543" s="48">
        <f>C1543/$C1656</f>
        <v>7.3762175419377685E-2</v>
      </c>
      <c r="G1543" s="119"/>
    </row>
    <row r="1544" spans="1:8" x14ac:dyDescent="0.15">
      <c r="C1544" s="134"/>
      <c r="D1544" s="113"/>
      <c r="E1544" s="32" t="str">
        <f>IF(ISERROR(C1544/D1544-1),"",((C1544/D1544-1)))</f>
        <v/>
      </c>
      <c r="G1544" s="119"/>
      <c r="H1544" s="4"/>
    </row>
    <row r="1545" spans="1:8" s="4" customFormat="1" x14ac:dyDescent="0.15">
      <c r="A1545" s="33" t="s">
        <v>72</v>
      </c>
      <c r="B1545" s="33" t="s">
        <v>929</v>
      </c>
      <c r="C1545" s="137" t="s">
        <v>349</v>
      </c>
      <c r="D1545" s="138"/>
      <c r="E1545" s="139"/>
      <c r="F1545" s="112"/>
      <c r="G1545" s="119"/>
      <c r="H1545"/>
    </row>
    <row r="1546" spans="1:8" s="4" customFormat="1" x14ac:dyDescent="0.15">
      <c r="A1546" s="36"/>
      <c r="B1546" s="36"/>
      <c r="C1546" s="7" t="s">
        <v>738</v>
      </c>
      <c r="D1546" s="38" t="s">
        <v>700</v>
      </c>
      <c r="E1546" s="38" t="s">
        <v>898</v>
      </c>
      <c r="F1546" s="40" t="s">
        <v>899</v>
      </c>
      <c r="G1546" s="119"/>
    </row>
    <row r="1547" spans="1:8" x14ac:dyDescent="0.15">
      <c r="A1547" s="20" t="s">
        <v>553</v>
      </c>
      <c r="B1547" s="61" t="s">
        <v>73</v>
      </c>
      <c r="C1547" s="44">
        <v>6.2030649999999996</v>
      </c>
      <c r="D1547" s="45">
        <v>19.769290129999998</v>
      </c>
      <c r="E1547" s="41">
        <f t="shared" ref="E1547:E1562" si="81">IF(ISERROR(C1547/D1547-1),"",((C1547/D1547-1)))</f>
        <v>-0.68622722620743892</v>
      </c>
      <c r="F1547" s="42">
        <f t="shared" ref="F1547:F1562" si="82">C1547/$C$1656</f>
        <v>2.4678310676385555E-4</v>
      </c>
      <c r="G1547" s="119"/>
    </row>
    <row r="1548" spans="1:8" x14ac:dyDescent="0.15">
      <c r="A1548" s="25" t="s">
        <v>74</v>
      </c>
      <c r="B1548" s="64" t="s">
        <v>75</v>
      </c>
      <c r="C1548" s="21">
        <v>1.8640639999999999</v>
      </c>
      <c r="D1548" s="22">
        <v>0.94888384999999997</v>
      </c>
      <c r="E1548" s="23">
        <f t="shared" si="81"/>
        <v>0.96448068960178857</v>
      </c>
      <c r="F1548" s="24">
        <f t="shared" si="82"/>
        <v>7.4160033004113231E-5</v>
      </c>
      <c r="G1548" s="119"/>
      <c r="H1548" s="4"/>
    </row>
    <row r="1549" spans="1:8" x14ac:dyDescent="0.15">
      <c r="A1549" s="25" t="s">
        <v>76</v>
      </c>
      <c r="B1549" s="64" t="s">
        <v>77</v>
      </c>
      <c r="C1549" s="21">
        <v>50.475099999999998</v>
      </c>
      <c r="D1549" s="22">
        <v>27.613356199999998</v>
      </c>
      <c r="E1549" s="23">
        <f t="shared" si="81"/>
        <v>0.82792340179206469</v>
      </c>
      <c r="F1549" s="24">
        <f t="shared" si="82"/>
        <v>2.0081043794021643E-3</v>
      </c>
      <c r="G1549" s="119"/>
      <c r="H1549" s="4"/>
    </row>
    <row r="1550" spans="1:8" x14ac:dyDescent="0.15">
      <c r="A1550" s="25" t="s">
        <v>78</v>
      </c>
      <c r="B1550" s="64" t="s">
        <v>79</v>
      </c>
      <c r="C1550" s="21">
        <v>17.021799999999999</v>
      </c>
      <c r="D1550" s="22">
        <v>13.83378134</v>
      </c>
      <c r="E1550" s="23">
        <f t="shared" si="81"/>
        <v>0.23045171682610954</v>
      </c>
      <c r="F1550" s="24">
        <f t="shared" si="82"/>
        <v>6.7719630323283676E-4</v>
      </c>
      <c r="G1550" s="119"/>
    </row>
    <row r="1551" spans="1:8" x14ac:dyDescent="0.15">
      <c r="A1551" s="25" t="s">
        <v>80</v>
      </c>
      <c r="B1551" s="64" t="s">
        <v>81</v>
      </c>
      <c r="C1551" s="21">
        <v>4.3151029999999997</v>
      </c>
      <c r="D1551" s="22">
        <v>0.52367249999999999</v>
      </c>
      <c r="E1551" s="23">
        <f t="shared" si="81"/>
        <v>7.2400794389623275</v>
      </c>
      <c r="F1551" s="24">
        <f t="shared" si="82"/>
        <v>1.716723143068843E-4</v>
      </c>
      <c r="G1551" s="119"/>
      <c r="H1551" s="4"/>
    </row>
    <row r="1552" spans="1:8" x14ac:dyDescent="0.15">
      <c r="A1552" s="25" t="s">
        <v>82</v>
      </c>
      <c r="B1552" s="64" t="s">
        <v>83</v>
      </c>
      <c r="C1552" s="21">
        <v>0.96689349999999996</v>
      </c>
      <c r="D1552" s="22">
        <v>0.43932853999999999</v>
      </c>
      <c r="E1552" s="23">
        <f t="shared" si="81"/>
        <v>1.200843814972731</v>
      </c>
      <c r="F1552" s="24">
        <f t="shared" si="82"/>
        <v>3.8466948490750616E-5</v>
      </c>
      <c r="G1552" s="119"/>
    </row>
    <row r="1553" spans="1:8" x14ac:dyDescent="0.15">
      <c r="A1553" s="25" t="s">
        <v>84</v>
      </c>
      <c r="B1553" s="64" t="s">
        <v>85</v>
      </c>
      <c r="C1553" s="21">
        <v>253.8364</v>
      </c>
      <c r="D1553" s="22">
        <v>4.0033368300000003</v>
      </c>
      <c r="E1553" s="23">
        <f t="shared" si="81"/>
        <v>62.406206067352066</v>
      </c>
      <c r="F1553" s="24">
        <f t="shared" si="82"/>
        <v>1.0098642429468778E-2</v>
      </c>
      <c r="G1553" s="119"/>
      <c r="H1553" s="4"/>
    </row>
    <row r="1554" spans="1:8" x14ac:dyDescent="0.15">
      <c r="A1554" s="65" t="s">
        <v>1389</v>
      </c>
      <c r="B1554" s="59" t="s">
        <v>1390</v>
      </c>
      <c r="C1554" s="21">
        <v>0.2171854</v>
      </c>
      <c r="D1554" s="22">
        <v>9.1442999999999993E-3</v>
      </c>
      <c r="E1554" s="23">
        <f t="shared" si="81"/>
        <v>22.750904935314896</v>
      </c>
      <c r="F1554" s="24">
        <f t="shared" si="82"/>
        <v>8.6405168663798745E-6</v>
      </c>
      <c r="G1554" s="119"/>
      <c r="H1554" s="4"/>
    </row>
    <row r="1555" spans="1:8" x14ac:dyDescent="0.15">
      <c r="A1555" s="65" t="s">
        <v>374</v>
      </c>
      <c r="B1555" s="59" t="s">
        <v>1597</v>
      </c>
      <c r="C1555" s="21">
        <v>1.3014330000000001</v>
      </c>
      <c r="D1555" s="22">
        <v>1.1028672800000001</v>
      </c>
      <c r="E1555" s="23">
        <f t="shared" si="81"/>
        <v>0.18004498238446232</v>
      </c>
      <c r="F1555" s="24">
        <f t="shared" si="82"/>
        <v>5.1776287848830357E-5</v>
      </c>
      <c r="G1555" s="119"/>
    </row>
    <row r="1556" spans="1:8" x14ac:dyDescent="0.15">
      <c r="A1556" s="65" t="s">
        <v>1598</v>
      </c>
      <c r="B1556" s="59" t="s">
        <v>1599</v>
      </c>
      <c r="C1556" s="21">
        <v>3.9085770000000002</v>
      </c>
      <c r="D1556" s="22">
        <v>3.59591562</v>
      </c>
      <c r="E1556" s="23">
        <f t="shared" si="81"/>
        <v>8.6949031356859274E-2</v>
      </c>
      <c r="F1556" s="24">
        <f t="shared" si="82"/>
        <v>1.5549905975283999E-4</v>
      </c>
      <c r="G1556" s="119"/>
      <c r="H1556" s="4"/>
    </row>
    <row r="1557" spans="1:8" x14ac:dyDescent="0.15">
      <c r="A1557" s="65" t="s">
        <v>518</v>
      </c>
      <c r="B1557" s="59" t="s">
        <v>1684</v>
      </c>
      <c r="C1557" s="21">
        <v>23.273900000000001</v>
      </c>
      <c r="D1557" s="22">
        <v>15.125840460000001</v>
      </c>
      <c r="E1557" s="23">
        <f t="shared" si="81"/>
        <v>0.53868474691025536</v>
      </c>
      <c r="F1557" s="24">
        <f t="shared" si="82"/>
        <v>9.2593022135207322E-4</v>
      </c>
      <c r="G1557" s="119"/>
    </row>
    <row r="1558" spans="1:8" x14ac:dyDescent="0.15">
      <c r="A1558" s="65" t="s">
        <v>314</v>
      </c>
      <c r="B1558" s="59" t="s">
        <v>1724</v>
      </c>
      <c r="C1558" s="21">
        <v>1.009433</v>
      </c>
      <c r="D1558" s="22">
        <v>1.0633608000000001</v>
      </c>
      <c r="E1558" s="23">
        <f t="shared" si="81"/>
        <v>-5.0714489381214811E-2</v>
      </c>
      <c r="F1558" s="24">
        <f t="shared" si="82"/>
        <v>4.0159342487940887E-5</v>
      </c>
      <c r="G1558" s="119"/>
      <c r="H1558" s="4"/>
    </row>
    <row r="1559" spans="1:8" x14ac:dyDescent="0.15">
      <c r="A1559" s="65" t="s">
        <v>380</v>
      </c>
      <c r="B1559" s="59" t="s">
        <v>1690</v>
      </c>
      <c r="C1559" s="21">
        <v>0.30761430000000001</v>
      </c>
      <c r="D1559" s="22">
        <v>0.60376569999999996</v>
      </c>
      <c r="E1559" s="23">
        <f t="shared" si="81"/>
        <v>-0.49050716196696831</v>
      </c>
      <c r="F1559" s="24">
        <f t="shared" si="82"/>
        <v>1.2238145600439249E-5</v>
      </c>
      <c r="G1559" s="119"/>
      <c r="H1559" s="4"/>
    </row>
    <row r="1560" spans="1:8" x14ac:dyDescent="0.15">
      <c r="A1560" s="59" t="s">
        <v>1722</v>
      </c>
      <c r="B1560" s="59" t="s">
        <v>1723</v>
      </c>
      <c r="C1560" s="21">
        <v>0.34588409999999997</v>
      </c>
      <c r="D1560" s="22">
        <v>0.97462070000000001</v>
      </c>
      <c r="E1560" s="23">
        <f t="shared" si="81"/>
        <v>-0.64510901523023267</v>
      </c>
      <c r="F1560" s="24">
        <f t="shared" si="82"/>
        <v>1.376067359897407E-5</v>
      </c>
      <c r="G1560" s="119"/>
    </row>
    <row r="1561" spans="1:8" x14ac:dyDescent="0.15">
      <c r="A1561" s="65" t="s">
        <v>1725</v>
      </c>
      <c r="B1561" s="59" t="s">
        <v>1726</v>
      </c>
      <c r="C1561" s="21">
        <v>0.40213900000000002</v>
      </c>
      <c r="D1561" s="22">
        <v>0.2208965</v>
      </c>
      <c r="E1561" s="23">
        <f t="shared" si="81"/>
        <v>0.82048606474072705</v>
      </c>
      <c r="F1561" s="24">
        <f t="shared" si="82"/>
        <v>1.5998721885214828E-5</v>
      </c>
      <c r="G1561" s="119"/>
      <c r="H1561" s="4"/>
    </row>
    <row r="1562" spans="1:8" x14ac:dyDescent="0.15">
      <c r="A1562" s="65" t="s">
        <v>1727</v>
      </c>
      <c r="B1562" s="59" t="s">
        <v>1728</v>
      </c>
      <c r="C1562" s="21">
        <v>11.122920000000001</v>
      </c>
      <c r="D1562" s="22">
        <v>1.5501084599999999</v>
      </c>
      <c r="E1562" s="23">
        <f t="shared" si="81"/>
        <v>6.1755753142589782</v>
      </c>
      <c r="F1562" s="24">
        <f t="shared" si="82"/>
        <v>4.4251491059433108E-4</v>
      </c>
      <c r="G1562" s="119"/>
    </row>
    <row r="1563" spans="1:8" x14ac:dyDescent="0.15">
      <c r="A1563" s="59" t="s">
        <v>1061</v>
      </c>
      <c r="B1563" s="59" t="s">
        <v>1062</v>
      </c>
      <c r="C1563" s="21">
        <v>7.9170109999999996</v>
      </c>
      <c r="D1563" s="22"/>
      <c r="E1563" s="23" t="str">
        <f>IF(ISERROR(C1563/D1563-1),"",((C1563/D1563-1)))</f>
        <v/>
      </c>
      <c r="F1563" s="24">
        <f>C1563/$C$1656</f>
        <v>3.1497083633068795E-4</v>
      </c>
      <c r="G1563" s="119"/>
    </row>
    <row r="1564" spans="1:8" x14ac:dyDescent="0.15">
      <c r="A1564" s="65" t="s">
        <v>96</v>
      </c>
      <c r="B1564" s="59" t="s">
        <v>97</v>
      </c>
      <c r="C1564" s="21">
        <v>17.01878</v>
      </c>
      <c r="D1564" s="22">
        <v>19.668942449999999</v>
      </c>
      <c r="E1564" s="23">
        <f>IF(ISERROR(C1564/D1564-1),"",((C1564/D1564-1)))</f>
        <v>-0.13473843124697327</v>
      </c>
      <c r="F1564" s="24">
        <f>C1564/$C$1656</f>
        <v>6.7707615537328236E-4</v>
      </c>
      <c r="G1564" s="119"/>
      <c r="H1564" s="4"/>
    </row>
    <row r="1565" spans="1:8" x14ac:dyDescent="0.15">
      <c r="A1565" s="59" t="s">
        <v>1757</v>
      </c>
      <c r="B1565" s="59" t="s">
        <v>1758</v>
      </c>
      <c r="C1565" s="21">
        <v>0.25433909999999998</v>
      </c>
      <c r="D1565" s="22">
        <v>0.15145145000000002</v>
      </c>
      <c r="E1565" s="23">
        <f>IF(ISERROR(C1565/D1565-1),"",((C1565/D1565-1)))</f>
        <v>0.67934410664275546</v>
      </c>
      <c r="F1565" s="24">
        <f>C1565/$C$1656</f>
        <v>1.0118641876156858E-5</v>
      </c>
      <c r="G1565" s="119"/>
    </row>
    <row r="1566" spans="1:8" x14ac:dyDescent="0.15">
      <c r="A1566" s="59" t="s">
        <v>542</v>
      </c>
      <c r="B1566" s="59" t="s">
        <v>1761</v>
      </c>
      <c r="C1566" s="21">
        <v>6.87704</v>
      </c>
      <c r="D1566" s="22">
        <v>5.6815406299999998</v>
      </c>
      <c r="E1566" s="23">
        <f t="shared" ref="E1566:E1578" si="83">IF(ISERROR(C1566/D1566-1),"",((C1566/D1566-1)))</f>
        <v>0.21041816786233225</v>
      </c>
      <c r="F1566" s="24">
        <f t="shared" ref="F1566:F1578" si="84">C1566/$C$1656</f>
        <v>2.7359656823510722E-4</v>
      </c>
      <c r="G1566" s="119"/>
    </row>
    <row r="1567" spans="1:8" x14ac:dyDescent="0.15">
      <c r="A1567" s="65" t="s">
        <v>1764</v>
      </c>
      <c r="B1567" s="59" t="s">
        <v>1765</v>
      </c>
      <c r="C1567" s="21">
        <v>0.70337830000000001</v>
      </c>
      <c r="D1567" s="22">
        <v>0.52959706000000006</v>
      </c>
      <c r="E1567" s="23">
        <f t="shared" si="83"/>
        <v>0.3281386040927039</v>
      </c>
      <c r="F1567" s="24">
        <f t="shared" si="84"/>
        <v>2.7983244106627808E-5</v>
      </c>
      <c r="G1567" s="119"/>
      <c r="H1567" s="4"/>
    </row>
    <row r="1568" spans="1:8" x14ac:dyDescent="0.15">
      <c r="A1568" s="65" t="s">
        <v>1766</v>
      </c>
      <c r="B1568" s="59" t="s">
        <v>1767</v>
      </c>
      <c r="C1568" s="21">
        <v>0.53802319999999992</v>
      </c>
      <c r="D1568" s="22">
        <v>1.8376614899999999</v>
      </c>
      <c r="E1568" s="23">
        <f t="shared" si="83"/>
        <v>-0.70722398933222463</v>
      </c>
      <c r="F1568" s="24">
        <f t="shared" si="84"/>
        <v>2.1404746977023649E-5</v>
      </c>
      <c r="G1568" s="119"/>
      <c r="H1568" s="4"/>
    </row>
    <row r="1569" spans="1:8" x14ac:dyDescent="0.15">
      <c r="A1569" s="65" t="s">
        <v>1768</v>
      </c>
      <c r="B1569" s="59" t="s">
        <v>1769</v>
      </c>
      <c r="C1569" s="21">
        <v>1.8689999999999998E-2</v>
      </c>
      <c r="D1569" s="22">
        <v>2.1930400000000003E-2</v>
      </c>
      <c r="E1569" s="23">
        <f t="shared" si="83"/>
        <v>-0.14775836282055976</v>
      </c>
      <c r="F1569" s="24">
        <f t="shared" si="84"/>
        <v>7.4356407121583603E-7</v>
      </c>
      <c r="G1569" s="119"/>
      <c r="H1569" s="4"/>
    </row>
    <row r="1570" spans="1:8" x14ac:dyDescent="0.15">
      <c r="A1570" s="65" t="s">
        <v>1770</v>
      </c>
      <c r="B1570" s="59" t="s">
        <v>1771</v>
      </c>
      <c r="C1570" s="21">
        <v>2.5019200000000002E-2</v>
      </c>
      <c r="D1570" s="22">
        <v>2.638675E-2</v>
      </c>
      <c r="E1570" s="23">
        <f t="shared" si="83"/>
        <v>-5.1827148095161313E-2</v>
      </c>
      <c r="F1570" s="24">
        <f t="shared" si="84"/>
        <v>9.9536534031906088E-7</v>
      </c>
      <c r="G1570" s="119"/>
      <c r="H1570" s="4"/>
    </row>
    <row r="1571" spans="1:8" x14ac:dyDescent="0.15">
      <c r="A1571" s="65" t="s">
        <v>1772</v>
      </c>
      <c r="B1571" s="59" t="s">
        <v>1773</v>
      </c>
      <c r="C1571" s="21">
        <v>1.7031650000000002E-2</v>
      </c>
      <c r="D1571" s="22">
        <v>0.16814489999999999</v>
      </c>
      <c r="E1571" s="23">
        <f t="shared" si="83"/>
        <v>-0.89870849487555082</v>
      </c>
      <c r="F1571" s="24">
        <f t="shared" si="84"/>
        <v>6.7758817621846957E-7</v>
      </c>
      <c r="G1571" s="119"/>
      <c r="H1571" s="4"/>
    </row>
    <row r="1572" spans="1:8" x14ac:dyDescent="0.15">
      <c r="A1572" s="65" t="s">
        <v>1778</v>
      </c>
      <c r="B1572" s="59" t="s">
        <v>1779</v>
      </c>
      <c r="C1572" s="21">
        <v>1.227814</v>
      </c>
      <c r="D1572" s="22">
        <v>0.70582943999999992</v>
      </c>
      <c r="E1572" s="23">
        <f t="shared" si="83"/>
        <v>0.73953356210248211</v>
      </c>
      <c r="F1572" s="24">
        <f t="shared" si="84"/>
        <v>4.8847425175805277E-5</v>
      </c>
      <c r="G1572" s="119"/>
      <c r="H1572" s="4"/>
    </row>
    <row r="1573" spans="1:8" x14ac:dyDescent="0.15">
      <c r="A1573" s="65" t="s">
        <v>98</v>
      </c>
      <c r="B1573" s="59" t="s">
        <v>835</v>
      </c>
      <c r="C1573" s="21">
        <v>0.45744200000000002</v>
      </c>
      <c r="D1573" s="22">
        <v>2.2234584800000001</v>
      </c>
      <c r="E1573" s="23">
        <f t="shared" si="83"/>
        <v>-0.79426555336441451</v>
      </c>
      <c r="F1573" s="24">
        <f t="shared" si="84"/>
        <v>1.8198899725260276E-5</v>
      </c>
      <c r="G1573" s="119"/>
      <c r="H1573" s="4"/>
    </row>
    <row r="1574" spans="1:8" x14ac:dyDescent="0.15">
      <c r="A1574" s="65" t="s">
        <v>554</v>
      </c>
      <c r="B1574" s="59" t="s">
        <v>2</v>
      </c>
      <c r="C1574" s="21">
        <v>3.20749</v>
      </c>
      <c r="D1574" s="22">
        <v>5.2457335</v>
      </c>
      <c r="E1574" s="23">
        <f t="shared" si="83"/>
        <v>-0.38855262090611353</v>
      </c>
      <c r="F1574" s="24">
        <f t="shared" si="84"/>
        <v>1.2760697286164164E-4</v>
      </c>
      <c r="G1574" s="119"/>
      <c r="H1574" s="4"/>
    </row>
    <row r="1575" spans="1:8" x14ac:dyDescent="0.15">
      <c r="A1575" s="59" t="s">
        <v>7</v>
      </c>
      <c r="B1575" s="59" t="s">
        <v>8</v>
      </c>
      <c r="C1575" s="21">
        <v>5.4673349999999996E-2</v>
      </c>
      <c r="D1575" s="22">
        <v>8.9737499999999998E-2</v>
      </c>
      <c r="E1575" s="23">
        <f t="shared" si="83"/>
        <v>-0.39074132887588808</v>
      </c>
      <c r="F1575" s="24">
        <f t="shared" si="84"/>
        <v>2.1751278070095413E-6</v>
      </c>
      <c r="G1575" s="119"/>
    </row>
    <row r="1576" spans="1:8" x14ac:dyDescent="0.15">
      <c r="A1576" s="59" t="s">
        <v>686</v>
      </c>
      <c r="B1576" s="59" t="s">
        <v>452</v>
      </c>
      <c r="C1576" s="21">
        <v>5.2241010000000001</v>
      </c>
      <c r="D1576" s="22">
        <v>4.1009734700000005</v>
      </c>
      <c r="E1576" s="23">
        <f t="shared" si="83"/>
        <v>0.27386851883243213</v>
      </c>
      <c r="F1576" s="24">
        <f t="shared" si="84"/>
        <v>2.0783594478345215E-4</v>
      </c>
      <c r="G1576" s="119"/>
    </row>
    <row r="1577" spans="1:8" x14ac:dyDescent="0.15">
      <c r="A1577" s="59" t="s">
        <v>840</v>
      </c>
      <c r="B1577" s="59" t="s">
        <v>841</v>
      </c>
      <c r="C1577" s="131">
        <v>1.3320000000000001E-3</v>
      </c>
      <c r="D1577" s="22">
        <v>3.1985E-3</v>
      </c>
      <c r="E1577" s="23">
        <f t="shared" si="83"/>
        <v>-0.5835547913084258</v>
      </c>
      <c r="F1577" s="24">
        <f t="shared" si="84"/>
        <v>5.2992367194194423E-8</v>
      </c>
      <c r="G1577" s="119"/>
    </row>
    <row r="1578" spans="1:8" s="4" customFormat="1" x14ac:dyDescent="0.15">
      <c r="A1578" s="111" t="s">
        <v>632</v>
      </c>
      <c r="B1578" s="26"/>
      <c r="C1578" s="28">
        <f>SUM(C1547:C1577)</f>
        <v>420.11367609999996</v>
      </c>
      <c r="D1578" s="28">
        <f>SUM(D1547:D1577)</f>
        <v>131.83275523000003</v>
      </c>
      <c r="E1578" s="29">
        <f t="shared" si="83"/>
        <v>2.1867169533630317</v>
      </c>
      <c r="F1578" s="49">
        <f t="shared" si="84"/>
        <v>1.6713827467863408E-2</v>
      </c>
      <c r="G1578" s="119"/>
      <c r="H1578" s="19"/>
    </row>
    <row r="1579" spans="1:8" x14ac:dyDescent="0.15">
      <c r="E1579" s="32"/>
      <c r="G1579" s="119"/>
      <c r="H1579" s="19"/>
    </row>
    <row r="1580" spans="1:8" s="4" customFormat="1" x14ac:dyDescent="0.15">
      <c r="A1580" s="110" t="s">
        <v>46</v>
      </c>
      <c r="B1580" s="33" t="s">
        <v>929</v>
      </c>
      <c r="C1580" s="137" t="s">
        <v>349</v>
      </c>
      <c r="D1580" s="138"/>
      <c r="E1580" s="139"/>
      <c r="F1580" s="112"/>
      <c r="G1580" s="119"/>
      <c r="H1580" s="19"/>
    </row>
    <row r="1581" spans="1:8" s="4" customFormat="1" x14ac:dyDescent="0.15">
      <c r="A1581" s="37"/>
      <c r="B1581" s="36"/>
      <c r="C1581" s="7" t="s">
        <v>738</v>
      </c>
      <c r="D1581" s="38" t="s">
        <v>700</v>
      </c>
      <c r="E1581" s="38" t="s">
        <v>898</v>
      </c>
      <c r="F1581" s="40" t="s">
        <v>899</v>
      </c>
      <c r="G1581" s="119"/>
      <c r="H1581" s="19"/>
    </row>
    <row r="1582" spans="1:8" ht="12.75" customHeight="1" x14ac:dyDescent="0.15">
      <c r="A1582" s="65" t="s">
        <v>562</v>
      </c>
      <c r="B1582" s="58" t="s">
        <v>51</v>
      </c>
      <c r="C1582" s="44">
        <v>4.6627080000000003</v>
      </c>
      <c r="D1582" s="45">
        <v>3.3560633199999996</v>
      </c>
      <c r="E1582" s="41">
        <f t="shared" ref="E1582:E1589" si="85">IF(ISERROR(C1582/D1582-1),"",((C1582/D1582-1)))</f>
        <v>0.38933850628301037</v>
      </c>
      <c r="F1582" s="42">
        <f t="shared" ref="F1582:F1590" si="86">C1582/$C$1656</f>
        <v>1.855014522937747E-4</v>
      </c>
      <c r="G1582" s="119"/>
    </row>
    <row r="1583" spans="1:8" x14ac:dyDescent="0.15">
      <c r="A1583" s="65" t="s">
        <v>47</v>
      </c>
      <c r="B1583" s="59" t="s">
        <v>48</v>
      </c>
      <c r="C1583" s="21">
        <v>47.77704</v>
      </c>
      <c r="D1583" s="22">
        <v>49.4600534</v>
      </c>
      <c r="E1583" s="23">
        <f t="shared" si="85"/>
        <v>-3.4027731154855578E-2</v>
      </c>
      <c r="F1583" s="24">
        <f t="shared" si="86"/>
        <v>1.9007645999487347E-3</v>
      </c>
      <c r="G1583" s="119"/>
    </row>
    <row r="1584" spans="1:8" x14ac:dyDescent="0.15">
      <c r="A1584" s="65" t="s">
        <v>561</v>
      </c>
      <c r="B1584" s="59" t="s">
        <v>55</v>
      </c>
      <c r="C1584" s="21">
        <v>21.726469999999999</v>
      </c>
      <c r="D1584" s="22">
        <v>20.625314789999997</v>
      </c>
      <c r="E1584" s="23">
        <f t="shared" si="85"/>
        <v>5.3388528670305968E-2</v>
      </c>
      <c r="F1584" s="24">
        <f t="shared" si="86"/>
        <v>8.6436717422946636E-4</v>
      </c>
      <c r="G1584" s="119"/>
    </row>
    <row r="1585" spans="1:8" x14ac:dyDescent="0.15">
      <c r="A1585" s="65" t="s">
        <v>49</v>
      </c>
      <c r="B1585" s="59" t="s">
        <v>50</v>
      </c>
      <c r="C1585" s="21">
        <v>1.7361139999999999</v>
      </c>
      <c r="D1585" s="22">
        <v>2.4105253700000002</v>
      </c>
      <c r="E1585" s="23">
        <f t="shared" si="85"/>
        <v>-0.27977775234948066</v>
      </c>
      <c r="F1585" s="24">
        <f t="shared" si="86"/>
        <v>6.9069662596833072E-5</v>
      </c>
      <c r="G1585" s="119"/>
    </row>
    <row r="1586" spans="1:8" x14ac:dyDescent="0.15">
      <c r="A1586" s="65" t="s">
        <v>564</v>
      </c>
      <c r="B1586" s="59" t="s">
        <v>52</v>
      </c>
      <c r="C1586" s="21">
        <v>150.10409999999999</v>
      </c>
      <c r="D1586" s="22">
        <v>165.87527491</v>
      </c>
      <c r="E1586" s="23">
        <f t="shared" si="85"/>
        <v>-9.5078515580800604E-2</v>
      </c>
      <c r="F1586" s="24">
        <f t="shared" si="86"/>
        <v>5.9717504388544134E-3</v>
      </c>
      <c r="G1586" s="119"/>
    </row>
    <row r="1587" spans="1:8" x14ac:dyDescent="0.15">
      <c r="A1587" s="65" t="s">
        <v>563</v>
      </c>
      <c r="B1587" s="59" t="s">
        <v>53</v>
      </c>
      <c r="C1587" s="21">
        <v>25.113420000000001</v>
      </c>
      <c r="D1587" s="22">
        <v>64.943886789999993</v>
      </c>
      <c r="E1587" s="23">
        <f t="shared" si="85"/>
        <v>-0.61330586693701017</v>
      </c>
      <c r="F1587" s="24">
        <f t="shared" si="86"/>
        <v>9.9911379440092052E-4</v>
      </c>
      <c r="G1587" s="119"/>
    </row>
    <row r="1588" spans="1:8" x14ac:dyDescent="0.15">
      <c r="A1588" s="65" t="s">
        <v>56</v>
      </c>
      <c r="B1588" s="59" t="s">
        <v>57</v>
      </c>
      <c r="C1588" s="21">
        <v>0.14928929999999999</v>
      </c>
      <c r="D1588" s="22">
        <v>0.16351914000000001</v>
      </c>
      <c r="E1588" s="23">
        <f t="shared" si="85"/>
        <v>-8.70224733324797E-2</v>
      </c>
      <c r="F1588" s="24">
        <f t="shared" si="86"/>
        <v>5.9393343872103966E-6</v>
      </c>
      <c r="G1588" s="119"/>
    </row>
    <row r="1589" spans="1:8" x14ac:dyDescent="0.15">
      <c r="A1589" s="65" t="s">
        <v>473</v>
      </c>
      <c r="B1589" s="60" t="s">
        <v>54</v>
      </c>
      <c r="C1589" s="131">
        <v>15.45378</v>
      </c>
      <c r="D1589" s="46">
        <v>12.893916800000001</v>
      </c>
      <c r="E1589" s="47">
        <f t="shared" si="85"/>
        <v>0.19853262896810375</v>
      </c>
      <c r="F1589" s="43">
        <f t="shared" si="86"/>
        <v>6.1481410232604942E-4</v>
      </c>
      <c r="G1589" s="119"/>
    </row>
    <row r="1590" spans="1:8" s="4" customFormat="1" x14ac:dyDescent="0.15">
      <c r="A1590" s="111" t="s">
        <v>632</v>
      </c>
      <c r="B1590" s="57"/>
      <c r="C1590" s="27">
        <f>SUM(C1582:C1589)</f>
        <v>266.7229213</v>
      </c>
      <c r="D1590" s="28">
        <f>SUM(D1582:D1589)</f>
        <v>319.72855451999999</v>
      </c>
      <c r="E1590" s="49">
        <f>C1590/D1590-1</f>
        <v>-0.16578323227831793</v>
      </c>
      <c r="F1590" s="49">
        <f t="shared" si="86"/>
        <v>1.0611320559037402E-2</v>
      </c>
      <c r="G1590" s="119"/>
      <c r="H1590"/>
    </row>
    <row r="1591" spans="1:8" x14ac:dyDescent="0.15">
      <c r="E1591" s="32"/>
      <c r="G1591" s="119"/>
    </row>
    <row r="1592" spans="1:8" s="4" customFormat="1" x14ac:dyDescent="0.15">
      <c r="A1592" s="33" t="s">
        <v>41</v>
      </c>
      <c r="B1592" s="33" t="s">
        <v>929</v>
      </c>
      <c r="C1592" s="137" t="s">
        <v>349</v>
      </c>
      <c r="D1592" s="138"/>
      <c r="E1592" s="139"/>
      <c r="F1592" s="112"/>
      <c r="G1592" s="119"/>
      <c r="H1592"/>
    </row>
    <row r="1593" spans="1:8" s="4" customFormat="1" x14ac:dyDescent="0.15">
      <c r="A1593" s="36"/>
      <c r="B1593" s="36"/>
      <c r="C1593" s="7" t="s">
        <v>738</v>
      </c>
      <c r="D1593" s="38" t="s">
        <v>700</v>
      </c>
      <c r="E1593" s="38" t="s">
        <v>898</v>
      </c>
      <c r="F1593" s="40" t="s">
        <v>899</v>
      </c>
      <c r="G1593" s="119"/>
      <c r="H1593"/>
    </row>
    <row r="1594" spans="1:8" x14ac:dyDescent="0.15">
      <c r="A1594" s="25" t="s">
        <v>42</v>
      </c>
      <c r="B1594" s="25" t="s">
        <v>43</v>
      </c>
      <c r="C1594" s="21">
        <v>0</v>
      </c>
      <c r="D1594" s="22">
        <v>0</v>
      </c>
      <c r="E1594" s="23" t="str">
        <f>IF(ISERROR(C1594/D1594-1),"",((C1594/D1594-1)))</f>
        <v/>
      </c>
      <c r="F1594" s="24">
        <f t="shared" ref="F1594:F1616" si="87">C1594/$C$1656</f>
        <v>0</v>
      </c>
      <c r="G1594" s="119"/>
    </row>
    <row r="1595" spans="1:8" x14ac:dyDescent="0.15">
      <c r="A1595" s="25" t="s">
        <v>1171</v>
      </c>
      <c r="B1595" s="25" t="s">
        <v>1172</v>
      </c>
      <c r="C1595" s="21">
        <v>2.1588409999999998</v>
      </c>
      <c r="D1595" s="22">
        <v>2.8531023599999998</v>
      </c>
      <c r="E1595" s="23">
        <f>IF(ISERROR(C1595/D1595-1),"",((C1595/D1595-1)))</f>
        <v>-0.24333559487154188</v>
      </c>
      <c r="F1595" s="24">
        <f t="shared" si="87"/>
        <v>8.5887458698109511E-5</v>
      </c>
      <c r="G1595" s="119"/>
    </row>
    <row r="1596" spans="1:8" x14ac:dyDescent="0.15">
      <c r="A1596" s="25" t="s">
        <v>1173</v>
      </c>
      <c r="B1596" s="25" t="s">
        <v>1174</v>
      </c>
      <c r="C1596" s="21">
        <v>0.15234600000000001</v>
      </c>
      <c r="D1596" s="22">
        <v>7.3438320000000001E-2</v>
      </c>
      <c r="E1596" s="23">
        <f>IF(ISERROR(C1596/D1596-1),"",((C1596/D1596-1)))</f>
        <v>1.074475559898429</v>
      </c>
      <c r="F1596" s="24">
        <f t="shared" si="87"/>
        <v>6.0609423217468048E-6</v>
      </c>
      <c r="G1596" s="119"/>
    </row>
    <row r="1597" spans="1:8" x14ac:dyDescent="0.15">
      <c r="A1597" s="25" t="s">
        <v>1175</v>
      </c>
      <c r="B1597" s="25" t="s">
        <v>1176</v>
      </c>
      <c r="C1597" s="21">
        <v>0.1993192</v>
      </c>
      <c r="D1597" s="22">
        <v>0.75649999999999995</v>
      </c>
      <c r="E1597" s="23">
        <f t="shared" ref="E1597:E1608" si="88">IF(ISERROR(C1597/D1597-1),"",((C1597/D1597-1)))</f>
        <v>-0.73652452081956377</v>
      </c>
      <c r="F1597" s="24">
        <f t="shared" si="87"/>
        <v>7.9297269033431512E-6</v>
      </c>
      <c r="G1597" s="119"/>
    </row>
    <row r="1598" spans="1:8" x14ac:dyDescent="0.15">
      <c r="A1598" s="25" t="s">
        <v>508</v>
      </c>
      <c r="B1598" s="25" t="s">
        <v>1184</v>
      </c>
      <c r="C1598" s="21">
        <v>5.495411E-2</v>
      </c>
      <c r="D1598" s="22">
        <v>9.5250000000000005E-3</v>
      </c>
      <c r="E1598" s="23">
        <f t="shared" si="88"/>
        <v>4.7694603674540677</v>
      </c>
      <c r="F1598" s="24">
        <f t="shared" si="87"/>
        <v>2.1862975795421557E-6</v>
      </c>
      <c r="G1598" s="119"/>
    </row>
    <row r="1599" spans="1:8" x14ac:dyDescent="0.15">
      <c r="A1599" s="25" t="s">
        <v>513</v>
      </c>
      <c r="B1599" s="25" t="s">
        <v>1190</v>
      </c>
      <c r="C1599" s="21">
        <v>4.4339399999999999E-3</v>
      </c>
      <c r="D1599" s="22">
        <v>5.2268999999999996E-3</v>
      </c>
      <c r="E1599" s="23">
        <f t="shared" si="88"/>
        <v>-0.15170751305745278</v>
      </c>
      <c r="F1599" s="24">
        <f t="shared" si="87"/>
        <v>1.7640013258035015E-7</v>
      </c>
      <c r="G1599" s="119"/>
    </row>
    <row r="1600" spans="1:8" x14ac:dyDescent="0.15">
      <c r="A1600" s="25" t="s">
        <v>1475</v>
      </c>
      <c r="B1600" s="25" t="s">
        <v>1476</v>
      </c>
      <c r="C1600" s="21">
        <v>0</v>
      </c>
      <c r="D1600" s="22">
        <v>0</v>
      </c>
      <c r="E1600" s="23" t="str">
        <f t="shared" si="88"/>
        <v/>
      </c>
      <c r="F1600" s="24">
        <f t="shared" si="87"/>
        <v>0</v>
      </c>
      <c r="G1600" s="119"/>
    </row>
    <row r="1601" spans="1:8" x14ac:dyDescent="0.15">
      <c r="A1601" s="25" t="s">
        <v>1477</v>
      </c>
      <c r="B1601" s="25" t="s">
        <v>1478</v>
      </c>
      <c r="C1601" s="21">
        <v>2.0948000000000004E-3</v>
      </c>
      <c r="D1601" s="22">
        <v>0</v>
      </c>
      <c r="E1601" s="23" t="str">
        <f t="shared" si="88"/>
        <v/>
      </c>
      <c r="F1601" s="24">
        <f t="shared" si="87"/>
        <v>8.3339647746545412E-8</v>
      </c>
      <c r="G1601" s="119"/>
    </row>
    <row r="1602" spans="1:8" x14ac:dyDescent="0.15">
      <c r="A1602" s="25" t="s">
        <v>518</v>
      </c>
      <c r="B1602" s="25" t="s">
        <v>1684</v>
      </c>
      <c r="C1602" s="21">
        <v>0</v>
      </c>
      <c r="D1602" s="22">
        <v>3.7980000000000002E-3</v>
      </c>
      <c r="E1602" s="23">
        <f t="shared" si="88"/>
        <v>-1</v>
      </c>
      <c r="F1602" s="24">
        <f t="shared" si="87"/>
        <v>0</v>
      </c>
      <c r="G1602" s="119"/>
    </row>
    <row r="1603" spans="1:8" x14ac:dyDescent="0.15">
      <c r="A1603" s="25" t="s">
        <v>312</v>
      </c>
      <c r="B1603" s="25" t="s">
        <v>313</v>
      </c>
      <c r="C1603" s="21">
        <v>6.7247000000000001E-3</v>
      </c>
      <c r="D1603" s="22">
        <v>2.0117999999999998E-3</v>
      </c>
      <c r="E1603" s="23">
        <f t="shared" si="88"/>
        <v>2.3426284918978033</v>
      </c>
      <c r="F1603" s="24">
        <f t="shared" si="87"/>
        <v>2.6753586461771715E-7</v>
      </c>
      <c r="G1603" s="119"/>
    </row>
    <row r="1604" spans="1:8" x14ac:dyDescent="0.15">
      <c r="A1604" s="25" t="s">
        <v>314</v>
      </c>
      <c r="B1604" s="25" t="s">
        <v>1724</v>
      </c>
      <c r="C1604" s="21">
        <v>1.8674820000000001</v>
      </c>
      <c r="D1604" s="22">
        <v>1.5448046499999999</v>
      </c>
      <c r="E1604" s="23">
        <f t="shared" si="88"/>
        <v>0.20887906441762727</v>
      </c>
      <c r="F1604" s="24">
        <f t="shared" si="87"/>
        <v>7.4296014919330767E-5</v>
      </c>
      <c r="G1604" s="119"/>
    </row>
    <row r="1605" spans="1:8" x14ac:dyDescent="0.15">
      <c r="A1605" s="25" t="s">
        <v>1725</v>
      </c>
      <c r="B1605" s="25" t="s">
        <v>1726</v>
      </c>
      <c r="C1605" s="21">
        <v>1.428E-3</v>
      </c>
      <c r="D1605" s="22">
        <v>8.9416600000000006E-3</v>
      </c>
      <c r="E1605" s="23">
        <f t="shared" si="88"/>
        <v>-0.840298110194304</v>
      </c>
      <c r="F1605" s="24">
        <f t="shared" si="87"/>
        <v>5.681163690188411E-8</v>
      </c>
      <c r="G1605" s="119"/>
    </row>
    <row r="1606" spans="1:8" x14ac:dyDescent="0.15">
      <c r="A1606" s="25" t="s">
        <v>665</v>
      </c>
      <c r="B1606" s="25" t="s">
        <v>842</v>
      </c>
      <c r="C1606" s="21">
        <v>6.1318779999999996E-2</v>
      </c>
      <c r="D1606" s="22">
        <v>1.5622423799999998</v>
      </c>
      <c r="E1606" s="23">
        <f t="shared" si="88"/>
        <v>-0.96074950930469571</v>
      </c>
      <c r="F1606" s="24">
        <f t="shared" si="87"/>
        <v>2.4395099892342527E-6</v>
      </c>
      <c r="G1606" s="119"/>
    </row>
    <row r="1607" spans="1:8" x14ac:dyDescent="0.15">
      <c r="A1607" s="25" t="s">
        <v>843</v>
      </c>
      <c r="B1607" s="25" t="s">
        <v>844</v>
      </c>
      <c r="C1607" s="21">
        <v>0</v>
      </c>
      <c r="D1607" s="22">
        <v>0.1319816</v>
      </c>
      <c r="E1607" s="23">
        <f t="shared" si="88"/>
        <v>-1</v>
      </c>
      <c r="F1607" s="24">
        <f t="shared" si="87"/>
        <v>0</v>
      </c>
      <c r="G1607" s="119"/>
    </row>
    <row r="1608" spans="1:8" x14ac:dyDescent="0.15">
      <c r="A1608" s="25" t="s">
        <v>845</v>
      </c>
      <c r="B1608" s="25" t="s">
        <v>846</v>
      </c>
      <c r="C1608" s="21">
        <v>8.1703999999999995E-3</v>
      </c>
      <c r="D1608" s="22">
        <v>1.1616899999999999E-2</v>
      </c>
      <c r="E1608" s="23">
        <f t="shared" si="88"/>
        <v>-0.29667983713383084</v>
      </c>
      <c r="F1608" s="24">
        <f t="shared" si="87"/>
        <v>3.2505167937195648E-7</v>
      </c>
      <c r="G1608" s="119"/>
    </row>
    <row r="1609" spans="1:8" x14ac:dyDescent="0.15">
      <c r="A1609" s="25" t="s">
        <v>847</v>
      </c>
      <c r="B1609" s="25" t="s">
        <v>848</v>
      </c>
      <c r="C1609" s="21">
        <v>1.1110500000000001</v>
      </c>
      <c r="D1609" s="22">
        <v>2.5085900000000002E-3</v>
      </c>
      <c r="E1609" s="23">
        <f>IF(ISERROR(C1609/D1609-1),"",((C1609/D1609-1)))</f>
        <v>441.89820177868842</v>
      </c>
      <c r="F1609" s="24">
        <f t="shared" si="87"/>
        <v>4.4202079257589879E-5</v>
      </c>
      <c r="G1609" s="119"/>
    </row>
    <row r="1610" spans="1:8" x14ac:dyDescent="0.15">
      <c r="A1610" s="25" t="s">
        <v>849</v>
      </c>
      <c r="B1610" s="25" t="s">
        <v>850</v>
      </c>
      <c r="C1610" s="21">
        <v>0</v>
      </c>
      <c r="D1610" s="22">
        <v>0</v>
      </c>
      <c r="E1610" s="23" t="str">
        <f t="shared" ref="E1610:E1615" si="89">IF(ISERROR(C1610/D1610-1),"",((C1610/D1610-1)))</f>
        <v/>
      </c>
      <c r="F1610" s="24">
        <f t="shared" si="87"/>
        <v>0</v>
      </c>
      <c r="G1610" s="119"/>
    </row>
    <row r="1611" spans="1:8" x14ac:dyDescent="0.15">
      <c r="A1611" s="25" t="s">
        <v>851</v>
      </c>
      <c r="B1611" s="25" t="s">
        <v>852</v>
      </c>
      <c r="C1611" s="21">
        <v>1.53914E-3</v>
      </c>
      <c r="D1611" s="22">
        <v>0</v>
      </c>
      <c r="E1611" s="23" t="str">
        <f t="shared" si="89"/>
        <v/>
      </c>
      <c r="F1611" s="24">
        <f t="shared" si="87"/>
        <v>6.1233237269724026E-8</v>
      </c>
      <c r="G1611" s="119"/>
    </row>
    <row r="1612" spans="1:8" x14ac:dyDescent="0.15">
      <c r="A1612" s="25" t="s">
        <v>853</v>
      </c>
      <c r="B1612" s="25" t="s">
        <v>854</v>
      </c>
      <c r="C1612" s="21">
        <v>0.1107798</v>
      </c>
      <c r="D1612" s="22">
        <v>3.5716449999999997E-2</v>
      </c>
      <c r="E1612" s="23">
        <f t="shared" si="89"/>
        <v>2.1016464402257227</v>
      </c>
      <c r="F1612" s="24">
        <f t="shared" si="87"/>
        <v>4.4072701496241881E-6</v>
      </c>
      <c r="G1612" s="119"/>
    </row>
    <row r="1613" spans="1:8" x14ac:dyDescent="0.15">
      <c r="A1613" s="25" t="s">
        <v>556</v>
      </c>
      <c r="B1613" s="25" t="s">
        <v>855</v>
      </c>
      <c r="C1613" s="21">
        <v>6.3151600000000002E-3</v>
      </c>
      <c r="D1613" s="22">
        <v>4.8325600000000005E-3</v>
      </c>
      <c r="E1613" s="23">
        <f t="shared" si="89"/>
        <v>0.3067939146125449</v>
      </c>
      <c r="F1613" s="24">
        <f t="shared" si="87"/>
        <v>2.5124270090847509E-7</v>
      </c>
      <c r="G1613" s="119"/>
    </row>
    <row r="1614" spans="1:8" x14ac:dyDescent="0.15">
      <c r="A1614" s="25" t="s">
        <v>557</v>
      </c>
      <c r="B1614" s="25" t="s">
        <v>856</v>
      </c>
      <c r="C1614" s="21">
        <v>0</v>
      </c>
      <c r="D1614" s="22">
        <v>4.0099999999999997E-3</v>
      </c>
      <c r="E1614" s="23">
        <f t="shared" si="89"/>
        <v>-1</v>
      </c>
      <c r="F1614" s="24">
        <f t="shared" si="87"/>
        <v>0</v>
      </c>
      <c r="G1614" s="119"/>
    </row>
    <row r="1615" spans="1:8" x14ac:dyDescent="0.15">
      <c r="A1615" s="25" t="s">
        <v>857</v>
      </c>
      <c r="B1615" s="25" t="s">
        <v>858</v>
      </c>
      <c r="C1615" s="21">
        <v>0</v>
      </c>
      <c r="D1615" s="22">
        <v>0</v>
      </c>
      <c r="E1615" s="23" t="str">
        <f t="shared" si="89"/>
        <v/>
      </c>
      <c r="F1615" s="24">
        <f t="shared" si="87"/>
        <v>0</v>
      </c>
      <c r="G1615" s="119"/>
    </row>
    <row r="1616" spans="1:8" s="4" customFormat="1" x14ac:dyDescent="0.15">
      <c r="A1616" s="111" t="s">
        <v>632</v>
      </c>
      <c r="B1616" s="26"/>
      <c r="C1616" s="27">
        <f>SUM(C1594:C1615)</f>
        <v>5.7467970300000006</v>
      </c>
      <c r="D1616" s="28">
        <f>SUM(D1594:D1615)</f>
        <v>7.0102571699999983</v>
      </c>
      <c r="E1616" s="29">
        <f>IF(ISERROR(C1616/D1616-1),"",((C1616/D1616-1)))</f>
        <v>-0.18023021258148764</v>
      </c>
      <c r="F1616" s="49">
        <f t="shared" si="87"/>
        <v>2.2863091471791739E-4</v>
      </c>
      <c r="G1616" s="119"/>
      <c r="H1616"/>
    </row>
    <row r="1617" spans="1:8" x14ac:dyDescent="0.15">
      <c r="E1617" s="32" t="str">
        <f>IF(ISERROR(C1617/D1617-1),"",((C1617/D1617-1)))</f>
        <v/>
      </c>
      <c r="G1617" s="119"/>
    </row>
    <row r="1618" spans="1:8" s="4" customFormat="1" x14ac:dyDescent="0.15">
      <c r="A1618" s="33" t="s">
        <v>44</v>
      </c>
      <c r="B1618" s="33" t="s">
        <v>929</v>
      </c>
      <c r="C1618" s="137" t="s">
        <v>349</v>
      </c>
      <c r="D1618" s="138"/>
      <c r="E1618" s="139"/>
      <c r="F1618" s="112"/>
      <c r="G1618" s="119"/>
      <c r="H1618"/>
    </row>
    <row r="1619" spans="1:8" s="4" customFormat="1" x14ac:dyDescent="0.15">
      <c r="A1619" s="36"/>
      <c r="B1619" s="36"/>
      <c r="C1619" s="7" t="s">
        <v>738</v>
      </c>
      <c r="D1619" s="38" t="s">
        <v>700</v>
      </c>
      <c r="E1619" s="38" t="s">
        <v>898</v>
      </c>
      <c r="F1619" s="40" t="s">
        <v>899</v>
      </c>
      <c r="G1619" s="119"/>
      <c r="H1619"/>
    </row>
    <row r="1620" spans="1:8" x14ac:dyDescent="0.15">
      <c r="A1620" s="25" t="s">
        <v>345</v>
      </c>
      <c r="B1620" s="25" t="s">
        <v>346</v>
      </c>
      <c r="C1620" s="21">
        <v>18.028739999999999</v>
      </c>
      <c r="D1620" s="22">
        <v>32.00086555</v>
      </c>
      <c r="E1620" s="23">
        <f>IF(ISERROR(C1620/D1620-1),"",((C1620/D1620-1)))</f>
        <v>-0.43661711362679068</v>
      </c>
      <c r="F1620" s="24">
        <f>C1620/$C$1656</f>
        <v>7.1725646406055603E-4</v>
      </c>
      <c r="G1620" s="119"/>
    </row>
    <row r="1621" spans="1:8" x14ac:dyDescent="0.15">
      <c r="A1621" s="25" t="s">
        <v>446</v>
      </c>
      <c r="B1621" s="25" t="s">
        <v>45</v>
      </c>
      <c r="C1621" s="21">
        <v>0</v>
      </c>
      <c r="D1621" s="22">
        <v>0</v>
      </c>
      <c r="E1621" s="23" t="str">
        <f>IF(ISERROR(C1621/D1621-1),"",((C1621/D1621-1)))</f>
        <v/>
      </c>
      <c r="F1621" s="24">
        <f>C1621/$C$1656</f>
        <v>0</v>
      </c>
      <c r="G1621" s="119"/>
    </row>
    <row r="1622" spans="1:8" s="4" customFormat="1" x14ac:dyDescent="0.15">
      <c r="A1622" s="111" t="s">
        <v>632</v>
      </c>
      <c r="B1622" s="26"/>
      <c r="C1622" s="27">
        <f>SUM(C1620:C1621)</f>
        <v>18.028739999999999</v>
      </c>
      <c r="D1622" s="28">
        <f>SUM(D1620:D1621)</f>
        <v>32.00086555</v>
      </c>
      <c r="E1622" s="49">
        <f>C1622/D1622-1</f>
        <v>-0.43661711362679068</v>
      </c>
      <c r="F1622" s="49">
        <f>C1622/$C$1656</f>
        <v>7.1725646406055603E-4</v>
      </c>
      <c r="G1622" s="119"/>
      <c r="H1622"/>
    </row>
    <row r="1623" spans="1:8" x14ac:dyDescent="0.15">
      <c r="G1623" s="119"/>
    </row>
    <row r="1624" spans="1:8" s="4" customFormat="1" x14ac:dyDescent="0.15">
      <c r="A1624" s="33" t="s">
        <v>58</v>
      </c>
      <c r="B1624" s="33" t="s">
        <v>929</v>
      </c>
      <c r="C1624" s="137" t="s">
        <v>349</v>
      </c>
      <c r="D1624" s="138"/>
      <c r="E1624" s="139"/>
      <c r="F1624" s="112"/>
      <c r="G1624" s="119"/>
      <c r="H1624"/>
    </row>
    <row r="1625" spans="1:8" s="4" customFormat="1" x14ac:dyDescent="0.15">
      <c r="A1625" s="36"/>
      <c r="B1625" s="36"/>
      <c r="C1625" s="7" t="s">
        <v>738</v>
      </c>
      <c r="D1625" s="38" t="s">
        <v>700</v>
      </c>
      <c r="E1625" s="38" t="s">
        <v>898</v>
      </c>
      <c r="F1625" s="40" t="s">
        <v>899</v>
      </c>
      <c r="G1625" s="119"/>
      <c r="H1625"/>
    </row>
    <row r="1626" spans="1:8" x14ac:dyDescent="0.15">
      <c r="A1626" s="20" t="s">
        <v>59</v>
      </c>
      <c r="B1626" s="61" t="s">
        <v>60</v>
      </c>
      <c r="C1626" s="44">
        <v>124.2128</v>
      </c>
      <c r="D1626" s="45">
        <v>139.27426324000001</v>
      </c>
      <c r="E1626" s="41">
        <f>IF(ISERROR(C1626/D1626-1),"",((C1626/D1626-1)))</f>
        <v>-0.1081424729136482</v>
      </c>
      <c r="F1626" s="42">
        <f>C1626/$C$1656</f>
        <v>4.9416894202845589E-3</v>
      </c>
      <c r="G1626" s="119"/>
    </row>
    <row r="1627" spans="1:8" x14ac:dyDescent="0.15">
      <c r="A1627" s="25" t="s">
        <v>61</v>
      </c>
      <c r="B1627" s="64" t="s">
        <v>62</v>
      </c>
      <c r="C1627" s="131">
        <v>38.675069999999998</v>
      </c>
      <c r="D1627" s="22">
        <v>31.046561730000001</v>
      </c>
      <c r="E1627" s="23">
        <f>IF(ISERROR(C1627/D1627-1),"",((C1627/D1627-1)))</f>
        <v>0.24571185486954072</v>
      </c>
      <c r="F1627" s="24">
        <f>C1627/$C$1656</f>
        <v>1.5386512843101898E-3</v>
      </c>
      <c r="G1627" s="119"/>
    </row>
    <row r="1628" spans="1:8" s="4" customFormat="1" x14ac:dyDescent="0.15">
      <c r="A1628" s="111" t="s">
        <v>632</v>
      </c>
      <c r="B1628" s="26"/>
      <c r="C1628" s="27">
        <f>SUM(C1626:C1627)</f>
        <v>162.88786999999999</v>
      </c>
      <c r="D1628" s="28">
        <f>SUM(D1626:D1627)</f>
        <v>170.32082497000002</v>
      </c>
      <c r="E1628" s="49">
        <f>C1628/D1628-1</f>
        <v>-4.364090516417618E-2</v>
      </c>
      <c r="F1628" s="48">
        <f>C1628/$C$1656</f>
        <v>6.4803407045947482E-3</v>
      </c>
      <c r="G1628" s="119"/>
      <c r="H1628"/>
    </row>
    <row r="1629" spans="1:8" x14ac:dyDescent="0.15">
      <c r="G1629" s="119"/>
    </row>
    <row r="1630" spans="1:8" s="4" customFormat="1" x14ac:dyDescent="0.15">
      <c r="A1630" s="33" t="s">
        <v>63</v>
      </c>
      <c r="B1630" s="33" t="s">
        <v>929</v>
      </c>
      <c r="C1630" s="137" t="s">
        <v>349</v>
      </c>
      <c r="D1630" s="138"/>
      <c r="E1630" s="139"/>
      <c r="F1630" s="112"/>
      <c r="G1630" s="119"/>
      <c r="H1630"/>
    </row>
    <row r="1631" spans="1:8" s="4" customFormat="1" x14ac:dyDescent="0.15">
      <c r="A1631" s="36"/>
      <c r="B1631" s="36"/>
      <c r="C1631" s="7" t="s">
        <v>700</v>
      </c>
      <c r="D1631" s="38" t="s">
        <v>700</v>
      </c>
      <c r="E1631" s="38" t="s">
        <v>898</v>
      </c>
      <c r="F1631" s="40" t="s">
        <v>899</v>
      </c>
      <c r="G1631" s="119"/>
      <c r="H1631"/>
    </row>
    <row r="1632" spans="1:8" x14ac:dyDescent="0.15">
      <c r="A1632" s="25" t="s">
        <v>64</v>
      </c>
      <c r="B1632" s="25" t="s">
        <v>65</v>
      </c>
      <c r="C1632" s="21">
        <v>2.5729009999999999</v>
      </c>
      <c r="D1632" s="22">
        <v>2.1091790499999998</v>
      </c>
      <c r="E1632" s="23">
        <f>IF(ISERROR(C1632/D1632-1),"",((C1632/D1632-1)))</f>
        <v>0.21985897783310526</v>
      </c>
      <c r="F1632" s="24">
        <f>C1632/$C$1656</f>
        <v>1.0236044635608859E-4</v>
      </c>
      <c r="G1632" s="119"/>
    </row>
    <row r="1633" spans="1:8" s="4" customFormat="1" x14ac:dyDescent="0.15">
      <c r="A1633" s="111" t="s">
        <v>632</v>
      </c>
      <c r="B1633" s="62"/>
      <c r="C1633" s="27">
        <f>SUM(C1632:C1632)</f>
        <v>2.5729009999999999</v>
      </c>
      <c r="D1633" s="28">
        <f>SUM(D1632:D1632)</f>
        <v>2.1091790499999998</v>
      </c>
      <c r="E1633" s="49">
        <f>C1633/D1633-1</f>
        <v>0.21985897783310526</v>
      </c>
      <c r="F1633" s="49">
        <f>C1633/$C$1656</f>
        <v>1.0236044635608859E-4</v>
      </c>
      <c r="G1633" s="119"/>
      <c r="H1633"/>
    </row>
    <row r="1634" spans="1:8" x14ac:dyDescent="0.15">
      <c r="G1634" s="119"/>
    </row>
    <row r="1635" spans="1:8" s="4" customFormat="1" x14ac:dyDescent="0.15">
      <c r="A1635" s="33" t="s">
        <v>66</v>
      </c>
      <c r="B1635" s="33" t="s">
        <v>929</v>
      </c>
      <c r="C1635" s="137" t="s">
        <v>349</v>
      </c>
      <c r="D1635" s="138"/>
      <c r="E1635" s="139"/>
      <c r="F1635" s="112"/>
      <c r="G1635" s="119"/>
      <c r="H1635"/>
    </row>
    <row r="1636" spans="1:8" s="4" customFormat="1" x14ac:dyDescent="0.15">
      <c r="A1636" s="36"/>
      <c r="B1636" s="36"/>
      <c r="C1636" s="7" t="s">
        <v>700</v>
      </c>
      <c r="D1636" s="38" t="s">
        <v>700</v>
      </c>
      <c r="E1636" s="38" t="s">
        <v>898</v>
      </c>
      <c r="F1636" s="40" t="s">
        <v>899</v>
      </c>
      <c r="G1636" s="119"/>
      <c r="H1636"/>
    </row>
    <row r="1637" spans="1:8" x14ac:dyDescent="0.15">
      <c r="A1637" s="51" t="s">
        <v>67</v>
      </c>
      <c r="B1637" s="31" t="s">
        <v>68</v>
      </c>
      <c r="C1637" s="53">
        <v>4.4867000000000003E-4</v>
      </c>
      <c r="D1637" s="54">
        <v>1.87846E-3</v>
      </c>
      <c r="E1637" s="55">
        <f>IF(ISERROR(C1637/D1637-1),"",((C1637/D1637-1)))</f>
        <v>-0.76115009103201559</v>
      </c>
      <c r="F1637" s="56">
        <f>C1637/$C$1656</f>
        <v>1.7849913955720129E-8</v>
      </c>
      <c r="G1637" s="119"/>
    </row>
    <row r="1638" spans="1:8" s="4" customFormat="1" x14ac:dyDescent="0.15">
      <c r="A1638" s="111" t="s">
        <v>632</v>
      </c>
      <c r="B1638" s="62"/>
      <c r="C1638" s="27">
        <f>SUM(C1637)</f>
        <v>4.4867000000000003E-4</v>
      </c>
      <c r="D1638" s="28">
        <f>SUM(D1637)</f>
        <v>1.87846E-3</v>
      </c>
      <c r="E1638" s="63">
        <f>IF(ISERROR(C1638/D1638-1),0,(C1638/D1638-1))</f>
        <v>-0.76115009103201559</v>
      </c>
      <c r="F1638" s="49">
        <f>C1638/$C$1656</f>
        <v>1.7849913955720129E-8</v>
      </c>
      <c r="G1638" s="119"/>
      <c r="H1638"/>
    </row>
    <row r="1639" spans="1:8" x14ac:dyDescent="0.15">
      <c r="G1639" s="119"/>
    </row>
    <row r="1640" spans="1:8" s="4" customFormat="1" x14ac:dyDescent="0.15">
      <c r="A1640" s="33" t="s">
        <v>99</v>
      </c>
      <c r="B1640" s="33" t="s">
        <v>929</v>
      </c>
      <c r="C1640" s="137" t="s">
        <v>349</v>
      </c>
      <c r="D1640" s="138"/>
      <c r="E1640" s="139"/>
      <c r="F1640" s="112"/>
      <c r="G1640" s="119"/>
      <c r="H1640"/>
    </row>
    <row r="1641" spans="1:8" s="4" customFormat="1" x14ac:dyDescent="0.15">
      <c r="A1641" s="36"/>
      <c r="B1641" s="36"/>
      <c r="C1641" s="7" t="s">
        <v>700</v>
      </c>
      <c r="D1641" s="38" t="s">
        <v>700</v>
      </c>
      <c r="E1641" s="38" t="s">
        <v>898</v>
      </c>
      <c r="F1641" s="40" t="s">
        <v>899</v>
      </c>
      <c r="G1641" s="119"/>
      <c r="H1641"/>
    </row>
    <row r="1642" spans="1:8" x14ac:dyDescent="0.15">
      <c r="A1642" s="51" t="s">
        <v>100</v>
      </c>
      <c r="B1642" s="51" t="s">
        <v>101</v>
      </c>
      <c r="C1642" s="53">
        <v>0.12332</v>
      </c>
      <c r="D1642" s="54">
        <v>0.15127873999999999</v>
      </c>
      <c r="E1642" s="55">
        <f>IF(ISERROR(C1642/D1642-1),"",((C1642/D1642-1)))</f>
        <v>-0.18481605544837298</v>
      </c>
      <c r="F1642" s="56">
        <f>C1642/$C$1656</f>
        <v>4.9061702120030447E-6</v>
      </c>
      <c r="G1642" s="119"/>
    </row>
    <row r="1643" spans="1:8" s="4" customFormat="1" x14ac:dyDescent="0.15">
      <c r="A1643" s="111" t="s">
        <v>632</v>
      </c>
      <c r="B1643" s="62"/>
      <c r="C1643" s="27">
        <f>SUM(C1642)</f>
        <v>0.12332</v>
      </c>
      <c r="D1643" s="28">
        <f>SUM(D1642)</f>
        <v>0.15127873999999999</v>
      </c>
      <c r="E1643" s="49">
        <f>C1643/D1643-1</f>
        <v>-0.18481605544837298</v>
      </c>
      <c r="F1643" s="49">
        <f>C1643/$C$1656</f>
        <v>4.9061702120030447E-6</v>
      </c>
      <c r="G1643" s="119"/>
      <c r="H1643"/>
    </row>
    <row r="1644" spans="1:8" x14ac:dyDescent="0.15">
      <c r="G1644" s="119"/>
    </row>
    <row r="1645" spans="1:8" s="4" customFormat="1" x14ac:dyDescent="0.15">
      <c r="A1645" s="33" t="s">
        <v>102</v>
      </c>
      <c r="B1645" s="33" t="s">
        <v>929</v>
      </c>
      <c r="C1645" s="137" t="s">
        <v>349</v>
      </c>
      <c r="D1645" s="138"/>
      <c r="E1645" s="139"/>
      <c r="F1645" s="112"/>
      <c r="G1645" s="119"/>
      <c r="H1645"/>
    </row>
    <row r="1646" spans="1:8" s="4" customFormat="1" x14ac:dyDescent="0.15">
      <c r="A1646" s="36"/>
      <c r="B1646" s="36"/>
      <c r="C1646" s="7" t="s">
        <v>700</v>
      </c>
      <c r="D1646" s="38" t="s">
        <v>700</v>
      </c>
      <c r="E1646" s="38" t="s">
        <v>898</v>
      </c>
      <c r="F1646" s="40" t="s">
        <v>899</v>
      </c>
      <c r="G1646" s="119"/>
      <c r="H1646"/>
    </row>
    <row r="1647" spans="1:8" x14ac:dyDescent="0.15">
      <c r="A1647" s="51" t="s">
        <v>565</v>
      </c>
      <c r="B1647" s="52" t="s">
        <v>103</v>
      </c>
      <c r="C1647" s="53">
        <v>6.7200410000000002</v>
      </c>
      <c r="D1647" s="54">
        <v>5.5636410599999992</v>
      </c>
      <c r="E1647" s="55">
        <f>IF(ISERROR(C1647/D1647-1),"",((C1647/D1647-1)))</f>
        <v>0.20784948696888095</v>
      </c>
      <c r="F1647" s="56">
        <f>C1647/$C$1656</f>
        <v>2.6735051068471584E-4</v>
      </c>
      <c r="G1647" s="119"/>
    </row>
    <row r="1648" spans="1:8" s="4" customFormat="1" x14ac:dyDescent="0.15">
      <c r="A1648" s="111" t="s">
        <v>632</v>
      </c>
      <c r="B1648" s="57"/>
      <c r="C1648" s="27">
        <f>SUM(C1647)</f>
        <v>6.7200410000000002</v>
      </c>
      <c r="D1648" s="28">
        <f>SUM(D1647)</f>
        <v>5.5636410599999992</v>
      </c>
      <c r="E1648" s="49">
        <f>IF(ISERROR(C1648/D1648-1),"",(C1648/D1648-1))</f>
        <v>0.20784948696888095</v>
      </c>
      <c r="F1648" s="49">
        <f>C1648/$C$1656</f>
        <v>2.6735051068471584E-4</v>
      </c>
      <c r="G1648" s="119"/>
      <c r="H1648"/>
    </row>
    <row r="1649" spans="1:8" x14ac:dyDescent="0.15">
      <c r="G1649" s="119"/>
    </row>
    <row r="1650" spans="1:8" s="4" customFormat="1" x14ac:dyDescent="0.15">
      <c r="A1650" s="33" t="s">
        <v>69</v>
      </c>
      <c r="B1650" s="33" t="s">
        <v>929</v>
      </c>
      <c r="C1650" s="137" t="s">
        <v>349</v>
      </c>
      <c r="D1650" s="138"/>
      <c r="E1650" s="139"/>
      <c r="F1650" s="112"/>
      <c r="G1650" s="119"/>
      <c r="H1650"/>
    </row>
    <row r="1651" spans="1:8" s="4" customFormat="1" x14ac:dyDescent="0.15">
      <c r="A1651" s="36"/>
      <c r="B1651" s="36"/>
      <c r="C1651" s="7" t="s">
        <v>700</v>
      </c>
      <c r="D1651" s="38" t="s">
        <v>700</v>
      </c>
      <c r="E1651" s="38" t="s">
        <v>898</v>
      </c>
      <c r="F1651" s="40" t="s">
        <v>899</v>
      </c>
      <c r="G1651" s="119"/>
      <c r="H1651"/>
    </row>
    <row r="1652" spans="1:8" x14ac:dyDescent="0.15">
      <c r="A1652" s="51" t="s">
        <v>70</v>
      </c>
      <c r="B1652" s="52" t="s">
        <v>71</v>
      </c>
      <c r="C1652" s="53">
        <v>1.8190999999999999E-3</v>
      </c>
      <c r="D1652" s="54">
        <v>2.1895E-3</v>
      </c>
      <c r="E1652" s="55">
        <f>IF(ISERROR(C1652/D1652-1),"",((C1652/D1652-1)))</f>
        <v>-0.16917104361726432</v>
      </c>
      <c r="F1652" s="56">
        <f>C1652/$C$1656</f>
        <v>7.2371182554774081E-8</v>
      </c>
      <c r="G1652" s="119"/>
    </row>
    <row r="1653" spans="1:8" s="4" customFormat="1" x14ac:dyDescent="0.15">
      <c r="A1653" s="111" t="s">
        <v>632</v>
      </c>
      <c r="B1653" s="57"/>
      <c r="C1653" s="27">
        <f>SUM(C1652)</f>
        <v>1.8190999999999999E-3</v>
      </c>
      <c r="D1653" s="28">
        <f>SUM(D1652)</f>
        <v>2.1895E-3</v>
      </c>
      <c r="E1653" s="49">
        <f>IF(ISERROR(C1653/D1653-1),"",(C1653/D1653-1))</f>
        <v>-0.16917104361726432</v>
      </c>
      <c r="F1653" s="49">
        <f>C1653/$C$1656</f>
        <v>7.2371182554774081E-8</v>
      </c>
      <c r="G1653" s="119"/>
      <c r="H1653"/>
    </row>
    <row r="1654" spans="1:8" x14ac:dyDescent="0.15">
      <c r="G1654" s="119"/>
    </row>
    <row r="1655" spans="1:8" x14ac:dyDescent="0.15">
      <c r="G1655" s="119"/>
    </row>
    <row r="1656" spans="1:8" s="4" customFormat="1" ht="14" thickBot="1" x14ac:dyDescent="0.2">
      <c r="A1656" s="66" t="s">
        <v>104</v>
      </c>
      <c r="B1656" s="66"/>
      <c r="C1656" s="67">
        <f>C465+C870+C1174+C1379+C1543+C1616+C1622+C1590+C1628+C1633+C1638+C1578+C1643+C1648+C1653</f>
        <v>25135.695393994916</v>
      </c>
      <c r="D1656" s="67">
        <f>D465+D870+D1174+D1379+D1543+D1616+D1622+D1590+D1628+D1633+D1638+D1578+D1643+D1648+D1653</f>
        <v>25768.102505957762</v>
      </c>
      <c r="E1656" s="108">
        <f>IF(ISERROR(C1656/D1656-1),"",((C1656/D1656-1)))</f>
        <v>-2.4542246050776484E-2</v>
      </c>
      <c r="F1656" s="108">
        <f>F465+F870+F1174+F1379+F1543+F1616+F1590+F1628+F1633+F1622+F1638+F1578+F1643+F1648+F1653</f>
        <v>1</v>
      </c>
      <c r="G1656" s="119"/>
      <c r="H1656"/>
    </row>
    <row r="1657" spans="1:8" ht="14" thickTop="1" x14ac:dyDescent="0.15">
      <c r="D1657" s="68"/>
      <c r="G1657" s="119"/>
    </row>
    <row r="1658" spans="1:8" x14ac:dyDescent="0.15">
      <c r="D1658" s="69"/>
      <c r="G1658" s="119"/>
    </row>
    <row r="1659" spans="1:8" s="4" customFormat="1" x14ac:dyDescent="0.15">
      <c r="A1659" s="70" t="s">
        <v>906</v>
      </c>
      <c r="B1659" s="70" t="s">
        <v>929</v>
      </c>
      <c r="C1659" s="143" t="s">
        <v>910</v>
      </c>
      <c r="D1659" s="144"/>
      <c r="E1659" s="145"/>
      <c r="F1659" s="71"/>
      <c r="G1659" s="119"/>
      <c r="H1659"/>
    </row>
    <row r="1660" spans="1:8" s="4" customFormat="1" x14ac:dyDescent="0.15">
      <c r="A1660" s="72"/>
      <c r="B1660" s="72"/>
      <c r="C1660" s="73" t="s">
        <v>738</v>
      </c>
      <c r="D1660" s="73" t="s">
        <v>700</v>
      </c>
      <c r="E1660" s="74" t="s">
        <v>898</v>
      </c>
      <c r="F1660" s="75" t="s">
        <v>899</v>
      </c>
      <c r="G1660" s="119"/>
      <c r="H1660"/>
    </row>
    <row r="1661" spans="1:8" s="4" customFormat="1" x14ac:dyDescent="0.15">
      <c r="A1661" s="76" t="s">
        <v>105</v>
      </c>
      <c r="B1661" s="76" t="s">
        <v>106</v>
      </c>
      <c r="C1661" s="129">
        <v>613.14859999999999</v>
      </c>
      <c r="D1661" s="129">
        <v>763.34171130999994</v>
      </c>
      <c r="E1661" s="77">
        <f t="shared" ref="E1661:E1666" si="90">IF(ISERROR(C1661/D1661-1),"",((C1661/D1661-1)))</f>
        <v>-0.19675737495367285</v>
      </c>
      <c r="F1661" s="78"/>
      <c r="G1661" s="119"/>
      <c r="H1661"/>
    </row>
    <row r="1662" spans="1:8" s="4" customFormat="1" x14ac:dyDescent="0.15">
      <c r="A1662" s="79" t="s">
        <v>107</v>
      </c>
      <c r="B1662" s="79" t="s">
        <v>108</v>
      </c>
      <c r="C1662" s="129">
        <v>529.84429999999998</v>
      </c>
      <c r="D1662" s="129">
        <v>623.20167462999996</v>
      </c>
      <c r="E1662" s="77">
        <f t="shared" si="90"/>
        <v>-0.14980283017600526</v>
      </c>
      <c r="F1662" s="80"/>
      <c r="G1662" s="119"/>
      <c r="H1662"/>
    </row>
    <row r="1663" spans="1:8" s="4" customFormat="1" x14ac:dyDescent="0.15">
      <c r="A1663" s="65" t="s">
        <v>109</v>
      </c>
      <c r="B1663" s="65" t="s">
        <v>110</v>
      </c>
      <c r="C1663" s="129">
        <v>188.81950000000001</v>
      </c>
      <c r="D1663" s="129">
        <v>244.93883246000001</v>
      </c>
      <c r="E1663" s="77">
        <f t="shared" si="90"/>
        <v>-0.22911570164834782</v>
      </c>
      <c r="F1663" s="81"/>
      <c r="G1663" s="119"/>
      <c r="H1663"/>
    </row>
    <row r="1664" spans="1:8" s="4" customFormat="1" x14ac:dyDescent="0.15">
      <c r="A1664" s="65" t="s">
        <v>113</v>
      </c>
      <c r="B1664" s="65" t="s">
        <v>114</v>
      </c>
      <c r="C1664" s="129">
        <v>115.4241</v>
      </c>
      <c r="D1664" s="129">
        <v>67.336361139999994</v>
      </c>
      <c r="E1664" s="77">
        <f t="shared" si="90"/>
        <v>0.71414222636741687</v>
      </c>
      <c r="F1664" s="81"/>
      <c r="G1664" s="119"/>
      <c r="H1664"/>
    </row>
    <row r="1665" spans="1:10" s="4" customFormat="1" x14ac:dyDescent="0.15">
      <c r="A1665" s="82" t="s">
        <v>111</v>
      </c>
      <c r="B1665" s="82" t="s">
        <v>112</v>
      </c>
      <c r="C1665" s="129">
        <v>31.012989999999999</v>
      </c>
      <c r="D1665" s="129">
        <v>13.877886609999999</v>
      </c>
      <c r="E1665" s="77">
        <f t="shared" si="90"/>
        <v>1.2347055334529786</v>
      </c>
      <c r="F1665" s="83"/>
      <c r="G1665" s="119"/>
      <c r="H1665"/>
    </row>
    <row r="1666" spans="1:10" s="4" customFormat="1" x14ac:dyDescent="0.15">
      <c r="A1666" s="84"/>
      <c r="B1666" s="84"/>
      <c r="C1666" s="85">
        <f>SUM(C1661:C1665)</f>
        <v>1478.2494899999999</v>
      </c>
      <c r="D1666" s="124">
        <f>SUM(D1661:D1665)</f>
        <v>1712.6964661499999</v>
      </c>
      <c r="E1666" s="86">
        <f t="shared" si="90"/>
        <v>-0.13688763933577641</v>
      </c>
      <c r="F1666" s="86"/>
      <c r="G1666" s="119"/>
      <c r="H1666"/>
    </row>
    <row r="1667" spans="1:10" x14ac:dyDescent="0.15">
      <c r="G1667" s="119"/>
    </row>
    <row r="1668" spans="1:10" s="4" customFormat="1" x14ac:dyDescent="0.15">
      <c r="A1668" s="87" t="s">
        <v>911</v>
      </c>
      <c r="B1668" s="87"/>
      <c r="C1668" s="50"/>
      <c r="D1668" s="50"/>
      <c r="E1668" s="88"/>
      <c r="F1668" s="50"/>
      <c r="G1668" s="119"/>
      <c r="H1668"/>
      <c r="I1668" s="18"/>
      <c r="J1668" s="14"/>
    </row>
    <row r="1669" spans="1:10" s="4" customFormat="1" x14ac:dyDescent="0.15">
      <c r="A1669" s="87" t="s">
        <v>350</v>
      </c>
      <c r="B1669" s="87"/>
      <c r="C1669" s="50"/>
      <c r="D1669" s="50"/>
      <c r="E1669" s="88"/>
      <c r="F1669" s="50"/>
      <c r="G1669" s="119"/>
      <c r="H1669"/>
      <c r="I1669" s="18"/>
      <c r="J1669" s="14"/>
    </row>
    <row r="1670" spans="1:10" s="4" customFormat="1" x14ac:dyDescent="0.15">
      <c r="A1670" s="50"/>
      <c r="B1670" s="50"/>
      <c r="C1670" s="50"/>
      <c r="D1670" s="50"/>
      <c r="E1670" s="88"/>
      <c r="F1670" s="50"/>
      <c r="G1670" s="119"/>
      <c r="H1670"/>
      <c r="I1670" s="18"/>
      <c r="J1670" s="14"/>
    </row>
    <row r="1671" spans="1:10" s="4" customFormat="1" x14ac:dyDescent="0.15">
      <c r="A1671" s="50" t="s">
        <v>1094</v>
      </c>
      <c r="B1671" s="50"/>
      <c r="C1671" s="50"/>
      <c r="D1671" s="50"/>
      <c r="E1671" s="88"/>
      <c r="F1671" s="50"/>
      <c r="G1671" s="119"/>
      <c r="H1671"/>
      <c r="I1671" s="18"/>
      <c r="J1671" s="14"/>
    </row>
    <row r="1672" spans="1:10" s="4" customFormat="1" x14ac:dyDescent="0.15">
      <c r="A1672" s="50" t="s">
        <v>905</v>
      </c>
      <c r="B1672" s="50"/>
      <c r="C1672" s="50"/>
      <c r="D1672" s="50"/>
      <c r="E1672" s="88"/>
      <c r="F1672" s="50"/>
      <c r="G1672" s="119"/>
      <c r="H1672"/>
      <c r="I1672" s="18"/>
      <c r="J1672" s="14"/>
    </row>
    <row r="1673" spans="1:10" x14ac:dyDescent="0.15">
      <c r="G1673" s="119"/>
    </row>
    <row r="1674" spans="1:10" x14ac:dyDescent="0.15">
      <c r="G1674" s="119"/>
    </row>
    <row r="1675" spans="1:10" x14ac:dyDescent="0.15">
      <c r="G1675" s="119"/>
    </row>
    <row r="1676" spans="1:10" x14ac:dyDescent="0.15">
      <c r="G1676" s="119"/>
    </row>
    <row r="1677" spans="1:10" x14ac:dyDescent="0.15">
      <c r="G1677" s="119"/>
    </row>
    <row r="1678" spans="1:10" x14ac:dyDescent="0.15">
      <c r="G1678" s="119"/>
    </row>
    <row r="1679" spans="1:10" x14ac:dyDescent="0.15">
      <c r="G1679" s="119"/>
    </row>
    <row r="1680" spans="1:10" x14ac:dyDescent="0.15">
      <c r="G1680" s="119"/>
    </row>
    <row r="1681" spans="7:7" x14ac:dyDescent="0.15">
      <c r="G1681" s="119"/>
    </row>
    <row r="1682" spans="7:7" x14ac:dyDescent="0.15">
      <c r="G1682" s="119"/>
    </row>
    <row r="1683" spans="7:7" x14ac:dyDescent="0.15">
      <c r="G1683" s="119"/>
    </row>
    <row r="1684" spans="7:7" x14ac:dyDescent="0.15">
      <c r="G1684" s="119"/>
    </row>
    <row r="1685" spans="7:7" x14ac:dyDescent="0.15">
      <c r="G1685" s="119"/>
    </row>
    <row r="1686" spans="7:7" x14ac:dyDescent="0.15">
      <c r="G1686" s="119"/>
    </row>
    <row r="1687" spans="7:7" x14ac:dyDescent="0.15">
      <c r="G1687" s="119"/>
    </row>
    <row r="1688" spans="7:7" x14ac:dyDescent="0.15">
      <c r="G1688" s="119"/>
    </row>
    <row r="1689" spans="7:7" x14ac:dyDescent="0.15">
      <c r="G1689" s="119"/>
    </row>
    <row r="1690" spans="7:7" x14ac:dyDescent="0.15">
      <c r="G1690" s="119"/>
    </row>
    <row r="1691" spans="7:7" x14ac:dyDescent="0.15">
      <c r="G1691" s="119"/>
    </row>
    <row r="1692" spans="7:7" x14ac:dyDescent="0.15">
      <c r="G1692" s="119"/>
    </row>
    <row r="1693" spans="7:7" x14ac:dyDescent="0.15">
      <c r="G1693" s="119"/>
    </row>
    <row r="1694" spans="7:7" x14ac:dyDescent="0.15">
      <c r="G1694" s="119"/>
    </row>
    <row r="1695" spans="7:7" x14ac:dyDescent="0.15">
      <c r="G1695" s="119"/>
    </row>
    <row r="1696" spans="7:7" x14ac:dyDescent="0.15">
      <c r="G1696" s="119"/>
    </row>
    <row r="1697" spans="7:7" x14ac:dyDescent="0.15">
      <c r="G1697" s="119"/>
    </row>
    <row r="1698" spans="7:7" x14ac:dyDescent="0.15">
      <c r="G1698" s="119"/>
    </row>
    <row r="1699" spans="7:7" x14ac:dyDescent="0.15">
      <c r="G1699" s="119"/>
    </row>
    <row r="1700" spans="7:7" x14ac:dyDescent="0.15">
      <c r="G1700" s="119"/>
    </row>
    <row r="1701" spans="7:7" x14ac:dyDescent="0.15">
      <c r="G1701" s="119"/>
    </row>
    <row r="1702" spans="7:7" x14ac:dyDescent="0.15">
      <c r="G1702" s="119"/>
    </row>
    <row r="1703" spans="7:7" x14ac:dyDescent="0.15">
      <c r="G1703" s="119"/>
    </row>
    <row r="1704" spans="7:7" x14ac:dyDescent="0.15">
      <c r="G1704" s="119"/>
    </row>
    <row r="1705" spans="7:7" x14ac:dyDescent="0.15">
      <c r="G1705" s="119"/>
    </row>
    <row r="1706" spans="7:7" x14ac:dyDescent="0.15">
      <c r="G1706" s="119"/>
    </row>
    <row r="1707" spans="7:7" x14ac:dyDescent="0.15">
      <c r="G1707" s="119"/>
    </row>
    <row r="1708" spans="7:7" x14ac:dyDescent="0.15">
      <c r="G1708" s="119"/>
    </row>
    <row r="1709" spans="7:7" x14ac:dyDescent="0.15">
      <c r="G1709" s="119"/>
    </row>
    <row r="1710" spans="7:7" x14ac:dyDescent="0.15">
      <c r="G1710" s="119"/>
    </row>
    <row r="1711" spans="7:7" x14ac:dyDescent="0.15">
      <c r="G1711" s="119"/>
    </row>
    <row r="1712" spans="7:7" x14ac:dyDescent="0.15">
      <c r="G1712" s="119"/>
    </row>
    <row r="1713" spans="7:7" x14ac:dyDescent="0.15">
      <c r="G1713" s="119"/>
    </row>
    <row r="1714" spans="7:7" x14ac:dyDescent="0.15">
      <c r="G1714" s="119"/>
    </row>
    <row r="1715" spans="7:7" x14ac:dyDescent="0.15">
      <c r="G1715" s="119"/>
    </row>
    <row r="1716" spans="7:7" x14ac:dyDescent="0.15">
      <c r="G1716" s="119"/>
    </row>
    <row r="1717" spans="7:7" x14ac:dyDescent="0.15">
      <c r="G1717" s="119"/>
    </row>
    <row r="1718" spans="7:7" x14ac:dyDescent="0.15">
      <c r="G1718" s="119"/>
    </row>
    <row r="1719" spans="7:7" x14ac:dyDescent="0.15">
      <c r="G1719" s="119"/>
    </row>
    <row r="1720" spans="7:7" x14ac:dyDescent="0.15">
      <c r="G1720" s="119"/>
    </row>
    <row r="1721" spans="7:7" x14ac:dyDescent="0.15">
      <c r="G1721" s="119"/>
    </row>
    <row r="1722" spans="7:7" x14ac:dyDescent="0.15">
      <c r="G1722" s="119"/>
    </row>
    <row r="1723" spans="7:7" x14ac:dyDescent="0.15">
      <c r="G1723" s="119"/>
    </row>
    <row r="1724" spans="7:7" x14ac:dyDescent="0.15">
      <c r="G1724" s="119"/>
    </row>
    <row r="1725" spans="7:7" x14ac:dyDescent="0.15">
      <c r="G1725" s="119"/>
    </row>
    <row r="1726" spans="7:7" x14ac:dyDescent="0.15">
      <c r="G1726" s="119"/>
    </row>
    <row r="1727" spans="7:7" x14ac:dyDescent="0.15">
      <c r="G1727" s="119"/>
    </row>
    <row r="1728" spans="7:7" x14ac:dyDescent="0.15">
      <c r="G1728" s="119"/>
    </row>
    <row r="1729" spans="7:7" x14ac:dyDescent="0.15">
      <c r="G1729" s="119"/>
    </row>
    <row r="1730" spans="7:7" x14ac:dyDescent="0.15">
      <c r="G1730" s="119"/>
    </row>
    <row r="1731" spans="7:7" x14ac:dyDescent="0.15">
      <c r="G1731" s="119"/>
    </row>
    <row r="1732" spans="7:7" x14ac:dyDescent="0.15">
      <c r="G1732" s="119"/>
    </row>
    <row r="1733" spans="7:7" x14ac:dyDescent="0.15">
      <c r="G1733" s="119"/>
    </row>
    <row r="1734" spans="7:7" x14ac:dyDescent="0.15">
      <c r="G1734" s="119"/>
    </row>
    <row r="1735" spans="7:7" x14ac:dyDescent="0.15">
      <c r="G1735" s="119"/>
    </row>
    <row r="1736" spans="7:7" x14ac:dyDescent="0.15">
      <c r="G1736" s="119"/>
    </row>
    <row r="1737" spans="7:7" x14ac:dyDescent="0.15">
      <c r="G1737" s="119"/>
    </row>
    <row r="1738" spans="7:7" x14ac:dyDescent="0.15">
      <c r="G1738" s="119"/>
    </row>
    <row r="1739" spans="7:7" x14ac:dyDescent="0.15">
      <c r="G1739" s="119"/>
    </row>
    <row r="1740" spans="7:7" x14ac:dyDescent="0.15">
      <c r="G1740" s="119"/>
    </row>
    <row r="1741" spans="7:7" x14ac:dyDescent="0.15">
      <c r="G1741" s="119"/>
    </row>
    <row r="1742" spans="7:7" x14ac:dyDescent="0.15">
      <c r="G1742" s="119"/>
    </row>
    <row r="1743" spans="7:7" x14ac:dyDescent="0.15">
      <c r="G1743" s="119"/>
    </row>
    <row r="1744" spans="7:7" x14ac:dyDescent="0.15">
      <c r="G1744" s="119"/>
    </row>
    <row r="1745" spans="7:7" x14ac:dyDescent="0.15">
      <c r="G1745" s="119"/>
    </row>
    <row r="1746" spans="7:7" x14ac:dyDescent="0.15">
      <c r="G1746" s="119"/>
    </row>
    <row r="1747" spans="7:7" x14ac:dyDescent="0.15">
      <c r="G1747" s="119"/>
    </row>
    <row r="1748" spans="7:7" x14ac:dyDescent="0.15">
      <c r="G1748" s="119"/>
    </row>
    <row r="1749" spans="7:7" x14ac:dyDescent="0.15">
      <c r="G1749" s="119"/>
    </row>
    <row r="1750" spans="7:7" x14ac:dyDescent="0.15">
      <c r="G1750" s="119"/>
    </row>
    <row r="1751" spans="7:7" x14ac:dyDescent="0.15">
      <c r="G1751" s="119"/>
    </row>
    <row r="1752" spans="7:7" x14ac:dyDescent="0.15">
      <c r="G1752" s="119"/>
    </row>
    <row r="1753" spans="7:7" x14ac:dyDescent="0.15">
      <c r="G1753" s="119"/>
    </row>
    <row r="1754" spans="7:7" x14ac:dyDescent="0.15">
      <c r="G1754" s="119"/>
    </row>
    <row r="1755" spans="7:7" x14ac:dyDescent="0.15">
      <c r="G1755" s="119"/>
    </row>
    <row r="1756" spans="7:7" x14ac:dyDescent="0.15">
      <c r="G1756" s="119"/>
    </row>
    <row r="1757" spans="7:7" x14ac:dyDescent="0.15">
      <c r="G1757" s="119"/>
    </row>
    <row r="1758" spans="7:7" x14ac:dyDescent="0.15">
      <c r="G1758" s="119"/>
    </row>
    <row r="1759" spans="7:7" x14ac:dyDescent="0.15">
      <c r="G1759" s="119"/>
    </row>
    <row r="1760" spans="7:7" x14ac:dyDescent="0.15">
      <c r="G1760" s="119"/>
    </row>
    <row r="1761" spans="7:7" x14ac:dyDescent="0.15">
      <c r="G1761" s="119"/>
    </row>
    <row r="1762" spans="7:7" x14ac:dyDescent="0.15">
      <c r="G1762" s="119"/>
    </row>
    <row r="1763" spans="7:7" x14ac:dyDescent="0.15">
      <c r="G1763" s="119"/>
    </row>
    <row r="1764" spans="7:7" x14ac:dyDescent="0.15">
      <c r="G1764" s="119"/>
    </row>
    <row r="1765" spans="7:7" x14ac:dyDescent="0.15">
      <c r="G1765" s="119"/>
    </row>
    <row r="1766" spans="7:7" x14ac:dyDescent="0.15">
      <c r="G1766" s="119"/>
    </row>
    <row r="1767" spans="7:7" x14ac:dyDescent="0.15">
      <c r="G1767" s="119"/>
    </row>
    <row r="1768" spans="7:7" x14ac:dyDescent="0.15">
      <c r="G1768" s="119"/>
    </row>
    <row r="1769" spans="7:7" x14ac:dyDescent="0.15">
      <c r="G1769" s="119"/>
    </row>
    <row r="1770" spans="7:7" x14ac:dyDescent="0.15">
      <c r="G1770" s="119"/>
    </row>
    <row r="1771" spans="7:7" x14ac:dyDescent="0.15">
      <c r="G1771" s="119"/>
    </row>
    <row r="1772" spans="7:7" x14ac:dyDescent="0.15">
      <c r="G1772" s="119"/>
    </row>
    <row r="1773" spans="7:7" x14ac:dyDescent="0.15">
      <c r="G1773" s="119"/>
    </row>
    <row r="1774" spans="7:7" x14ac:dyDescent="0.15">
      <c r="G1774" s="119"/>
    </row>
    <row r="1775" spans="7:7" x14ac:dyDescent="0.15">
      <c r="G1775" s="119"/>
    </row>
    <row r="1776" spans="7:7" x14ac:dyDescent="0.15">
      <c r="G1776" s="119"/>
    </row>
    <row r="1777" spans="7:7" x14ac:dyDescent="0.15">
      <c r="G1777" s="119"/>
    </row>
    <row r="1778" spans="7:7" x14ac:dyDescent="0.15">
      <c r="G1778" s="119"/>
    </row>
    <row r="1779" spans="7:7" x14ac:dyDescent="0.15">
      <c r="G1779" s="119"/>
    </row>
    <row r="1780" spans="7:7" x14ac:dyDescent="0.15">
      <c r="G1780" s="119"/>
    </row>
    <row r="1781" spans="7:7" x14ac:dyDescent="0.15">
      <c r="G1781" s="119"/>
    </row>
    <row r="1782" spans="7:7" x14ac:dyDescent="0.15">
      <c r="G1782" s="119"/>
    </row>
    <row r="1783" spans="7:7" x14ac:dyDescent="0.15">
      <c r="G1783" s="119"/>
    </row>
  </sheetData>
  <mergeCells count="16">
    <mergeCell ref="C1659:E1659"/>
    <mergeCell ref="C872:E872"/>
    <mergeCell ref="C1545:E1545"/>
    <mergeCell ref="C1580:E1580"/>
    <mergeCell ref="C1592:E1592"/>
    <mergeCell ref="C1381:E1381"/>
    <mergeCell ref="C1640:E1640"/>
    <mergeCell ref="C1645:E1645"/>
    <mergeCell ref="C1650:E1650"/>
    <mergeCell ref="C1624:E1624"/>
    <mergeCell ref="C1630:E1630"/>
    <mergeCell ref="C1635:E1635"/>
    <mergeCell ref="C4:E4"/>
    <mergeCell ref="C467:E467"/>
    <mergeCell ref="C1176:E1176"/>
    <mergeCell ref="C1618:E1618"/>
  </mergeCells>
  <phoneticPr fontId="2" type="noConversion"/>
  <pageMargins left="0.75" right="0.75" top="1" bottom="1" header="0.5" footer="0.5"/>
  <pageSetup paperSize="9" scale="70" orientation="portrait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66"/>
  <sheetViews>
    <sheetView showGridLines="0" topLeftCell="A13" workbookViewId="0">
      <selection activeCell="E34" sqref="E34"/>
    </sheetView>
  </sheetViews>
  <sheetFormatPr baseColWidth="10" defaultRowHeight="13" x14ac:dyDescent="0.15"/>
  <cols>
    <col min="1" max="1" width="46.83203125" style="4" customWidth="1"/>
    <col min="2" max="2" width="12.6640625" style="102" bestFit="1" customWidth="1"/>
    <col min="3" max="4" width="11.33203125" style="4" customWidth="1"/>
    <col min="5" max="5" width="10.6640625" style="4" customWidth="1"/>
    <col min="6" max="7" width="10.33203125" style="4" customWidth="1"/>
    <col min="8" max="8" width="11.5" style="4" customWidth="1"/>
    <col min="9" max="9" width="11.5" style="4" bestFit="1" customWidth="1"/>
    <col min="10" max="256" width="8.83203125" customWidth="1"/>
  </cols>
  <sheetData>
    <row r="1" spans="1:9" x14ac:dyDescent="0.15">
      <c r="A1" s="1" t="s">
        <v>928</v>
      </c>
      <c r="B1" s="89"/>
      <c r="C1" s="90"/>
      <c r="D1" s="18"/>
      <c r="E1" s="19"/>
      <c r="F1" s="18"/>
      <c r="G1" s="18"/>
      <c r="H1" s="19"/>
      <c r="I1" s="18"/>
    </row>
    <row r="2" spans="1:9" x14ac:dyDescent="0.15">
      <c r="A2" s="1" t="s">
        <v>352</v>
      </c>
      <c r="B2" s="89"/>
      <c r="C2" s="90"/>
      <c r="D2" s="18"/>
      <c r="E2" s="19"/>
      <c r="F2" s="18"/>
      <c r="G2" s="18"/>
      <c r="H2" s="19"/>
      <c r="I2" s="18"/>
    </row>
    <row r="3" spans="1:9" x14ac:dyDescent="0.15">
      <c r="A3" s="2" t="s">
        <v>739</v>
      </c>
      <c r="B3" s="91"/>
      <c r="C3" s="18"/>
      <c r="D3" s="18"/>
      <c r="E3" s="19"/>
      <c r="F3" s="18"/>
      <c r="G3" s="18"/>
      <c r="H3" s="19"/>
      <c r="I3" s="18"/>
    </row>
    <row r="4" spans="1:9" x14ac:dyDescent="0.15">
      <c r="A4" s="92"/>
      <c r="B4" s="93"/>
      <c r="C4" s="18"/>
      <c r="D4" s="18"/>
      <c r="E4" s="19"/>
      <c r="F4" s="18"/>
      <c r="G4" s="18"/>
      <c r="H4" s="19"/>
      <c r="I4" s="18"/>
    </row>
    <row r="5" spans="1:9" x14ac:dyDescent="0.15">
      <c r="A5" s="94" t="s">
        <v>928</v>
      </c>
      <c r="B5" s="95" t="s">
        <v>929</v>
      </c>
      <c r="C5" s="146" t="s">
        <v>351</v>
      </c>
      <c r="D5" s="147"/>
      <c r="E5" s="148"/>
      <c r="F5" s="140" t="s">
        <v>912</v>
      </c>
      <c r="G5" s="149"/>
      <c r="H5" s="149"/>
      <c r="I5" s="150"/>
    </row>
    <row r="6" spans="1:9" ht="24" x14ac:dyDescent="0.15">
      <c r="A6" s="5"/>
      <c r="B6" s="126"/>
      <c r="C6" s="127" t="s">
        <v>738</v>
      </c>
      <c r="D6" s="128" t="s">
        <v>700</v>
      </c>
      <c r="E6" s="128" t="s">
        <v>898</v>
      </c>
      <c r="F6" s="127" t="s">
        <v>738</v>
      </c>
      <c r="G6" s="128" t="s">
        <v>700</v>
      </c>
      <c r="H6" s="96" t="s">
        <v>898</v>
      </c>
      <c r="I6" s="96" t="s">
        <v>913</v>
      </c>
    </row>
    <row r="7" spans="1:9" x14ac:dyDescent="0.15">
      <c r="A7" s="105" t="s">
        <v>1665</v>
      </c>
      <c r="B7" s="114" t="s">
        <v>1666</v>
      </c>
      <c r="C7" s="98">
        <v>1.9291731599999999</v>
      </c>
      <c r="D7" s="97">
        <v>3.9492080999999999</v>
      </c>
      <c r="E7" s="99">
        <f t="shared" ref="E7:E38" si="0">IF(ISERROR(C7/D7-1),"",(C7/D7-1))</f>
        <v>-0.5115037974321992</v>
      </c>
      <c r="F7" s="98">
        <v>11.308406339999999</v>
      </c>
      <c r="G7" s="97">
        <v>0.65914680000000003</v>
      </c>
      <c r="H7" s="99">
        <f t="shared" ref="H7:H56" si="1">IF(ISERROR(F7/G7-1),"",(F7/G7-1))</f>
        <v>16.156127193517435</v>
      </c>
      <c r="I7" s="100">
        <f t="shared" ref="I7:I70" si="2">IF(ISERROR(F7/C7),"",(F7/C7))</f>
        <v>5.861789171895798</v>
      </c>
    </row>
    <row r="8" spans="1:9" x14ac:dyDescent="0.15">
      <c r="A8" s="103" t="s">
        <v>697</v>
      </c>
      <c r="B8" s="114" t="s">
        <v>698</v>
      </c>
      <c r="C8" s="98">
        <v>1.83484201</v>
      </c>
      <c r="D8" s="97">
        <v>4.3070070000000002E-2</v>
      </c>
      <c r="E8" s="99">
        <f t="shared" si="0"/>
        <v>41.601324074931846</v>
      </c>
      <c r="F8" s="98">
        <v>0.40256116999999997</v>
      </c>
      <c r="G8" s="97">
        <v>93.387606944693005</v>
      </c>
      <c r="H8" s="99">
        <f t="shared" si="1"/>
        <v>-0.99568935126222469</v>
      </c>
      <c r="I8" s="100">
        <f t="shared" si="2"/>
        <v>0.21939827396910319</v>
      </c>
    </row>
    <row r="9" spans="1:9" x14ac:dyDescent="0.15">
      <c r="A9" s="103" t="s">
        <v>1377</v>
      </c>
      <c r="B9" s="114" t="s">
        <v>1378</v>
      </c>
      <c r="C9" s="98">
        <v>44.225530677000002</v>
      </c>
      <c r="D9" s="97">
        <v>34.085148097000001</v>
      </c>
      <c r="E9" s="99">
        <f t="shared" si="0"/>
        <v>0.29750149687313532</v>
      </c>
      <c r="F9" s="98">
        <v>33.88606566</v>
      </c>
      <c r="G9" s="97">
        <v>64.81898339</v>
      </c>
      <c r="H9" s="99">
        <f t="shared" si="1"/>
        <v>-0.47722003820831604</v>
      </c>
      <c r="I9" s="100">
        <f t="shared" si="2"/>
        <v>0.76621049292739951</v>
      </c>
    </row>
    <row r="10" spans="1:9" x14ac:dyDescent="0.15">
      <c r="A10" s="103" t="s">
        <v>1379</v>
      </c>
      <c r="B10" s="114" t="s">
        <v>1380</v>
      </c>
      <c r="C10" s="98">
        <v>1.21174E-2</v>
      </c>
      <c r="D10" s="97">
        <v>0.2237412</v>
      </c>
      <c r="E10" s="99">
        <f t="shared" si="0"/>
        <v>-0.94584189232917315</v>
      </c>
      <c r="F10" s="98">
        <v>0</v>
      </c>
      <c r="G10" s="97">
        <v>0.22276499999999999</v>
      </c>
      <c r="H10" s="99">
        <f t="shared" si="1"/>
        <v>-1</v>
      </c>
      <c r="I10" s="100">
        <f t="shared" si="2"/>
        <v>0</v>
      </c>
    </row>
    <row r="11" spans="1:9" x14ac:dyDescent="0.15">
      <c r="A11" s="103" t="s">
        <v>1322</v>
      </c>
      <c r="B11" s="114" t="s">
        <v>1323</v>
      </c>
      <c r="C11" s="98">
        <v>36.952537816000003</v>
      </c>
      <c r="D11" s="97">
        <v>59.191091862</v>
      </c>
      <c r="E11" s="99">
        <f t="shared" si="0"/>
        <v>-0.37570778552028861</v>
      </c>
      <c r="F11" s="98">
        <v>3.5177645899999996</v>
      </c>
      <c r="G11" s="97">
        <v>6.7736825199999995</v>
      </c>
      <c r="H11" s="99">
        <f t="shared" si="1"/>
        <v>-0.48067176464007055</v>
      </c>
      <c r="I11" s="100">
        <f t="shared" si="2"/>
        <v>9.5196833503458325E-2</v>
      </c>
    </row>
    <row r="12" spans="1:9" x14ac:dyDescent="0.15">
      <c r="A12" s="105" t="s">
        <v>1663</v>
      </c>
      <c r="B12" s="114" t="s">
        <v>1664</v>
      </c>
      <c r="C12" s="98">
        <v>1.8173760000000001</v>
      </c>
      <c r="D12" s="97">
        <v>1.8641019329999999</v>
      </c>
      <c r="E12" s="99">
        <f t="shared" si="0"/>
        <v>-2.506618987557252E-2</v>
      </c>
      <c r="F12" s="98">
        <v>1.3154043600000001</v>
      </c>
      <c r="G12" s="97">
        <v>1.7249444899999999</v>
      </c>
      <c r="H12" s="99">
        <f t="shared" si="1"/>
        <v>-0.2374222082937868</v>
      </c>
      <c r="I12" s="100">
        <f t="shared" si="2"/>
        <v>0.72379318313876706</v>
      </c>
    </row>
    <row r="13" spans="1:9" x14ac:dyDescent="0.15">
      <c r="A13" s="105" t="s">
        <v>1661</v>
      </c>
      <c r="B13" s="114" t="s">
        <v>1662</v>
      </c>
      <c r="C13" s="98">
        <v>11.757505814</v>
      </c>
      <c r="D13" s="97">
        <v>18.114549215</v>
      </c>
      <c r="E13" s="99">
        <f t="shared" si="0"/>
        <v>-0.35093577684704202</v>
      </c>
      <c r="F13" s="98">
        <v>1.40305597</v>
      </c>
      <c r="G13" s="97">
        <v>31.881034260000003</v>
      </c>
      <c r="H13" s="99">
        <f t="shared" si="1"/>
        <v>-0.95599088917386965</v>
      </c>
      <c r="I13" s="100">
        <f t="shared" si="2"/>
        <v>0.11933278981068765</v>
      </c>
    </row>
    <row r="14" spans="1:9" x14ac:dyDescent="0.15">
      <c r="A14" s="103" t="s">
        <v>1324</v>
      </c>
      <c r="B14" s="114" t="s">
        <v>1325</v>
      </c>
      <c r="C14" s="98">
        <v>12.489842080000001</v>
      </c>
      <c r="D14" s="97">
        <v>22.795211225999999</v>
      </c>
      <c r="E14" s="99">
        <f t="shared" si="0"/>
        <v>-0.45208482798552851</v>
      </c>
      <c r="F14" s="98">
        <v>3.1092749500000001</v>
      </c>
      <c r="G14" s="97">
        <v>11.008185460000002</v>
      </c>
      <c r="H14" s="99">
        <f t="shared" si="1"/>
        <v>-0.71754882207444215</v>
      </c>
      <c r="I14" s="100">
        <f t="shared" si="2"/>
        <v>0.24894429649986413</v>
      </c>
    </row>
    <row r="15" spans="1:9" x14ac:dyDescent="0.15">
      <c r="A15" s="103" t="s">
        <v>1326</v>
      </c>
      <c r="B15" s="114" t="s">
        <v>1327</v>
      </c>
      <c r="C15" s="98">
        <v>0.51070939000000004</v>
      </c>
      <c r="D15" s="97">
        <v>0.30809752600000001</v>
      </c>
      <c r="E15" s="99">
        <f t="shared" si="0"/>
        <v>0.6576224958067336</v>
      </c>
      <c r="F15" s="98">
        <v>5.0216999999999996E-3</v>
      </c>
      <c r="G15" s="97">
        <v>3.7503480000000006E-2</v>
      </c>
      <c r="H15" s="99">
        <f t="shared" si="1"/>
        <v>-0.86610042588047831</v>
      </c>
      <c r="I15" s="100">
        <f t="shared" si="2"/>
        <v>9.8327935579958677E-3</v>
      </c>
    </row>
    <row r="16" spans="1:9" x14ac:dyDescent="0.15">
      <c r="A16" s="103" t="s">
        <v>1330</v>
      </c>
      <c r="B16" s="114" t="s">
        <v>1331</v>
      </c>
      <c r="C16" s="98">
        <v>2.6445659999999999E-2</v>
      </c>
      <c r="D16" s="97">
        <v>3.5784416999999999E-2</v>
      </c>
      <c r="E16" s="99">
        <f t="shared" si="0"/>
        <v>-0.2609727301132222</v>
      </c>
      <c r="F16" s="98">
        <v>0</v>
      </c>
      <c r="G16" s="97">
        <v>0</v>
      </c>
      <c r="H16" s="99" t="str">
        <f t="shared" si="1"/>
        <v/>
      </c>
      <c r="I16" s="100">
        <f t="shared" si="2"/>
        <v>0</v>
      </c>
    </row>
    <row r="17" spans="1:9" x14ac:dyDescent="0.15">
      <c r="A17" s="103" t="s">
        <v>1332</v>
      </c>
      <c r="B17" s="114" t="s">
        <v>1333</v>
      </c>
      <c r="C17" s="98">
        <v>0.66769815200000004</v>
      </c>
      <c r="D17" s="97">
        <v>2.4047116749999997</v>
      </c>
      <c r="E17" s="99">
        <f t="shared" si="0"/>
        <v>-0.72233754302373898</v>
      </c>
      <c r="F17" s="98">
        <v>4.1491410000000006E-2</v>
      </c>
      <c r="G17" s="97">
        <v>11.26910794</v>
      </c>
      <c r="H17" s="99">
        <f t="shared" si="1"/>
        <v>-0.99631812826526178</v>
      </c>
      <c r="I17" s="100">
        <f t="shared" si="2"/>
        <v>6.2140968753197932E-2</v>
      </c>
    </row>
    <row r="18" spans="1:9" x14ac:dyDescent="0.15">
      <c r="A18" s="103" t="s">
        <v>1334</v>
      </c>
      <c r="B18" s="114" t="s">
        <v>1335</v>
      </c>
      <c r="C18" s="98">
        <v>12.749013973999999</v>
      </c>
      <c r="D18" s="97">
        <v>8.7053955700000003</v>
      </c>
      <c r="E18" s="99">
        <f t="shared" si="0"/>
        <v>0.46449565346977084</v>
      </c>
      <c r="F18" s="98">
        <v>15.232358319999999</v>
      </c>
      <c r="G18" s="97">
        <v>0.60239629000000006</v>
      </c>
      <c r="H18" s="99">
        <f t="shared" si="1"/>
        <v>24.286275119655862</v>
      </c>
      <c r="I18" s="100">
        <f t="shared" si="2"/>
        <v>1.1947871695069492</v>
      </c>
    </row>
    <row r="19" spans="1:9" x14ac:dyDescent="0.15">
      <c r="A19" s="103" t="s">
        <v>1336</v>
      </c>
      <c r="B19" s="114" t="s">
        <v>1337</v>
      </c>
      <c r="C19" s="98">
        <v>1.75480825</v>
      </c>
      <c r="D19" s="97">
        <v>0.55651043500000008</v>
      </c>
      <c r="E19" s="99">
        <f t="shared" si="0"/>
        <v>2.1532351230754543</v>
      </c>
      <c r="F19" s="98">
        <v>10.27274755</v>
      </c>
      <c r="G19" s="97">
        <v>0.38225081999999999</v>
      </c>
      <c r="H19" s="99">
        <f t="shared" si="1"/>
        <v>25.874363670429798</v>
      </c>
      <c r="I19" s="100">
        <f t="shared" si="2"/>
        <v>5.854057017340784</v>
      </c>
    </row>
    <row r="20" spans="1:9" x14ac:dyDescent="0.15">
      <c r="A20" s="103" t="s">
        <v>1338</v>
      </c>
      <c r="B20" s="114" t="s">
        <v>1339</v>
      </c>
      <c r="C20" s="98">
        <v>2.1670793500000003</v>
      </c>
      <c r="D20" s="97">
        <v>2.034389295</v>
      </c>
      <c r="E20" s="99">
        <f t="shared" si="0"/>
        <v>6.5223531860946204E-2</v>
      </c>
      <c r="F20" s="98">
        <v>10.622719630000001</v>
      </c>
      <c r="G20" s="97">
        <v>8.7072770000000008E-2</v>
      </c>
      <c r="H20" s="99">
        <f t="shared" si="1"/>
        <v>120.99818186558208</v>
      </c>
      <c r="I20" s="100">
        <f t="shared" si="2"/>
        <v>4.9018600218769093</v>
      </c>
    </row>
    <row r="21" spans="1:9" x14ac:dyDescent="0.15">
      <c r="A21" s="103" t="s">
        <v>1340</v>
      </c>
      <c r="B21" s="114" t="s">
        <v>1341</v>
      </c>
      <c r="C21" s="98">
        <v>5.1722940000000002E-2</v>
      </c>
      <c r="D21" s="97">
        <v>0.251935935</v>
      </c>
      <c r="E21" s="99">
        <f t="shared" si="0"/>
        <v>-0.79469804496131125</v>
      </c>
      <c r="F21" s="98">
        <v>3.1778849999999997E-2</v>
      </c>
      <c r="G21" s="97">
        <v>3.5270709999999997E-2</v>
      </c>
      <c r="H21" s="99">
        <f t="shared" si="1"/>
        <v>-9.9001692906096839E-2</v>
      </c>
      <c r="I21" s="100">
        <f t="shared" si="2"/>
        <v>0.6144053296274341</v>
      </c>
    </row>
    <row r="22" spans="1:9" x14ac:dyDescent="0.15">
      <c r="A22" s="103" t="s">
        <v>1342</v>
      </c>
      <c r="B22" s="114" t="s">
        <v>1343</v>
      </c>
      <c r="C22" s="98">
        <v>0.89036357499999996</v>
      </c>
      <c r="D22" s="97">
        <v>0.57763184000000001</v>
      </c>
      <c r="E22" s="99">
        <f t="shared" si="0"/>
        <v>0.54140321454579099</v>
      </c>
      <c r="F22" s="98">
        <v>10.935862</v>
      </c>
      <c r="G22" s="97">
        <v>0.57222286</v>
      </c>
      <c r="H22" s="99">
        <f t="shared" si="1"/>
        <v>18.11119384499948</v>
      </c>
      <c r="I22" s="100">
        <f t="shared" si="2"/>
        <v>12.282467867129448</v>
      </c>
    </row>
    <row r="23" spans="1:9" x14ac:dyDescent="0.15">
      <c r="A23" s="103" t="s">
        <v>1344</v>
      </c>
      <c r="B23" s="114" t="s">
        <v>1345</v>
      </c>
      <c r="C23" s="98">
        <v>3.8187196400000003</v>
      </c>
      <c r="D23" s="97">
        <v>0.90743882499999995</v>
      </c>
      <c r="E23" s="99">
        <f t="shared" si="0"/>
        <v>3.2082392055464464</v>
      </c>
      <c r="F23" s="98">
        <v>1.2507000000000001E-2</v>
      </c>
      <c r="G23" s="97">
        <v>4.4138499999999997E-2</v>
      </c>
      <c r="H23" s="99">
        <f t="shared" si="1"/>
        <v>-0.71664193391257069</v>
      </c>
      <c r="I23" s="100">
        <f t="shared" si="2"/>
        <v>3.2751815213122059E-3</v>
      </c>
    </row>
    <row r="24" spans="1:9" x14ac:dyDescent="0.15">
      <c r="A24" s="103" t="s">
        <v>1346</v>
      </c>
      <c r="B24" s="114" t="s">
        <v>1347</v>
      </c>
      <c r="C24" s="98">
        <v>0.90793833999999995</v>
      </c>
      <c r="D24" s="97">
        <v>1.3007579999999999E-2</v>
      </c>
      <c r="E24" s="99">
        <f t="shared" si="0"/>
        <v>68.80071158509115</v>
      </c>
      <c r="F24" s="98">
        <v>0</v>
      </c>
      <c r="G24" s="97">
        <v>0</v>
      </c>
      <c r="H24" s="99" t="str">
        <f t="shared" si="1"/>
        <v/>
      </c>
      <c r="I24" s="100">
        <f t="shared" si="2"/>
        <v>0</v>
      </c>
    </row>
    <row r="25" spans="1:9" x14ac:dyDescent="0.15">
      <c r="A25" s="103" t="s">
        <v>1348</v>
      </c>
      <c r="B25" s="114" t="s">
        <v>1349</v>
      </c>
      <c r="C25" s="98">
        <v>9.8399999999999998E-3</v>
      </c>
      <c r="D25" s="97">
        <v>0.174036</v>
      </c>
      <c r="E25" s="99">
        <f t="shared" si="0"/>
        <v>-0.94345997379852442</v>
      </c>
      <c r="F25" s="98">
        <v>0</v>
      </c>
      <c r="G25" s="97">
        <v>0.10919806</v>
      </c>
      <c r="H25" s="99">
        <f t="shared" si="1"/>
        <v>-1</v>
      </c>
      <c r="I25" s="100">
        <f t="shared" si="2"/>
        <v>0</v>
      </c>
    </row>
    <row r="26" spans="1:9" x14ac:dyDescent="0.15">
      <c r="A26" s="103" t="s">
        <v>1350</v>
      </c>
      <c r="B26" s="114" t="s">
        <v>1351</v>
      </c>
      <c r="C26" s="98">
        <v>0.51902985999999995</v>
      </c>
      <c r="D26" s="97">
        <v>1.2720622699999999</v>
      </c>
      <c r="E26" s="99">
        <f t="shared" si="0"/>
        <v>-0.59197763172395645</v>
      </c>
      <c r="F26" s="98">
        <v>0.51237949999999999</v>
      </c>
      <c r="G26" s="97">
        <v>1.1474074699999999</v>
      </c>
      <c r="H26" s="99">
        <f t="shared" si="1"/>
        <v>-0.55344590880169187</v>
      </c>
      <c r="I26" s="100">
        <f t="shared" si="2"/>
        <v>0.98718694142182883</v>
      </c>
    </row>
    <row r="27" spans="1:9" x14ac:dyDescent="0.15">
      <c r="A27" s="103" t="s">
        <v>1352</v>
      </c>
      <c r="B27" s="114" t="s">
        <v>1353</v>
      </c>
      <c r="C27" s="98">
        <v>2.4387031370000001</v>
      </c>
      <c r="D27" s="97">
        <v>3.2018080690000001</v>
      </c>
      <c r="E27" s="99">
        <f t="shared" si="0"/>
        <v>-0.23833562648192574</v>
      </c>
      <c r="F27" s="98">
        <v>1.84065429</v>
      </c>
      <c r="G27" s="97">
        <v>0.35266786999999999</v>
      </c>
      <c r="H27" s="99">
        <f t="shared" si="1"/>
        <v>4.2192287604765362</v>
      </c>
      <c r="I27" s="100">
        <f t="shared" si="2"/>
        <v>0.75476767224087105</v>
      </c>
    </row>
    <row r="28" spans="1:9" x14ac:dyDescent="0.15">
      <c r="A28" s="103" t="s">
        <v>1354</v>
      </c>
      <c r="B28" s="114" t="s">
        <v>1355</v>
      </c>
      <c r="C28" s="98">
        <v>0</v>
      </c>
      <c r="D28" s="97">
        <v>2.038775E-3</v>
      </c>
      <c r="E28" s="99">
        <f t="shared" si="0"/>
        <v>-1</v>
      </c>
      <c r="F28" s="98">
        <v>0</v>
      </c>
      <c r="G28" s="97">
        <v>0</v>
      </c>
      <c r="H28" s="99" t="str">
        <f t="shared" si="1"/>
        <v/>
      </c>
      <c r="I28" s="100" t="str">
        <f t="shared" si="2"/>
        <v/>
      </c>
    </row>
    <row r="29" spans="1:9" x14ac:dyDescent="0.15">
      <c r="A29" s="103" t="s">
        <v>1224</v>
      </c>
      <c r="B29" s="116" t="s">
        <v>1225</v>
      </c>
      <c r="C29" s="98">
        <v>6.581766E-2</v>
      </c>
      <c r="D29" s="97">
        <v>2.2492439999999999E-2</v>
      </c>
      <c r="E29" s="99">
        <f t="shared" si="0"/>
        <v>1.9262125407470245</v>
      </c>
      <c r="F29" s="98">
        <v>0</v>
      </c>
      <c r="G29" s="97">
        <v>0</v>
      </c>
      <c r="H29" s="99" t="str">
        <f t="shared" si="1"/>
        <v/>
      </c>
      <c r="I29" s="100">
        <f t="shared" si="2"/>
        <v>0</v>
      </c>
    </row>
    <row r="30" spans="1:9" x14ac:dyDescent="0.15">
      <c r="A30" s="103" t="s">
        <v>1356</v>
      </c>
      <c r="B30" s="114" t="s">
        <v>1357</v>
      </c>
      <c r="C30" s="98">
        <v>0</v>
      </c>
      <c r="D30" s="97">
        <v>1.0194E-3</v>
      </c>
      <c r="E30" s="99">
        <f t="shared" si="0"/>
        <v>-1</v>
      </c>
      <c r="F30" s="98">
        <v>0</v>
      </c>
      <c r="G30" s="97">
        <v>2.9214000000000002E-3</v>
      </c>
      <c r="H30" s="99">
        <f t="shared" si="1"/>
        <v>-1</v>
      </c>
      <c r="I30" s="100" t="str">
        <f t="shared" si="2"/>
        <v/>
      </c>
    </row>
    <row r="31" spans="1:9" x14ac:dyDescent="0.15">
      <c r="A31" s="103" t="s">
        <v>1363</v>
      </c>
      <c r="B31" s="114" t="s">
        <v>1364</v>
      </c>
      <c r="C31" s="98">
        <v>1.12020148</v>
      </c>
      <c r="D31" s="97">
        <v>2.2856802200000002</v>
      </c>
      <c r="E31" s="99">
        <f t="shared" si="0"/>
        <v>-0.50990454823991094</v>
      </c>
      <c r="F31" s="98">
        <v>7.9565E-3</v>
      </c>
      <c r="G31" s="97">
        <v>1.2680161699999999</v>
      </c>
      <c r="H31" s="99">
        <f t="shared" si="1"/>
        <v>-0.99372523774677102</v>
      </c>
      <c r="I31" s="100">
        <f t="shared" si="2"/>
        <v>7.1027401249282411E-3</v>
      </c>
    </row>
    <row r="32" spans="1:9" x14ac:dyDescent="0.15">
      <c r="A32" s="103" t="s">
        <v>1365</v>
      </c>
      <c r="B32" s="114" t="s">
        <v>1366</v>
      </c>
      <c r="C32" s="98">
        <v>0.60177694999999998</v>
      </c>
      <c r="D32" s="97">
        <v>2.7694240750000003</v>
      </c>
      <c r="E32" s="99">
        <f t="shared" si="0"/>
        <v>-0.78270682506434119</v>
      </c>
      <c r="F32" s="98">
        <v>0.42415303000000004</v>
      </c>
      <c r="G32" s="97">
        <v>0</v>
      </c>
      <c r="H32" s="99" t="str">
        <f t="shared" si="1"/>
        <v/>
      </c>
      <c r="I32" s="100">
        <f t="shared" si="2"/>
        <v>0.70483429117715468</v>
      </c>
    </row>
    <row r="33" spans="1:9" x14ac:dyDescent="0.15">
      <c r="A33" s="103" t="s">
        <v>1328</v>
      </c>
      <c r="B33" s="114" t="s">
        <v>1329</v>
      </c>
      <c r="C33" s="98">
        <v>3.042937266</v>
      </c>
      <c r="D33" s="97">
        <v>0.22454870000000002</v>
      </c>
      <c r="E33" s="99">
        <f t="shared" si="0"/>
        <v>12.551346616569145</v>
      </c>
      <c r="F33" s="98">
        <v>2.6992078999999998</v>
      </c>
      <c r="G33" s="97">
        <v>9.1741649999999994E-2</v>
      </c>
      <c r="H33" s="99">
        <f t="shared" si="1"/>
        <v>28.42183730072437</v>
      </c>
      <c r="I33" s="100">
        <f t="shared" si="2"/>
        <v>0.88704027196333257</v>
      </c>
    </row>
    <row r="34" spans="1:9" x14ac:dyDescent="0.15">
      <c r="A34" s="103" t="s">
        <v>1367</v>
      </c>
      <c r="B34" s="114" t="s">
        <v>1368</v>
      </c>
      <c r="C34" s="98">
        <v>8.6634000000000006E-4</v>
      </c>
      <c r="D34" s="97">
        <v>0</v>
      </c>
      <c r="E34" s="99" t="str">
        <f t="shared" si="0"/>
        <v/>
      </c>
      <c r="F34" s="98">
        <v>0</v>
      </c>
      <c r="G34" s="97">
        <v>1.92128E-3</v>
      </c>
      <c r="H34" s="99">
        <f t="shared" si="1"/>
        <v>-1</v>
      </c>
      <c r="I34" s="100">
        <f t="shared" si="2"/>
        <v>0</v>
      </c>
    </row>
    <row r="35" spans="1:9" x14ac:dyDescent="0.15">
      <c r="A35" s="103" t="s">
        <v>1369</v>
      </c>
      <c r="B35" s="114" t="s">
        <v>1370</v>
      </c>
      <c r="C35" s="98">
        <v>0.197800853</v>
      </c>
      <c r="D35" s="97">
        <v>8.0760342999999998E-2</v>
      </c>
      <c r="E35" s="99">
        <f t="shared" si="0"/>
        <v>1.4492324531112999</v>
      </c>
      <c r="F35" s="98">
        <v>9.9029615999999994</v>
      </c>
      <c r="G35" s="97">
        <v>1.7501779999999998E-2</v>
      </c>
      <c r="H35" s="99">
        <f t="shared" si="1"/>
        <v>564.82596741588577</v>
      </c>
      <c r="I35" s="100">
        <f t="shared" si="2"/>
        <v>50.065312913488796</v>
      </c>
    </row>
    <row r="36" spans="1:9" x14ac:dyDescent="0.15">
      <c r="A36" s="103" t="s">
        <v>1371</v>
      </c>
      <c r="B36" s="114" t="s">
        <v>1372</v>
      </c>
      <c r="C36" s="98">
        <v>1.1191609090000001</v>
      </c>
      <c r="D36" s="97">
        <v>6.8352618060000001</v>
      </c>
      <c r="E36" s="99">
        <f t="shared" si="0"/>
        <v>-0.83626656289630352</v>
      </c>
      <c r="F36" s="98">
        <v>6.3577199999999999E-3</v>
      </c>
      <c r="G36" s="97">
        <v>0.35019682000000002</v>
      </c>
      <c r="H36" s="99">
        <f t="shared" si="1"/>
        <v>-0.98184529488303174</v>
      </c>
      <c r="I36" s="100">
        <f t="shared" si="2"/>
        <v>5.680791697487711E-3</v>
      </c>
    </row>
    <row r="37" spans="1:9" x14ac:dyDescent="0.15">
      <c r="A37" s="105" t="s">
        <v>1628</v>
      </c>
      <c r="B37" s="114" t="s">
        <v>1629</v>
      </c>
      <c r="C37" s="98">
        <v>0.53937578000000008</v>
      </c>
      <c r="D37" s="97">
        <v>1.8991684900000001</v>
      </c>
      <c r="E37" s="99">
        <f t="shared" si="0"/>
        <v>-0.71599371891432328</v>
      </c>
      <c r="F37" s="98">
        <v>5.0613000000000003E-3</v>
      </c>
      <c r="G37" s="97">
        <v>4.9818599999999994E-3</v>
      </c>
      <c r="H37" s="99">
        <f t="shared" si="1"/>
        <v>1.5945851549421519E-2</v>
      </c>
      <c r="I37" s="100">
        <f t="shared" si="2"/>
        <v>9.3836249006212322E-3</v>
      </c>
    </row>
    <row r="38" spans="1:9" x14ac:dyDescent="0.15">
      <c r="A38" s="105" t="s">
        <v>1620</v>
      </c>
      <c r="B38" s="114" t="s">
        <v>1621</v>
      </c>
      <c r="C38" s="98">
        <v>3.4699999999999998E-4</v>
      </c>
      <c r="D38" s="97">
        <v>6.8049999999999999E-2</v>
      </c>
      <c r="E38" s="99">
        <f t="shared" si="0"/>
        <v>-0.99490080822924321</v>
      </c>
      <c r="F38" s="98">
        <v>0</v>
      </c>
      <c r="G38" s="97">
        <v>6.8070419999999993E-2</v>
      </c>
      <c r="H38" s="99">
        <f t="shared" si="1"/>
        <v>-1</v>
      </c>
      <c r="I38" s="100">
        <f t="shared" si="2"/>
        <v>0</v>
      </c>
    </row>
    <row r="39" spans="1:9" x14ac:dyDescent="0.15">
      <c r="A39" s="105" t="s">
        <v>1651</v>
      </c>
      <c r="B39" s="114" t="s">
        <v>1652</v>
      </c>
      <c r="C39" s="98">
        <v>0</v>
      </c>
      <c r="D39" s="97">
        <v>0</v>
      </c>
      <c r="E39" s="99" t="str">
        <f t="shared" ref="E39:E70" si="3">IF(ISERROR(C39/D39-1),"",(C39/D39-1))</f>
        <v/>
      </c>
      <c r="F39" s="98">
        <v>0</v>
      </c>
      <c r="G39" s="97">
        <v>0</v>
      </c>
      <c r="H39" s="99" t="str">
        <f t="shared" si="1"/>
        <v/>
      </c>
      <c r="I39" s="100" t="str">
        <f t="shared" si="2"/>
        <v/>
      </c>
    </row>
    <row r="40" spans="1:9" x14ac:dyDescent="0.15">
      <c r="A40" s="105" t="s">
        <v>1653</v>
      </c>
      <c r="B40" s="114" t="s">
        <v>1654</v>
      </c>
      <c r="C40" s="98">
        <v>0.86426016000000006</v>
      </c>
      <c r="D40" s="97">
        <v>2.9871999999999998E-3</v>
      </c>
      <c r="E40" s="99">
        <f t="shared" si="3"/>
        <v>288.32115693626145</v>
      </c>
      <c r="F40" s="98">
        <v>0</v>
      </c>
      <c r="G40" s="97">
        <v>0</v>
      </c>
      <c r="H40" s="99" t="str">
        <f t="shared" si="1"/>
        <v/>
      </c>
      <c r="I40" s="100">
        <f t="shared" si="2"/>
        <v>0</v>
      </c>
    </row>
    <row r="41" spans="1:9" x14ac:dyDescent="0.15">
      <c r="A41" s="105" t="s">
        <v>1655</v>
      </c>
      <c r="B41" s="114" t="s">
        <v>1656</v>
      </c>
      <c r="C41" s="98">
        <v>8.0602929999999989E-2</v>
      </c>
      <c r="D41" s="97">
        <v>2.44009988</v>
      </c>
      <c r="E41" s="99">
        <f t="shared" si="3"/>
        <v>-0.96696736446706433</v>
      </c>
      <c r="F41" s="98">
        <v>1.9886500000000002E-3</v>
      </c>
      <c r="G41" s="97">
        <v>1.9856000000000001E-3</v>
      </c>
      <c r="H41" s="99">
        <f t="shared" si="1"/>
        <v>1.5360596293312323E-3</v>
      </c>
      <c r="I41" s="100">
        <f t="shared" si="2"/>
        <v>2.467218003117257E-2</v>
      </c>
    </row>
    <row r="42" spans="1:9" x14ac:dyDescent="0.15">
      <c r="A42" s="105" t="s">
        <v>1618</v>
      </c>
      <c r="B42" s="114" t="s">
        <v>1619</v>
      </c>
      <c r="C42" s="98">
        <v>0.92444959999999998</v>
      </c>
      <c r="D42" s="97">
        <v>1.4202000000000002E-3</v>
      </c>
      <c r="E42" s="99">
        <f t="shared" si="3"/>
        <v>649.92916490635116</v>
      </c>
      <c r="F42" s="98">
        <v>0</v>
      </c>
      <c r="G42" s="97">
        <v>1.9588000000000001E-3</v>
      </c>
      <c r="H42" s="99">
        <f t="shared" si="1"/>
        <v>-1</v>
      </c>
      <c r="I42" s="100">
        <f t="shared" si="2"/>
        <v>0</v>
      </c>
    </row>
    <row r="43" spans="1:9" x14ac:dyDescent="0.15">
      <c r="A43" s="105" t="s">
        <v>1630</v>
      </c>
      <c r="B43" s="114" t="s">
        <v>1631</v>
      </c>
      <c r="C43" s="98">
        <v>1.9408000000000002E-2</v>
      </c>
      <c r="D43" s="97">
        <v>5.0978145000000001</v>
      </c>
      <c r="E43" s="99">
        <f t="shared" si="3"/>
        <v>-0.99619287834031622</v>
      </c>
      <c r="F43" s="98">
        <v>0</v>
      </c>
      <c r="G43" s="97">
        <v>0</v>
      </c>
      <c r="H43" s="99" t="str">
        <f t="shared" si="1"/>
        <v/>
      </c>
      <c r="I43" s="100">
        <f t="shared" si="2"/>
        <v>0</v>
      </c>
    </row>
    <row r="44" spans="1:9" x14ac:dyDescent="0.15">
      <c r="A44" s="105" t="s">
        <v>1622</v>
      </c>
      <c r="B44" s="114" t="s">
        <v>1623</v>
      </c>
      <c r="C44" s="98">
        <v>0.40487734000000003</v>
      </c>
      <c r="D44" s="97">
        <v>0.35575759999999995</v>
      </c>
      <c r="E44" s="99">
        <f t="shared" si="3"/>
        <v>0.13807081001221078</v>
      </c>
      <c r="F44" s="98">
        <v>0</v>
      </c>
      <c r="G44" s="97">
        <v>0</v>
      </c>
      <c r="H44" s="99" t="str">
        <f t="shared" si="1"/>
        <v/>
      </c>
      <c r="I44" s="100">
        <f t="shared" si="2"/>
        <v>0</v>
      </c>
    </row>
    <row r="45" spans="1:9" x14ac:dyDescent="0.15">
      <c r="A45" s="105" t="s">
        <v>1626</v>
      </c>
      <c r="B45" s="114" t="s">
        <v>1627</v>
      </c>
      <c r="C45" s="98">
        <v>1.0643885200000001</v>
      </c>
      <c r="D45" s="97">
        <v>5.9826643749999997</v>
      </c>
      <c r="E45" s="99">
        <f t="shared" si="3"/>
        <v>-0.82208787702552677</v>
      </c>
      <c r="F45" s="98">
        <v>10.989932053860599</v>
      </c>
      <c r="G45" s="97">
        <v>0.18082935</v>
      </c>
      <c r="H45" s="99">
        <f t="shared" si="1"/>
        <v>59.775156543230395</v>
      </c>
      <c r="I45" s="100">
        <f t="shared" si="2"/>
        <v>10.325113290267916</v>
      </c>
    </row>
    <row r="46" spans="1:9" x14ac:dyDescent="0.15">
      <c r="A46" s="105" t="s">
        <v>1624</v>
      </c>
      <c r="B46" s="114" t="s">
        <v>1625</v>
      </c>
      <c r="C46" s="98">
        <v>4.8305109999999998E-2</v>
      </c>
      <c r="D46" s="97">
        <v>1.5288589999999999E-2</v>
      </c>
      <c r="E46" s="99">
        <f t="shared" si="3"/>
        <v>2.1595529738190375</v>
      </c>
      <c r="F46" s="98">
        <v>0</v>
      </c>
      <c r="G46" s="97">
        <v>0</v>
      </c>
      <c r="H46" s="99" t="str">
        <f t="shared" si="1"/>
        <v/>
      </c>
      <c r="I46" s="100">
        <f t="shared" si="2"/>
        <v>0</v>
      </c>
    </row>
    <row r="47" spans="1:9" x14ac:dyDescent="0.15">
      <c r="A47" s="105" t="s">
        <v>1632</v>
      </c>
      <c r="B47" s="114" t="s">
        <v>1633</v>
      </c>
      <c r="C47" s="98">
        <v>3.8356356300000001</v>
      </c>
      <c r="D47" s="97">
        <v>0.58263796999999995</v>
      </c>
      <c r="E47" s="99">
        <f t="shared" si="3"/>
        <v>5.5832229059839689</v>
      </c>
      <c r="F47" s="98">
        <v>1.8443919999999999E-2</v>
      </c>
      <c r="G47" s="97">
        <v>4.7213660000000005E-2</v>
      </c>
      <c r="H47" s="99">
        <f t="shared" si="1"/>
        <v>-0.60935203921915826</v>
      </c>
      <c r="I47" s="100">
        <f t="shared" si="2"/>
        <v>4.8085693687228573E-3</v>
      </c>
    </row>
    <row r="48" spans="1:9" x14ac:dyDescent="0.15">
      <c r="A48" s="105" t="s">
        <v>1634</v>
      </c>
      <c r="B48" s="114" t="s">
        <v>1635</v>
      </c>
      <c r="C48" s="98">
        <v>0.81075790000000003</v>
      </c>
      <c r="D48" s="97">
        <v>2.5757875399999999</v>
      </c>
      <c r="E48" s="99">
        <f t="shared" si="3"/>
        <v>-0.68523882990753182</v>
      </c>
      <c r="F48" s="98">
        <v>9.7692171658342506</v>
      </c>
      <c r="G48" s="97">
        <v>0</v>
      </c>
      <c r="H48" s="99" t="str">
        <f t="shared" si="1"/>
        <v/>
      </c>
      <c r="I48" s="100">
        <f t="shared" si="2"/>
        <v>12.049487480583601</v>
      </c>
    </row>
    <row r="49" spans="1:9" x14ac:dyDescent="0.15">
      <c r="A49" s="105" t="s">
        <v>1645</v>
      </c>
      <c r="B49" s="114" t="s">
        <v>1646</v>
      </c>
      <c r="C49" s="98">
        <v>9.7628809999999996E-2</v>
      </c>
      <c r="D49" s="97">
        <v>0.54227999999999998</v>
      </c>
      <c r="E49" s="99">
        <f t="shared" si="3"/>
        <v>-0.81996605074869078</v>
      </c>
      <c r="F49" s="98">
        <v>0</v>
      </c>
      <c r="G49" s="97">
        <v>0</v>
      </c>
      <c r="H49" s="99" t="str">
        <f t="shared" si="1"/>
        <v/>
      </c>
      <c r="I49" s="100">
        <f t="shared" si="2"/>
        <v>0</v>
      </c>
    </row>
    <row r="50" spans="1:9" x14ac:dyDescent="0.15">
      <c r="A50" s="105" t="s">
        <v>1647</v>
      </c>
      <c r="B50" s="114" t="s">
        <v>1648</v>
      </c>
      <c r="C50" s="98">
        <v>0.41421025</v>
      </c>
      <c r="D50" s="97">
        <v>1.03E-2</v>
      </c>
      <c r="E50" s="99">
        <f t="shared" si="3"/>
        <v>39.214587378640779</v>
      </c>
      <c r="F50" s="98">
        <v>0</v>
      </c>
      <c r="G50" s="97">
        <v>0</v>
      </c>
      <c r="H50" s="99" t="str">
        <f t="shared" si="1"/>
        <v/>
      </c>
      <c r="I50" s="100">
        <f t="shared" si="2"/>
        <v>0</v>
      </c>
    </row>
    <row r="51" spans="1:9" x14ac:dyDescent="0.15">
      <c r="A51" s="105" t="s">
        <v>1649</v>
      </c>
      <c r="B51" s="114" t="s">
        <v>1650</v>
      </c>
      <c r="C51" s="98">
        <v>0.20037379999999999</v>
      </c>
      <c r="D51" s="97">
        <v>0.22111606</v>
      </c>
      <c r="E51" s="99">
        <f t="shared" si="3"/>
        <v>-9.380711649800566E-2</v>
      </c>
      <c r="F51" s="98">
        <v>10.8263800355634</v>
      </c>
      <c r="G51" s="97">
        <v>1.4E-2</v>
      </c>
      <c r="H51" s="99">
        <f t="shared" si="1"/>
        <v>772.31285968309999</v>
      </c>
      <c r="I51" s="100">
        <f t="shared" si="2"/>
        <v>54.030916395074605</v>
      </c>
    </row>
    <row r="52" spans="1:9" x14ac:dyDescent="0.15">
      <c r="A52" s="105" t="s">
        <v>1636</v>
      </c>
      <c r="B52" s="114" t="s">
        <v>1637</v>
      </c>
      <c r="C52" s="98">
        <v>3.5870097000000003</v>
      </c>
      <c r="D52" s="97">
        <v>3.8184521199999999</v>
      </c>
      <c r="E52" s="99">
        <f t="shared" si="3"/>
        <v>-6.0611581008903626E-2</v>
      </c>
      <c r="F52" s="98">
        <v>23.904038870000001</v>
      </c>
      <c r="G52" s="97">
        <v>1.9841900000000003E-2</v>
      </c>
      <c r="H52" s="99">
        <f t="shared" si="1"/>
        <v>1203.725296972568</v>
      </c>
      <c r="I52" s="100">
        <f t="shared" si="2"/>
        <v>6.6640574933488468</v>
      </c>
    </row>
    <row r="53" spans="1:9" x14ac:dyDescent="0.15">
      <c r="A53" s="105" t="s">
        <v>1616</v>
      </c>
      <c r="B53" s="114" t="s">
        <v>1617</v>
      </c>
      <c r="C53" s="98">
        <v>5.6712038700000003</v>
      </c>
      <c r="D53" s="97">
        <v>12.520673</v>
      </c>
      <c r="E53" s="99">
        <f t="shared" si="3"/>
        <v>-0.54705279260947082</v>
      </c>
      <c r="F53" s="98">
        <v>0.30110698999999996</v>
      </c>
      <c r="G53" s="97">
        <v>5.9622379999999996E-2</v>
      </c>
      <c r="H53" s="99">
        <f t="shared" si="1"/>
        <v>4.0502343247619432</v>
      </c>
      <c r="I53" s="100">
        <f t="shared" si="2"/>
        <v>5.3094016174029722E-2</v>
      </c>
    </row>
    <row r="54" spans="1:9" x14ac:dyDescent="0.15">
      <c r="A54" s="115" t="s">
        <v>1373</v>
      </c>
      <c r="B54" s="114" t="s">
        <v>1374</v>
      </c>
      <c r="C54" s="98">
        <v>0.63397039899999996</v>
      </c>
      <c r="D54" s="97">
        <v>1.860881333</v>
      </c>
      <c r="E54" s="99">
        <f t="shared" si="3"/>
        <v>-0.65931712691321842</v>
      </c>
      <c r="F54" s="98">
        <v>2.9315186835714804</v>
      </c>
      <c r="G54" s="97">
        <v>0.76446811999999997</v>
      </c>
      <c r="H54" s="99">
        <f t="shared" si="1"/>
        <v>2.8347167224860605</v>
      </c>
      <c r="I54" s="100">
        <f t="shared" si="2"/>
        <v>4.6240623981743356</v>
      </c>
    </row>
    <row r="55" spans="1:9" x14ac:dyDescent="0.15">
      <c r="A55" s="115" t="s">
        <v>1375</v>
      </c>
      <c r="B55" s="114" t="s">
        <v>1376</v>
      </c>
      <c r="C55" s="98">
        <v>1.5534194269999999</v>
      </c>
      <c r="D55" s="97">
        <v>2.3665333749999999</v>
      </c>
      <c r="E55" s="99">
        <f t="shared" si="3"/>
        <v>-0.34358862485934727</v>
      </c>
      <c r="F55" s="98">
        <v>20.980194152046799</v>
      </c>
      <c r="G55" s="97">
        <v>0.19905138</v>
      </c>
      <c r="H55" s="99">
        <f t="shared" si="1"/>
        <v>104.40089775839182</v>
      </c>
      <c r="I55" s="100">
        <f t="shared" si="2"/>
        <v>13.505814197627387</v>
      </c>
    </row>
    <row r="56" spans="1:9" x14ac:dyDescent="0.15">
      <c r="A56" s="105" t="s">
        <v>1657</v>
      </c>
      <c r="B56" s="114" t="s">
        <v>1658</v>
      </c>
      <c r="C56" s="98">
        <v>0.37095275</v>
      </c>
      <c r="D56" s="97">
        <v>11.745610449999999</v>
      </c>
      <c r="E56" s="99">
        <f t="shared" si="3"/>
        <v>-0.96841775473662162</v>
      </c>
      <c r="F56" s="98">
        <v>2.5873E-2</v>
      </c>
      <c r="G56" s="97">
        <v>2.800474E-2</v>
      </c>
      <c r="H56" s="99">
        <f t="shared" si="1"/>
        <v>-7.6120685283991185E-2</v>
      </c>
      <c r="I56" s="100">
        <f t="shared" si="2"/>
        <v>6.9747427401468248E-2</v>
      </c>
    </row>
    <row r="57" spans="1:9" x14ac:dyDescent="0.15">
      <c r="A57" s="105" t="s">
        <v>1659</v>
      </c>
      <c r="B57" s="114" t="s">
        <v>1660</v>
      </c>
      <c r="C57" s="98">
        <v>0.14117114</v>
      </c>
      <c r="D57" s="97">
        <v>0</v>
      </c>
      <c r="E57" s="99" t="str">
        <f t="shared" si="3"/>
        <v/>
      </c>
      <c r="F57" s="98">
        <v>0</v>
      </c>
      <c r="G57" s="97">
        <v>0</v>
      </c>
      <c r="H57" s="99" t="str">
        <f t="shared" ref="H57:H70" si="4">IF(ISERROR(F57/G57-1),"",(F57/G57-1))</f>
        <v/>
      </c>
      <c r="I57" s="100">
        <f t="shared" si="2"/>
        <v>0</v>
      </c>
    </row>
    <row r="58" spans="1:9" x14ac:dyDescent="0.15">
      <c r="A58" s="118" t="s">
        <v>408</v>
      </c>
      <c r="B58" s="25" t="s">
        <v>409</v>
      </c>
      <c r="C58" s="98">
        <v>0.42466643999999998</v>
      </c>
      <c r="D58" s="97">
        <v>0.99899448000000002</v>
      </c>
      <c r="E58" s="99">
        <f t="shared" si="3"/>
        <v>-0.5749061196013816</v>
      </c>
      <c r="F58" s="98">
        <v>15.080612009999999</v>
      </c>
      <c r="G58" s="97">
        <v>3.4436814199999999</v>
      </c>
      <c r="H58" s="99">
        <f t="shared" si="4"/>
        <v>3.3792122936854012</v>
      </c>
      <c r="I58" s="100">
        <f t="shared" si="2"/>
        <v>35.511664189899257</v>
      </c>
    </row>
    <row r="59" spans="1:9" x14ac:dyDescent="0.15">
      <c r="A59" s="118" t="s">
        <v>1638</v>
      </c>
      <c r="B59" s="25" t="s">
        <v>407</v>
      </c>
      <c r="C59" s="98">
        <v>3.2287253799999998</v>
      </c>
      <c r="D59" s="97">
        <v>7.0451252599999998</v>
      </c>
      <c r="E59" s="99">
        <f t="shared" si="3"/>
        <v>-0.54170788157143424</v>
      </c>
      <c r="F59" s="98">
        <v>6.0959513799999998</v>
      </c>
      <c r="G59" s="97">
        <v>5.5652863300000002</v>
      </c>
      <c r="H59" s="99">
        <f t="shared" si="4"/>
        <v>9.5352694997815179E-2</v>
      </c>
      <c r="I59" s="100">
        <f t="shared" si="2"/>
        <v>1.8880365043619785</v>
      </c>
    </row>
    <row r="60" spans="1:9" x14ac:dyDescent="0.15">
      <c r="A60" s="103" t="s">
        <v>930</v>
      </c>
      <c r="B60" s="114" t="s">
        <v>931</v>
      </c>
      <c r="C60" s="98">
        <v>0.49098896000000003</v>
      </c>
      <c r="D60" s="97">
        <v>7.9923800000000003E-2</v>
      </c>
      <c r="E60" s="99">
        <f t="shared" si="3"/>
        <v>5.1432134107737619</v>
      </c>
      <c r="F60" s="98">
        <v>0.37258559999999996</v>
      </c>
      <c r="G60" s="97">
        <v>5.3257079999999998E-2</v>
      </c>
      <c r="H60" s="99">
        <f t="shared" si="4"/>
        <v>5.9959825059879357</v>
      </c>
      <c r="I60" s="100">
        <f t="shared" si="2"/>
        <v>0.75884720503695224</v>
      </c>
    </row>
    <row r="61" spans="1:9" x14ac:dyDescent="0.15">
      <c r="A61" s="103" t="s">
        <v>932</v>
      </c>
      <c r="B61" s="114" t="s">
        <v>933</v>
      </c>
      <c r="C61" s="98">
        <v>1.8688475E-2</v>
      </c>
      <c r="D61" s="97">
        <v>0.41365174500000002</v>
      </c>
      <c r="E61" s="99">
        <f t="shared" si="3"/>
        <v>-0.9548207514511996</v>
      </c>
      <c r="F61" s="98">
        <v>0.14277339000000003</v>
      </c>
      <c r="G61" s="97">
        <v>0.78610835000000001</v>
      </c>
      <c r="H61" s="99">
        <f t="shared" si="4"/>
        <v>-0.81837950201139575</v>
      </c>
      <c r="I61" s="100">
        <f t="shared" si="2"/>
        <v>7.6396490350336252</v>
      </c>
    </row>
    <row r="62" spans="1:9" x14ac:dyDescent="0.15">
      <c r="A62" s="103" t="s">
        <v>934</v>
      </c>
      <c r="B62" s="114" t="s">
        <v>935</v>
      </c>
      <c r="C62" s="98">
        <v>4.7495278399999998</v>
      </c>
      <c r="D62" s="97">
        <v>2.4945967100000002</v>
      </c>
      <c r="E62" s="99">
        <f t="shared" si="3"/>
        <v>0.90392612199027544</v>
      </c>
      <c r="F62" s="98">
        <v>3.6482937500000001</v>
      </c>
      <c r="G62" s="97">
        <v>6.6073992500000003</v>
      </c>
      <c r="H62" s="99">
        <f t="shared" si="4"/>
        <v>-0.44784723732261222</v>
      </c>
      <c r="I62" s="100">
        <f t="shared" si="2"/>
        <v>0.76813819665914418</v>
      </c>
    </row>
    <row r="63" spans="1:9" x14ac:dyDescent="0.15">
      <c r="A63" s="103" t="s">
        <v>936</v>
      </c>
      <c r="B63" s="114" t="s">
        <v>937</v>
      </c>
      <c r="C63" s="98">
        <v>11.437573286000001</v>
      </c>
      <c r="D63" s="97">
        <v>2.4824997519999998</v>
      </c>
      <c r="E63" s="99">
        <f t="shared" si="3"/>
        <v>3.6072807365984385</v>
      </c>
      <c r="F63" s="98">
        <v>19.357440420000003</v>
      </c>
      <c r="G63" s="97">
        <v>2.7535598999999999</v>
      </c>
      <c r="H63" s="99">
        <f t="shared" si="4"/>
        <v>6.0299688850059168</v>
      </c>
      <c r="I63" s="100">
        <f t="shared" si="2"/>
        <v>1.6924429628524613</v>
      </c>
    </row>
    <row r="64" spans="1:9" x14ac:dyDescent="0.15">
      <c r="A64" s="103" t="s">
        <v>938</v>
      </c>
      <c r="B64" s="114" t="s">
        <v>939</v>
      </c>
      <c r="C64" s="98">
        <v>345.58310368300005</v>
      </c>
      <c r="D64" s="97">
        <v>407.96864109699999</v>
      </c>
      <c r="E64" s="99">
        <f t="shared" si="3"/>
        <v>-0.1529174822021846</v>
      </c>
      <c r="F64" s="98">
        <v>310.97560843000002</v>
      </c>
      <c r="G64" s="97">
        <v>415.20995436000004</v>
      </c>
      <c r="H64" s="99">
        <f t="shared" si="4"/>
        <v>-0.25104009389819582</v>
      </c>
      <c r="I64" s="100">
        <f t="shared" si="2"/>
        <v>0.8998576756670803</v>
      </c>
    </row>
    <row r="65" spans="1:9" x14ac:dyDescent="0.15">
      <c r="A65" s="103" t="s">
        <v>1059</v>
      </c>
      <c r="B65" s="114" t="s">
        <v>1060</v>
      </c>
      <c r="C65" s="98">
        <v>0.82633876000000006</v>
      </c>
      <c r="D65" s="97">
        <v>2.9057255199999998</v>
      </c>
      <c r="E65" s="99">
        <f t="shared" si="3"/>
        <v>-0.7156170621373763</v>
      </c>
      <c r="F65" s="98">
        <v>197.62100339</v>
      </c>
      <c r="G65" s="97">
        <v>58.934421979999996</v>
      </c>
      <c r="H65" s="99">
        <f t="shared" si="4"/>
        <v>2.3532356261518053</v>
      </c>
      <c r="I65" s="100">
        <f t="shared" si="2"/>
        <v>239.15252794144618</v>
      </c>
    </row>
    <row r="66" spans="1:9" x14ac:dyDescent="0.15">
      <c r="A66" s="105" t="s">
        <v>710</v>
      </c>
      <c r="B66" s="114" t="s">
        <v>730</v>
      </c>
      <c r="C66" s="98">
        <v>15.207923340000001</v>
      </c>
      <c r="D66" s="97">
        <v>11.91442172</v>
      </c>
      <c r="E66" s="99">
        <f t="shared" si="3"/>
        <v>0.27642983414557198</v>
      </c>
      <c r="F66" s="98">
        <v>87.174793170000001</v>
      </c>
      <c r="G66" s="97">
        <v>36.684038659999999</v>
      </c>
      <c r="H66" s="99">
        <f t="shared" si="4"/>
        <v>1.3763684794350284</v>
      </c>
      <c r="I66" s="100">
        <f t="shared" si="2"/>
        <v>5.7321957259418959</v>
      </c>
    </row>
    <row r="67" spans="1:9" x14ac:dyDescent="0.15">
      <c r="A67" s="103" t="s">
        <v>940</v>
      </c>
      <c r="B67" s="114" t="s">
        <v>941</v>
      </c>
      <c r="C67" s="98">
        <v>43.645771551999999</v>
      </c>
      <c r="D67" s="97">
        <v>41.445781498000002</v>
      </c>
      <c r="E67" s="99">
        <f t="shared" si="3"/>
        <v>5.3081157466077888E-2</v>
      </c>
      <c r="F67" s="98">
        <v>195.50190078</v>
      </c>
      <c r="G67" s="97">
        <v>180.80487924000002</v>
      </c>
      <c r="H67" s="99">
        <f t="shared" si="4"/>
        <v>8.1286642273028509E-2</v>
      </c>
      <c r="I67" s="100">
        <f t="shared" si="2"/>
        <v>4.4792861674372535</v>
      </c>
    </row>
    <row r="68" spans="1:9" x14ac:dyDescent="0.15">
      <c r="A68" s="103" t="s">
        <v>503</v>
      </c>
      <c r="B68" s="114" t="s">
        <v>942</v>
      </c>
      <c r="C68" s="98">
        <v>395.83520945099997</v>
      </c>
      <c r="D68" s="97">
        <v>499.85870438900002</v>
      </c>
      <c r="E68" s="99">
        <f t="shared" si="3"/>
        <v>-0.20810579874797352</v>
      </c>
      <c r="F68" s="98">
        <v>452.00848768999998</v>
      </c>
      <c r="G68" s="97">
        <v>610.17706309000005</v>
      </c>
      <c r="H68" s="99">
        <f t="shared" si="4"/>
        <v>-0.25921750417660405</v>
      </c>
      <c r="I68" s="100">
        <f t="shared" si="2"/>
        <v>1.1419107671520909</v>
      </c>
    </row>
    <row r="69" spans="1:9" x14ac:dyDescent="0.15">
      <c r="A69" s="103" t="s">
        <v>504</v>
      </c>
      <c r="B69" s="114" t="s">
        <v>943</v>
      </c>
      <c r="C69" s="98">
        <v>310.19004175499998</v>
      </c>
      <c r="D69" s="97">
        <v>398.63468811799999</v>
      </c>
      <c r="E69" s="99">
        <f t="shared" si="3"/>
        <v>-0.22186891657762475</v>
      </c>
      <c r="F69" s="98">
        <v>536.23418413000002</v>
      </c>
      <c r="G69" s="97">
        <v>573.63810208000007</v>
      </c>
      <c r="H69" s="99">
        <f t="shared" si="4"/>
        <v>-6.5204730673179112E-2</v>
      </c>
      <c r="I69" s="100">
        <f t="shared" si="2"/>
        <v>1.728727914977807</v>
      </c>
    </row>
    <row r="70" spans="1:9" x14ac:dyDescent="0.15">
      <c r="A70" s="103" t="s">
        <v>1320</v>
      </c>
      <c r="B70" s="114" t="s">
        <v>1321</v>
      </c>
      <c r="C70" s="98">
        <v>67.418283739999993</v>
      </c>
      <c r="D70" s="97">
        <v>82.127346889999998</v>
      </c>
      <c r="E70" s="99">
        <f t="shared" si="3"/>
        <v>-0.17910067361242143</v>
      </c>
      <c r="F70" s="98">
        <v>148.48347135</v>
      </c>
      <c r="G70" s="97">
        <v>147.40503823</v>
      </c>
      <c r="H70" s="99">
        <f t="shared" si="4"/>
        <v>7.3161211648498092E-3</v>
      </c>
      <c r="I70" s="100">
        <f t="shared" si="2"/>
        <v>2.2024214072643793</v>
      </c>
    </row>
    <row r="71" spans="1:9" x14ac:dyDescent="0.15">
      <c r="A71" s="103" t="s">
        <v>505</v>
      </c>
      <c r="B71" s="114" t="s">
        <v>944</v>
      </c>
      <c r="C71" s="98">
        <v>5.6885682400000004</v>
      </c>
      <c r="D71" s="97">
        <v>5.2952801849999993</v>
      </c>
      <c r="E71" s="99">
        <f t="shared" ref="E71:E102" si="5">IF(ISERROR(C71/D71-1),"",(C71/D71-1))</f>
        <v>7.4271434420802196E-2</v>
      </c>
      <c r="F71" s="98">
        <v>6.9462530899999999</v>
      </c>
      <c r="G71" s="97">
        <v>5.2929475899999998</v>
      </c>
      <c r="H71" s="99">
        <f t="shared" ref="H71:H102" si="6">IF(ISERROR(F71/G71-1),"",(F71/G71-1))</f>
        <v>0.31236007383175313</v>
      </c>
      <c r="I71" s="100">
        <f t="shared" ref="I71:I134" si="7">IF(ISERROR(F71/C71),"",(F71/C71))</f>
        <v>1.2210898765626832</v>
      </c>
    </row>
    <row r="72" spans="1:9" x14ac:dyDescent="0.15">
      <c r="A72" s="103" t="s">
        <v>13</v>
      </c>
      <c r="B72" s="114" t="s">
        <v>14</v>
      </c>
      <c r="C72" s="98">
        <v>1.5052500000000001E-3</v>
      </c>
      <c r="D72" s="97">
        <v>1.1104400000000001E-3</v>
      </c>
      <c r="E72" s="99">
        <f t="shared" si="5"/>
        <v>0.35554374842404801</v>
      </c>
      <c r="F72" s="98">
        <v>3.9033499999999999E-3</v>
      </c>
      <c r="G72" s="97">
        <v>2.6714400000000002E-3</v>
      </c>
      <c r="H72" s="99">
        <f t="shared" si="6"/>
        <v>0.46114080795376267</v>
      </c>
      <c r="I72" s="100">
        <f t="shared" si="7"/>
        <v>2.5931572828433813</v>
      </c>
    </row>
    <row r="73" spans="1:9" x14ac:dyDescent="0.15">
      <c r="A73" s="103" t="s">
        <v>945</v>
      </c>
      <c r="B73" s="115" t="s">
        <v>946</v>
      </c>
      <c r="C73" s="98">
        <v>13.000328672</v>
      </c>
      <c r="D73" s="97">
        <v>28.355570294</v>
      </c>
      <c r="E73" s="99">
        <f t="shared" si="5"/>
        <v>-0.54152469736251962</v>
      </c>
      <c r="F73" s="98">
        <v>48.049616130000004</v>
      </c>
      <c r="G73" s="97">
        <v>67.673103319999996</v>
      </c>
      <c r="H73" s="99">
        <f t="shared" si="6"/>
        <v>-0.28997469049421443</v>
      </c>
      <c r="I73" s="100">
        <f t="shared" si="7"/>
        <v>3.696030872933918</v>
      </c>
    </row>
    <row r="74" spans="1:9" x14ac:dyDescent="0.15">
      <c r="A74" s="103" t="s">
        <v>947</v>
      </c>
      <c r="B74" s="115" t="s">
        <v>948</v>
      </c>
      <c r="C74" s="98">
        <v>56.533468891999995</v>
      </c>
      <c r="D74" s="97">
        <v>57.370018721000001</v>
      </c>
      <c r="E74" s="99">
        <f t="shared" si="5"/>
        <v>-1.4581655151069239E-2</v>
      </c>
      <c r="F74" s="98">
        <v>89.396602860000002</v>
      </c>
      <c r="G74" s="97">
        <v>115.22278514</v>
      </c>
      <c r="H74" s="99">
        <f t="shared" si="6"/>
        <v>-0.22414127768757042</v>
      </c>
      <c r="I74" s="100">
        <f t="shared" si="7"/>
        <v>1.5813040418726267</v>
      </c>
    </row>
    <row r="75" spans="1:9" x14ac:dyDescent="0.15">
      <c r="A75" s="103" t="s">
        <v>949</v>
      </c>
      <c r="B75" s="115" t="s">
        <v>950</v>
      </c>
      <c r="C75" s="98">
        <v>21.07377271</v>
      </c>
      <c r="D75" s="97">
        <v>14.382987214</v>
      </c>
      <c r="E75" s="99">
        <f t="shared" si="5"/>
        <v>0.46518747437162267</v>
      </c>
      <c r="F75" s="98">
        <v>25.543514850000001</v>
      </c>
      <c r="G75" s="97">
        <v>23.844048369999999</v>
      </c>
      <c r="H75" s="99">
        <f t="shared" si="6"/>
        <v>7.1274242260732423E-2</v>
      </c>
      <c r="I75" s="100">
        <f t="shared" si="7"/>
        <v>1.2120997602806547</v>
      </c>
    </row>
    <row r="76" spans="1:9" x14ac:dyDescent="0.15">
      <c r="A76" s="118" t="s">
        <v>1639</v>
      </c>
      <c r="B76" s="25" t="s">
        <v>1640</v>
      </c>
      <c r="C76" s="98">
        <v>5.0421357699999998</v>
      </c>
      <c r="D76" s="97">
        <v>2.0864932899999999</v>
      </c>
      <c r="E76" s="99">
        <f t="shared" si="5"/>
        <v>1.4165597819871252</v>
      </c>
      <c r="F76" s="98">
        <v>7.31433293</v>
      </c>
      <c r="G76" s="97">
        <v>2.8730496800000003</v>
      </c>
      <c r="H76" s="99">
        <f t="shared" si="6"/>
        <v>1.5458428306746157</v>
      </c>
      <c r="I76" s="100">
        <f t="shared" si="7"/>
        <v>1.450641804117861</v>
      </c>
    </row>
    <row r="77" spans="1:9" x14ac:dyDescent="0.15">
      <c r="A77" s="103" t="s">
        <v>529</v>
      </c>
      <c r="B77" s="115" t="s">
        <v>951</v>
      </c>
      <c r="C77" s="98">
        <v>6.133500937</v>
      </c>
      <c r="D77" s="97">
        <v>1.2489377800000001</v>
      </c>
      <c r="E77" s="99">
        <f t="shared" si="5"/>
        <v>3.9109739774226382</v>
      </c>
      <c r="F77" s="98">
        <v>37.961863460000004</v>
      </c>
      <c r="G77" s="97">
        <v>1.1040651499999998</v>
      </c>
      <c r="H77" s="99">
        <f t="shared" si="6"/>
        <v>33.383716812363843</v>
      </c>
      <c r="I77" s="100">
        <f t="shared" si="7"/>
        <v>6.1892651276854291</v>
      </c>
    </row>
    <row r="78" spans="1:9" x14ac:dyDescent="0.15">
      <c r="A78" s="103" t="s">
        <v>952</v>
      </c>
      <c r="B78" s="115" t="s">
        <v>953</v>
      </c>
      <c r="C78" s="98">
        <v>10.314109391000001</v>
      </c>
      <c r="D78" s="97">
        <v>6.0031608499999995</v>
      </c>
      <c r="E78" s="99">
        <f t="shared" si="5"/>
        <v>0.71811311552646484</v>
      </c>
      <c r="F78" s="98">
        <v>10.69186575</v>
      </c>
      <c r="G78" s="97">
        <v>13.56677314</v>
      </c>
      <c r="H78" s="99">
        <f t="shared" si="6"/>
        <v>-0.21190797253944504</v>
      </c>
      <c r="I78" s="100">
        <f t="shared" si="7"/>
        <v>1.0366252038522712</v>
      </c>
    </row>
    <row r="79" spans="1:9" x14ac:dyDescent="0.15">
      <c r="A79" s="103" t="s">
        <v>954</v>
      </c>
      <c r="B79" s="115" t="s">
        <v>955</v>
      </c>
      <c r="C79" s="98">
        <v>1.8404010500000001</v>
      </c>
      <c r="D79" s="97">
        <v>6.5633488600000005</v>
      </c>
      <c r="E79" s="99">
        <f t="shared" si="5"/>
        <v>-0.71959420575428623</v>
      </c>
      <c r="F79" s="98">
        <v>5.9493913200000001</v>
      </c>
      <c r="G79" s="97">
        <v>5.92473603</v>
      </c>
      <c r="H79" s="99">
        <f t="shared" si="6"/>
        <v>4.1614157787213113E-3</v>
      </c>
      <c r="I79" s="100">
        <f t="shared" si="7"/>
        <v>3.2326602508730367</v>
      </c>
    </row>
    <row r="80" spans="1:9" x14ac:dyDescent="0.15">
      <c r="A80" s="103" t="s">
        <v>956</v>
      </c>
      <c r="B80" s="115" t="s">
        <v>957</v>
      </c>
      <c r="C80" s="98">
        <v>0.89809732999999992</v>
      </c>
      <c r="D80" s="97">
        <v>0.61287252000000003</v>
      </c>
      <c r="E80" s="99">
        <f t="shared" si="5"/>
        <v>0.46539011081782533</v>
      </c>
      <c r="F80" s="98">
        <v>8.4381726999999991</v>
      </c>
      <c r="G80" s="97">
        <v>0.99796224</v>
      </c>
      <c r="H80" s="99">
        <f t="shared" si="6"/>
        <v>7.4554027815721753</v>
      </c>
      <c r="I80" s="100">
        <f t="shared" si="7"/>
        <v>9.3956104958022753</v>
      </c>
    </row>
    <row r="81" spans="1:9" x14ac:dyDescent="0.15">
      <c r="A81" s="103" t="s">
        <v>958</v>
      </c>
      <c r="B81" s="115" t="s">
        <v>959</v>
      </c>
      <c r="C81" s="98">
        <v>0.81644614000000004</v>
      </c>
      <c r="D81" s="97">
        <v>0.68263047199999993</v>
      </c>
      <c r="E81" s="99">
        <f t="shared" si="5"/>
        <v>0.19602943831080566</v>
      </c>
      <c r="F81" s="98">
        <v>1.2465918</v>
      </c>
      <c r="G81" s="97">
        <v>2.0781048700000002</v>
      </c>
      <c r="H81" s="99">
        <f t="shared" si="6"/>
        <v>-0.40013046598557855</v>
      </c>
      <c r="I81" s="100">
        <f t="shared" si="7"/>
        <v>1.5268512384662629</v>
      </c>
    </row>
    <row r="82" spans="1:9" x14ac:dyDescent="0.15">
      <c r="A82" s="103" t="s">
        <v>530</v>
      </c>
      <c r="B82" s="115" t="s">
        <v>962</v>
      </c>
      <c r="C82" s="98">
        <v>9.590731074999999</v>
      </c>
      <c r="D82" s="97">
        <v>9.2206055620000011</v>
      </c>
      <c r="E82" s="99">
        <f t="shared" si="5"/>
        <v>4.0141128531228087E-2</v>
      </c>
      <c r="F82" s="98">
        <v>11.004179000000001</v>
      </c>
      <c r="G82" s="97">
        <v>29.197779149999999</v>
      </c>
      <c r="H82" s="99">
        <f t="shared" si="6"/>
        <v>-0.62311589030565018</v>
      </c>
      <c r="I82" s="100">
        <f t="shared" si="7"/>
        <v>1.14737645273825</v>
      </c>
    </row>
    <row r="83" spans="1:9" x14ac:dyDescent="0.15">
      <c r="A83" s="103" t="s">
        <v>960</v>
      </c>
      <c r="B83" s="115" t="s">
        <v>961</v>
      </c>
      <c r="C83" s="98">
        <v>2.8244702300000002</v>
      </c>
      <c r="D83" s="97">
        <v>3.14743811</v>
      </c>
      <c r="E83" s="99">
        <f t="shared" si="5"/>
        <v>-0.10261294065604354</v>
      </c>
      <c r="F83" s="98">
        <v>3.9868461399999999</v>
      </c>
      <c r="G83" s="97">
        <v>4.4789070199999994</v>
      </c>
      <c r="H83" s="99">
        <f t="shared" si="6"/>
        <v>-0.10986182070821371</v>
      </c>
      <c r="I83" s="100">
        <f t="shared" si="7"/>
        <v>1.4115376744473598</v>
      </c>
    </row>
    <row r="84" spans="1:9" x14ac:dyDescent="0.15">
      <c r="A84" s="103" t="s">
        <v>963</v>
      </c>
      <c r="B84" s="114" t="s">
        <v>964</v>
      </c>
      <c r="C84" s="98">
        <v>2.1348417000000004</v>
      </c>
      <c r="D84" s="97">
        <v>2.1852714399999997</v>
      </c>
      <c r="E84" s="99">
        <f t="shared" si="5"/>
        <v>-2.3077105698136702E-2</v>
      </c>
      <c r="F84" s="98">
        <v>4.6751909299999994</v>
      </c>
      <c r="G84" s="97">
        <v>3.7392211800000004</v>
      </c>
      <c r="H84" s="99">
        <f t="shared" si="6"/>
        <v>0.25031141645384003</v>
      </c>
      <c r="I84" s="100">
        <f t="shared" si="7"/>
        <v>2.1899473530051425</v>
      </c>
    </row>
    <row r="85" spans="1:9" x14ac:dyDescent="0.15">
      <c r="A85" s="103" t="s">
        <v>965</v>
      </c>
      <c r="B85" s="114" t="s">
        <v>966</v>
      </c>
      <c r="C85" s="98">
        <v>1.503619544</v>
      </c>
      <c r="D85" s="97">
        <v>3.5626364160000001</v>
      </c>
      <c r="E85" s="99">
        <f t="shared" si="5"/>
        <v>-0.57794751739269268</v>
      </c>
      <c r="F85" s="98">
        <v>3.2130856200000002</v>
      </c>
      <c r="G85" s="97">
        <v>5.1342755100000002</v>
      </c>
      <c r="H85" s="99">
        <f t="shared" si="6"/>
        <v>-0.37418909177314486</v>
      </c>
      <c r="I85" s="100">
        <f t="shared" si="7"/>
        <v>2.1369006759864253</v>
      </c>
    </row>
    <row r="86" spans="1:9" x14ac:dyDescent="0.15">
      <c r="A86" s="103" t="s">
        <v>967</v>
      </c>
      <c r="B86" s="115" t="s">
        <v>968</v>
      </c>
      <c r="C86" s="98">
        <v>7.1218350099999999</v>
      </c>
      <c r="D86" s="97">
        <v>6.3679284900000006</v>
      </c>
      <c r="E86" s="99">
        <f t="shared" si="5"/>
        <v>0.11839117244860886</v>
      </c>
      <c r="F86" s="98">
        <v>8.4628732600000003</v>
      </c>
      <c r="G86" s="97">
        <v>19.841705579999999</v>
      </c>
      <c r="H86" s="99">
        <f t="shared" si="6"/>
        <v>-0.57348055458849312</v>
      </c>
      <c r="I86" s="100">
        <f t="shared" si="7"/>
        <v>1.1882995391099351</v>
      </c>
    </row>
    <row r="87" spans="1:9" x14ac:dyDescent="0.15">
      <c r="A87" s="103" t="s">
        <v>969</v>
      </c>
      <c r="B87" s="115" t="s">
        <v>970</v>
      </c>
      <c r="C87" s="98">
        <v>5.1429839500000005</v>
      </c>
      <c r="D87" s="97">
        <v>6.3442165199999998</v>
      </c>
      <c r="E87" s="99">
        <f t="shared" si="5"/>
        <v>-0.18934293402710023</v>
      </c>
      <c r="F87" s="98">
        <v>5.6389086500000003</v>
      </c>
      <c r="G87" s="97">
        <v>5.6961759800000005</v>
      </c>
      <c r="H87" s="99">
        <f t="shared" si="6"/>
        <v>-1.0053644796276129E-2</v>
      </c>
      <c r="I87" s="100">
        <f t="shared" si="7"/>
        <v>1.0964274251721122</v>
      </c>
    </row>
    <row r="88" spans="1:9" x14ac:dyDescent="0.15">
      <c r="A88" s="103" t="s">
        <v>971</v>
      </c>
      <c r="B88" s="115" t="s">
        <v>972</v>
      </c>
      <c r="C88" s="98">
        <v>0.89956024999999995</v>
      </c>
      <c r="D88" s="97">
        <v>1.74649718</v>
      </c>
      <c r="E88" s="99">
        <f t="shared" si="5"/>
        <v>-0.4849346106588045</v>
      </c>
      <c r="F88" s="98">
        <v>0.97862037000000002</v>
      </c>
      <c r="G88" s="97">
        <v>2.2137631200000003</v>
      </c>
      <c r="H88" s="99">
        <f t="shared" si="6"/>
        <v>-0.55793808237260722</v>
      </c>
      <c r="I88" s="100">
        <f t="shared" si="7"/>
        <v>1.0878875205968694</v>
      </c>
    </row>
    <row r="89" spans="1:9" x14ac:dyDescent="0.15">
      <c r="A89" s="103" t="s">
        <v>973</v>
      </c>
      <c r="B89" s="115" t="s">
        <v>974</v>
      </c>
      <c r="C89" s="98">
        <v>3.27837712</v>
      </c>
      <c r="D89" s="97">
        <v>4.1637297640000002</v>
      </c>
      <c r="E89" s="99">
        <f t="shared" si="5"/>
        <v>-0.21263451140725853</v>
      </c>
      <c r="F89" s="98">
        <v>3.06259112</v>
      </c>
      <c r="G89" s="97">
        <v>3.4845058900000003</v>
      </c>
      <c r="H89" s="99">
        <f t="shared" si="6"/>
        <v>-0.12108309852792365</v>
      </c>
      <c r="I89" s="100">
        <f t="shared" si="7"/>
        <v>0.93417901842848394</v>
      </c>
    </row>
    <row r="90" spans="1:9" x14ac:dyDescent="0.15">
      <c r="A90" s="103" t="s">
        <v>975</v>
      </c>
      <c r="B90" s="114" t="s">
        <v>976</v>
      </c>
      <c r="C90" s="98">
        <v>14.065062506999999</v>
      </c>
      <c r="D90" s="97">
        <v>19.285048918000001</v>
      </c>
      <c r="E90" s="99">
        <f t="shared" si="5"/>
        <v>-0.2706753004980893</v>
      </c>
      <c r="F90" s="98">
        <v>24.831267620000002</v>
      </c>
      <c r="G90" s="97">
        <v>31.304188140000001</v>
      </c>
      <c r="H90" s="99">
        <f t="shared" si="6"/>
        <v>-0.20677490472046467</v>
      </c>
      <c r="I90" s="100">
        <f t="shared" si="7"/>
        <v>1.7654573243198743</v>
      </c>
    </row>
    <row r="91" spans="1:9" x14ac:dyDescent="0.15">
      <c r="A91" s="103" t="s">
        <v>19</v>
      </c>
      <c r="B91" s="114" t="s">
        <v>479</v>
      </c>
      <c r="C91" s="98">
        <v>5.1354333700000003</v>
      </c>
      <c r="D91" s="97">
        <v>6.1032752010000006</v>
      </c>
      <c r="E91" s="99">
        <f t="shared" si="5"/>
        <v>-0.15857745212626539</v>
      </c>
      <c r="F91" s="98">
        <v>5.4699291399999996</v>
      </c>
      <c r="G91" s="97">
        <v>6.3617382199999994</v>
      </c>
      <c r="H91" s="99">
        <f t="shared" si="6"/>
        <v>-0.1401832406741188</v>
      </c>
      <c r="I91" s="100">
        <f t="shared" si="7"/>
        <v>1.0651348670891234</v>
      </c>
    </row>
    <row r="92" spans="1:9" x14ac:dyDescent="0.15">
      <c r="A92" s="103" t="s">
        <v>977</v>
      </c>
      <c r="B92" s="115" t="s">
        <v>978</v>
      </c>
      <c r="C92" s="98">
        <v>2.5743655849999998</v>
      </c>
      <c r="D92" s="97">
        <v>0.59368988</v>
      </c>
      <c r="E92" s="99">
        <f t="shared" si="5"/>
        <v>3.3362126789157998</v>
      </c>
      <c r="F92" s="98">
        <v>4.2098647099999997</v>
      </c>
      <c r="G92" s="97">
        <v>0.24723864000000001</v>
      </c>
      <c r="H92" s="99">
        <f t="shared" si="6"/>
        <v>16.027535461285499</v>
      </c>
      <c r="I92" s="100">
        <f t="shared" si="7"/>
        <v>1.6353018135922603</v>
      </c>
    </row>
    <row r="93" spans="1:9" x14ac:dyDescent="0.15">
      <c r="A93" s="103" t="s">
        <v>979</v>
      </c>
      <c r="B93" s="115" t="s">
        <v>980</v>
      </c>
      <c r="C93" s="98">
        <v>0.12258215</v>
      </c>
      <c r="D93" s="97">
        <v>0.22776864000000002</v>
      </c>
      <c r="E93" s="99">
        <f t="shared" si="5"/>
        <v>-0.46181287292227768</v>
      </c>
      <c r="F93" s="98">
        <v>7.4638784000000005</v>
      </c>
      <c r="G93" s="97">
        <v>0.20390633999999999</v>
      </c>
      <c r="H93" s="99">
        <f t="shared" si="6"/>
        <v>35.604444962329275</v>
      </c>
      <c r="I93" s="100">
        <f t="shared" si="7"/>
        <v>60.888786825814364</v>
      </c>
    </row>
    <row r="94" spans="1:9" x14ac:dyDescent="0.15">
      <c r="A94" s="103" t="s">
        <v>981</v>
      </c>
      <c r="B94" s="114" t="s">
        <v>982</v>
      </c>
      <c r="C94" s="98">
        <v>10.706539543</v>
      </c>
      <c r="D94" s="97">
        <v>5.8258301770000003</v>
      </c>
      <c r="E94" s="99">
        <f t="shared" si="5"/>
        <v>0.8377706211328857</v>
      </c>
      <c r="F94" s="98">
        <v>15.59204134</v>
      </c>
      <c r="G94" s="97">
        <v>16.696760749999999</v>
      </c>
      <c r="H94" s="99">
        <f t="shared" si="6"/>
        <v>-6.6163696452319343E-2</v>
      </c>
      <c r="I94" s="100">
        <f t="shared" si="7"/>
        <v>1.4563100689423194</v>
      </c>
    </row>
    <row r="95" spans="1:9" x14ac:dyDescent="0.15">
      <c r="A95" s="103" t="s">
        <v>983</v>
      </c>
      <c r="B95" s="114" t="s">
        <v>984</v>
      </c>
      <c r="C95" s="98">
        <v>32.534697710000003</v>
      </c>
      <c r="D95" s="97">
        <v>26.270898977000002</v>
      </c>
      <c r="E95" s="99">
        <f t="shared" si="5"/>
        <v>0.2384310768536666</v>
      </c>
      <c r="F95" s="98">
        <v>42.179817490000005</v>
      </c>
      <c r="G95" s="97">
        <v>37.001767979999997</v>
      </c>
      <c r="H95" s="99">
        <f t="shared" si="6"/>
        <v>0.13994059723845687</v>
      </c>
      <c r="I95" s="100">
        <f t="shared" si="7"/>
        <v>1.2964564129647786</v>
      </c>
    </row>
    <row r="96" spans="1:9" x14ac:dyDescent="0.15">
      <c r="A96" s="103" t="s">
        <v>361</v>
      </c>
      <c r="B96" s="114" t="s">
        <v>362</v>
      </c>
      <c r="C96" s="98">
        <v>0.95840203499999999</v>
      </c>
      <c r="D96" s="97">
        <v>3.27718379</v>
      </c>
      <c r="E96" s="99">
        <f t="shared" si="5"/>
        <v>-0.70755316258902901</v>
      </c>
      <c r="F96" s="98">
        <v>9.1689130700000003</v>
      </c>
      <c r="G96" s="97">
        <v>5.1546882099999998</v>
      </c>
      <c r="H96" s="99">
        <f t="shared" si="6"/>
        <v>0.77875221477265666</v>
      </c>
      <c r="I96" s="100">
        <f t="shared" si="7"/>
        <v>9.5668756275126228</v>
      </c>
    </row>
    <row r="97" spans="1:9" x14ac:dyDescent="0.15">
      <c r="A97" s="115" t="s">
        <v>353</v>
      </c>
      <c r="B97" s="114" t="s">
        <v>985</v>
      </c>
      <c r="C97" s="98">
        <v>646.33725647899996</v>
      </c>
      <c r="D97" s="97">
        <v>536.31554295599994</v>
      </c>
      <c r="E97" s="99">
        <f t="shared" si="5"/>
        <v>0.20514362294367872</v>
      </c>
      <c r="F97" s="98">
        <v>846.35498813000004</v>
      </c>
      <c r="G97" s="97">
        <v>755.20762609000008</v>
      </c>
      <c r="H97" s="99">
        <f t="shared" si="6"/>
        <v>0.12069179241727856</v>
      </c>
      <c r="I97" s="100">
        <f t="shared" si="7"/>
        <v>1.3094634103882867</v>
      </c>
    </row>
    <row r="98" spans="1:9" x14ac:dyDescent="0.15">
      <c r="A98" s="118" t="s">
        <v>453</v>
      </c>
      <c r="B98" s="25" t="s">
        <v>354</v>
      </c>
      <c r="C98" s="98">
        <v>17.019263823999999</v>
      </c>
      <c r="D98" s="97">
        <v>33.226546333000002</v>
      </c>
      <c r="E98" s="99">
        <f t="shared" si="5"/>
        <v>-0.48778113579933602</v>
      </c>
      <c r="F98" s="98">
        <v>88.803959750000004</v>
      </c>
      <c r="G98" s="97">
        <v>47.132289740000004</v>
      </c>
      <c r="H98" s="99">
        <f t="shared" si="6"/>
        <v>0.8841427021661179</v>
      </c>
      <c r="I98" s="100">
        <f t="shared" si="7"/>
        <v>5.2178496478074221</v>
      </c>
    </row>
    <row r="99" spans="1:9" x14ac:dyDescent="0.15">
      <c r="A99" s="103" t="s">
        <v>1023</v>
      </c>
      <c r="B99" s="114" t="s">
        <v>1024</v>
      </c>
      <c r="C99" s="98">
        <v>5.6098500000000004E-3</v>
      </c>
      <c r="D99" s="97">
        <v>0</v>
      </c>
      <c r="E99" s="99" t="str">
        <f t="shared" si="5"/>
        <v/>
      </c>
      <c r="F99" s="98">
        <v>1.22742719</v>
      </c>
      <c r="G99" s="97">
        <v>4.8785000000000001E-4</v>
      </c>
      <c r="H99" s="99">
        <f t="shared" si="6"/>
        <v>2514.9930101465616</v>
      </c>
      <c r="I99" s="100">
        <f t="shared" si="7"/>
        <v>218.79857571949339</v>
      </c>
    </row>
    <row r="100" spans="1:9" x14ac:dyDescent="0.15">
      <c r="A100" s="103" t="s">
        <v>1025</v>
      </c>
      <c r="B100" s="114" t="s">
        <v>1026</v>
      </c>
      <c r="C100" s="98">
        <v>3.7226526200000003</v>
      </c>
      <c r="D100" s="97">
        <v>6.4978835999999998</v>
      </c>
      <c r="E100" s="99">
        <f t="shared" si="5"/>
        <v>-0.42709767531077347</v>
      </c>
      <c r="F100" s="98">
        <v>4.6731730499999999</v>
      </c>
      <c r="G100" s="97">
        <v>9.9978060000000006</v>
      </c>
      <c r="H100" s="99">
        <f t="shared" si="6"/>
        <v>-0.53258014308339252</v>
      </c>
      <c r="I100" s="100">
        <f t="shared" si="7"/>
        <v>1.2553341735120049</v>
      </c>
    </row>
    <row r="101" spans="1:9" x14ac:dyDescent="0.15">
      <c r="A101" s="103" t="s">
        <v>986</v>
      </c>
      <c r="B101" s="114" t="s">
        <v>987</v>
      </c>
      <c r="C101" s="98">
        <v>0.16111918</v>
      </c>
      <c r="D101" s="97">
        <v>1.1977933500000002</v>
      </c>
      <c r="E101" s="99">
        <f t="shared" si="5"/>
        <v>-0.86548666345492742</v>
      </c>
      <c r="F101" s="98">
        <v>5.1631021601330005</v>
      </c>
      <c r="G101" s="97">
        <v>2.3143445512097798</v>
      </c>
      <c r="H101" s="99">
        <f t="shared" si="6"/>
        <v>1.2309133518749777</v>
      </c>
      <c r="I101" s="100">
        <f t="shared" si="7"/>
        <v>32.045236080105425</v>
      </c>
    </row>
    <row r="102" spans="1:9" x14ac:dyDescent="0.15">
      <c r="A102" s="118" t="s">
        <v>86</v>
      </c>
      <c r="B102" s="25" t="s">
        <v>87</v>
      </c>
      <c r="C102" s="98">
        <v>1.7434999999999998E-4</v>
      </c>
      <c r="D102" s="97">
        <v>7.1989100000000002E-3</v>
      </c>
      <c r="E102" s="99">
        <f t="shared" si="5"/>
        <v>-0.9757810557431611</v>
      </c>
      <c r="F102" s="98">
        <v>1.7434999999999998E-4</v>
      </c>
      <c r="G102" s="97">
        <v>8.0725099999999998E-3</v>
      </c>
      <c r="H102" s="99">
        <f t="shared" si="6"/>
        <v>-0.97840200879280426</v>
      </c>
      <c r="I102" s="100">
        <f t="shared" si="7"/>
        <v>1</v>
      </c>
    </row>
    <row r="103" spans="1:9" x14ac:dyDescent="0.15">
      <c r="A103" s="103" t="s">
        <v>988</v>
      </c>
      <c r="B103" s="114" t="s">
        <v>989</v>
      </c>
      <c r="C103" s="98">
        <v>19.886553788000001</v>
      </c>
      <c r="D103" s="97">
        <v>14.984220795000001</v>
      </c>
      <c r="E103" s="99">
        <f t="shared" ref="E103:E134" si="8">IF(ISERROR(C103/D103-1),"",(C103/D103-1))</f>
        <v>0.32716636120550446</v>
      </c>
      <c r="F103" s="98">
        <v>40.095360450000001</v>
      </c>
      <c r="G103" s="97">
        <v>232.64280553999998</v>
      </c>
      <c r="H103" s="99">
        <f t="shared" ref="H103:H134" si="9">IF(ISERROR(F103/G103-1),"",(F103/G103-1))</f>
        <v>-0.82765269548339371</v>
      </c>
      <c r="I103" s="100">
        <f t="shared" si="7"/>
        <v>2.0162045610031467</v>
      </c>
    </row>
    <row r="104" spans="1:9" x14ac:dyDescent="0.15">
      <c r="A104" s="103" t="s">
        <v>454</v>
      </c>
      <c r="B104" s="114" t="s">
        <v>990</v>
      </c>
      <c r="C104" s="98">
        <v>10.217178963</v>
      </c>
      <c r="D104" s="97">
        <v>5.5580847379999998</v>
      </c>
      <c r="E104" s="99">
        <f t="shared" si="8"/>
        <v>0.83825534237473875</v>
      </c>
      <c r="F104" s="98">
        <v>71.939803370000007</v>
      </c>
      <c r="G104" s="97">
        <v>35.390531780000003</v>
      </c>
      <c r="H104" s="99">
        <f t="shared" si="9"/>
        <v>1.0327415201671206</v>
      </c>
      <c r="I104" s="100">
        <f t="shared" si="7"/>
        <v>7.0410632553779617</v>
      </c>
    </row>
    <row r="105" spans="1:9" x14ac:dyDescent="0.15">
      <c r="A105" s="103" t="s">
        <v>455</v>
      </c>
      <c r="B105" s="114" t="s">
        <v>991</v>
      </c>
      <c r="C105" s="98">
        <v>3.8480910600000002</v>
      </c>
      <c r="D105" s="97">
        <v>2.6820010099999996</v>
      </c>
      <c r="E105" s="99">
        <f t="shared" si="8"/>
        <v>0.43478359838499858</v>
      </c>
      <c r="F105" s="98">
        <v>26.416445899999999</v>
      </c>
      <c r="G105" s="97">
        <v>36.806666740000004</v>
      </c>
      <c r="H105" s="99">
        <f t="shared" si="9"/>
        <v>-0.28229181722419683</v>
      </c>
      <c r="I105" s="100">
        <f t="shared" si="7"/>
        <v>6.8648182925276195</v>
      </c>
    </row>
    <row r="106" spans="1:9" x14ac:dyDescent="0.15">
      <c r="A106" s="103" t="s">
        <v>456</v>
      </c>
      <c r="B106" s="114" t="s">
        <v>992</v>
      </c>
      <c r="C106" s="98">
        <v>99.791824797000004</v>
      </c>
      <c r="D106" s="97">
        <v>33.140305668000003</v>
      </c>
      <c r="E106" s="99">
        <f t="shared" si="8"/>
        <v>2.0111920450196132</v>
      </c>
      <c r="F106" s="98">
        <v>295.70580586</v>
      </c>
      <c r="G106" s="97">
        <v>218.83207997</v>
      </c>
      <c r="H106" s="99">
        <f t="shared" si="9"/>
        <v>0.3512909345857278</v>
      </c>
      <c r="I106" s="100">
        <f t="shared" si="7"/>
        <v>2.9632267619269919</v>
      </c>
    </row>
    <row r="107" spans="1:9" x14ac:dyDescent="0.15">
      <c r="A107" s="103" t="s">
        <v>457</v>
      </c>
      <c r="B107" s="114" t="s">
        <v>993</v>
      </c>
      <c r="C107" s="98">
        <v>0.42032646999999995</v>
      </c>
      <c r="D107" s="97">
        <v>0.26380305999999998</v>
      </c>
      <c r="E107" s="99">
        <f t="shared" si="8"/>
        <v>0.59333432296046906</v>
      </c>
      <c r="F107" s="98">
        <v>3.2972473999999998</v>
      </c>
      <c r="G107" s="97">
        <v>2.2244640899999997</v>
      </c>
      <c r="H107" s="99">
        <f t="shared" si="9"/>
        <v>0.48226596006771238</v>
      </c>
      <c r="I107" s="100">
        <f t="shared" si="7"/>
        <v>7.8444914497057496</v>
      </c>
    </row>
    <row r="108" spans="1:9" x14ac:dyDescent="0.15">
      <c r="A108" s="103" t="s">
        <v>458</v>
      </c>
      <c r="B108" s="114" t="s">
        <v>994</v>
      </c>
      <c r="C108" s="98">
        <v>0.39318060999999999</v>
      </c>
      <c r="D108" s="97">
        <v>2.6089727699999998</v>
      </c>
      <c r="E108" s="99">
        <f t="shared" si="8"/>
        <v>-0.84929677514418822</v>
      </c>
      <c r="F108" s="98">
        <v>2.5368086600000002</v>
      </c>
      <c r="G108" s="97">
        <v>6.3318563600000006</v>
      </c>
      <c r="H108" s="99">
        <f t="shared" si="9"/>
        <v>-0.59935783192656</v>
      </c>
      <c r="I108" s="100">
        <f t="shared" si="7"/>
        <v>6.4520187300182483</v>
      </c>
    </row>
    <row r="109" spans="1:9" x14ac:dyDescent="0.15">
      <c r="A109" s="115" t="s">
        <v>459</v>
      </c>
      <c r="B109" s="115" t="s">
        <v>995</v>
      </c>
      <c r="C109" s="98">
        <v>76.997841729000001</v>
      </c>
      <c r="D109" s="97">
        <v>45.419276329999995</v>
      </c>
      <c r="E109" s="99">
        <f t="shared" si="8"/>
        <v>0.6952679115704441</v>
      </c>
      <c r="F109" s="98">
        <v>113.3732098</v>
      </c>
      <c r="G109" s="97">
        <v>78.963878190000003</v>
      </c>
      <c r="H109" s="99">
        <f t="shared" si="9"/>
        <v>0.43576040588084486</v>
      </c>
      <c r="I109" s="100">
        <f t="shared" si="7"/>
        <v>1.4724206192561342</v>
      </c>
    </row>
    <row r="110" spans="1:9" x14ac:dyDescent="0.15">
      <c r="A110" s="103" t="s">
        <v>460</v>
      </c>
      <c r="B110" s="115" t="s">
        <v>996</v>
      </c>
      <c r="C110" s="98">
        <v>49.445135289999996</v>
      </c>
      <c r="D110" s="97">
        <v>41.286515430000001</v>
      </c>
      <c r="E110" s="99">
        <f t="shared" si="8"/>
        <v>0.19760979523284505</v>
      </c>
      <c r="F110" s="98">
        <v>232.40352111000001</v>
      </c>
      <c r="G110" s="97">
        <v>88.661617069999991</v>
      </c>
      <c r="H110" s="99">
        <f t="shared" si="9"/>
        <v>1.6212416239432348</v>
      </c>
      <c r="I110" s="100">
        <f t="shared" si="7"/>
        <v>4.7002302602052408</v>
      </c>
    </row>
    <row r="111" spans="1:9" x14ac:dyDescent="0.15">
      <c r="A111" s="103" t="s">
        <v>461</v>
      </c>
      <c r="B111" s="115" t="s">
        <v>997</v>
      </c>
      <c r="C111" s="98">
        <v>39.478932149999999</v>
      </c>
      <c r="D111" s="97">
        <v>14.926821628000001</v>
      </c>
      <c r="E111" s="99">
        <f t="shared" si="8"/>
        <v>1.644831775570005</v>
      </c>
      <c r="F111" s="98">
        <v>65.430944830000001</v>
      </c>
      <c r="G111" s="97">
        <v>132.37798728999999</v>
      </c>
      <c r="H111" s="99">
        <f t="shared" si="9"/>
        <v>-0.5057263962877705</v>
      </c>
      <c r="I111" s="100">
        <f t="shared" si="7"/>
        <v>1.657363592849864</v>
      </c>
    </row>
    <row r="112" spans="1:9" x14ac:dyDescent="0.15">
      <c r="A112" s="103" t="s">
        <v>462</v>
      </c>
      <c r="B112" s="115" t="s">
        <v>998</v>
      </c>
      <c r="C112" s="98">
        <v>36.764760764999998</v>
      </c>
      <c r="D112" s="97">
        <v>17.314312271000002</v>
      </c>
      <c r="E112" s="99">
        <f t="shared" si="8"/>
        <v>1.1233740150671672</v>
      </c>
      <c r="F112" s="98">
        <v>70.7694063</v>
      </c>
      <c r="G112" s="97">
        <v>39.577813810000002</v>
      </c>
      <c r="H112" s="99">
        <f t="shared" si="9"/>
        <v>0.78810802031007876</v>
      </c>
      <c r="I112" s="100">
        <f t="shared" si="7"/>
        <v>1.9249249778165938</v>
      </c>
    </row>
    <row r="113" spans="1:9" x14ac:dyDescent="0.15">
      <c r="A113" s="103" t="s">
        <v>463</v>
      </c>
      <c r="B113" s="115" t="s">
        <v>999</v>
      </c>
      <c r="C113" s="98">
        <v>26.700987940000001</v>
      </c>
      <c r="D113" s="97">
        <v>7.62785096</v>
      </c>
      <c r="E113" s="99">
        <f t="shared" si="8"/>
        <v>2.5004601007568716</v>
      </c>
      <c r="F113" s="98">
        <v>67.364930549999997</v>
      </c>
      <c r="G113" s="97">
        <v>26.826504920000001</v>
      </c>
      <c r="H113" s="99">
        <f t="shared" si="9"/>
        <v>1.5111333269425389</v>
      </c>
      <c r="I113" s="100">
        <f t="shared" si="7"/>
        <v>2.5229377542649831</v>
      </c>
    </row>
    <row r="114" spans="1:9" x14ac:dyDescent="0.15">
      <c r="A114" s="103" t="s">
        <v>1000</v>
      </c>
      <c r="B114" s="115" t="s">
        <v>1001</v>
      </c>
      <c r="C114" s="98">
        <v>7.6289320000000008E-2</v>
      </c>
      <c r="D114" s="97">
        <v>2.0871566000000001</v>
      </c>
      <c r="E114" s="99">
        <f t="shared" si="8"/>
        <v>-0.96344820508437168</v>
      </c>
      <c r="F114" s="98">
        <v>9.3951054000000003</v>
      </c>
      <c r="G114" s="97">
        <v>4.1567965999999998</v>
      </c>
      <c r="H114" s="99">
        <f t="shared" si="9"/>
        <v>1.2601792447578504</v>
      </c>
      <c r="I114" s="100">
        <f t="shared" si="7"/>
        <v>123.15099151493288</v>
      </c>
    </row>
    <row r="115" spans="1:9" x14ac:dyDescent="0.15">
      <c r="A115" s="103" t="s">
        <v>464</v>
      </c>
      <c r="B115" s="115" t="s">
        <v>1002</v>
      </c>
      <c r="C115" s="98">
        <v>18.98673922</v>
      </c>
      <c r="D115" s="97">
        <v>22.5443654</v>
      </c>
      <c r="E115" s="99">
        <f t="shared" si="8"/>
        <v>-0.15780555881160441</v>
      </c>
      <c r="F115" s="98">
        <v>64.495572049999993</v>
      </c>
      <c r="G115" s="97">
        <v>123.23070457999999</v>
      </c>
      <c r="H115" s="99">
        <f t="shared" si="9"/>
        <v>-0.47662741790029939</v>
      </c>
      <c r="I115" s="100">
        <f t="shared" si="7"/>
        <v>3.3968745924556916</v>
      </c>
    </row>
    <row r="116" spans="1:9" x14ac:dyDescent="0.15">
      <c r="A116" s="103" t="s">
        <v>1003</v>
      </c>
      <c r="B116" s="115" t="s">
        <v>1004</v>
      </c>
      <c r="C116" s="98">
        <v>3.0704359999999999</v>
      </c>
      <c r="D116" s="97">
        <v>12.0018764</v>
      </c>
      <c r="E116" s="99">
        <f t="shared" si="8"/>
        <v>-0.74417033656503917</v>
      </c>
      <c r="F116" s="98">
        <v>1.58651232</v>
      </c>
      <c r="G116" s="97">
        <v>0.86266189999999998</v>
      </c>
      <c r="H116" s="99">
        <f t="shared" si="9"/>
        <v>0.83908935818308428</v>
      </c>
      <c r="I116" s="100">
        <f t="shared" si="7"/>
        <v>0.51670587499625464</v>
      </c>
    </row>
    <row r="117" spans="1:9" x14ac:dyDescent="0.15">
      <c r="A117" s="103" t="s">
        <v>465</v>
      </c>
      <c r="B117" s="115" t="s">
        <v>1005</v>
      </c>
      <c r="C117" s="98">
        <v>5.1258314599999997</v>
      </c>
      <c r="D117" s="97">
        <v>9.1536142500000004</v>
      </c>
      <c r="E117" s="99">
        <f t="shared" si="8"/>
        <v>-0.44002103212946742</v>
      </c>
      <c r="F117" s="98">
        <v>32.8916757</v>
      </c>
      <c r="G117" s="97">
        <v>121.80785661</v>
      </c>
      <c r="H117" s="99">
        <f t="shared" si="9"/>
        <v>-0.72997081949063936</v>
      </c>
      <c r="I117" s="100">
        <f t="shared" si="7"/>
        <v>6.4168468972641568</v>
      </c>
    </row>
    <row r="118" spans="1:9" x14ac:dyDescent="0.15">
      <c r="A118" s="103" t="s">
        <v>1228</v>
      </c>
      <c r="B118" s="116" t="s">
        <v>1229</v>
      </c>
      <c r="C118" s="98">
        <v>6.8907499999999997E-2</v>
      </c>
      <c r="D118" s="97">
        <v>0.92755259999999995</v>
      </c>
      <c r="E118" s="99">
        <f t="shared" si="8"/>
        <v>-0.92571041254156372</v>
      </c>
      <c r="F118" s="98">
        <v>7.3749720000000005E-2</v>
      </c>
      <c r="G118" s="97">
        <v>18.233370559999997</v>
      </c>
      <c r="H118" s="99">
        <f t="shared" si="9"/>
        <v>-0.9959552338522758</v>
      </c>
      <c r="I118" s="100">
        <f t="shared" si="7"/>
        <v>1.0702713057359505</v>
      </c>
    </row>
    <row r="119" spans="1:9" x14ac:dyDescent="0.15">
      <c r="A119" s="103" t="s">
        <v>1226</v>
      </c>
      <c r="B119" s="116" t="s">
        <v>1227</v>
      </c>
      <c r="C119" s="98">
        <v>0</v>
      </c>
      <c r="D119" s="97">
        <v>0</v>
      </c>
      <c r="E119" s="99" t="str">
        <f t="shared" si="8"/>
        <v/>
      </c>
      <c r="F119" s="98">
        <v>0</v>
      </c>
      <c r="G119" s="97">
        <v>0</v>
      </c>
      <c r="H119" s="99" t="str">
        <f t="shared" si="9"/>
        <v/>
      </c>
      <c r="I119" s="100" t="str">
        <f t="shared" si="7"/>
        <v/>
      </c>
    </row>
    <row r="120" spans="1:9" x14ac:dyDescent="0.15">
      <c r="A120" s="103" t="s">
        <v>1006</v>
      </c>
      <c r="B120" s="115" t="s">
        <v>1007</v>
      </c>
      <c r="C120" s="98">
        <v>1.462202</v>
      </c>
      <c r="D120" s="97">
        <v>5.561E-2</v>
      </c>
      <c r="E120" s="99">
        <f t="shared" si="8"/>
        <v>25.293868009350838</v>
      </c>
      <c r="F120" s="98">
        <v>1.462202</v>
      </c>
      <c r="G120" s="97">
        <v>5.561E-2</v>
      </c>
      <c r="H120" s="99">
        <f t="shared" si="9"/>
        <v>25.293868009350838</v>
      </c>
      <c r="I120" s="100">
        <f t="shared" si="7"/>
        <v>1</v>
      </c>
    </row>
    <row r="121" spans="1:9" x14ac:dyDescent="0.15">
      <c r="A121" s="103" t="s">
        <v>466</v>
      </c>
      <c r="B121" s="115" t="s">
        <v>1008</v>
      </c>
      <c r="C121" s="98">
        <v>2.1359016</v>
      </c>
      <c r="D121" s="97">
        <v>17.775133780000001</v>
      </c>
      <c r="E121" s="99">
        <f t="shared" si="8"/>
        <v>-0.87983766387157958</v>
      </c>
      <c r="F121" s="98">
        <v>9.2326614499999984</v>
      </c>
      <c r="G121" s="97">
        <v>29.742746950000001</v>
      </c>
      <c r="H121" s="99">
        <f t="shared" si="9"/>
        <v>-0.68958275893208987</v>
      </c>
      <c r="I121" s="100">
        <f t="shared" si="7"/>
        <v>4.3226061771759516</v>
      </c>
    </row>
    <row r="122" spans="1:9" x14ac:dyDescent="0.15">
      <c r="A122" s="103" t="s">
        <v>1285</v>
      </c>
      <c r="B122" s="116" t="s">
        <v>1286</v>
      </c>
      <c r="C122" s="98">
        <v>1.1000000000000001E-3</v>
      </c>
      <c r="D122" s="97">
        <v>5.4819999999999999E-3</v>
      </c>
      <c r="E122" s="99">
        <f t="shared" si="8"/>
        <v>-0.79934330536300613</v>
      </c>
      <c r="F122" s="98">
        <v>1.1000000000000001E-3</v>
      </c>
      <c r="G122" s="97">
        <v>5.4819999999999999E-3</v>
      </c>
      <c r="H122" s="99">
        <f t="shared" si="9"/>
        <v>-0.79934330536300613</v>
      </c>
      <c r="I122" s="100">
        <f t="shared" si="7"/>
        <v>1</v>
      </c>
    </row>
    <row r="123" spans="1:9" x14ac:dyDescent="0.15">
      <c r="A123" s="103" t="s">
        <v>1303</v>
      </c>
      <c r="B123" s="116" t="s">
        <v>1304</v>
      </c>
      <c r="C123" s="98">
        <v>1.0431E-4</v>
      </c>
      <c r="D123" s="97">
        <v>8.5141499999999998E-3</v>
      </c>
      <c r="E123" s="99">
        <f t="shared" si="8"/>
        <v>-0.98774863022145487</v>
      </c>
      <c r="F123" s="98">
        <v>1.0431E-4</v>
      </c>
      <c r="G123" s="97">
        <v>8.5141499999999998E-3</v>
      </c>
      <c r="H123" s="99">
        <f t="shared" si="9"/>
        <v>-0.98774863022145487</v>
      </c>
      <c r="I123" s="100">
        <f t="shared" si="7"/>
        <v>1</v>
      </c>
    </row>
    <row r="124" spans="1:9" x14ac:dyDescent="0.15">
      <c r="A124" s="103" t="s">
        <v>467</v>
      </c>
      <c r="B124" s="114" t="s">
        <v>360</v>
      </c>
      <c r="C124" s="98">
        <v>11.193208169</v>
      </c>
      <c r="D124" s="97">
        <v>22.629674739999999</v>
      </c>
      <c r="E124" s="99">
        <f t="shared" si="8"/>
        <v>-0.5053747657620995</v>
      </c>
      <c r="F124" s="98">
        <v>94.97053498999999</v>
      </c>
      <c r="G124" s="97">
        <v>39.647868799999998</v>
      </c>
      <c r="H124" s="99">
        <f t="shared" si="9"/>
        <v>1.3953503142645589</v>
      </c>
      <c r="I124" s="100">
        <f t="shared" si="7"/>
        <v>8.4846572632343573</v>
      </c>
    </row>
    <row r="125" spans="1:9" x14ac:dyDescent="0.15">
      <c r="A125" s="103" t="s">
        <v>1009</v>
      </c>
      <c r="B125" s="115" t="s">
        <v>1010</v>
      </c>
      <c r="C125" s="98">
        <v>4.8360629999999995E-2</v>
      </c>
      <c r="D125" s="97">
        <v>2.6554076800000002</v>
      </c>
      <c r="E125" s="99">
        <f t="shared" si="8"/>
        <v>-0.9817878699514796</v>
      </c>
      <c r="F125" s="98">
        <v>5.8448629999999994E-2</v>
      </c>
      <c r="G125" s="97">
        <v>4.1821082799999996</v>
      </c>
      <c r="H125" s="99">
        <f t="shared" si="9"/>
        <v>-0.98602412322045374</v>
      </c>
      <c r="I125" s="100">
        <f t="shared" si="7"/>
        <v>1.2085994330512237</v>
      </c>
    </row>
    <row r="126" spans="1:9" x14ac:dyDescent="0.15">
      <c r="A126" s="103" t="s">
        <v>1011</v>
      </c>
      <c r="B126" s="115" t="s">
        <v>1012</v>
      </c>
      <c r="C126" s="98">
        <v>0.72430982700000002</v>
      </c>
      <c r="D126" s="97">
        <v>3.7376967349999997</v>
      </c>
      <c r="E126" s="99">
        <f t="shared" si="8"/>
        <v>-0.80621492904506598</v>
      </c>
      <c r="F126" s="98">
        <v>0.94266846999999998</v>
      </c>
      <c r="G126" s="97">
        <v>2.1018803900000003</v>
      </c>
      <c r="H126" s="99">
        <f t="shared" si="9"/>
        <v>-0.55151183935828052</v>
      </c>
      <c r="I126" s="100">
        <f t="shared" si="7"/>
        <v>1.301471324646269</v>
      </c>
    </row>
    <row r="127" spans="1:9" x14ac:dyDescent="0.15">
      <c r="A127" s="118" t="s">
        <v>1643</v>
      </c>
      <c r="B127" s="25" t="s">
        <v>1644</v>
      </c>
      <c r="C127" s="98">
        <v>7.8839961900000004</v>
      </c>
      <c r="D127" s="97">
        <v>11.798429539999999</v>
      </c>
      <c r="E127" s="99">
        <f t="shared" si="8"/>
        <v>-0.33177579581494021</v>
      </c>
      <c r="F127" s="98">
        <v>17.156757980000002</v>
      </c>
      <c r="G127" s="97">
        <v>29.598650489999997</v>
      </c>
      <c r="H127" s="99">
        <f t="shared" si="9"/>
        <v>-0.4203533709823537</v>
      </c>
      <c r="I127" s="100">
        <f t="shared" si="7"/>
        <v>2.1761499582865729</v>
      </c>
    </row>
    <row r="128" spans="1:9" x14ac:dyDescent="0.15">
      <c r="A128" s="103" t="s">
        <v>1013</v>
      </c>
      <c r="B128" s="115" t="s">
        <v>1014</v>
      </c>
      <c r="C128" s="98">
        <v>68.636680030999997</v>
      </c>
      <c r="D128" s="97">
        <v>38.879466477000001</v>
      </c>
      <c r="E128" s="99">
        <f t="shared" si="8"/>
        <v>0.76537093356472696</v>
      </c>
      <c r="F128" s="98">
        <v>113.6165579</v>
      </c>
      <c r="G128" s="97">
        <v>64.667902549999994</v>
      </c>
      <c r="H128" s="99">
        <f t="shared" si="9"/>
        <v>0.7569235033122319</v>
      </c>
      <c r="I128" s="100">
        <f t="shared" si="7"/>
        <v>1.6553329480488375</v>
      </c>
    </row>
    <row r="129" spans="1:9" x14ac:dyDescent="0.15">
      <c r="A129" s="103" t="s">
        <v>1015</v>
      </c>
      <c r="B129" s="115" t="s">
        <v>1016</v>
      </c>
      <c r="C129" s="98">
        <v>35.467731439000005</v>
      </c>
      <c r="D129" s="97">
        <v>20.401952199</v>
      </c>
      <c r="E129" s="99">
        <f t="shared" si="8"/>
        <v>0.73844792366185685</v>
      </c>
      <c r="F129" s="98">
        <v>78.244386689999999</v>
      </c>
      <c r="G129" s="97">
        <v>51.752157600000004</v>
      </c>
      <c r="H129" s="99">
        <f t="shared" si="9"/>
        <v>0.51190578941195675</v>
      </c>
      <c r="I129" s="100">
        <f t="shared" si="7"/>
        <v>2.206072492247507</v>
      </c>
    </row>
    <row r="130" spans="1:9" x14ac:dyDescent="0.15">
      <c r="A130" s="103" t="s">
        <v>1017</v>
      </c>
      <c r="B130" s="114" t="s">
        <v>1018</v>
      </c>
      <c r="C130" s="98">
        <v>1.8040133</v>
      </c>
      <c r="D130" s="97">
        <v>4.3884629500000001</v>
      </c>
      <c r="E130" s="99">
        <f t="shared" si="8"/>
        <v>-0.58891909979552182</v>
      </c>
      <c r="F130" s="98">
        <v>5.17202889</v>
      </c>
      <c r="G130" s="97">
        <v>1.88614802</v>
      </c>
      <c r="H130" s="99">
        <f t="shared" si="9"/>
        <v>1.742111878366789</v>
      </c>
      <c r="I130" s="100">
        <f t="shared" si="7"/>
        <v>2.8669571837413836</v>
      </c>
    </row>
    <row r="131" spans="1:9" x14ac:dyDescent="0.15">
      <c r="A131" s="103" t="s">
        <v>1019</v>
      </c>
      <c r="B131" s="114" t="s">
        <v>1020</v>
      </c>
      <c r="C131" s="98">
        <v>29.252014166000002</v>
      </c>
      <c r="D131" s="97">
        <v>12.621732312000001</v>
      </c>
      <c r="E131" s="99">
        <f t="shared" si="8"/>
        <v>1.3175910756868854</v>
      </c>
      <c r="F131" s="98">
        <v>90.905213200000006</v>
      </c>
      <c r="G131" s="97">
        <v>18.26693964</v>
      </c>
      <c r="H131" s="99">
        <f t="shared" si="9"/>
        <v>3.9764883987978186</v>
      </c>
      <c r="I131" s="100">
        <f t="shared" si="7"/>
        <v>3.1076565423539391</v>
      </c>
    </row>
    <row r="132" spans="1:9" x14ac:dyDescent="0.15">
      <c r="A132" s="103" t="s">
        <v>1021</v>
      </c>
      <c r="B132" s="115" t="s">
        <v>1022</v>
      </c>
      <c r="C132" s="98">
        <v>47.396632120999996</v>
      </c>
      <c r="D132" s="97">
        <v>46.250398437999998</v>
      </c>
      <c r="E132" s="99">
        <f t="shared" si="8"/>
        <v>2.4783217479446229E-2</v>
      </c>
      <c r="F132" s="98">
        <v>105.60718939</v>
      </c>
      <c r="G132" s="97">
        <v>120.94950343000001</v>
      </c>
      <c r="H132" s="99">
        <f t="shared" si="9"/>
        <v>-0.12684892128457081</v>
      </c>
      <c r="I132" s="100">
        <f t="shared" si="7"/>
        <v>2.2281580919165918</v>
      </c>
    </row>
    <row r="133" spans="1:9" x14ac:dyDescent="0.15">
      <c r="A133" s="103" t="s">
        <v>1076</v>
      </c>
      <c r="B133" s="115" t="s">
        <v>1077</v>
      </c>
      <c r="C133" s="98">
        <v>5.5432519999999999E-2</v>
      </c>
      <c r="D133" s="97">
        <v>1.7573800000000001E-2</v>
      </c>
      <c r="E133" s="99">
        <f t="shared" si="8"/>
        <v>2.1542705618591311</v>
      </c>
      <c r="F133" s="98">
        <v>0.10551516</v>
      </c>
      <c r="G133" s="97">
        <v>1.73098E-2</v>
      </c>
      <c r="H133" s="99">
        <f t="shared" si="9"/>
        <v>5.0956891471882981</v>
      </c>
      <c r="I133" s="100">
        <f t="shared" si="7"/>
        <v>1.9034884215980077</v>
      </c>
    </row>
    <row r="134" spans="1:9" x14ac:dyDescent="0.15">
      <c r="A134" s="103" t="s">
        <v>1078</v>
      </c>
      <c r="B134" s="115" t="s">
        <v>1079</v>
      </c>
      <c r="C134" s="98">
        <v>2.97278873</v>
      </c>
      <c r="D134" s="97">
        <v>1.586939705</v>
      </c>
      <c r="E134" s="99">
        <f t="shared" si="8"/>
        <v>0.8732839821409597</v>
      </c>
      <c r="F134" s="98">
        <v>39.154598219999997</v>
      </c>
      <c r="G134" s="97">
        <v>63.472901210000003</v>
      </c>
      <c r="H134" s="99">
        <f t="shared" si="9"/>
        <v>-0.38312890267207</v>
      </c>
      <c r="I134" s="100">
        <f t="shared" si="7"/>
        <v>13.170999279185237</v>
      </c>
    </row>
    <row r="135" spans="1:9" x14ac:dyDescent="0.15">
      <c r="A135" s="103" t="s">
        <v>1080</v>
      </c>
      <c r="B135" s="114" t="s">
        <v>1081</v>
      </c>
      <c r="C135" s="98">
        <v>40.648964776</v>
      </c>
      <c r="D135" s="97">
        <v>41.603379421</v>
      </c>
      <c r="E135" s="99">
        <f t="shared" ref="E135:E166" si="10">IF(ISERROR(C135/D135-1),"",(C135/D135-1))</f>
        <v>-2.2940796115188733E-2</v>
      </c>
      <c r="F135" s="98">
        <v>205.66344409000001</v>
      </c>
      <c r="G135" s="97">
        <v>231.86682943</v>
      </c>
      <c r="H135" s="99">
        <f t="shared" ref="H135:H166" si="11">IF(ISERROR(F135/G135-1),"",(F135/G135-1))</f>
        <v>-0.11301049574195654</v>
      </c>
      <c r="I135" s="100">
        <f t="shared" ref="I135:I198" si="12">IF(ISERROR(F135/C135),"",(F135/C135))</f>
        <v>5.0595001674293076</v>
      </c>
    </row>
    <row r="136" spans="1:9" x14ac:dyDescent="0.15">
      <c r="A136" s="103" t="s">
        <v>1082</v>
      </c>
      <c r="B136" s="114" t="s">
        <v>1083</v>
      </c>
      <c r="C136" s="98">
        <v>17.709516551</v>
      </c>
      <c r="D136" s="97">
        <v>39.182825405000003</v>
      </c>
      <c r="E136" s="99">
        <f t="shared" si="10"/>
        <v>-0.54802859753089317</v>
      </c>
      <c r="F136" s="98">
        <v>68.209673959999989</v>
      </c>
      <c r="G136" s="97">
        <v>71.17488109</v>
      </c>
      <c r="H136" s="99">
        <f t="shared" si="11"/>
        <v>-4.1660865246132772E-2</v>
      </c>
      <c r="I136" s="100">
        <f t="shared" si="12"/>
        <v>3.8515830606425223</v>
      </c>
    </row>
    <row r="137" spans="1:9" x14ac:dyDescent="0.15">
      <c r="A137" s="103" t="s">
        <v>1084</v>
      </c>
      <c r="B137" s="114" t="s">
        <v>1085</v>
      </c>
      <c r="C137" s="98">
        <v>10.388721958000001</v>
      </c>
      <c r="D137" s="97">
        <v>14.285068979</v>
      </c>
      <c r="E137" s="99">
        <f t="shared" si="10"/>
        <v>-0.27275661228712911</v>
      </c>
      <c r="F137" s="98">
        <v>105.30286513</v>
      </c>
      <c r="G137" s="97">
        <v>18.086519620000001</v>
      </c>
      <c r="H137" s="99">
        <f t="shared" si="11"/>
        <v>4.8221740468827692</v>
      </c>
      <c r="I137" s="100">
        <f t="shared" si="12"/>
        <v>10.136267536634749</v>
      </c>
    </row>
    <row r="138" spans="1:9" x14ac:dyDescent="0.15">
      <c r="A138" s="118" t="s">
        <v>1641</v>
      </c>
      <c r="B138" s="25" t="s">
        <v>1642</v>
      </c>
      <c r="C138" s="98">
        <v>2.8130015499999996</v>
      </c>
      <c r="D138" s="97">
        <v>5.8117760399999998</v>
      </c>
      <c r="E138" s="99">
        <f t="shared" si="10"/>
        <v>-0.51598245860829839</v>
      </c>
      <c r="F138" s="98">
        <v>16.19153288</v>
      </c>
      <c r="G138" s="97">
        <v>11.609245130000001</v>
      </c>
      <c r="H138" s="99">
        <f t="shared" si="11"/>
        <v>0.39471022436753378</v>
      </c>
      <c r="I138" s="100">
        <f t="shared" si="12"/>
        <v>5.7559630139556814</v>
      </c>
    </row>
    <row r="139" spans="1:9" x14ac:dyDescent="0.15">
      <c r="A139" s="103" t="s">
        <v>1057</v>
      </c>
      <c r="B139" s="114" t="s">
        <v>1058</v>
      </c>
      <c r="C139" s="98">
        <v>0.27597490000000002</v>
      </c>
      <c r="D139" s="97">
        <v>8.9791019999999999E-2</v>
      </c>
      <c r="E139" s="99">
        <f t="shared" si="10"/>
        <v>2.0735245016706574</v>
      </c>
      <c r="F139" s="98">
        <v>20.394614649999998</v>
      </c>
      <c r="G139" s="97">
        <v>105.52815972</v>
      </c>
      <c r="H139" s="99">
        <f t="shared" si="11"/>
        <v>-0.80673770201135464</v>
      </c>
      <c r="I139" s="100">
        <f t="shared" si="12"/>
        <v>73.900251979437243</v>
      </c>
    </row>
    <row r="140" spans="1:9" x14ac:dyDescent="0.15">
      <c r="A140" s="103" t="s">
        <v>1086</v>
      </c>
      <c r="B140" s="115" t="s">
        <v>1087</v>
      </c>
      <c r="C140" s="98">
        <v>28.272087782</v>
      </c>
      <c r="D140" s="97">
        <v>21.231715177999998</v>
      </c>
      <c r="E140" s="99">
        <f t="shared" si="10"/>
        <v>0.33159697862258142</v>
      </c>
      <c r="F140" s="98">
        <v>36.629064540000002</v>
      </c>
      <c r="G140" s="97">
        <v>32.392561289999996</v>
      </c>
      <c r="H140" s="99">
        <f t="shared" si="11"/>
        <v>0.13078630035062622</v>
      </c>
      <c r="I140" s="100">
        <f t="shared" si="12"/>
        <v>1.2955910728078823</v>
      </c>
    </row>
    <row r="141" spans="1:9" x14ac:dyDescent="0.15">
      <c r="A141" s="103" t="s">
        <v>1088</v>
      </c>
      <c r="B141" s="115" t="s">
        <v>1089</v>
      </c>
      <c r="C141" s="98">
        <v>10.019118235999999</v>
      </c>
      <c r="D141" s="97">
        <v>35.337108656999995</v>
      </c>
      <c r="E141" s="99">
        <f t="shared" si="10"/>
        <v>-0.71647034472314441</v>
      </c>
      <c r="F141" s="98">
        <v>16.212338640000002</v>
      </c>
      <c r="G141" s="97">
        <v>123.38831631000001</v>
      </c>
      <c r="H141" s="99">
        <f t="shared" si="11"/>
        <v>-0.86860718158056205</v>
      </c>
      <c r="I141" s="100">
        <f t="shared" si="12"/>
        <v>1.6181402652527799</v>
      </c>
    </row>
    <row r="142" spans="1:9" x14ac:dyDescent="0.15">
      <c r="A142" s="103" t="s">
        <v>1090</v>
      </c>
      <c r="B142" s="115" t="s">
        <v>1091</v>
      </c>
      <c r="C142" s="98">
        <v>28.475907899999999</v>
      </c>
      <c r="D142" s="97">
        <v>26.058948010999998</v>
      </c>
      <c r="E142" s="99">
        <f t="shared" si="10"/>
        <v>9.2749710693607268E-2</v>
      </c>
      <c r="F142" s="98">
        <v>105.40888978</v>
      </c>
      <c r="G142" s="97">
        <v>72.643726040000004</v>
      </c>
      <c r="H142" s="99">
        <f t="shared" si="11"/>
        <v>0.45103914028251291</v>
      </c>
      <c r="I142" s="100">
        <f t="shared" si="12"/>
        <v>3.7016867082928022</v>
      </c>
    </row>
    <row r="143" spans="1:9" x14ac:dyDescent="0.15">
      <c r="A143" s="103" t="s">
        <v>1092</v>
      </c>
      <c r="B143" s="115" t="s">
        <v>1093</v>
      </c>
      <c r="C143" s="98">
        <v>17.171560190000001</v>
      </c>
      <c r="D143" s="97">
        <v>25.688534173000001</v>
      </c>
      <c r="E143" s="99">
        <f t="shared" si="10"/>
        <v>-0.33154768293286996</v>
      </c>
      <c r="F143" s="98">
        <v>68.826021470000001</v>
      </c>
      <c r="G143" s="97">
        <v>39.742000850000004</v>
      </c>
      <c r="H143" s="99">
        <f t="shared" si="11"/>
        <v>0.7318207437459705</v>
      </c>
      <c r="I143" s="100">
        <f t="shared" si="12"/>
        <v>4.0081402451759391</v>
      </c>
    </row>
    <row r="144" spans="1:9" x14ac:dyDescent="0.15">
      <c r="A144" s="105" t="s">
        <v>1608</v>
      </c>
      <c r="B144" s="114" t="s">
        <v>1609</v>
      </c>
      <c r="C144" s="98">
        <v>10.625133849999999</v>
      </c>
      <c r="D144" s="97">
        <v>9.5395839799999997</v>
      </c>
      <c r="E144" s="99">
        <f t="shared" si="10"/>
        <v>0.11379425688540357</v>
      </c>
      <c r="F144" s="98">
        <v>16.436313300000002</v>
      </c>
      <c r="G144" s="97">
        <v>2.98050572</v>
      </c>
      <c r="H144" s="99">
        <f t="shared" si="11"/>
        <v>4.5146055213744072</v>
      </c>
      <c r="I144" s="100">
        <f t="shared" si="12"/>
        <v>1.5469276464691315</v>
      </c>
    </row>
    <row r="145" spans="1:9" x14ac:dyDescent="0.15">
      <c r="A145" s="105" t="s">
        <v>711</v>
      </c>
      <c r="B145" s="114" t="s">
        <v>731</v>
      </c>
      <c r="C145" s="98">
        <v>16.661440689999999</v>
      </c>
      <c r="D145" s="97">
        <v>15.548027980000001</v>
      </c>
      <c r="E145" s="99">
        <f t="shared" si="10"/>
        <v>7.1611185124712984E-2</v>
      </c>
      <c r="F145" s="98">
        <v>18.811959820000002</v>
      </c>
      <c r="G145" s="97">
        <v>11.85203969</v>
      </c>
      <c r="H145" s="99">
        <f t="shared" si="11"/>
        <v>0.58723395398956879</v>
      </c>
      <c r="I145" s="100">
        <f t="shared" si="12"/>
        <v>1.1290716193162527</v>
      </c>
    </row>
    <row r="146" spans="1:9" x14ac:dyDescent="0.15">
      <c r="A146" s="103" t="s">
        <v>17</v>
      </c>
      <c r="B146" s="114" t="s">
        <v>18</v>
      </c>
      <c r="C146" s="98">
        <v>0.2122124</v>
      </c>
      <c r="D146" s="97">
        <v>1.3612000000000001E-2</v>
      </c>
      <c r="E146" s="99">
        <f t="shared" si="10"/>
        <v>14.590096973258888</v>
      </c>
      <c r="F146" s="98">
        <v>0.43989165999999996</v>
      </c>
      <c r="G146" s="97">
        <v>0.23020757</v>
      </c>
      <c r="H146" s="99">
        <f t="shared" si="11"/>
        <v>0.91084793606048642</v>
      </c>
      <c r="I146" s="100">
        <f t="shared" si="12"/>
        <v>2.072883865410315</v>
      </c>
    </row>
    <row r="147" spans="1:9" x14ac:dyDescent="0.15">
      <c r="A147" s="103" t="s">
        <v>1095</v>
      </c>
      <c r="B147" s="114" t="s">
        <v>1096</v>
      </c>
      <c r="C147" s="98">
        <v>11.443903194000001</v>
      </c>
      <c r="D147" s="97">
        <v>16.523964280999998</v>
      </c>
      <c r="E147" s="99">
        <f t="shared" si="10"/>
        <v>-0.30743597605335427</v>
      </c>
      <c r="F147" s="98">
        <v>16.917149479999999</v>
      </c>
      <c r="G147" s="97">
        <v>25.89841697</v>
      </c>
      <c r="H147" s="99">
        <f t="shared" si="11"/>
        <v>-0.34678828055026101</v>
      </c>
      <c r="I147" s="100">
        <f t="shared" si="12"/>
        <v>1.4782674401570963</v>
      </c>
    </row>
    <row r="148" spans="1:9" x14ac:dyDescent="0.15">
      <c r="A148" s="103" t="s">
        <v>1106</v>
      </c>
      <c r="B148" s="114" t="s">
        <v>1107</v>
      </c>
      <c r="C148" s="98">
        <v>14.059890091</v>
      </c>
      <c r="D148" s="97">
        <v>15.275099072000001</v>
      </c>
      <c r="E148" s="99">
        <f t="shared" si="10"/>
        <v>-7.9554900120257788E-2</v>
      </c>
      <c r="F148" s="98">
        <v>29.559460352306399</v>
      </c>
      <c r="G148" s="97">
        <v>22.882070505124599</v>
      </c>
      <c r="H148" s="99">
        <f t="shared" si="11"/>
        <v>0.29181755408394316</v>
      </c>
      <c r="I148" s="100">
        <f t="shared" si="12"/>
        <v>2.1023962606384785</v>
      </c>
    </row>
    <row r="149" spans="1:9" x14ac:dyDescent="0.15">
      <c r="A149" s="103" t="s">
        <v>11</v>
      </c>
      <c r="B149" s="114" t="s">
        <v>12</v>
      </c>
      <c r="C149" s="98">
        <v>0</v>
      </c>
      <c r="D149" s="97">
        <v>0</v>
      </c>
      <c r="E149" s="99" t="str">
        <f t="shared" si="10"/>
        <v/>
      </c>
      <c r="F149" s="98">
        <v>1.389522E-2</v>
      </c>
      <c r="G149" s="97">
        <v>8.0599999999999995E-3</v>
      </c>
      <c r="H149" s="99">
        <f t="shared" si="11"/>
        <v>0.72397270471464026</v>
      </c>
      <c r="I149" s="100" t="str">
        <f t="shared" si="12"/>
        <v/>
      </c>
    </row>
    <row r="150" spans="1:9" x14ac:dyDescent="0.15">
      <c r="A150" s="103" t="s">
        <v>1108</v>
      </c>
      <c r="B150" s="114" t="s">
        <v>1109</v>
      </c>
      <c r="C150" s="98">
        <v>1.19255427</v>
      </c>
      <c r="D150" s="97">
        <v>2.0323690399999998</v>
      </c>
      <c r="E150" s="99">
        <f t="shared" si="10"/>
        <v>-0.41321962373526411</v>
      </c>
      <c r="F150" s="98">
        <v>1.5982639999999999</v>
      </c>
      <c r="G150" s="97">
        <v>7.2670962800000005</v>
      </c>
      <c r="H150" s="99">
        <f t="shared" si="11"/>
        <v>-0.78006841544144234</v>
      </c>
      <c r="I150" s="100">
        <f t="shared" si="12"/>
        <v>1.3402023205199709</v>
      </c>
    </row>
    <row r="151" spans="1:9" x14ac:dyDescent="0.15">
      <c r="A151" s="103" t="s">
        <v>15</v>
      </c>
      <c r="B151" s="114" t="s">
        <v>16</v>
      </c>
      <c r="C151" s="98">
        <v>1.30305</v>
      </c>
      <c r="D151" s="97">
        <v>0.61850000000000005</v>
      </c>
      <c r="E151" s="99">
        <f t="shared" si="10"/>
        <v>1.1067906224737265</v>
      </c>
      <c r="F151" s="98">
        <v>1.2308592</v>
      </c>
      <c r="G151" s="97">
        <v>0.41399999999999998</v>
      </c>
      <c r="H151" s="99">
        <f t="shared" si="11"/>
        <v>1.9730898550724638</v>
      </c>
      <c r="I151" s="100">
        <f t="shared" si="12"/>
        <v>0.9445985956026246</v>
      </c>
    </row>
    <row r="152" spans="1:9" x14ac:dyDescent="0.15">
      <c r="A152" s="103" t="s">
        <v>1110</v>
      </c>
      <c r="B152" s="114" t="s">
        <v>1111</v>
      </c>
      <c r="C152" s="98">
        <v>1.11822336</v>
      </c>
      <c r="D152" s="97">
        <v>0.12157819500000001</v>
      </c>
      <c r="E152" s="99">
        <f t="shared" si="10"/>
        <v>8.1975650732436023</v>
      </c>
      <c r="F152" s="98">
        <v>1.7795041</v>
      </c>
      <c r="G152" s="97">
        <v>0.19246811</v>
      </c>
      <c r="H152" s="99">
        <f t="shared" si="11"/>
        <v>8.2457088085917203</v>
      </c>
      <c r="I152" s="100">
        <f t="shared" si="12"/>
        <v>1.5913673096580634</v>
      </c>
    </row>
    <row r="153" spans="1:9" x14ac:dyDescent="0.15">
      <c r="A153" s="103" t="s">
        <v>1112</v>
      </c>
      <c r="B153" s="114" t="s">
        <v>1113</v>
      </c>
      <c r="C153" s="98">
        <v>4.3411567599999996</v>
      </c>
      <c r="D153" s="97">
        <v>1.90537924</v>
      </c>
      <c r="E153" s="99">
        <f t="shared" si="10"/>
        <v>1.2783688773684756</v>
      </c>
      <c r="F153" s="98">
        <v>19.353551969999998</v>
      </c>
      <c r="G153" s="97">
        <v>5.59867706</v>
      </c>
      <c r="H153" s="99">
        <f t="shared" si="11"/>
        <v>2.4568080570805413</v>
      </c>
      <c r="I153" s="100">
        <f t="shared" si="12"/>
        <v>4.4581555193597753</v>
      </c>
    </row>
    <row r="154" spans="1:9" x14ac:dyDescent="0.15">
      <c r="A154" s="103" t="s">
        <v>1114</v>
      </c>
      <c r="B154" s="114" t="s">
        <v>1115</v>
      </c>
      <c r="C154" s="98">
        <v>2.4052225200000001</v>
      </c>
      <c r="D154" s="97">
        <v>3.4760622900000002</v>
      </c>
      <c r="E154" s="99">
        <f t="shared" si="10"/>
        <v>-0.30806115675217083</v>
      </c>
      <c r="F154" s="98">
        <v>2.0122131699999999</v>
      </c>
      <c r="G154" s="97">
        <v>7.1582092599999996</v>
      </c>
      <c r="H154" s="99">
        <f t="shared" si="11"/>
        <v>-0.71889433559253058</v>
      </c>
      <c r="I154" s="100">
        <f t="shared" si="12"/>
        <v>0.83660166710895412</v>
      </c>
    </row>
    <row r="155" spans="1:9" x14ac:dyDescent="0.15">
      <c r="A155" s="103" t="s">
        <v>1116</v>
      </c>
      <c r="B155" s="114" t="s">
        <v>1117</v>
      </c>
      <c r="C155" s="98">
        <v>623.64893672699998</v>
      </c>
      <c r="D155" s="97">
        <v>756.89403876199992</v>
      </c>
      <c r="E155" s="99">
        <f t="shared" si="10"/>
        <v>-0.17604194934992468</v>
      </c>
      <c r="F155" s="98">
        <v>607.31978267</v>
      </c>
      <c r="G155" s="97">
        <v>599.95657741000002</v>
      </c>
      <c r="H155" s="99">
        <f t="shared" si="11"/>
        <v>1.2272896968288594E-2</v>
      </c>
      <c r="I155" s="100">
        <f t="shared" si="12"/>
        <v>0.97381675315170457</v>
      </c>
    </row>
    <row r="156" spans="1:9" x14ac:dyDescent="0.15">
      <c r="A156" s="103" t="s">
        <v>1118</v>
      </c>
      <c r="B156" s="114" t="s">
        <v>1119</v>
      </c>
      <c r="C156" s="98">
        <v>1.1300327999999999</v>
      </c>
      <c r="D156" s="97">
        <v>3.2985300000000002E-2</v>
      </c>
      <c r="E156" s="99">
        <f t="shared" si="10"/>
        <v>33.25867886604032</v>
      </c>
      <c r="F156" s="98">
        <v>0.12255863</v>
      </c>
      <c r="G156" s="97">
        <v>4.6222699999999999E-2</v>
      </c>
      <c r="H156" s="99">
        <f t="shared" si="11"/>
        <v>1.6514814149757586</v>
      </c>
      <c r="I156" s="100">
        <f t="shared" si="12"/>
        <v>0.10845581650373334</v>
      </c>
    </row>
    <row r="157" spans="1:9" x14ac:dyDescent="0.15">
      <c r="A157" s="103" t="s">
        <v>1120</v>
      </c>
      <c r="B157" s="114" t="s">
        <v>1121</v>
      </c>
      <c r="C157" s="98">
        <v>11.22947622</v>
      </c>
      <c r="D157" s="97">
        <v>3.5142387099999999</v>
      </c>
      <c r="E157" s="99">
        <f t="shared" si="10"/>
        <v>2.1954221516158761</v>
      </c>
      <c r="F157" s="98">
        <v>9.3492060449587999</v>
      </c>
      <c r="G157" s="97">
        <v>6.5112550032424501</v>
      </c>
      <c r="H157" s="99">
        <f t="shared" si="11"/>
        <v>0.43585315585138629</v>
      </c>
      <c r="I157" s="100">
        <f t="shared" si="12"/>
        <v>0.83255940542512674</v>
      </c>
    </row>
    <row r="158" spans="1:9" x14ac:dyDescent="0.15">
      <c r="A158" s="103" t="s">
        <v>1045</v>
      </c>
      <c r="B158" s="114" t="s">
        <v>1046</v>
      </c>
      <c r="C158" s="98">
        <v>0.86558625</v>
      </c>
      <c r="D158" s="97">
        <v>3.0026565199999999</v>
      </c>
      <c r="E158" s="99">
        <f t="shared" si="10"/>
        <v>-0.71172651809005449</v>
      </c>
      <c r="F158" s="98">
        <v>0</v>
      </c>
      <c r="G158" s="97">
        <v>2.1382034300000003</v>
      </c>
      <c r="H158" s="99">
        <f t="shared" si="11"/>
        <v>-1</v>
      </c>
      <c r="I158" s="100">
        <f t="shared" si="12"/>
        <v>0</v>
      </c>
    </row>
    <row r="159" spans="1:9" x14ac:dyDescent="0.15">
      <c r="A159" s="103" t="s">
        <v>1043</v>
      </c>
      <c r="B159" s="114" t="s">
        <v>1044</v>
      </c>
      <c r="C159" s="98">
        <v>5.8245557799999998</v>
      </c>
      <c r="D159" s="97">
        <v>4.1271646099999995</v>
      </c>
      <c r="E159" s="99">
        <f t="shared" si="10"/>
        <v>0.41127295138344411</v>
      </c>
      <c r="F159" s="98">
        <v>0</v>
      </c>
      <c r="G159" s="97">
        <v>1.9535942399999999</v>
      </c>
      <c r="H159" s="99">
        <f t="shared" si="11"/>
        <v>-1</v>
      </c>
      <c r="I159" s="100">
        <f t="shared" si="12"/>
        <v>0</v>
      </c>
    </row>
    <row r="160" spans="1:9" x14ac:dyDescent="0.15">
      <c r="A160" s="103" t="s">
        <v>1051</v>
      </c>
      <c r="B160" s="114" t="s">
        <v>1052</v>
      </c>
      <c r="C160" s="98">
        <v>0.91198331999999993</v>
      </c>
      <c r="D160" s="97">
        <v>0.59643578000000008</v>
      </c>
      <c r="E160" s="99">
        <f t="shared" si="10"/>
        <v>0.52905534942923738</v>
      </c>
      <c r="F160" s="98">
        <v>0</v>
      </c>
      <c r="G160" s="97">
        <v>2.6210689199999999</v>
      </c>
      <c r="H160" s="99">
        <f t="shared" si="11"/>
        <v>-1</v>
      </c>
      <c r="I160" s="100">
        <f t="shared" si="12"/>
        <v>0</v>
      </c>
    </row>
    <row r="161" spans="1:9" x14ac:dyDescent="0.15">
      <c r="A161" s="103" t="s">
        <v>1029</v>
      </c>
      <c r="B161" s="114" t="s">
        <v>1030</v>
      </c>
      <c r="C161" s="98">
        <v>8.9301240000000004E-2</v>
      </c>
      <c r="D161" s="97">
        <v>0</v>
      </c>
      <c r="E161" s="99" t="str">
        <f t="shared" si="10"/>
        <v/>
      </c>
      <c r="F161" s="98">
        <v>0</v>
      </c>
      <c r="G161" s="97">
        <v>2.1412797499999998</v>
      </c>
      <c r="H161" s="99">
        <f t="shared" si="11"/>
        <v>-1</v>
      </c>
      <c r="I161" s="100">
        <f t="shared" si="12"/>
        <v>0</v>
      </c>
    </row>
    <row r="162" spans="1:9" x14ac:dyDescent="0.15">
      <c r="A162" s="103" t="s">
        <v>1037</v>
      </c>
      <c r="B162" s="114" t="s">
        <v>1038</v>
      </c>
      <c r="C162" s="98">
        <v>5.0444556</v>
      </c>
      <c r="D162" s="97">
        <v>13.98766502</v>
      </c>
      <c r="E162" s="99">
        <f t="shared" si="10"/>
        <v>-0.63936399729423887</v>
      </c>
      <c r="F162" s="98">
        <v>55.27345382</v>
      </c>
      <c r="G162" s="97">
        <v>5.5356883300000002</v>
      </c>
      <c r="H162" s="99">
        <f t="shared" si="11"/>
        <v>8.9849287974635672</v>
      </c>
      <c r="I162" s="100">
        <f t="shared" si="12"/>
        <v>10.957268375996808</v>
      </c>
    </row>
    <row r="163" spans="1:9" x14ac:dyDescent="0.15">
      <c r="A163" s="103" t="s">
        <v>1035</v>
      </c>
      <c r="B163" s="114" t="s">
        <v>1036</v>
      </c>
      <c r="C163" s="98">
        <v>1.2186753899999998</v>
      </c>
      <c r="D163" s="97">
        <v>0.67678370999999993</v>
      </c>
      <c r="E163" s="99">
        <f t="shared" si="10"/>
        <v>0.80068664773270015</v>
      </c>
      <c r="F163" s="98">
        <v>0</v>
      </c>
      <c r="G163" s="97">
        <v>2.7208950699999996</v>
      </c>
      <c r="H163" s="99">
        <f t="shared" si="11"/>
        <v>-1</v>
      </c>
      <c r="I163" s="100">
        <f t="shared" si="12"/>
        <v>0</v>
      </c>
    </row>
    <row r="164" spans="1:9" x14ac:dyDescent="0.15">
      <c r="A164" s="103" t="s">
        <v>1124</v>
      </c>
      <c r="B164" s="114" t="s">
        <v>1125</v>
      </c>
      <c r="C164" s="98">
        <v>0.46404913199999998</v>
      </c>
      <c r="D164" s="97">
        <v>1.0473949499999999</v>
      </c>
      <c r="E164" s="99">
        <f t="shared" si="10"/>
        <v>-0.55694923677071384</v>
      </c>
      <c r="F164" s="98">
        <v>2.728682E-2</v>
      </c>
      <c r="G164" s="97">
        <v>0.46116000000000001</v>
      </c>
      <c r="H164" s="99">
        <f t="shared" si="11"/>
        <v>-0.94083003729725045</v>
      </c>
      <c r="I164" s="100">
        <f t="shared" si="12"/>
        <v>5.8801575346982875E-2</v>
      </c>
    </row>
    <row r="165" spans="1:9" x14ac:dyDescent="0.15">
      <c r="A165" s="103" t="s">
        <v>1126</v>
      </c>
      <c r="B165" s="114" t="s">
        <v>1127</v>
      </c>
      <c r="C165" s="98">
        <v>3.1019031800000003</v>
      </c>
      <c r="D165" s="97">
        <v>1.84196629</v>
      </c>
      <c r="E165" s="99">
        <f t="shared" si="10"/>
        <v>0.68401734431307126</v>
      </c>
      <c r="F165" s="98">
        <v>0.87713224000000001</v>
      </c>
      <c r="G165" s="97">
        <v>4.9727279999999999E-2</v>
      </c>
      <c r="H165" s="99">
        <f t="shared" si="11"/>
        <v>16.638854166163924</v>
      </c>
      <c r="I165" s="100">
        <f t="shared" si="12"/>
        <v>0.28277228175767882</v>
      </c>
    </row>
    <row r="166" spans="1:9" x14ac:dyDescent="0.15">
      <c r="A166" s="103" t="s">
        <v>1128</v>
      </c>
      <c r="B166" s="114" t="s">
        <v>1129</v>
      </c>
      <c r="C166" s="98">
        <v>7.9220211469999997</v>
      </c>
      <c r="D166" s="97">
        <v>10.94506026</v>
      </c>
      <c r="E166" s="99">
        <f t="shared" si="10"/>
        <v>-0.27620123061798474</v>
      </c>
      <c r="F166" s="98">
        <v>16.872845809999998</v>
      </c>
      <c r="G166" s="97">
        <v>11.715809349999999</v>
      </c>
      <c r="H166" s="99">
        <f t="shared" si="11"/>
        <v>0.44017756741662906</v>
      </c>
      <c r="I166" s="100">
        <f t="shared" si="12"/>
        <v>2.1298662925672192</v>
      </c>
    </row>
    <row r="167" spans="1:9" x14ac:dyDescent="0.15">
      <c r="A167" s="103" t="s">
        <v>1130</v>
      </c>
      <c r="B167" s="114" t="s">
        <v>1131</v>
      </c>
      <c r="C167" s="98">
        <v>11.814020791999999</v>
      </c>
      <c r="D167" s="97">
        <v>17.688198629000002</v>
      </c>
      <c r="E167" s="99">
        <f t="shared" ref="E167:E210" si="13">IF(ISERROR(C167/D167-1),"",(C167/D167-1))</f>
        <v>-0.33209587704251708</v>
      </c>
      <c r="F167" s="98">
        <v>14.574506339999999</v>
      </c>
      <c r="G167" s="97">
        <v>59.685436469999999</v>
      </c>
      <c r="H167" s="99">
        <f t="shared" ref="H167:H208" si="14">IF(ISERROR(F167/G167-1),"",(F167/G167-1))</f>
        <v>-0.75581134692169571</v>
      </c>
      <c r="I167" s="100">
        <f t="shared" si="12"/>
        <v>1.2336618156173633</v>
      </c>
    </row>
    <row r="168" spans="1:9" x14ac:dyDescent="0.15">
      <c r="A168" s="103" t="s">
        <v>1132</v>
      </c>
      <c r="B168" s="114" t="s">
        <v>1133</v>
      </c>
      <c r="C168" s="98">
        <v>1.067238616</v>
      </c>
      <c r="D168" s="97">
        <v>2.4466214599999998</v>
      </c>
      <c r="E168" s="99">
        <f t="shared" si="13"/>
        <v>-0.56379087102424086</v>
      </c>
      <c r="F168" s="98">
        <v>0.86949737000000005</v>
      </c>
      <c r="G168" s="97">
        <v>1.3861775700000001</v>
      </c>
      <c r="H168" s="99">
        <f t="shared" si="14"/>
        <v>-0.37273738313338889</v>
      </c>
      <c r="I168" s="100">
        <f t="shared" si="12"/>
        <v>0.81471693111974131</v>
      </c>
    </row>
    <row r="169" spans="1:9" x14ac:dyDescent="0.15">
      <c r="A169" s="103" t="s">
        <v>1134</v>
      </c>
      <c r="B169" s="114" t="s">
        <v>1135</v>
      </c>
      <c r="C169" s="98">
        <v>0.50740512000000004</v>
      </c>
      <c r="D169" s="97">
        <v>0.12317949</v>
      </c>
      <c r="E169" s="99">
        <f t="shared" si="13"/>
        <v>3.1192338107585931</v>
      </c>
      <c r="F169" s="98">
        <v>4.2981234500000003</v>
      </c>
      <c r="G169" s="97">
        <v>0.65395281000000005</v>
      </c>
      <c r="H169" s="99">
        <f t="shared" si="14"/>
        <v>5.5725284520147564</v>
      </c>
      <c r="I169" s="100">
        <f t="shared" si="12"/>
        <v>8.4707924311051492</v>
      </c>
    </row>
    <row r="170" spans="1:9" x14ac:dyDescent="0.15">
      <c r="A170" s="103" t="s">
        <v>1136</v>
      </c>
      <c r="B170" s="114" t="s">
        <v>1137</v>
      </c>
      <c r="C170" s="98">
        <v>1.70581E-2</v>
      </c>
      <c r="D170" s="97">
        <v>0.52761400000000003</v>
      </c>
      <c r="E170" s="99">
        <f t="shared" si="13"/>
        <v>-0.96766935676460442</v>
      </c>
      <c r="F170" s="98">
        <v>0.22740044000000001</v>
      </c>
      <c r="G170" s="97">
        <v>1.2015415900000002</v>
      </c>
      <c r="H170" s="99">
        <f t="shared" si="14"/>
        <v>-0.81074276421842373</v>
      </c>
      <c r="I170" s="100">
        <f t="shared" si="12"/>
        <v>13.330936036252574</v>
      </c>
    </row>
    <row r="171" spans="1:9" x14ac:dyDescent="0.15">
      <c r="A171" s="103" t="s">
        <v>566</v>
      </c>
      <c r="B171" s="114" t="s">
        <v>1123</v>
      </c>
      <c r="C171" s="98">
        <v>0.39198208000000001</v>
      </c>
      <c r="D171" s="97">
        <v>1.47607237</v>
      </c>
      <c r="E171" s="99">
        <f t="shared" si="13"/>
        <v>-0.73444250568825431</v>
      </c>
      <c r="F171" s="98">
        <v>0.28341630000000001</v>
      </c>
      <c r="G171" s="97">
        <v>1.8310045800000001</v>
      </c>
      <c r="H171" s="99">
        <f t="shared" si="14"/>
        <v>-0.84521267554666624</v>
      </c>
      <c r="I171" s="100">
        <f t="shared" si="12"/>
        <v>0.72303381828067248</v>
      </c>
    </row>
    <row r="172" spans="1:9" x14ac:dyDescent="0.15">
      <c r="A172" s="103" t="s">
        <v>506</v>
      </c>
      <c r="B172" s="114" t="s">
        <v>1122</v>
      </c>
      <c r="C172" s="98">
        <v>6.8919200000000002E-3</v>
      </c>
      <c r="D172" s="97">
        <v>8.2498520000000006E-2</v>
      </c>
      <c r="E172" s="99">
        <f t="shared" si="13"/>
        <v>-0.91646007710198918</v>
      </c>
      <c r="F172" s="98">
        <v>0</v>
      </c>
      <c r="G172" s="97">
        <v>0</v>
      </c>
      <c r="H172" s="99" t="str">
        <f t="shared" si="14"/>
        <v/>
      </c>
      <c r="I172" s="100">
        <f t="shared" si="12"/>
        <v>0</v>
      </c>
    </row>
    <row r="173" spans="1:9" x14ac:dyDescent="0.15">
      <c r="A173" s="103" t="s">
        <v>1138</v>
      </c>
      <c r="B173" s="114" t="s">
        <v>1139</v>
      </c>
      <c r="C173" s="98">
        <v>2.0409311100000003</v>
      </c>
      <c r="D173" s="97">
        <v>0.21572666000000001</v>
      </c>
      <c r="E173" s="99">
        <f t="shared" si="13"/>
        <v>8.4607273389390087</v>
      </c>
      <c r="F173" s="98">
        <v>0</v>
      </c>
      <c r="G173" s="97">
        <v>2.0734E-3</v>
      </c>
      <c r="H173" s="99">
        <f t="shared" si="14"/>
        <v>-1</v>
      </c>
      <c r="I173" s="100">
        <f t="shared" si="12"/>
        <v>0</v>
      </c>
    </row>
    <row r="174" spans="1:9" x14ac:dyDescent="0.15">
      <c r="A174" s="103" t="s">
        <v>1140</v>
      </c>
      <c r="B174" s="114" t="s">
        <v>1141</v>
      </c>
      <c r="C174" s="98">
        <v>133.88076684199999</v>
      </c>
      <c r="D174" s="97">
        <v>32.359917267</v>
      </c>
      <c r="E174" s="99">
        <f t="shared" si="13"/>
        <v>3.1372407023589313</v>
      </c>
      <c r="F174" s="98">
        <v>490.36922148000002</v>
      </c>
      <c r="G174" s="97">
        <v>28.189932829999996</v>
      </c>
      <c r="H174" s="99">
        <f t="shared" si="14"/>
        <v>16.395189425855758</v>
      </c>
      <c r="I174" s="100">
        <f t="shared" si="12"/>
        <v>3.66273089889537</v>
      </c>
    </row>
    <row r="175" spans="1:9" x14ac:dyDescent="0.15">
      <c r="A175" s="103" t="s">
        <v>381</v>
      </c>
      <c r="B175" s="114" t="s">
        <v>382</v>
      </c>
      <c r="C175" s="98">
        <v>2.0676772900000002</v>
      </c>
      <c r="D175" s="97">
        <v>1.8877734499999999</v>
      </c>
      <c r="E175" s="99">
        <f t="shared" si="13"/>
        <v>9.529948628104723E-2</v>
      </c>
      <c r="F175" s="98">
        <v>4.9026899999999995E-3</v>
      </c>
      <c r="G175" s="97">
        <v>1.85056994</v>
      </c>
      <c r="H175" s="99">
        <f t="shared" si="14"/>
        <v>-0.99735071347803261</v>
      </c>
      <c r="I175" s="100">
        <f t="shared" si="12"/>
        <v>2.3711098553488483E-3</v>
      </c>
    </row>
    <row r="176" spans="1:9" x14ac:dyDescent="0.15">
      <c r="A176" s="103" t="s">
        <v>1027</v>
      </c>
      <c r="B176" s="114" t="s">
        <v>1028</v>
      </c>
      <c r="C176" s="98">
        <v>0.45928565000000005</v>
      </c>
      <c r="D176" s="97">
        <v>0.63259745000000001</v>
      </c>
      <c r="E176" s="99">
        <f t="shared" si="13"/>
        <v>-0.27396854034109674</v>
      </c>
      <c r="F176" s="98">
        <v>0.10502105</v>
      </c>
      <c r="G176" s="97">
        <v>2.163199E-2</v>
      </c>
      <c r="H176" s="99">
        <f t="shared" si="14"/>
        <v>3.8548954580692767</v>
      </c>
      <c r="I176" s="100">
        <f t="shared" si="12"/>
        <v>0.2286617271843786</v>
      </c>
    </row>
    <row r="177" spans="1:9" x14ac:dyDescent="0.15">
      <c r="A177" s="105" t="s">
        <v>718</v>
      </c>
      <c r="B177" s="114" t="s">
        <v>788</v>
      </c>
      <c r="C177" s="98">
        <v>6.2034000000000004E-4</v>
      </c>
      <c r="D177" s="97">
        <v>1.34139E-3</v>
      </c>
      <c r="E177" s="99">
        <f t="shared" si="13"/>
        <v>-0.53753941806633421</v>
      </c>
      <c r="F177" s="98">
        <v>0</v>
      </c>
      <c r="G177" s="97">
        <v>0</v>
      </c>
      <c r="H177" s="99" t="str">
        <f t="shared" si="14"/>
        <v/>
      </c>
      <c r="I177" s="100">
        <f t="shared" si="12"/>
        <v>0</v>
      </c>
    </row>
    <row r="178" spans="1:9" x14ac:dyDescent="0.15">
      <c r="A178" s="105" t="s">
        <v>722</v>
      </c>
      <c r="B178" s="114" t="s">
        <v>792</v>
      </c>
      <c r="C178" s="98">
        <v>2.2981500000000001</v>
      </c>
      <c r="D178" s="97">
        <v>0</v>
      </c>
      <c r="E178" s="99" t="str">
        <f t="shared" si="13"/>
        <v/>
      </c>
      <c r="F178" s="98">
        <v>2.2981500000000001</v>
      </c>
      <c r="G178" s="97">
        <v>0</v>
      </c>
      <c r="H178" s="99" t="str">
        <f t="shared" si="14"/>
        <v/>
      </c>
      <c r="I178" s="100">
        <f t="shared" si="12"/>
        <v>1</v>
      </c>
    </row>
    <row r="179" spans="1:9" x14ac:dyDescent="0.15">
      <c r="A179" s="105" t="s">
        <v>719</v>
      </c>
      <c r="B179" s="114" t="s">
        <v>789</v>
      </c>
      <c r="C179" s="98">
        <v>6.9912100000000003E-3</v>
      </c>
      <c r="D179" s="97">
        <v>9.5850000000000005E-2</v>
      </c>
      <c r="E179" s="99">
        <f t="shared" si="13"/>
        <v>-0.92706092853416799</v>
      </c>
      <c r="F179" s="98">
        <v>0</v>
      </c>
      <c r="G179" s="97">
        <v>0</v>
      </c>
      <c r="H179" s="99" t="str">
        <f t="shared" si="14"/>
        <v/>
      </c>
      <c r="I179" s="100">
        <f t="shared" si="12"/>
        <v>0</v>
      </c>
    </row>
    <row r="180" spans="1:9" x14ac:dyDescent="0.15">
      <c r="A180" s="105" t="s">
        <v>720</v>
      </c>
      <c r="B180" s="114" t="s">
        <v>790</v>
      </c>
      <c r="C180" s="98">
        <v>3.0764999999999998E-3</v>
      </c>
      <c r="D180" s="97">
        <v>0</v>
      </c>
      <c r="E180" s="99" t="str">
        <f t="shared" si="13"/>
        <v/>
      </c>
      <c r="F180" s="98">
        <v>0</v>
      </c>
      <c r="G180" s="97">
        <v>0</v>
      </c>
      <c r="H180" s="99" t="str">
        <f t="shared" si="14"/>
        <v/>
      </c>
      <c r="I180" s="100">
        <f t="shared" si="12"/>
        <v>0</v>
      </c>
    </row>
    <row r="181" spans="1:9" x14ac:dyDescent="0.15">
      <c r="A181" s="105" t="s">
        <v>721</v>
      </c>
      <c r="B181" s="114" t="s">
        <v>791</v>
      </c>
      <c r="C181" s="98">
        <v>4.7575399999999997</v>
      </c>
      <c r="D181" s="97">
        <v>0</v>
      </c>
      <c r="E181" s="99" t="str">
        <f t="shared" si="13"/>
        <v/>
      </c>
      <c r="F181" s="98">
        <v>5.3269500000000001</v>
      </c>
      <c r="G181" s="97">
        <v>0</v>
      </c>
      <c r="H181" s="99" t="str">
        <f t="shared" si="14"/>
        <v/>
      </c>
      <c r="I181" s="100">
        <f t="shared" si="12"/>
        <v>1.1196858040079538</v>
      </c>
    </row>
    <row r="182" spans="1:9" x14ac:dyDescent="0.15">
      <c r="A182" s="105" t="s">
        <v>723</v>
      </c>
      <c r="B182" s="114" t="s">
        <v>793</v>
      </c>
      <c r="C182" s="98">
        <v>0.18492349999999999</v>
      </c>
      <c r="D182" s="97">
        <v>2.8144799999999998E-2</v>
      </c>
      <c r="E182" s="99">
        <f t="shared" si="13"/>
        <v>5.5704321935135441</v>
      </c>
      <c r="F182" s="98">
        <v>2.6999459999999999E-2</v>
      </c>
      <c r="G182" s="97">
        <v>2.7081549999999999E-2</v>
      </c>
      <c r="H182" s="99">
        <f t="shared" si="14"/>
        <v>-3.0312149784631481E-3</v>
      </c>
      <c r="I182" s="100">
        <f t="shared" si="12"/>
        <v>0.14600340140652757</v>
      </c>
    </row>
    <row r="183" spans="1:9" x14ac:dyDescent="0.15">
      <c r="A183" s="103" t="s">
        <v>549</v>
      </c>
      <c r="B183" s="114" t="s">
        <v>1142</v>
      </c>
      <c r="C183" s="98">
        <v>270.73590764900001</v>
      </c>
      <c r="D183" s="97">
        <v>46.611314049999997</v>
      </c>
      <c r="E183" s="99">
        <f t="shared" si="13"/>
        <v>4.8083732065262392</v>
      </c>
      <c r="F183" s="98">
        <v>135.54586261</v>
      </c>
      <c r="G183" s="97">
        <v>7.6434344599999999</v>
      </c>
      <c r="H183" s="99">
        <f t="shared" si="14"/>
        <v>16.73363313564672</v>
      </c>
      <c r="I183" s="100">
        <f t="shared" si="12"/>
        <v>0.50065713036384762</v>
      </c>
    </row>
    <row r="184" spans="1:9" x14ac:dyDescent="0.15">
      <c r="A184" s="103" t="s">
        <v>383</v>
      </c>
      <c r="B184" s="114" t="s">
        <v>384</v>
      </c>
      <c r="C184" s="98">
        <v>0.43794312699999999</v>
      </c>
      <c r="D184" s="97">
        <v>3.0335709999999998E-2</v>
      </c>
      <c r="E184" s="99">
        <f t="shared" si="13"/>
        <v>13.436554377662498</v>
      </c>
      <c r="F184" s="98">
        <v>0</v>
      </c>
      <c r="G184" s="97">
        <v>0</v>
      </c>
      <c r="H184" s="99" t="str">
        <f t="shared" si="14"/>
        <v/>
      </c>
      <c r="I184" s="100">
        <f t="shared" si="12"/>
        <v>0</v>
      </c>
    </row>
    <row r="185" spans="1:9" x14ac:dyDescent="0.15">
      <c r="A185" s="103" t="s">
        <v>1055</v>
      </c>
      <c r="B185" s="114" t="s">
        <v>1056</v>
      </c>
      <c r="C185" s="98">
        <v>0.95969331000000002</v>
      </c>
      <c r="D185" s="97">
        <v>3.6789000000000002E-2</v>
      </c>
      <c r="E185" s="99">
        <f t="shared" si="13"/>
        <v>25.086420125581014</v>
      </c>
      <c r="F185" s="98">
        <v>0</v>
      </c>
      <c r="G185" s="97">
        <v>0</v>
      </c>
      <c r="H185" s="99" t="str">
        <f t="shared" si="14"/>
        <v/>
      </c>
      <c r="I185" s="100">
        <f t="shared" si="12"/>
        <v>0</v>
      </c>
    </row>
    <row r="186" spans="1:9" x14ac:dyDescent="0.15">
      <c r="A186" s="103" t="s">
        <v>1143</v>
      </c>
      <c r="B186" s="114" t="s">
        <v>1144</v>
      </c>
      <c r="C186" s="98">
        <v>4.5632039999999999E-2</v>
      </c>
      <c r="D186" s="97">
        <v>1.16036E-2</v>
      </c>
      <c r="E186" s="99">
        <f t="shared" si="13"/>
        <v>2.9325760970733219</v>
      </c>
      <c r="F186" s="98">
        <v>0</v>
      </c>
      <c r="G186" s="97">
        <v>0</v>
      </c>
      <c r="H186" s="99" t="str">
        <f t="shared" si="14"/>
        <v/>
      </c>
      <c r="I186" s="100">
        <f t="shared" si="12"/>
        <v>0</v>
      </c>
    </row>
    <row r="187" spans="1:9" x14ac:dyDescent="0.15">
      <c r="A187" s="103" t="s">
        <v>1145</v>
      </c>
      <c r="B187" s="114" t="s">
        <v>1146</v>
      </c>
      <c r="C187" s="98">
        <v>0.12102110000000001</v>
      </c>
      <c r="D187" s="97">
        <v>0.120295</v>
      </c>
      <c r="E187" s="99">
        <f t="shared" si="13"/>
        <v>6.0359948460035895E-3</v>
      </c>
      <c r="F187" s="98">
        <v>0</v>
      </c>
      <c r="G187" s="97">
        <v>0</v>
      </c>
      <c r="H187" s="99" t="str">
        <f t="shared" si="14"/>
        <v/>
      </c>
      <c r="I187" s="100">
        <f t="shared" si="12"/>
        <v>0</v>
      </c>
    </row>
    <row r="188" spans="1:9" x14ac:dyDescent="0.15">
      <c r="A188" s="103" t="s">
        <v>1147</v>
      </c>
      <c r="B188" s="114" t="s">
        <v>1148</v>
      </c>
      <c r="C188" s="98">
        <v>1.6983669999999999E-2</v>
      </c>
      <c r="D188" s="97">
        <v>0.22464816000000001</v>
      </c>
      <c r="E188" s="99">
        <f t="shared" si="13"/>
        <v>-0.92439880210904024</v>
      </c>
      <c r="F188" s="98">
        <v>4.4272000000000001E-3</v>
      </c>
      <c r="G188" s="97">
        <v>0</v>
      </c>
      <c r="H188" s="99" t="str">
        <f t="shared" si="14"/>
        <v/>
      </c>
      <c r="I188" s="100">
        <f t="shared" si="12"/>
        <v>0.26067392972190345</v>
      </c>
    </row>
    <row r="189" spans="1:9" x14ac:dyDescent="0.15">
      <c r="A189" s="105" t="s">
        <v>709</v>
      </c>
      <c r="B189" s="114" t="s">
        <v>729</v>
      </c>
      <c r="C189" s="98">
        <v>1.0064400000000002E-3</v>
      </c>
      <c r="D189" s="97">
        <v>6.2096299999999998E-3</v>
      </c>
      <c r="E189" s="99">
        <f t="shared" si="13"/>
        <v>-0.83792271037082722</v>
      </c>
      <c r="F189" s="98">
        <v>0</v>
      </c>
      <c r="G189" s="97">
        <v>1.4254275000000001</v>
      </c>
      <c r="H189" s="99">
        <f t="shared" si="14"/>
        <v>-1</v>
      </c>
      <c r="I189" s="100">
        <f t="shared" si="12"/>
        <v>0</v>
      </c>
    </row>
    <row r="190" spans="1:9" x14ac:dyDescent="0.15">
      <c r="A190" s="105" t="s">
        <v>708</v>
      </c>
      <c r="B190" s="114" t="s">
        <v>728</v>
      </c>
      <c r="C190" s="98">
        <v>0</v>
      </c>
      <c r="D190" s="97">
        <v>0</v>
      </c>
      <c r="E190" s="99" t="str">
        <f t="shared" si="13"/>
        <v/>
      </c>
      <c r="F190" s="98">
        <v>0</v>
      </c>
      <c r="G190" s="97">
        <v>0</v>
      </c>
      <c r="H190" s="99" t="str">
        <f t="shared" si="14"/>
        <v/>
      </c>
      <c r="I190" s="100" t="str">
        <f t="shared" si="12"/>
        <v/>
      </c>
    </row>
    <row r="191" spans="1:9" x14ac:dyDescent="0.15">
      <c r="A191" s="105" t="s">
        <v>707</v>
      </c>
      <c r="B191" s="114" t="s">
        <v>727</v>
      </c>
      <c r="C191" s="98">
        <v>3.06969</v>
      </c>
      <c r="D191" s="97">
        <v>0</v>
      </c>
      <c r="E191" s="99" t="str">
        <f t="shared" si="13"/>
        <v/>
      </c>
      <c r="F191" s="98">
        <v>0.99916456999999992</v>
      </c>
      <c r="G191" s="97">
        <v>0</v>
      </c>
      <c r="H191" s="99" t="str">
        <f t="shared" si="14"/>
        <v/>
      </c>
      <c r="I191" s="100">
        <f t="shared" si="12"/>
        <v>0.32549363942287329</v>
      </c>
    </row>
    <row r="192" spans="1:9" x14ac:dyDescent="0.15">
      <c r="A192" s="105" t="s">
        <v>706</v>
      </c>
      <c r="B192" s="114" t="s">
        <v>726</v>
      </c>
      <c r="C192" s="98">
        <v>2.0491999999999997E-3</v>
      </c>
      <c r="D192" s="97">
        <v>2.0514000000000001E-3</v>
      </c>
      <c r="E192" s="99">
        <f t="shared" si="13"/>
        <v>-1.0724383347959776E-3</v>
      </c>
      <c r="F192" s="98">
        <v>0.99899182999999991</v>
      </c>
      <c r="G192" s="97">
        <v>0</v>
      </c>
      <c r="H192" s="99" t="str">
        <f t="shared" si="14"/>
        <v/>
      </c>
      <c r="I192" s="100">
        <f t="shared" si="12"/>
        <v>487.50333300800315</v>
      </c>
    </row>
    <row r="193" spans="1:9" x14ac:dyDescent="0.15">
      <c r="A193" s="105" t="s">
        <v>705</v>
      </c>
      <c r="B193" s="114" t="s">
        <v>725</v>
      </c>
      <c r="C193" s="98">
        <v>3.3956852999999998</v>
      </c>
      <c r="D193" s="97">
        <v>5.0905000000000004E-3</v>
      </c>
      <c r="E193" s="99">
        <f t="shared" si="13"/>
        <v>666.06321579412622</v>
      </c>
      <c r="F193" s="98">
        <v>3.3955188199999999</v>
      </c>
      <c r="G193" s="97">
        <v>0</v>
      </c>
      <c r="H193" s="99" t="str">
        <f t="shared" si="14"/>
        <v/>
      </c>
      <c r="I193" s="100">
        <f t="shared" si="12"/>
        <v>0.99995097307751113</v>
      </c>
    </row>
    <row r="194" spans="1:9" x14ac:dyDescent="0.15">
      <c r="A194" s="105" t="s">
        <v>701</v>
      </c>
      <c r="B194" s="114" t="s">
        <v>724</v>
      </c>
      <c r="C194" s="98">
        <v>2.0404</v>
      </c>
      <c r="D194" s="97">
        <v>0</v>
      </c>
      <c r="E194" s="99" t="str">
        <f t="shared" si="13"/>
        <v/>
      </c>
      <c r="F194" s="98">
        <v>0</v>
      </c>
      <c r="G194" s="97">
        <v>0</v>
      </c>
      <c r="H194" s="99" t="str">
        <f t="shared" si="14"/>
        <v/>
      </c>
      <c r="I194" s="100">
        <f t="shared" si="12"/>
        <v>0</v>
      </c>
    </row>
    <row r="195" spans="1:9" x14ac:dyDescent="0.15">
      <c r="A195" s="118" t="s">
        <v>743</v>
      </c>
      <c r="B195" s="25" t="s">
        <v>744</v>
      </c>
      <c r="C195" s="98">
        <v>1.46E-4</v>
      </c>
      <c r="D195" s="97"/>
      <c r="E195" s="99" t="str">
        <f t="shared" si="13"/>
        <v/>
      </c>
      <c r="F195" s="98">
        <v>0</v>
      </c>
      <c r="G195" s="97"/>
      <c r="H195" s="99" t="str">
        <f t="shared" si="14"/>
        <v/>
      </c>
      <c r="I195" s="100">
        <f t="shared" si="12"/>
        <v>0</v>
      </c>
    </row>
    <row r="196" spans="1:9" x14ac:dyDescent="0.15">
      <c r="A196" s="103" t="s">
        <v>22</v>
      </c>
      <c r="B196" s="114" t="s">
        <v>23</v>
      </c>
      <c r="C196" s="98">
        <v>0.13880539</v>
      </c>
      <c r="D196" s="97">
        <v>0.14453429000000001</v>
      </c>
      <c r="E196" s="99">
        <f t="shared" si="13"/>
        <v>-3.9636960890042094E-2</v>
      </c>
      <c r="F196" s="98">
        <v>0</v>
      </c>
      <c r="G196" s="97">
        <v>0</v>
      </c>
      <c r="H196" s="99" t="str">
        <f t="shared" si="14"/>
        <v/>
      </c>
      <c r="I196" s="100">
        <f t="shared" si="12"/>
        <v>0</v>
      </c>
    </row>
    <row r="197" spans="1:9" x14ac:dyDescent="0.15">
      <c r="A197" s="118" t="s">
        <v>745</v>
      </c>
      <c r="B197" s="25" t="s">
        <v>746</v>
      </c>
      <c r="C197" s="98">
        <v>9.4099999999999997E-5</v>
      </c>
      <c r="D197" s="97"/>
      <c r="E197" s="99" t="str">
        <f t="shared" si="13"/>
        <v/>
      </c>
      <c r="F197" s="98">
        <v>0</v>
      </c>
      <c r="G197" s="97"/>
      <c r="H197" s="99" t="str">
        <f t="shared" si="14"/>
        <v/>
      </c>
      <c r="I197" s="100">
        <f t="shared" si="12"/>
        <v>0</v>
      </c>
    </row>
    <row r="198" spans="1:9" x14ac:dyDescent="0.15">
      <c r="A198" s="118" t="s">
        <v>747</v>
      </c>
      <c r="B198" s="25" t="s">
        <v>748</v>
      </c>
      <c r="C198" s="98">
        <v>8.4599999999999996E-5</v>
      </c>
      <c r="D198" s="97"/>
      <c r="E198" s="99" t="str">
        <f t="shared" si="13"/>
        <v/>
      </c>
      <c r="F198" s="98">
        <v>0</v>
      </c>
      <c r="G198" s="97"/>
      <c r="H198" s="99" t="str">
        <f t="shared" si="14"/>
        <v/>
      </c>
      <c r="I198" s="100">
        <f t="shared" si="12"/>
        <v>0</v>
      </c>
    </row>
    <row r="199" spans="1:9" x14ac:dyDescent="0.15">
      <c r="A199" s="103" t="s">
        <v>20</v>
      </c>
      <c r="B199" s="114" t="s">
        <v>21</v>
      </c>
      <c r="C199" s="98">
        <v>3.9319460000000001E-2</v>
      </c>
      <c r="D199" s="97">
        <v>1.9180212299999999</v>
      </c>
      <c r="E199" s="99">
        <f t="shared" si="13"/>
        <v>-0.97949998707782815</v>
      </c>
      <c r="F199" s="98">
        <v>0</v>
      </c>
      <c r="G199" s="97">
        <v>0.31335303999999997</v>
      </c>
      <c r="H199" s="99">
        <f t="shared" si="14"/>
        <v>-1</v>
      </c>
      <c r="I199" s="100">
        <f t="shared" ref="I199:I262" si="15">IF(ISERROR(F199/C199),"",(F199/C199))</f>
        <v>0</v>
      </c>
    </row>
    <row r="200" spans="1:9" x14ac:dyDescent="0.15">
      <c r="A200" s="118" t="s">
        <v>749</v>
      </c>
      <c r="B200" s="25" t="s">
        <v>750</v>
      </c>
      <c r="C200" s="98">
        <v>8.1200000000000009E-5</v>
      </c>
      <c r="D200" s="97"/>
      <c r="E200" s="99" t="str">
        <f t="shared" si="13"/>
        <v/>
      </c>
      <c r="F200" s="98">
        <v>0</v>
      </c>
      <c r="G200" s="97"/>
      <c r="H200" s="99" t="str">
        <f t="shared" si="14"/>
        <v/>
      </c>
      <c r="I200" s="100">
        <f t="shared" si="15"/>
        <v>0</v>
      </c>
    </row>
    <row r="201" spans="1:9" x14ac:dyDescent="0.15">
      <c r="A201" s="118" t="s">
        <v>751</v>
      </c>
      <c r="B201" s="25" t="s">
        <v>752</v>
      </c>
      <c r="C201" s="98">
        <v>1.271E-4</v>
      </c>
      <c r="D201" s="97"/>
      <c r="E201" s="99" t="str">
        <f t="shared" si="13"/>
        <v/>
      </c>
      <c r="F201" s="98">
        <v>0</v>
      </c>
      <c r="G201" s="97"/>
      <c r="H201" s="99" t="str">
        <f t="shared" si="14"/>
        <v/>
      </c>
      <c r="I201" s="100">
        <f t="shared" si="15"/>
        <v>0</v>
      </c>
    </row>
    <row r="202" spans="1:9" x14ac:dyDescent="0.15">
      <c r="A202" s="103" t="s">
        <v>24</v>
      </c>
      <c r="B202" s="114" t="s">
        <v>25</v>
      </c>
      <c r="C202" s="98">
        <v>6.0398500080000002</v>
      </c>
      <c r="D202" s="97">
        <v>0.49567238000000002</v>
      </c>
      <c r="E202" s="99">
        <f t="shared" si="13"/>
        <v>11.185165548259921</v>
      </c>
      <c r="F202" s="98">
        <v>0.55978531999999992</v>
      </c>
      <c r="G202" s="97">
        <v>0.32325796999999995</v>
      </c>
      <c r="H202" s="99">
        <f t="shared" si="14"/>
        <v>0.7316984326790148</v>
      </c>
      <c r="I202" s="100">
        <f t="shared" si="15"/>
        <v>9.2681990324021954E-2</v>
      </c>
    </row>
    <row r="203" spans="1:9" x14ac:dyDescent="0.15">
      <c r="A203" s="118" t="s">
        <v>753</v>
      </c>
      <c r="B203" s="25" t="s">
        <v>754</v>
      </c>
      <c r="C203" s="98">
        <v>8.0799999999999999E-5</v>
      </c>
      <c r="D203" s="97"/>
      <c r="E203" s="99" t="str">
        <f t="shared" si="13"/>
        <v/>
      </c>
      <c r="F203" s="98">
        <v>0</v>
      </c>
      <c r="G203" s="97"/>
      <c r="H203" s="99" t="str">
        <f t="shared" si="14"/>
        <v/>
      </c>
      <c r="I203" s="100">
        <f t="shared" si="15"/>
        <v>0</v>
      </c>
    </row>
    <row r="204" spans="1:9" x14ac:dyDescent="0.15">
      <c r="A204" s="105" t="s">
        <v>1391</v>
      </c>
      <c r="B204" s="114" t="s">
        <v>1613</v>
      </c>
      <c r="C204" s="98">
        <v>6.2321699999999994E-2</v>
      </c>
      <c r="D204" s="97">
        <v>0.22184936999999999</v>
      </c>
      <c r="E204" s="99">
        <f t="shared" si="13"/>
        <v>-0.71908101429361737</v>
      </c>
      <c r="F204" s="98">
        <v>5.4229380000000001E-2</v>
      </c>
      <c r="G204" s="97">
        <v>3.8968500000000003E-2</v>
      </c>
      <c r="H204" s="99">
        <f t="shared" si="14"/>
        <v>0.39162092459294029</v>
      </c>
      <c r="I204" s="100">
        <f t="shared" si="15"/>
        <v>0.87015245091196169</v>
      </c>
    </row>
    <row r="205" spans="1:9" x14ac:dyDescent="0.15">
      <c r="A205" s="105" t="s">
        <v>1415</v>
      </c>
      <c r="B205" s="114" t="s">
        <v>1611</v>
      </c>
      <c r="C205" s="98">
        <v>3.5541410000000002E-2</v>
      </c>
      <c r="D205" s="97">
        <v>2.0402200000000002E-2</v>
      </c>
      <c r="E205" s="99">
        <f t="shared" si="13"/>
        <v>0.74203811353677529</v>
      </c>
      <c r="F205" s="98">
        <v>1.0012999999999999E-2</v>
      </c>
      <c r="G205" s="97">
        <v>0</v>
      </c>
      <c r="H205" s="99" t="str">
        <f t="shared" si="14"/>
        <v/>
      </c>
      <c r="I205" s="100">
        <f t="shared" si="15"/>
        <v>0.2817277086080715</v>
      </c>
    </row>
    <row r="206" spans="1:9" x14ac:dyDescent="0.15">
      <c r="A206" s="105" t="s">
        <v>1399</v>
      </c>
      <c r="B206" s="114" t="s">
        <v>1614</v>
      </c>
      <c r="C206" s="98">
        <v>0.76829700000000001</v>
      </c>
      <c r="D206" s="97">
        <v>0.47536786999999997</v>
      </c>
      <c r="E206" s="99">
        <f t="shared" si="13"/>
        <v>0.61621566893025403</v>
      </c>
      <c r="F206" s="98">
        <v>0</v>
      </c>
      <c r="G206" s="97">
        <v>0</v>
      </c>
      <c r="H206" s="99" t="str">
        <f t="shared" si="14"/>
        <v/>
      </c>
      <c r="I206" s="100">
        <f t="shared" si="15"/>
        <v>0</v>
      </c>
    </row>
    <row r="207" spans="1:9" x14ac:dyDescent="0.15">
      <c r="A207" s="105" t="s">
        <v>1401</v>
      </c>
      <c r="B207" s="114" t="s">
        <v>1615</v>
      </c>
      <c r="C207" s="98">
        <v>0.55792743999999994</v>
      </c>
      <c r="D207" s="97">
        <v>0.41866917999999997</v>
      </c>
      <c r="E207" s="99">
        <f t="shared" si="13"/>
        <v>0.3326212356973588</v>
      </c>
      <c r="F207" s="98">
        <v>0</v>
      </c>
      <c r="G207" s="97">
        <v>0</v>
      </c>
      <c r="H207" s="99" t="str">
        <f t="shared" si="14"/>
        <v/>
      </c>
      <c r="I207" s="100">
        <f t="shared" si="15"/>
        <v>0</v>
      </c>
    </row>
    <row r="208" spans="1:9" x14ac:dyDescent="0.15">
      <c r="A208" s="118" t="s">
        <v>741</v>
      </c>
      <c r="B208" s="25" t="s">
        <v>742</v>
      </c>
      <c r="C208" s="98">
        <v>6.3088240000000004E-2</v>
      </c>
      <c r="D208" s="97"/>
      <c r="E208" s="99" t="str">
        <f t="shared" si="13"/>
        <v/>
      </c>
      <c r="F208" s="98">
        <v>4.9844399999999997E-3</v>
      </c>
      <c r="G208" s="97"/>
      <c r="H208" s="99" t="str">
        <f t="shared" si="14"/>
        <v/>
      </c>
      <c r="I208" s="100">
        <f t="shared" si="15"/>
        <v>7.9007434666112084E-2</v>
      </c>
    </row>
    <row r="209" spans="1:9" x14ac:dyDescent="0.15">
      <c r="A209" s="105" t="s">
        <v>1411</v>
      </c>
      <c r="B209" s="114" t="s">
        <v>1612</v>
      </c>
      <c r="C209" s="98">
        <v>0.30638034000000003</v>
      </c>
      <c r="D209" s="97">
        <v>0.48592618999999998</v>
      </c>
      <c r="E209" s="99">
        <f t="shared" si="13"/>
        <v>-0.369492021000144</v>
      </c>
      <c r="F209" s="98">
        <v>5.3492999999999999E-2</v>
      </c>
      <c r="G209" s="97">
        <v>0.17085916000000001</v>
      </c>
      <c r="H209" s="99">
        <f t="shared" ref="H209:H240" si="16">IF(ISERROR(F209/G209-1),"",(F209/G209-1))</f>
        <v>-0.68691757585604429</v>
      </c>
      <c r="I209" s="100">
        <f t="shared" si="15"/>
        <v>0.17459671204751581</v>
      </c>
    </row>
    <row r="210" spans="1:9" x14ac:dyDescent="0.15">
      <c r="A210" s="105" t="s">
        <v>524</v>
      </c>
      <c r="B210" s="114" t="s">
        <v>1610</v>
      </c>
      <c r="C210" s="98">
        <v>0.16341207999999999</v>
      </c>
      <c r="D210" s="97">
        <v>0.24902953</v>
      </c>
      <c r="E210" s="99">
        <f t="shared" si="13"/>
        <v>-0.34380440745320451</v>
      </c>
      <c r="F210" s="98">
        <v>0.18160829000000001</v>
      </c>
      <c r="G210" s="97">
        <v>9.9230100000000002E-2</v>
      </c>
      <c r="H210" s="99">
        <f t="shared" si="16"/>
        <v>0.83017340504544501</v>
      </c>
      <c r="I210" s="100">
        <f t="shared" si="15"/>
        <v>1.1113516822012179</v>
      </c>
    </row>
    <row r="211" spans="1:9" x14ac:dyDescent="0.15">
      <c r="A211" s="103" t="s">
        <v>1031</v>
      </c>
      <c r="B211" s="114" t="s">
        <v>1032</v>
      </c>
      <c r="C211" s="98">
        <v>4.0355335800000001</v>
      </c>
      <c r="D211" s="97">
        <v>0.61017589000000005</v>
      </c>
      <c r="E211" s="99">
        <f t="shared" ref="E211:E240" si="17">IF(ISERROR(C211/D211-1),"",(C211/D211-1))</f>
        <v>5.6137217909412964</v>
      </c>
      <c r="F211" s="98">
        <v>12.122030492591749</v>
      </c>
      <c r="G211" s="97">
        <v>2.4021048700000001</v>
      </c>
      <c r="H211" s="99">
        <f t="shared" si="16"/>
        <v>4.0464201808939961</v>
      </c>
      <c r="I211" s="100">
        <f t="shared" si="15"/>
        <v>3.00382347272941</v>
      </c>
    </row>
    <row r="212" spans="1:9" x14ac:dyDescent="0.15">
      <c r="A212" s="103" t="s">
        <v>1033</v>
      </c>
      <c r="B212" s="114" t="s">
        <v>1034</v>
      </c>
      <c r="C212" s="98">
        <v>2.0084965000000001</v>
      </c>
      <c r="D212" s="97">
        <v>4.5341217</v>
      </c>
      <c r="E212" s="99">
        <f t="shared" si="17"/>
        <v>-0.55702633654495859</v>
      </c>
      <c r="F212" s="98">
        <v>0</v>
      </c>
      <c r="G212" s="97">
        <v>4.1309915941276101</v>
      </c>
      <c r="H212" s="99">
        <f t="shared" si="16"/>
        <v>-1</v>
      </c>
      <c r="I212" s="100">
        <f t="shared" si="15"/>
        <v>0</v>
      </c>
    </row>
    <row r="213" spans="1:9" x14ac:dyDescent="0.15">
      <c r="A213" s="103" t="s">
        <v>1149</v>
      </c>
      <c r="B213" s="114" t="s">
        <v>1150</v>
      </c>
      <c r="C213" s="98">
        <v>6.2623041800000001</v>
      </c>
      <c r="D213" s="97">
        <v>22.095348780000002</v>
      </c>
      <c r="E213" s="99">
        <f t="shared" si="17"/>
        <v>-0.71657817025869097</v>
      </c>
      <c r="F213" s="98">
        <v>9.5803462499999998</v>
      </c>
      <c r="G213" s="97">
        <v>32.653500600000001</v>
      </c>
      <c r="H213" s="99">
        <f t="shared" si="16"/>
        <v>-0.7066058439688393</v>
      </c>
      <c r="I213" s="100">
        <f t="shared" si="15"/>
        <v>1.5298436445480998</v>
      </c>
    </row>
    <row r="214" spans="1:9" x14ac:dyDescent="0.15">
      <c r="A214" s="104" t="s">
        <v>1151</v>
      </c>
      <c r="B214" s="114" t="s">
        <v>1152</v>
      </c>
      <c r="C214" s="98">
        <v>0.66172825999999996</v>
      </c>
      <c r="D214" s="97">
        <v>0.46552734000000001</v>
      </c>
      <c r="E214" s="99">
        <f t="shared" si="17"/>
        <v>0.42145950010154065</v>
      </c>
      <c r="F214" s="98">
        <v>0.34756292999999999</v>
      </c>
      <c r="G214" s="97">
        <v>3.95643688</v>
      </c>
      <c r="H214" s="99">
        <f t="shared" si="16"/>
        <v>-0.91215254014111813</v>
      </c>
      <c r="I214" s="100">
        <f t="shared" si="15"/>
        <v>0.52523513201627514</v>
      </c>
    </row>
    <row r="215" spans="1:9" x14ac:dyDescent="0.15">
      <c r="A215" s="104" t="s">
        <v>1153</v>
      </c>
      <c r="B215" s="114" t="s">
        <v>1154</v>
      </c>
      <c r="C215" s="98">
        <v>0.41653769000000002</v>
      </c>
      <c r="D215" s="97">
        <v>1.7034539</v>
      </c>
      <c r="E215" s="99">
        <f t="shared" si="17"/>
        <v>-0.7554746330382055</v>
      </c>
      <c r="F215" s="98">
        <v>0.31115771000000003</v>
      </c>
      <c r="G215" s="97">
        <v>1.65830184</v>
      </c>
      <c r="H215" s="99">
        <f t="shared" si="16"/>
        <v>-0.81236364665675098</v>
      </c>
      <c r="I215" s="100">
        <f t="shared" si="15"/>
        <v>0.74700973638183865</v>
      </c>
    </row>
    <row r="216" spans="1:9" x14ac:dyDescent="0.15">
      <c r="A216" s="103" t="s">
        <v>1155</v>
      </c>
      <c r="B216" s="114" t="s">
        <v>1156</v>
      </c>
      <c r="C216" s="98">
        <v>1.381035051</v>
      </c>
      <c r="D216" s="97">
        <v>21.860071699999999</v>
      </c>
      <c r="E216" s="99">
        <f t="shared" si="17"/>
        <v>-0.93682385538561608</v>
      </c>
      <c r="F216" s="98">
        <v>3.51079812</v>
      </c>
      <c r="G216" s="97">
        <v>33.834494460000002</v>
      </c>
      <c r="H216" s="99">
        <f t="shared" si="16"/>
        <v>-0.89623612895559723</v>
      </c>
      <c r="I216" s="100">
        <f t="shared" si="15"/>
        <v>2.5421499023198941</v>
      </c>
    </row>
    <row r="217" spans="1:9" x14ac:dyDescent="0.15">
      <c r="A217" s="103" t="s">
        <v>1157</v>
      </c>
      <c r="B217" s="114" t="s">
        <v>1158</v>
      </c>
      <c r="C217" s="98">
        <v>3.6988991690000002</v>
      </c>
      <c r="D217" s="97">
        <v>0.90733489000000001</v>
      </c>
      <c r="E217" s="99">
        <f t="shared" si="17"/>
        <v>3.0766636550259854</v>
      </c>
      <c r="F217" s="98">
        <v>11.04887581</v>
      </c>
      <c r="G217" s="97">
        <v>0.91112106999999998</v>
      </c>
      <c r="H217" s="99">
        <f t="shared" si="16"/>
        <v>11.126682362860954</v>
      </c>
      <c r="I217" s="100">
        <f t="shared" si="15"/>
        <v>2.9870713704767118</v>
      </c>
    </row>
    <row r="218" spans="1:9" x14ac:dyDescent="0.15">
      <c r="A218" s="103" t="s">
        <v>1159</v>
      </c>
      <c r="B218" s="114" t="s">
        <v>1160</v>
      </c>
      <c r="C218" s="98">
        <v>71.207995070999999</v>
      </c>
      <c r="D218" s="97">
        <v>69.737140683999996</v>
      </c>
      <c r="E218" s="99">
        <f t="shared" si="17"/>
        <v>2.1091406567196103E-2</v>
      </c>
      <c r="F218" s="98">
        <v>167.28948227000001</v>
      </c>
      <c r="G218" s="97">
        <v>152.50531592999999</v>
      </c>
      <c r="H218" s="99">
        <f t="shared" si="16"/>
        <v>9.6941973791824676E-2</v>
      </c>
      <c r="I218" s="100">
        <f t="shared" si="15"/>
        <v>2.3493075756900494</v>
      </c>
    </row>
    <row r="219" spans="1:9" x14ac:dyDescent="0.15">
      <c r="A219" s="105" t="s">
        <v>713</v>
      </c>
      <c r="B219" s="114" t="s">
        <v>733</v>
      </c>
      <c r="C219" s="98">
        <v>0.65457589999999999</v>
      </c>
      <c r="D219" s="97">
        <v>0.38906059999999998</v>
      </c>
      <c r="E219" s="99">
        <f t="shared" si="17"/>
        <v>0.68245229663450901</v>
      </c>
      <c r="F219" s="98">
        <v>0.7359</v>
      </c>
      <c r="G219" s="97">
        <v>6.0762150000000001E-2</v>
      </c>
      <c r="H219" s="99">
        <f t="shared" si="16"/>
        <v>11.111158015310519</v>
      </c>
      <c r="I219" s="100">
        <f t="shared" si="15"/>
        <v>1.1242393739213437</v>
      </c>
    </row>
    <row r="220" spans="1:9" x14ac:dyDescent="0.15">
      <c r="A220" s="103" t="s">
        <v>1161</v>
      </c>
      <c r="B220" s="114" t="s">
        <v>1162</v>
      </c>
      <c r="C220" s="98">
        <v>41.507892862000006</v>
      </c>
      <c r="D220" s="97">
        <v>5.965759158</v>
      </c>
      <c r="E220" s="99">
        <f t="shared" si="17"/>
        <v>5.9576883281214092</v>
      </c>
      <c r="F220" s="98">
        <v>40.082111759999997</v>
      </c>
      <c r="G220" s="97">
        <v>87.608282459999998</v>
      </c>
      <c r="H220" s="99">
        <f t="shared" si="16"/>
        <v>-0.54248490400093619</v>
      </c>
      <c r="I220" s="100">
        <f t="shared" si="15"/>
        <v>0.96565036180612063</v>
      </c>
    </row>
    <row r="221" spans="1:9" x14ac:dyDescent="0.15">
      <c r="A221" s="103" t="s">
        <v>1163</v>
      </c>
      <c r="B221" s="114" t="s">
        <v>1164</v>
      </c>
      <c r="C221" s="98">
        <v>5.5850142099999998</v>
      </c>
      <c r="D221" s="97">
        <v>0.31123238299999995</v>
      </c>
      <c r="E221" s="99">
        <f t="shared" si="17"/>
        <v>16.944836447176517</v>
      </c>
      <c r="F221" s="98">
        <v>6.0158547100000002</v>
      </c>
      <c r="G221" s="97">
        <v>3.8302242500000001</v>
      </c>
      <c r="H221" s="99">
        <f t="shared" si="16"/>
        <v>0.57062728376804572</v>
      </c>
      <c r="I221" s="100">
        <f t="shared" si="15"/>
        <v>1.0771422388198364</v>
      </c>
    </row>
    <row r="222" spans="1:9" x14ac:dyDescent="0.15">
      <c r="A222" s="103" t="s">
        <v>1165</v>
      </c>
      <c r="B222" s="114" t="s">
        <v>1166</v>
      </c>
      <c r="C222" s="98">
        <v>49.699495219999996</v>
      </c>
      <c r="D222" s="97">
        <v>7.9023497300000001</v>
      </c>
      <c r="E222" s="99">
        <f t="shared" si="17"/>
        <v>5.289204719872604</v>
      </c>
      <c r="F222" s="98">
        <v>40.563322849999999</v>
      </c>
      <c r="G222" s="97">
        <v>17.447752619999999</v>
      </c>
      <c r="H222" s="99">
        <f t="shared" si="16"/>
        <v>1.3248451381356183</v>
      </c>
      <c r="I222" s="100">
        <f t="shared" si="15"/>
        <v>0.81617172710592378</v>
      </c>
    </row>
    <row r="223" spans="1:9" x14ac:dyDescent="0.15">
      <c r="A223" s="103" t="s">
        <v>1167</v>
      </c>
      <c r="B223" s="114" t="s">
        <v>1168</v>
      </c>
      <c r="C223" s="98">
        <v>40.230055409999999</v>
      </c>
      <c r="D223" s="97">
        <v>45.004947520000002</v>
      </c>
      <c r="E223" s="99">
        <f t="shared" si="17"/>
        <v>-0.10609704872732184</v>
      </c>
      <c r="F223" s="98">
        <v>21.719157620000001</v>
      </c>
      <c r="G223" s="97">
        <v>69.969521020000002</v>
      </c>
      <c r="H223" s="99">
        <f t="shared" si="16"/>
        <v>-0.68959116336108939</v>
      </c>
      <c r="I223" s="100">
        <f t="shared" si="15"/>
        <v>0.53987391761337877</v>
      </c>
    </row>
    <row r="224" spans="1:9" x14ac:dyDescent="0.15">
      <c r="A224" s="103" t="s">
        <v>1169</v>
      </c>
      <c r="B224" s="114" t="s">
        <v>1170</v>
      </c>
      <c r="C224" s="98">
        <v>20.643843188000002</v>
      </c>
      <c r="D224" s="97">
        <v>15.643904862999999</v>
      </c>
      <c r="E224" s="99">
        <f t="shared" si="17"/>
        <v>0.31960935385292122</v>
      </c>
      <c r="F224" s="98">
        <v>28.78445791</v>
      </c>
      <c r="G224" s="97">
        <v>14.96723723</v>
      </c>
      <c r="H224" s="99">
        <f t="shared" si="16"/>
        <v>0.9231644068756435</v>
      </c>
      <c r="I224" s="100">
        <f t="shared" si="15"/>
        <v>1.3943362022209136</v>
      </c>
    </row>
    <row r="225" spans="1:9" x14ac:dyDescent="0.15">
      <c r="A225" s="103" t="s">
        <v>1171</v>
      </c>
      <c r="B225" s="114" t="s">
        <v>1172</v>
      </c>
      <c r="C225" s="98">
        <v>15.036007003</v>
      </c>
      <c r="D225" s="97">
        <v>23.448932598000003</v>
      </c>
      <c r="E225" s="99">
        <f t="shared" si="17"/>
        <v>-0.35877648416787866</v>
      </c>
      <c r="F225" s="98">
        <v>82.794585659999996</v>
      </c>
      <c r="G225" s="97">
        <v>15.1115865</v>
      </c>
      <c r="H225" s="99">
        <f t="shared" si="16"/>
        <v>4.4788810996118773</v>
      </c>
      <c r="I225" s="100">
        <f t="shared" si="15"/>
        <v>5.5064210626851091</v>
      </c>
    </row>
    <row r="226" spans="1:9" x14ac:dyDescent="0.15">
      <c r="A226" s="103" t="s">
        <v>687</v>
      </c>
      <c r="B226" s="114" t="s">
        <v>688</v>
      </c>
      <c r="C226" s="98">
        <v>0.50089662999999995</v>
      </c>
      <c r="D226" s="97">
        <v>0.12843380000000001</v>
      </c>
      <c r="E226" s="99">
        <f t="shared" si="17"/>
        <v>2.9000374512005398</v>
      </c>
      <c r="F226" s="98">
        <v>1.76714032</v>
      </c>
      <c r="G226" s="97">
        <v>0</v>
      </c>
      <c r="H226" s="99" t="str">
        <f t="shared" si="16"/>
        <v/>
      </c>
      <c r="I226" s="100">
        <f t="shared" si="15"/>
        <v>3.5279541010287896</v>
      </c>
    </row>
    <row r="227" spans="1:9" x14ac:dyDescent="0.15">
      <c r="A227" s="103" t="s">
        <v>691</v>
      </c>
      <c r="B227" s="114" t="s">
        <v>692</v>
      </c>
      <c r="C227" s="98">
        <v>4.3311768099999997</v>
      </c>
      <c r="D227" s="97">
        <v>0.33519261</v>
      </c>
      <c r="E227" s="99">
        <f t="shared" si="17"/>
        <v>11.921456740946644</v>
      </c>
      <c r="F227" s="98">
        <v>13.3016551</v>
      </c>
      <c r="G227" s="97">
        <v>0</v>
      </c>
      <c r="H227" s="99" t="str">
        <f t="shared" si="16"/>
        <v/>
      </c>
      <c r="I227" s="100">
        <f t="shared" si="15"/>
        <v>3.0711410971005826</v>
      </c>
    </row>
    <row r="228" spans="1:9" x14ac:dyDescent="0.15">
      <c r="A228" s="103" t="s">
        <v>689</v>
      </c>
      <c r="B228" s="114" t="s">
        <v>690</v>
      </c>
      <c r="C228" s="98">
        <v>9.5216499999999996E-3</v>
      </c>
      <c r="D228" s="97">
        <v>0</v>
      </c>
      <c r="E228" s="99" t="str">
        <f t="shared" si="17"/>
        <v/>
      </c>
      <c r="F228" s="98">
        <v>0</v>
      </c>
      <c r="G228" s="97">
        <v>0</v>
      </c>
      <c r="H228" s="99" t="str">
        <f t="shared" si="16"/>
        <v/>
      </c>
      <c r="I228" s="100">
        <f t="shared" si="15"/>
        <v>0</v>
      </c>
    </row>
    <row r="229" spans="1:9" x14ac:dyDescent="0.15">
      <c r="A229" s="103" t="s">
        <v>693</v>
      </c>
      <c r="B229" s="114" t="s">
        <v>694</v>
      </c>
      <c r="C229" s="98">
        <v>0.75811848999999998</v>
      </c>
      <c r="D229" s="97">
        <v>0</v>
      </c>
      <c r="E229" s="99" t="str">
        <f t="shared" si="17"/>
        <v/>
      </c>
      <c r="F229" s="98">
        <v>0</v>
      </c>
      <c r="G229" s="97">
        <v>0</v>
      </c>
      <c r="H229" s="99" t="str">
        <f t="shared" si="16"/>
        <v/>
      </c>
      <c r="I229" s="100">
        <f t="shared" si="15"/>
        <v>0</v>
      </c>
    </row>
    <row r="230" spans="1:9" x14ac:dyDescent="0.15">
      <c r="A230" s="103" t="s">
        <v>1173</v>
      </c>
      <c r="B230" s="114" t="s">
        <v>1174</v>
      </c>
      <c r="C230" s="98">
        <v>1072.7263602309999</v>
      </c>
      <c r="D230" s="97">
        <v>1372.3936324809999</v>
      </c>
      <c r="E230" s="99">
        <f t="shared" si="17"/>
        <v>-0.21835373260094804</v>
      </c>
      <c r="F230" s="98">
        <v>651.51857679</v>
      </c>
      <c r="G230" s="97">
        <v>8018.2832946999997</v>
      </c>
      <c r="H230" s="99">
        <f t="shared" si="16"/>
        <v>-0.91874587703571819</v>
      </c>
      <c r="I230" s="100">
        <f t="shared" si="15"/>
        <v>0.60734834245119373</v>
      </c>
    </row>
    <row r="231" spans="1:9" x14ac:dyDescent="0.15">
      <c r="A231" s="103" t="s">
        <v>1175</v>
      </c>
      <c r="B231" s="114" t="s">
        <v>1176</v>
      </c>
      <c r="C231" s="98">
        <v>15.280271166999999</v>
      </c>
      <c r="D231" s="97">
        <v>19.183847370999999</v>
      </c>
      <c r="E231" s="99">
        <f t="shared" si="17"/>
        <v>-0.20348244689962403</v>
      </c>
      <c r="F231" s="98">
        <v>749.67493587000001</v>
      </c>
      <c r="G231" s="97">
        <v>4630.20166883</v>
      </c>
      <c r="H231" s="99">
        <f t="shared" si="16"/>
        <v>-0.83809021950021578</v>
      </c>
      <c r="I231" s="100">
        <f t="shared" si="15"/>
        <v>49.061625129338914</v>
      </c>
    </row>
    <row r="232" spans="1:9" x14ac:dyDescent="0.15">
      <c r="A232" s="103" t="s">
        <v>1178</v>
      </c>
      <c r="B232" s="114" t="s">
        <v>1179</v>
      </c>
      <c r="C232" s="98">
        <v>4.1341992300000001</v>
      </c>
      <c r="D232" s="97">
        <v>1.1055356249999999</v>
      </c>
      <c r="E232" s="99">
        <f t="shared" si="17"/>
        <v>2.7395441056003964</v>
      </c>
      <c r="F232" s="98">
        <v>0.29932426000000001</v>
      </c>
      <c r="G232" s="97">
        <v>0.64179093999999992</v>
      </c>
      <c r="H232" s="99">
        <f t="shared" si="16"/>
        <v>-0.5336109606034638</v>
      </c>
      <c r="I232" s="100">
        <f t="shared" si="15"/>
        <v>7.2401992102349655E-2</v>
      </c>
    </row>
    <row r="233" spans="1:9" x14ac:dyDescent="0.15">
      <c r="A233" s="103" t="s">
        <v>531</v>
      </c>
      <c r="B233" s="114" t="s">
        <v>1177</v>
      </c>
      <c r="C233" s="98">
        <v>1.7425153160000002</v>
      </c>
      <c r="D233" s="97">
        <v>1.7606819890000001</v>
      </c>
      <c r="E233" s="99">
        <f t="shared" si="17"/>
        <v>-1.0317975144573333E-2</v>
      </c>
      <c r="F233" s="98">
        <v>3.19907392</v>
      </c>
      <c r="G233" s="97">
        <v>2.87380988</v>
      </c>
      <c r="H233" s="99">
        <f t="shared" si="16"/>
        <v>0.11318217056167956</v>
      </c>
      <c r="I233" s="100">
        <f t="shared" si="15"/>
        <v>1.8358942906416322</v>
      </c>
    </row>
    <row r="234" spans="1:9" x14ac:dyDescent="0.15">
      <c r="A234" s="103" t="s">
        <v>1180</v>
      </c>
      <c r="B234" s="114" t="s">
        <v>1181</v>
      </c>
      <c r="C234" s="98">
        <v>19.725072162</v>
      </c>
      <c r="D234" s="97">
        <v>13.894779455</v>
      </c>
      <c r="E234" s="99">
        <f t="shared" si="17"/>
        <v>0.41960311251302262</v>
      </c>
      <c r="F234" s="98">
        <v>0.52056904999999998</v>
      </c>
      <c r="G234" s="97">
        <v>1.6058616799999998</v>
      </c>
      <c r="H234" s="99">
        <f t="shared" si="16"/>
        <v>-0.67583194961100257</v>
      </c>
      <c r="I234" s="100">
        <f t="shared" si="15"/>
        <v>2.6391236783552405E-2</v>
      </c>
    </row>
    <row r="235" spans="1:9" x14ac:dyDescent="0.15">
      <c r="A235" s="103" t="s">
        <v>670</v>
      </c>
      <c r="B235" s="114" t="s">
        <v>1182</v>
      </c>
      <c r="C235" s="98">
        <v>46.259897283000001</v>
      </c>
      <c r="D235" s="97">
        <v>16.921799420000003</v>
      </c>
      <c r="E235" s="99">
        <f t="shared" si="17"/>
        <v>1.7337457521405839</v>
      </c>
      <c r="F235" s="98">
        <v>91.297579909999996</v>
      </c>
      <c r="G235" s="97">
        <v>35.84634775</v>
      </c>
      <c r="H235" s="99">
        <f t="shared" si="16"/>
        <v>1.546914417801462</v>
      </c>
      <c r="I235" s="100">
        <f t="shared" si="15"/>
        <v>1.9735793910539192</v>
      </c>
    </row>
    <row r="236" spans="1:9" x14ac:dyDescent="0.15">
      <c r="A236" s="103" t="s">
        <v>825</v>
      </c>
      <c r="B236" s="114" t="s">
        <v>1183</v>
      </c>
      <c r="C236" s="98">
        <v>314.86793028</v>
      </c>
      <c r="D236" s="97">
        <v>541.674357751</v>
      </c>
      <c r="E236" s="99">
        <f t="shared" si="17"/>
        <v>-0.41871361312484301</v>
      </c>
      <c r="F236" s="98">
        <v>531.05636468</v>
      </c>
      <c r="G236" s="97">
        <v>992.39211036999995</v>
      </c>
      <c r="H236" s="99">
        <f t="shared" si="16"/>
        <v>-0.46487244393548954</v>
      </c>
      <c r="I236" s="100">
        <f t="shared" si="15"/>
        <v>1.6866003603725279</v>
      </c>
    </row>
    <row r="237" spans="1:9" x14ac:dyDescent="0.15">
      <c r="A237" s="103" t="s">
        <v>508</v>
      </c>
      <c r="B237" s="114" t="s">
        <v>1184</v>
      </c>
      <c r="C237" s="98">
        <v>985.75921342900006</v>
      </c>
      <c r="D237" s="97">
        <v>999.99046902299995</v>
      </c>
      <c r="E237" s="99">
        <f t="shared" si="17"/>
        <v>-1.4231391233062385E-2</v>
      </c>
      <c r="F237" s="98">
        <v>1239.1518228800001</v>
      </c>
      <c r="G237" s="97">
        <v>918.95491187999994</v>
      </c>
      <c r="H237" s="99">
        <f t="shared" si="16"/>
        <v>0.34843593179663257</v>
      </c>
      <c r="I237" s="100">
        <f t="shared" si="15"/>
        <v>1.2570532499204998</v>
      </c>
    </row>
    <row r="238" spans="1:9" x14ac:dyDescent="0.15">
      <c r="A238" s="103" t="s">
        <v>359</v>
      </c>
      <c r="B238" s="114" t="s">
        <v>1185</v>
      </c>
      <c r="C238" s="98">
        <v>15.056261125000001</v>
      </c>
      <c r="D238" s="97">
        <v>24.712594368000001</v>
      </c>
      <c r="E238" s="99">
        <f t="shared" si="17"/>
        <v>-0.39074542717796779</v>
      </c>
      <c r="F238" s="98">
        <v>147.49531130000003</v>
      </c>
      <c r="G238" s="97">
        <v>99.572505559999996</v>
      </c>
      <c r="H238" s="99">
        <f t="shared" si="16"/>
        <v>0.48128552626530929</v>
      </c>
      <c r="I238" s="100">
        <f t="shared" si="15"/>
        <v>9.7962774473333951</v>
      </c>
    </row>
    <row r="239" spans="1:9" x14ac:dyDescent="0.15">
      <c r="A239" s="103" t="s">
        <v>510</v>
      </c>
      <c r="B239" s="114" t="s">
        <v>1186</v>
      </c>
      <c r="C239" s="98">
        <v>2.7936420399999999</v>
      </c>
      <c r="D239" s="97">
        <v>1.6368764099999999</v>
      </c>
      <c r="E239" s="99">
        <f t="shared" si="17"/>
        <v>0.70669087961259103</v>
      </c>
      <c r="F239" s="98">
        <v>0.55547877000000001</v>
      </c>
      <c r="G239" s="97">
        <v>1.1024613000000001</v>
      </c>
      <c r="H239" s="99">
        <f t="shared" si="16"/>
        <v>-0.49614669467309191</v>
      </c>
      <c r="I239" s="100">
        <f t="shared" si="15"/>
        <v>0.19883677366195421</v>
      </c>
    </row>
    <row r="240" spans="1:9" x14ac:dyDescent="0.15">
      <c r="A240" s="103" t="s">
        <v>511</v>
      </c>
      <c r="B240" s="114" t="s">
        <v>1187</v>
      </c>
      <c r="C240" s="98">
        <v>2.9600479999999998E-2</v>
      </c>
      <c r="D240" s="97">
        <v>0.68968045</v>
      </c>
      <c r="E240" s="99">
        <f t="shared" si="17"/>
        <v>-0.95708087709315237</v>
      </c>
      <c r="F240" s="98">
        <v>1.8434E-3</v>
      </c>
      <c r="G240" s="97">
        <v>0.44359999999999999</v>
      </c>
      <c r="H240" s="99">
        <f t="shared" si="16"/>
        <v>-0.99584445446348058</v>
      </c>
      <c r="I240" s="100">
        <f t="shared" si="15"/>
        <v>6.2276017145667911E-2</v>
      </c>
    </row>
    <row r="241" spans="1:9" x14ac:dyDescent="0.15">
      <c r="A241" s="103" t="s">
        <v>826</v>
      </c>
      <c r="B241" s="114" t="s">
        <v>1188</v>
      </c>
      <c r="C241" s="98">
        <v>2.7739674700000001</v>
      </c>
      <c r="D241" s="97">
        <v>3.6724406300000001</v>
      </c>
      <c r="E241" s="99">
        <f t="shared" ref="E241:E272" si="18">IF(ISERROR(C241/D241-1),"",(C241/D241-1))</f>
        <v>-0.24465287543668202</v>
      </c>
      <c r="F241" s="98">
        <v>3.6694194800000002</v>
      </c>
      <c r="G241" s="97">
        <v>3.9364049400000001</v>
      </c>
      <c r="H241" s="99">
        <f t="shared" ref="H241:H272" si="19">IF(ISERROR(F241/G241-1),"",(F241/G241-1))</f>
        <v>-6.7824693869020458E-2</v>
      </c>
      <c r="I241" s="100">
        <f t="shared" si="15"/>
        <v>1.3228055194172843</v>
      </c>
    </row>
    <row r="242" spans="1:9" x14ac:dyDescent="0.15">
      <c r="A242" s="103" t="s">
        <v>512</v>
      </c>
      <c r="B242" s="114" t="s">
        <v>1189</v>
      </c>
      <c r="C242" s="98">
        <v>1.69261693</v>
      </c>
      <c r="D242" s="97">
        <v>4.2534151900000001</v>
      </c>
      <c r="E242" s="99">
        <f t="shared" si="18"/>
        <v>-0.60205696966065525</v>
      </c>
      <c r="F242" s="98">
        <v>1.89782753</v>
      </c>
      <c r="G242" s="97">
        <v>2.1784651299999997</v>
      </c>
      <c r="H242" s="99">
        <f t="shared" si="19"/>
        <v>-0.12882354467615453</v>
      </c>
      <c r="I242" s="100">
        <f t="shared" si="15"/>
        <v>1.1212386549861579</v>
      </c>
    </row>
    <row r="243" spans="1:9" x14ac:dyDescent="0.15">
      <c r="A243" s="103" t="s">
        <v>513</v>
      </c>
      <c r="B243" s="114" t="s">
        <v>1190</v>
      </c>
      <c r="C243" s="98">
        <v>12.185941372</v>
      </c>
      <c r="D243" s="97">
        <v>16.224900328</v>
      </c>
      <c r="E243" s="99">
        <f t="shared" si="18"/>
        <v>-0.24893582545032944</v>
      </c>
      <c r="F243" s="98">
        <v>9.2431497500000006</v>
      </c>
      <c r="G243" s="97">
        <v>5.5919217100000003</v>
      </c>
      <c r="H243" s="99">
        <f t="shared" si="19"/>
        <v>0.65294691688378448</v>
      </c>
      <c r="I243" s="100">
        <f t="shared" si="15"/>
        <v>0.7585092909800355</v>
      </c>
    </row>
    <row r="244" spans="1:9" x14ac:dyDescent="0.15">
      <c r="A244" s="103" t="s">
        <v>514</v>
      </c>
      <c r="B244" s="114" t="s">
        <v>1191</v>
      </c>
      <c r="C244" s="98">
        <v>5.0372426100000007</v>
      </c>
      <c r="D244" s="97">
        <v>4.299241351</v>
      </c>
      <c r="E244" s="99">
        <f t="shared" si="18"/>
        <v>0.17165848547403417</v>
      </c>
      <c r="F244" s="98">
        <v>6.0553308699999997</v>
      </c>
      <c r="G244" s="97">
        <v>27.918637620000002</v>
      </c>
      <c r="H244" s="99">
        <f t="shared" si="19"/>
        <v>-0.78310793841665971</v>
      </c>
      <c r="I244" s="100">
        <f t="shared" si="15"/>
        <v>1.202112214722173</v>
      </c>
    </row>
    <row r="245" spans="1:9" x14ac:dyDescent="0.15">
      <c r="A245" s="103" t="s">
        <v>674</v>
      </c>
      <c r="B245" s="114" t="s">
        <v>1192</v>
      </c>
      <c r="C245" s="98">
        <v>2.4245718599999999</v>
      </c>
      <c r="D245" s="97">
        <v>5.4009211349999999</v>
      </c>
      <c r="E245" s="99">
        <f t="shared" si="18"/>
        <v>-0.5510817878291423</v>
      </c>
      <c r="F245" s="98">
        <v>1.1167706499999999</v>
      </c>
      <c r="G245" s="97">
        <v>10.48394774</v>
      </c>
      <c r="H245" s="99">
        <f t="shared" si="19"/>
        <v>-0.89347804112575635</v>
      </c>
      <c r="I245" s="100">
        <f t="shared" si="15"/>
        <v>0.46060530043436199</v>
      </c>
    </row>
    <row r="246" spans="1:9" x14ac:dyDescent="0.15">
      <c r="A246" s="103" t="s">
        <v>567</v>
      </c>
      <c r="B246" s="114" t="s">
        <v>1595</v>
      </c>
      <c r="C246" s="98">
        <v>3.0515311499999997</v>
      </c>
      <c r="D246" s="97">
        <v>4.1855469200000002</v>
      </c>
      <c r="E246" s="99">
        <f t="shared" si="18"/>
        <v>-0.27093610265871781</v>
      </c>
      <c r="F246" s="98">
        <v>4.7853192</v>
      </c>
      <c r="G246" s="97">
        <v>1.17988816</v>
      </c>
      <c r="H246" s="99">
        <f t="shared" si="19"/>
        <v>3.0557396558670442</v>
      </c>
      <c r="I246" s="100">
        <f t="shared" si="15"/>
        <v>1.5681698677727738</v>
      </c>
    </row>
    <row r="247" spans="1:9" x14ac:dyDescent="0.15">
      <c r="A247" s="103" t="s">
        <v>515</v>
      </c>
      <c r="B247" s="114" t="s">
        <v>1193</v>
      </c>
      <c r="C247" s="98">
        <v>2.5118173080000004</v>
      </c>
      <c r="D247" s="97">
        <v>3.3798888270000003</v>
      </c>
      <c r="E247" s="99">
        <f t="shared" si="18"/>
        <v>-0.25683434084147161</v>
      </c>
      <c r="F247" s="98">
        <v>3.04564404</v>
      </c>
      <c r="G247" s="97">
        <v>0.85270038999999997</v>
      </c>
      <c r="H247" s="99">
        <f t="shared" si="19"/>
        <v>2.5717633951123209</v>
      </c>
      <c r="I247" s="100">
        <f t="shared" si="15"/>
        <v>1.2125260982555501</v>
      </c>
    </row>
    <row r="248" spans="1:9" x14ac:dyDescent="0.15">
      <c r="A248" s="103" t="s">
        <v>516</v>
      </c>
      <c r="B248" s="114" t="s">
        <v>1194</v>
      </c>
      <c r="C248" s="98">
        <v>2.3151765099999997</v>
      </c>
      <c r="D248" s="97">
        <v>6.2309764249999997</v>
      </c>
      <c r="E248" s="99">
        <f t="shared" si="18"/>
        <v>-0.62844081696232701</v>
      </c>
      <c r="F248" s="98">
        <v>0.46634117999999997</v>
      </c>
      <c r="G248" s="97">
        <v>3.93977471</v>
      </c>
      <c r="H248" s="99">
        <f t="shared" si="19"/>
        <v>-0.88163252614005438</v>
      </c>
      <c r="I248" s="100">
        <f t="shared" si="15"/>
        <v>0.20142791618078401</v>
      </c>
    </row>
    <row r="249" spans="1:9" x14ac:dyDescent="0.15">
      <c r="A249" s="103" t="s">
        <v>1195</v>
      </c>
      <c r="B249" s="114" t="s">
        <v>1196</v>
      </c>
      <c r="C249" s="98">
        <v>2.8179859029999998</v>
      </c>
      <c r="D249" s="97">
        <v>3.0829741230000001</v>
      </c>
      <c r="E249" s="99">
        <f t="shared" si="18"/>
        <v>-8.5952138885338369E-2</v>
      </c>
      <c r="F249" s="98">
        <v>4.3496777699999996</v>
      </c>
      <c r="G249" s="97">
        <v>0.85939076999999997</v>
      </c>
      <c r="H249" s="99">
        <f t="shared" si="19"/>
        <v>4.0613503447331647</v>
      </c>
      <c r="I249" s="100">
        <f t="shared" si="15"/>
        <v>1.5435413517751724</v>
      </c>
    </row>
    <row r="250" spans="1:9" x14ac:dyDescent="0.15">
      <c r="A250" s="103" t="s">
        <v>1197</v>
      </c>
      <c r="B250" s="114" t="s">
        <v>1198</v>
      </c>
      <c r="C250" s="98">
        <v>20.287645730999998</v>
      </c>
      <c r="D250" s="97">
        <v>13.460037944</v>
      </c>
      <c r="E250" s="99">
        <f t="shared" si="18"/>
        <v>0.50725026299376075</v>
      </c>
      <c r="F250" s="98">
        <v>11.52732335</v>
      </c>
      <c r="G250" s="97">
        <v>9.7178716999999999</v>
      </c>
      <c r="H250" s="99">
        <f t="shared" si="19"/>
        <v>0.18619834731919749</v>
      </c>
      <c r="I250" s="100">
        <f t="shared" si="15"/>
        <v>0.56819423519339063</v>
      </c>
    </row>
    <row r="251" spans="1:9" x14ac:dyDescent="0.15">
      <c r="A251" s="103" t="s">
        <v>1199</v>
      </c>
      <c r="B251" s="114" t="s">
        <v>1200</v>
      </c>
      <c r="C251" s="98">
        <v>72.12930098199999</v>
      </c>
      <c r="D251" s="97">
        <v>93.144843973000008</v>
      </c>
      <c r="E251" s="99">
        <f t="shared" si="18"/>
        <v>-0.22562218255571731</v>
      </c>
      <c r="F251" s="98">
        <v>42.147227009999995</v>
      </c>
      <c r="G251" s="97">
        <v>44.416673450000005</v>
      </c>
      <c r="H251" s="99">
        <f t="shared" si="19"/>
        <v>-5.1094471146172937E-2</v>
      </c>
      <c r="I251" s="100">
        <f t="shared" si="15"/>
        <v>0.58432878783225584</v>
      </c>
    </row>
    <row r="252" spans="1:9" x14ac:dyDescent="0.15">
      <c r="A252" s="103" t="s">
        <v>1201</v>
      </c>
      <c r="B252" s="114" t="s">
        <v>1202</v>
      </c>
      <c r="C252" s="98">
        <v>30.615757418000001</v>
      </c>
      <c r="D252" s="97">
        <v>33.062902190000003</v>
      </c>
      <c r="E252" s="99">
        <f t="shared" si="18"/>
        <v>-7.4014820536236869E-2</v>
      </c>
      <c r="F252" s="98">
        <v>102.56149099</v>
      </c>
      <c r="G252" s="97">
        <v>119.68519126999999</v>
      </c>
      <c r="H252" s="99">
        <f t="shared" si="19"/>
        <v>-0.1430728404934436</v>
      </c>
      <c r="I252" s="100">
        <f t="shared" si="15"/>
        <v>3.3499576570887237</v>
      </c>
    </row>
    <row r="253" spans="1:9" x14ac:dyDescent="0.15">
      <c r="A253" s="103" t="s">
        <v>1203</v>
      </c>
      <c r="B253" s="114" t="s">
        <v>1204</v>
      </c>
      <c r="C253" s="98">
        <v>37.893199086999999</v>
      </c>
      <c r="D253" s="97">
        <v>37.068323403999997</v>
      </c>
      <c r="E253" s="99">
        <f t="shared" si="18"/>
        <v>2.2252845752149364E-2</v>
      </c>
      <c r="F253" s="98">
        <v>136.56363396</v>
      </c>
      <c r="G253" s="97">
        <v>126.86338837999999</v>
      </c>
      <c r="H253" s="99">
        <f t="shared" si="19"/>
        <v>7.6462135403040143E-2</v>
      </c>
      <c r="I253" s="100">
        <f t="shared" si="15"/>
        <v>3.6039088081863961</v>
      </c>
    </row>
    <row r="254" spans="1:9" x14ac:dyDescent="0.15">
      <c r="A254" s="103" t="s">
        <v>1205</v>
      </c>
      <c r="B254" s="114" t="s">
        <v>1206</v>
      </c>
      <c r="C254" s="98">
        <v>3.0740519100000001</v>
      </c>
      <c r="D254" s="97">
        <v>4.1556256759999997</v>
      </c>
      <c r="E254" s="99">
        <f t="shared" si="18"/>
        <v>-0.26026737014510626</v>
      </c>
      <c r="F254" s="98">
        <v>3.2834678199999998</v>
      </c>
      <c r="G254" s="97">
        <v>3.0365730000000002</v>
      </c>
      <c r="H254" s="99">
        <f t="shared" si="19"/>
        <v>8.1307058977340363E-2</v>
      </c>
      <c r="I254" s="100">
        <f t="shared" si="15"/>
        <v>1.0681237390034835</v>
      </c>
    </row>
    <row r="255" spans="1:9" x14ac:dyDescent="0.15">
      <c r="A255" s="103" t="s">
        <v>1207</v>
      </c>
      <c r="B255" s="114" t="s">
        <v>1208</v>
      </c>
      <c r="C255" s="98">
        <v>1.3825211740000001</v>
      </c>
      <c r="D255" s="97">
        <v>0.64618458999999995</v>
      </c>
      <c r="E255" s="99">
        <f t="shared" si="18"/>
        <v>1.1395143050378223</v>
      </c>
      <c r="F255" s="98">
        <v>16.3974273</v>
      </c>
      <c r="G255" s="97">
        <v>17.282112420000001</v>
      </c>
      <c r="H255" s="99">
        <f t="shared" si="19"/>
        <v>-5.1190797658287712E-2</v>
      </c>
      <c r="I255" s="100">
        <f t="shared" si="15"/>
        <v>11.860525255145205</v>
      </c>
    </row>
    <row r="256" spans="1:9" x14ac:dyDescent="0.15">
      <c r="A256" s="103" t="s">
        <v>1209</v>
      </c>
      <c r="B256" s="114" t="s">
        <v>1210</v>
      </c>
      <c r="C256" s="98">
        <v>20.870651285999998</v>
      </c>
      <c r="D256" s="97">
        <v>36.861900108999997</v>
      </c>
      <c r="E256" s="99">
        <f t="shared" si="18"/>
        <v>-0.4338150984000867</v>
      </c>
      <c r="F256" s="98">
        <v>52.358693270000003</v>
      </c>
      <c r="G256" s="97">
        <v>45.749536570000004</v>
      </c>
      <c r="H256" s="99">
        <f t="shared" si="19"/>
        <v>0.14446390489415184</v>
      </c>
      <c r="I256" s="100">
        <f t="shared" si="15"/>
        <v>2.5087234965744525</v>
      </c>
    </row>
    <row r="257" spans="1:9" x14ac:dyDescent="0.15">
      <c r="A257" s="103" t="s">
        <v>1211</v>
      </c>
      <c r="B257" s="114" t="s">
        <v>1212</v>
      </c>
      <c r="C257" s="98">
        <v>1.93929101</v>
      </c>
      <c r="D257" s="97">
        <v>2.2920503590000001</v>
      </c>
      <c r="E257" s="99">
        <f t="shared" si="18"/>
        <v>-0.1539055839741259</v>
      </c>
      <c r="F257" s="98">
        <v>1.7737102</v>
      </c>
      <c r="G257" s="97">
        <v>3.5795842100000002</v>
      </c>
      <c r="H257" s="99">
        <f t="shared" si="19"/>
        <v>-0.50449267402484166</v>
      </c>
      <c r="I257" s="100">
        <f t="shared" si="15"/>
        <v>0.91461786336028028</v>
      </c>
    </row>
    <row r="258" spans="1:9" x14ac:dyDescent="0.15">
      <c r="A258" s="103" t="s">
        <v>1213</v>
      </c>
      <c r="B258" s="114" t="s">
        <v>1214</v>
      </c>
      <c r="C258" s="98">
        <v>57.877690023</v>
      </c>
      <c r="D258" s="97">
        <v>72.526977380999995</v>
      </c>
      <c r="E258" s="99">
        <f t="shared" si="18"/>
        <v>-0.20198397736947038</v>
      </c>
      <c r="F258" s="98">
        <v>174.48110158</v>
      </c>
      <c r="G258" s="97">
        <v>211.97848074000001</v>
      </c>
      <c r="H258" s="99">
        <f t="shared" si="19"/>
        <v>-0.17689238562848286</v>
      </c>
      <c r="I258" s="100">
        <f t="shared" si="15"/>
        <v>3.0146521312558088</v>
      </c>
    </row>
    <row r="259" spans="1:9" x14ac:dyDescent="0.15">
      <c r="A259" s="103" t="s">
        <v>1215</v>
      </c>
      <c r="B259" s="114" t="s">
        <v>1216</v>
      </c>
      <c r="C259" s="98">
        <v>13.428774914000002</v>
      </c>
      <c r="D259" s="97">
        <v>14.066558988000001</v>
      </c>
      <c r="E259" s="99">
        <f t="shared" si="18"/>
        <v>-4.534044712314389E-2</v>
      </c>
      <c r="F259" s="98">
        <v>10.82744396</v>
      </c>
      <c r="G259" s="97">
        <v>32.381197</v>
      </c>
      <c r="H259" s="99">
        <f t="shared" si="19"/>
        <v>-0.66562558017852158</v>
      </c>
      <c r="I259" s="100">
        <f t="shared" si="15"/>
        <v>0.80628680049674406</v>
      </c>
    </row>
    <row r="260" spans="1:9" x14ac:dyDescent="0.15">
      <c r="A260" s="103" t="s">
        <v>1217</v>
      </c>
      <c r="B260" s="114" t="s">
        <v>1218</v>
      </c>
      <c r="C260" s="98">
        <v>3.6645963539999999</v>
      </c>
      <c r="D260" s="97">
        <v>2.030345096</v>
      </c>
      <c r="E260" s="99">
        <f t="shared" si="18"/>
        <v>0.80491304715619627</v>
      </c>
      <c r="F260" s="98">
        <v>15.627299359999999</v>
      </c>
      <c r="G260" s="97">
        <v>10.36441312</v>
      </c>
      <c r="H260" s="99">
        <f t="shared" si="19"/>
        <v>0.50778429796901015</v>
      </c>
      <c r="I260" s="100">
        <f t="shared" si="15"/>
        <v>4.264398544997297</v>
      </c>
    </row>
    <row r="261" spans="1:9" x14ac:dyDescent="0.15">
      <c r="A261" s="103" t="s">
        <v>1219</v>
      </c>
      <c r="B261" s="114" t="s">
        <v>1220</v>
      </c>
      <c r="C261" s="98">
        <v>2.6999200299999999</v>
      </c>
      <c r="D261" s="97">
        <v>3.1703642110000003</v>
      </c>
      <c r="E261" s="99">
        <f t="shared" si="18"/>
        <v>-0.14838805565863122</v>
      </c>
      <c r="F261" s="98">
        <v>19.927719489999998</v>
      </c>
      <c r="G261" s="97">
        <v>25.82146736</v>
      </c>
      <c r="H261" s="99">
        <f t="shared" si="19"/>
        <v>-0.22824992041815562</v>
      </c>
      <c r="I261" s="100">
        <f t="shared" si="15"/>
        <v>7.380855458152217</v>
      </c>
    </row>
    <row r="262" spans="1:9" x14ac:dyDescent="0.15">
      <c r="A262" s="103" t="s">
        <v>1316</v>
      </c>
      <c r="B262" s="114" t="s">
        <v>1317</v>
      </c>
      <c r="C262" s="98">
        <v>1.7064309690000001</v>
      </c>
      <c r="D262" s="97">
        <v>6.1451375559999999</v>
      </c>
      <c r="E262" s="99">
        <f t="shared" si="18"/>
        <v>-0.72231199815309721</v>
      </c>
      <c r="F262" s="98">
        <v>0.83022925999999997</v>
      </c>
      <c r="G262" s="97">
        <v>6.94895233</v>
      </c>
      <c r="H262" s="99">
        <f t="shared" si="19"/>
        <v>-0.8805245423233462</v>
      </c>
      <c r="I262" s="100">
        <f t="shared" si="15"/>
        <v>0.48652964877127702</v>
      </c>
    </row>
    <row r="263" spans="1:9" x14ac:dyDescent="0.15">
      <c r="A263" s="103" t="s">
        <v>1318</v>
      </c>
      <c r="B263" s="114" t="s">
        <v>1319</v>
      </c>
      <c r="C263" s="98">
        <v>3.0468061</v>
      </c>
      <c r="D263" s="97">
        <v>1.52059345</v>
      </c>
      <c r="E263" s="99">
        <f t="shared" si="18"/>
        <v>1.003695399319259</v>
      </c>
      <c r="F263" s="98">
        <v>34.393125349999998</v>
      </c>
      <c r="G263" s="97">
        <v>32.228057509999999</v>
      </c>
      <c r="H263" s="99">
        <f t="shared" si="19"/>
        <v>6.7179594653764108E-2</v>
      </c>
      <c r="I263" s="100">
        <f t="shared" ref="I263:I326" si="20">IF(ISERROR(F263/C263),"",(F263/C263))</f>
        <v>11.288255379953453</v>
      </c>
    </row>
    <row r="264" spans="1:9" x14ac:dyDescent="0.15">
      <c r="A264" s="103" t="s">
        <v>1417</v>
      </c>
      <c r="B264" s="114" t="s">
        <v>1418</v>
      </c>
      <c r="C264" s="98">
        <v>1.613160323</v>
      </c>
      <c r="D264" s="97">
        <v>2.412212722</v>
      </c>
      <c r="E264" s="99">
        <f t="shared" si="18"/>
        <v>-0.33125287488638</v>
      </c>
      <c r="F264" s="98">
        <v>6.6601676100000002</v>
      </c>
      <c r="G264" s="97">
        <v>1.27304255</v>
      </c>
      <c r="H264" s="99">
        <f t="shared" si="19"/>
        <v>4.2316928526858746</v>
      </c>
      <c r="I264" s="100">
        <f t="shared" si="20"/>
        <v>4.1286458109842812</v>
      </c>
    </row>
    <row r="265" spans="1:9" x14ac:dyDescent="0.15">
      <c r="A265" s="103" t="s">
        <v>1419</v>
      </c>
      <c r="B265" s="114" t="s">
        <v>1420</v>
      </c>
      <c r="C265" s="98">
        <v>2.9669963300000002</v>
      </c>
      <c r="D265" s="97">
        <v>1.43544538</v>
      </c>
      <c r="E265" s="99">
        <f t="shared" si="18"/>
        <v>1.0669517428799695</v>
      </c>
      <c r="F265" s="98">
        <v>3.8725859799999998</v>
      </c>
      <c r="G265" s="97">
        <v>22.165029579999999</v>
      </c>
      <c r="H265" s="99">
        <f t="shared" si="19"/>
        <v>-0.82528396968645057</v>
      </c>
      <c r="I265" s="100">
        <f t="shared" si="20"/>
        <v>1.3052210212878825</v>
      </c>
    </row>
    <row r="266" spans="1:9" x14ac:dyDescent="0.15">
      <c r="A266" s="103" t="s">
        <v>1421</v>
      </c>
      <c r="B266" s="114" t="s">
        <v>1422</v>
      </c>
      <c r="C266" s="98">
        <v>4.2751589000000001</v>
      </c>
      <c r="D266" s="97">
        <v>6.5303022039999998</v>
      </c>
      <c r="E266" s="99">
        <f t="shared" si="18"/>
        <v>-0.3453352132185642</v>
      </c>
      <c r="F266" s="98">
        <v>6.8052190399999999</v>
      </c>
      <c r="G266" s="97">
        <v>9.2852776099999996</v>
      </c>
      <c r="H266" s="99">
        <f t="shared" si="19"/>
        <v>-0.26709579122642946</v>
      </c>
      <c r="I266" s="100">
        <f t="shared" si="20"/>
        <v>1.5918049361861146</v>
      </c>
    </row>
    <row r="267" spans="1:9" x14ac:dyDescent="0.15">
      <c r="A267" s="103" t="s">
        <v>1423</v>
      </c>
      <c r="B267" s="114" t="s">
        <v>1424</v>
      </c>
      <c r="C267" s="98">
        <v>4.7402384400000006</v>
      </c>
      <c r="D267" s="97">
        <v>3.777514107</v>
      </c>
      <c r="E267" s="99">
        <f t="shared" si="18"/>
        <v>0.25485658179700899</v>
      </c>
      <c r="F267" s="98">
        <v>39.839417850000004</v>
      </c>
      <c r="G267" s="97">
        <v>21.095743210000002</v>
      </c>
      <c r="H267" s="99">
        <f t="shared" si="19"/>
        <v>0.88850506253389305</v>
      </c>
      <c r="I267" s="100">
        <f t="shared" si="20"/>
        <v>8.4045176955275682</v>
      </c>
    </row>
    <row r="268" spans="1:9" x14ac:dyDescent="0.15">
      <c r="A268" s="103" t="s">
        <v>1425</v>
      </c>
      <c r="B268" s="114" t="s">
        <v>1426</v>
      </c>
      <c r="C268" s="98">
        <v>17.465080304000001</v>
      </c>
      <c r="D268" s="97">
        <v>15.875841938999999</v>
      </c>
      <c r="E268" s="99">
        <f t="shared" si="18"/>
        <v>0.10010419422833494</v>
      </c>
      <c r="F268" s="98">
        <v>27.53837815</v>
      </c>
      <c r="G268" s="97">
        <v>52.740081509999996</v>
      </c>
      <c r="H268" s="99">
        <f t="shared" si="19"/>
        <v>-0.47784725845032161</v>
      </c>
      <c r="I268" s="100">
        <f t="shared" si="20"/>
        <v>1.5767679089166815</v>
      </c>
    </row>
    <row r="269" spans="1:9" x14ac:dyDescent="0.15">
      <c r="A269" s="103" t="s">
        <v>1427</v>
      </c>
      <c r="B269" s="114" t="s">
        <v>1428</v>
      </c>
      <c r="C269" s="98">
        <v>0.33552494500000002</v>
      </c>
      <c r="D269" s="97">
        <v>4.7903536799999999</v>
      </c>
      <c r="E269" s="99">
        <f t="shared" si="18"/>
        <v>-0.92995821030901415</v>
      </c>
      <c r="F269" s="98">
        <v>20.023919850000002</v>
      </c>
      <c r="G269" s="97">
        <v>17.299655329999997</v>
      </c>
      <c r="H269" s="99">
        <f t="shared" si="19"/>
        <v>0.15747507496728863</v>
      </c>
      <c r="I269" s="100">
        <f t="shared" si="20"/>
        <v>59.679377490099881</v>
      </c>
    </row>
    <row r="270" spans="1:9" x14ac:dyDescent="0.15">
      <c r="A270" s="103" t="s">
        <v>1429</v>
      </c>
      <c r="B270" s="114" t="s">
        <v>1430</v>
      </c>
      <c r="C270" s="98">
        <v>4.1643553199999994</v>
      </c>
      <c r="D270" s="97">
        <v>4.0946058280000006</v>
      </c>
      <c r="E270" s="99">
        <f t="shared" si="18"/>
        <v>1.7034482665714279E-2</v>
      </c>
      <c r="F270" s="98">
        <v>20.214351739999998</v>
      </c>
      <c r="G270" s="97">
        <v>27.95697973</v>
      </c>
      <c r="H270" s="99">
        <f t="shared" si="19"/>
        <v>-0.27694794161515113</v>
      </c>
      <c r="I270" s="100">
        <f t="shared" si="20"/>
        <v>4.854137120076488</v>
      </c>
    </row>
    <row r="271" spans="1:9" x14ac:dyDescent="0.15">
      <c r="A271" s="103" t="s">
        <v>1431</v>
      </c>
      <c r="B271" s="114" t="s">
        <v>1432</v>
      </c>
      <c r="C271" s="98">
        <v>1.6086753200000001</v>
      </c>
      <c r="D271" s="97">
        <v>0.34789003999999996</v>
      </c>
      <c r="E271" s="99">
        <f t="shared" si="18"/>
        <v>3.6240913364464253</v>
      </c>
      <c r="F271" s="98">
        <v>6.3857900000000001</v>
      </c>
      <c r="G271" s="97">
        <v>22.283978449999999</v>
      </c>
      <c r="H271" s="99">
        <f t="shared" si="19"/>
        <v>-0.7134358205233321</v>
      </c>
      <c r="I271" s="100">
        <f t="shared" si="20"/>
        <v>3.9695953065283551</v>
      </c>
    </row>
    <row r="272" spans="1:9" x14ac:dyDescent="0.15">
      <c r="A272" s="103" t="s">
        <v>1433</v>
      </c>
      <c r="B272" s="114" t="s">
        <v>1434</v>
      </c>
      <c r="C272" s="98">
        <v>9.3546812250000002</v>
      </c>
      <c r="D272" s="97">
        <v>15.627683982000001</v>
      </c>
      <c r="E272" s="99">
        <f t="shared" si="18"/>
        <v>-0.40140322546995821</v>
      </c>
      <c r="F272" s="98">
        <v>42.902602139999999</v>
      </c>
      <c r="G272" s="97">
        <v>57.628414999999997</v>
      </c>
      <c r="H272" s="99">
        <f t="shared" si="19"/>
        <v>-0.25553041602827353</v>
      </c>
      <c r="I272" s="100">
        <f t="shared" si="20"/>
        <v>4.5862174357523333</v>
      </c>
    </row>
    <row r="273" spans="1:9" x14ac:dyDescent="0.15">
      <c r="A273" s="103" t="s">
        <v>1435</v>
      </c>
      <c r="B273" s="114" t="s">
        <v>1436</v>
      </c>
      <c r="C273" s="98">
        <v>0.85039047000000001</v>
      </c>
      <c r="D273" s="97">
        <v>2.4087970800000003</v>
      </c>
      <c r="E273" s="99">
        <f t="shared" ref="E273:E304" si="21">IF(ISERROR(C273/D273-1),"",(C273/D273-1))</f>
        <v>-0.64696467084724296</v>
      </c>
      <c r="F273" s="98">
        <v>6.9952138899999996</v>
      </c>
      <c r="G273" s="97">
        <v>33.97151599</v>
      </c>
      <c r="H273" s="99">
        <f t="shared" ref="H273:H304" si="22">IF(ISERROR(F273/G273-1),"",(F273/G273-1))</f>
        <v>-0.79408590738019635</v>
      </c>
      <c r="I273" s="100">
        <f t="shared" si="20"/>
        <v>8.2258846221548083</v>
      </c>
    </row>
    <row r="274" spans="1:9" x14ac:dyDescent="0.15">
      <c r="A274" s="103" t="s">
        <v>1437</v>
      </c>
      <c r="B274" s="114" t="s">
        <v>1438</v>
      </c>
      <c r="C274" s="98">
        <v>8.2309199999999999E-2</v>
      </c>
      <c r="D274" s="97">
        <v>0.97717419999999999</v>
      </c>
      <c r="E274" s="99">
        <f t="shared" si="21"/>
        <v>-0.91576814041958943</v>
      </c>
      <c r="F274" s="98">
        <v>0</v>
      </c>
      <c r="G274" s="97">
        <v>1.2447369500000001</v>
      </c>
      <c r="H274" s="99">
        <f t="shared" si="22"/>
        <v>-1</v>
      </c>
      <c r="I274" s="100">
        <f t="shared" si="20"/>
        <v>0</v>
      </c>
    </row>
    <row r="275" spans="1:9" x14ac:dyDescent="0.15">
      <c r="A275" s="103" t="s">
        <v>1439</v>
      </c>
      <c r="B275" s="114" t="s">
        <v>1440</v>
      </c>
      <c r="C275" s="98">
        <v>0.13377</v>
      </c>
      <c r="D275" s="97">
        <v>8.5930400000000014E-3</v>
      </c>
      <c r="E275" s="99">
        <f t="shared" si="21"/>
        <v>14.56724977423589</v>
      </c>
      <c r="F275" s="98">
        <v>11.316810070000001</v>
      </c>
      <c r="G275" s="97">
        <v>25.446615659999999</v>
      </c>
      <c r="H275" s="99">
        <f t="shared" si="22"/>
        <v>-0.55527248805077445</v>
      </c>
      <c r="I275" s="100">
        <f t="shared" si="20"/>
        <v>84.599013754952537</v>
      </c>
    </row>
    <row r="276" spans="1:9" x14ac:dyDescent="0.15">
      <c r="A276" s="103" t="s">
        <v>1441</v>
      </c>
      <c r="B276" s="114" t="s">
        <v>1442</v>
      </c>
      <c r="C276" s="98">
        <v>37.942693329000001</v>
      </c>
      <c r="D276" s="97">
        <v>41.273213272</v>
      </c>
      <c r="E276" s="99">
        <f t="shared" si="21"/>
        <v>-8.0694466918558194E-2</v>
      </c>
      <c r="F276" s="98">
        <v>50.204380649999997</v>
      </c>
      <c r="G276" s="97">
        <v>50.692836189999994</v>
      </c>
      <c r="H276" s="99">
        <f t="shared" si="22"/>
        <v>-9.6355930484779417E-3</v>
      </c>
      <c r="I276" s="100">
        <f t="shared" si="20"/>
        <v>1.3231633351559748</v>
      </c>
    </row>
    <row r="277" spans="1:9" x14ac:dyDescent="0.15">
      <c r="A277" s="103" t="s">
        <v>1443</v>
      </c>
      <c r="B277" s="114" t="s">
        <v>1444</v>
      </c>
      <c r="C277" s="98">
        <v>2.7703145720000002</v>
      </c>
      <c r="D277" s="97">
        <v>3.8648586099999998</v>
      </c>
      <c r="E277" s="99">
        <f t="shared" si="21"/>
        <v>-0.28320416047509678</v>
      </c>
      <c r="F277" s="98">
        <v>7.0811928399999999</v>
      </c>
      <c r="G277" s="97">
        <v>24.70249007</v>
      </c>
      <c r="H277" s="99">
        <f t="shared" si="22"/>
        <v>-0.71334092960127238</v>
      </c>
      <c r="I277" s="100">
        <f t="shared" si="20"/>
        <v>2.5560970265148644</v>
      </c>
    </row>
    <row r="278" spans="1:9" x14ac:dyDescent="0.15">
      <c r="A278" s="103" t="s">
        <v>1445</v>
      </c>
      <c r="B278" s="114" t="s">
        <v>1446</v>
      </c>
      <c r="C278" s="98">
        <v>1.69458423</v>
      </c>
      <c r="D278" s="97">
        <v>0.48506494999999999</v>
      </c>
      <c r="E278" s="99">
        <f t="shared" si="21"/>
        <v>2.4935202595033923</v>
      </c>
      <c r="F278" s="98">
        <v>0.57947210999999998</v>
      </c>
      <c r="G278" s="97">
        <v>0.77540703</v>
      </c>
      <c r="H278" s="99">
        <f t="shared" si="22"/>
        <v>-0.25268654064175822</v>
      </c>
      <c r="I278" s="100">
        <f t="shared" si="20"/>
        <v>0.34195533024640501</v>
      </c>
    </row>
    <row r="279" spans="1:9" x14ac:dyDescent="0.15">
      <c r="A279" s="103" t="s">
        <v>1447</v>
      </c>
      <c r="B279" s="114" t="s">
        <v>1448</v>
      </c>
      <c r="C279" s="98">
        <v>0.45584390000000002</v>
      </c>
      <c r="D279" s="97">
        <v>2.3909999999999999E-3</v>
      </c>
      <c r="E279" s="99">
        <f t="shared" si="21"/>
        <v>189.64989544123799</v>
      </c>
      <c r="F279" s="98">
        <v>5.5523028800000001</v>
      </c>
      <c r="G279" s="97">
        <v>8.4712499999999995</v>
      </c>
      <c r="H279" s="99">
        <f t="shared" si="22"/>
        <v>-0.34457100427917953</v>
      </c>
      <c r="I279" s="100">
        <f t="shared" si="20"/>
        <v>12.180272413429245</v>
      </c>
    </row>
    <row r="280" spans="1:9" x14ac:dyDescent="0.15">
      <c r="A280" s="103" t="s">
        <v>1449</v>
      </c>
      <c r="B280" s="114" t="s">
        <v>1450</v>
      </c>
      <c r="C280" s="98">
        <v>2.881430081</v>
      </c>
      <c r="D280" s="97">
        <v>1.6678960439999999</v>
      </c>
      <c r="E280" s="99">
        <f t="shared" si="21"/>
        <v>0.7275837372272107</v>
      </c>
      <c r="F280" s="98">
        <v>0.57087606999999996</v>
      </c>
      <c r="G280" s="97">
        <v>3.7638953799999997</v>
      </c>
      <c r="H280" s="99">
        <f t="shared" si="22"/>
        <v>-0.84832839057285381</v>
      </c>
      <c r="I280" s="100">
        <f t="shared" si="20"/>
        <v>0.19812247875259131</v>
      </c>
    </row>
    <row r="281" spans="1:9" x14ac:dyDescent="0.15">
      <c r="A281" s="103" t="s">
        <v>1451</v>
      </c>
      <c r="B281" s="114" t="s">
        <v>1452</v>
      </c>
      <c r="C281" s="98">
        <v>2.4460591200000001</v>
      </c>
      <c r="D281" s="97">
        <v>1.80302951</v>
      </c>
      <c r="E281" s="99">
        <f t="shared" si="21"/>
        <v>0.35663842795340606</v>
      </c>
      <c r="F281" s="98">
        <v>5.2311245700000004</v>
      </c>
      <c r="G281" s="97">
        <v>8.1140943100000005</v>
      </c>
      <c r="H281" s="99">
        <f t="shared" si="22"/>
        <v>-0.35530394765648221</v>
      </c>
      <c r="I281" s="100">
        <f t="shared" si="20"/>
        <v>2.1385928603393691</v>
      </c>
    </row>
    <row r="282" spans="1:9" x14ac:dyDescent="0.15">
      <c r="A282" s="103" t="s">
        <v>1453</v>
      </c>
      <c r="B282" s="114" t="s">
        <v>1454</v>
      </c>
      <c r="C282" s="98">
        <v>0.82063750000000002</v>
      </c>
      <c r="D282" s="97">
        <v>0.91257580000000005</v>
      </c>
      <c r="E282" s="99">
        <f t="shared" si="21"/>
        <v>-0.10074593255705444</v>
      </c>
      <c r="F282" s="98">
        <v>17.679438870000002</v>
      </c>
      <c r="G282" s="97">
        <v>23.063271090000001</v>
      </c>
      <c r="H282" s="99">
        <f t="shared" si="22"/>
        <v>-0.23343749457701057</v>
      </c>
      <c r="I282" s="100">
        <f t="shared" si="20"/>
        <v>21.543542514203899</v>
      </c>
    </row>
    <row r="283" spans="1:9" x14ac:dyDescent="0.15">
      <c r="A283" s="103" t="s">
        <v>1455</v>
      </c>
      <c r="B283" s="114" t="s">
        <v>1456</v>
      </c>
      <c r="C283" s="98">
        <v>7.9206071960000006</v>
      </c>
      <c r="D283" s="97">
        <v>16.225005771999999</v>
      </c>
      <c r="E283" s="99">
        <f t="shared" si="21"/>
        <v>-0.51182715696355308</v>
      </c>
      <c r="F283" s="98">
        <v>7.5521692199999997</v>
      </c>
      <c r="G283" s="97">
        <v>23.211072899999998</v>
      </c>
      <c r="H283" s="99">
        <f t="shared" si="22"/>
        <v>-0.67463075694359653</v>
      </c>
      <c r="I283" s="100">
        <f t="shared" si="20"/>
        <v>0.95348361976767815</v>
      </c>
    </row>
    <row r="284" spans="1:9" x14ac:dyDescent="0.15">
      <c r="A284" s="103" t="s">
        <v>1457</v>
      </c>
      <c r="B284" s="114" t="s">
        <v>1458</v>
      </c>
      <c r="C284" s="98">
        <v>2.51202462</v>
      </c>
      <c r="D284" s="97">
        <v>1.0259853000000001</v>
      </c>
      <c r="E284" s="99">
        <f t="shared" si="21"/>
        <v>1.4484021554694788</v>
      </c>
      <c r="F284" s="98">
        <v>17.51700713</v>
      </c>
      <c r="G284" s="97">
        <v>110.17214054999999</v>
      </c>
      <c r="H284" s="99">
        <f t="shared" si="22"/>
        <v>-0.8410032968175819</v>
      </c>
      <c r="I284" s="100">
        <f t="shared" si="20"/>
        <v>6.9732625192184621</v>
      </c>
    </row>
    <row r="285" spans="1:9" x14ac:dyDescent="0.15">
      <c r="A285" s="103" t="s">
        <v>1459</v>
      </c>
      <c r="B285" s="114" t="s">
        <v>1460</v>
      </c>
      <c r="C285" s="98">
        <v>8.390064529</v>
      </c>
      <c r="D285" s="97">
        <v>30.590108949999998</v>
      </c>
      <c r="E285" s="99">
        <f t="shared" si="21"/>
        <v>-0.72572622926208963</v>
      </c>
      <c r="F285" s="98">
        <v>9.2888249300000005</v>
      </c>
      <c r="G285" s="97">
        <v>30.854324479999999</v>
      </c>
      <c r="H285" s="99">
        <f t="shared" si="22"/>
        <v>-0.69894576897896155</v>
      </c>
      <c r="I285" s="100">
        <f t="shared" si="20"/>
        <v>1.1071219890971593</v>
      </c>
    </row>
    <row r="286" spans="1:9" x14ac:dyDescent="0.15">
      <c r="A286" s="103" t="s">
        <v>1461</v>
      </c>
      <c r="B286" s="114" t="s">
        <v>1462</v>
      </c>
      <c r="C286" s="98">
        <v>1.3786398</v>
      </c>
      <c r="D286" s="97">
        <v>0.3795153</v>
      </c>
      <c r="E286" s="99">
        <f t="shared" si="21"/>
        <v>2.6326329926619558</v>
      </c>
      <c r="F286" s="98">
        <v>28.56285432</v>
      </c>
      <c r="G286" s="97">
        <v>11.379797640000001</v>
      </c>
      <c r="H286" s="99">
        <f t="shared" si="22"/>
        <v>1.5099615321454869</v>
      </c>
      <c r="I286" s="100">
        <f t="shared" si="20"/>
        <v>20.718141402852289</v>
      </c>
    </row>
    <row r="287" spans="1:9" x14ac:dyDescent="0.15">
      <c r="A287" s="103" t="s">
        <v>1463</v>
      </c>
      <c r="B287" s="114" t="s">
        <v>1464</v>
      </c>
      <c r="C287" s="98">
        <v>2.4206653</v>
      </c>
      <c r="D287" s="97">
        <v>0.31435241999999997</v>
      </c>
      <c r="E287" s="99">
        <f t="shared" si="21"/>
        <v>6.7004824712340385</v>
      </c>
      <c r="F287" s="98">
        <v>1.9581648</v>
      </c>
      <c r="G287" s="97">
        <v>6.0994607300000006</v>
      </c>
      <c r="H287" s="99">
        <f t="shared" si="22"/>
        <v>-0.67896099562231305</v>
      </c>
      <c r="I287" s="100">
        <f t="shared" si="20"/>
        <v>0.80893661754890278</v>
      </c>
    </row>
    <row r="288" spans="1:9" x14ac:dyDescent="0.15">
      <c r="A288" s="103" t="s">
        <v>1465</v>
      </c>
      <c r="B288" s="114" t="s">
        <v>1466</v>
      </c>
      <c r="C288" s="98">
        <v>0.29265844000000002</v>
      </c>
      <c r="D288" s="97">
        <v>0.15</v>
      </c>
      <c r="E288" s="99">
        <f t="shared" si="21"/>
        <v>0.95105626666666687</v>
      </c>
      <c r="F288" s="98">
        <v>14.913722659999999</v>
      </c>
      <c r="G288" s="97">
        <v>8.2963439999999995</v>
      </c>
      <c r="H288" s="99">
        <f t="shared" si="22"/>
        <v>0.79762587713334931</v>
      </c>
      <c r="I288" s="100">
        <f t="shared" si="20"/>
        <v>50.959482528506605</v>
      </c>
    </row>
    <row r="289" spans="1:9" x14ac:dyDescent="0.15">
      <c r="A289" s="103" t="s">
        <v>1467</v>
      </c>
      <c r="B289" s="114" t="s">
        <v>1468</v>
      </c>
      <c r="C289" s="98">
        <v>7.2158602699999994</v>
      </c>
      <c r="D289" s="97">
        <v>9.3741309480000012</v>
      </c>
      <c r="E289" s="99">
        <f t="shared" si="21"/>
        <v>-0.23023688168773393</v>
      </c>
      <c r="F289" s="98">
        <v>6.36567229</v>
      </c>
      <c r="G289" s="97">
        <v>15.38624029</v>
      </c>
      <c r="H289" s="99">
        <f t="shared" si="22"/>
        <v>-0.58627499830889485</v>
      </c>
      <c r="I289" s="100">
        <f t="shared" si="20"/>
        <v>0.88217787648485058</v>
      </c>
    </row>
    <row r="290" spans="1:9" x14ac:dyDescent="0.15">
      <c r="A290" s="103" t="s">
        <v>1469</v>
      </c>
      <c r="B290" s="114" t="s">
        <v>1470</v>
      </c>
      <c r="C290" s="98">
        <v>0.98725179000000007</v>
      </c>
      <c r="D290" s="97">
        <v>1.4248221540000001</v>
      </c>
      <c r="E290" s="99">
        <f t="shared" si="21"/>
        <v>-0.30710525013355461</v>
      </c>
      <c r="F290" s="98">
        <v>14.92453274</v>
      </c>
      <c r="G290" s="97">
        <v>13.123063650000001</v>
      </c>
      <c r="H290" s="99">
        <f t="shared" si="22"/>
        <v>0.13727504019231063</v>
      </c>
      <c r="I290" s="100">
        <f t="shared" si="20"/>
        <v>15.11725062559775</v>
      </c>
    </row>
    <row r="291" spans="1:9" x14ac:dyDescent="0.15">
      <c r="A291" s="103" t="s">
        <v>1471</v>
      </c>
      <c r="B291" s="114" t="s">
        <v>1472</v>
      </c>
      <c r="C291" s="98">
        <v>0.29724695000000001</v>
      </c>
      <c r="D291" s="97">
        <v>0.41239623999999997</v>
      </c>
      <c r="E291" s="99">
        <f t="shared" si="21"/>
        <v>-0.279220028776208</v>
      </c>
      <c r="F291" s="98">
        <v>0.37221621999999999</v>
      </c>
      <c r="G291" s="97">
        <v>1.33931472</v>
      </c>
      <c r="H291" s="99">
        <f t="shared" si="22"/>
        <v>-0.72208457471444798</v>
      </c>
      <c r="I291" s="100">
        <f t="shared" si="20"/>
        <v>1.2522120748421472</v>
      </c>
    </row>
    <row r="292" spans="1:9" x14ac:dyDescent="0.15">
      <c r="A292" s="103" t="s">
        <v>1473</v>
      </c>
      <c r="B292" s="114" t="s">
        <v>1474</v>
      </c>
      <c r="C292" s="98">
        <v>1.8526275049999998</v>
      </c>
      <c r="D292" s="97">
        <v>0.40329529999999997</v>
      </c>
      <c r="E292" s="99">
        <f t="shared" si="21"/>
        <v>3.5937245115427823</v>
      </c>
      <c r="F292" s="98">
        <v>0.24455246</v>
      </c>
      <c r="G292" s="97">
        <v>1.1895269199999998</v>
      </c>
      <c r="H292" s="99">
        <f t="shared" si="22"/>
        <v>-0.79441200036061388</v>
      </c>
      <c r="I292" s="100">
        <f t="shared" si="20"/>
        <v>0.13200303857088638</v>
      </c>
    </row>
    <row r="293" spans="1:9" x14ac:dyDescent="0.15">
      <c r="A293" s="103" t="s">
        <v>1475</v>
      </c>
      <c r="B293" s="114" t="s">
        <v>1476</v>
      </c>
      <c r="C293" s="98">
        <v>2.34877264</v>
      </c>
      <c r="D293" s="97">
        <v>2.70844445</v>
      </c>
      <c r="E293" s="99">
        <f t="shared" si="21"/>
        <v>-0.13279645074500235</v>
      </c>
      <c r="F293" s="98">
        <v>1.30097847</v>
      </c>
      <c r="G293" s="97">
        <v>7.06559603</v>
      </c>
      <c r="H293" s="99">
        <f t="shared" si="22"/>
        <v>-0.81587137667138887</v>
      </c>
      <c r="I293" s="100">
        <f t="shared" si="20"/>
        <v>0.55389714944908419</v>
      </c>
    </row>
    <row r="294" spans="1:9" x14ac:dyDescent="0.15">
      <c r="A294" s="103" t="s">
        <v>668</v>
      </c>
      <c r="B294" s="114" t="s">
        <v>1479</v>
      </c>
      <c r="C294" s="98">
        <v>5.1372593550000003</v>
      </c>
      <c r="D294" s="97">
        <v>1.2742308489999998</v>
      </c>
      <c r="E294" s="99">
        <f t="shared" si="21"/>
        <v>3.0316551424191749</v>
      </c>
      <c r="F294" s="98">
        <v>13.072324800000001</v>
      </c>
      <c r="G294" s="97">
        <v>2.11036146</v>
      </c>
      <c r="H294" s="99">
        <f t="shared" si="22"/>
        <v>5.1943534545025285</v>
      </c>
      <c r="I294" s="100">
        <f t="shared" si="20"/>
        <v>2.5446106370465698</v>
      </c>
    </row>
    <row r="295" spans="1:9" x14ac:dyDescent="0.15">
      <c r="A295" s="103" t="s">
        <v>669</v>
      </c>
      <c r="B295" s="114" t="s">
        <v>1480</v>
      </c>
      <c r="C295" s="98">
        <v>8.7570093149999995</v>
      </c>
      <c r="D295" s="97">
        <v>8.1766062319999993</v>
      </c>
      <c r="E295" s="99">
        <f t="shared" si="21"/>
        <v>7.0983372138984979E-2</v>
      </c>
      <c r="F295" s="98">
        <v>14.81086166</v>
      </c>
      <c r="G295" s="97">
        <v>19.418812110000001</v>
      </c>
      <c r="H295" s="99">
        <f t="shared" si="22"/>
        <v>-0.23729311679302301</v>
      </c>
      <c r="I295" s="100">
        <f t="shared" si="20"/>
        <v>1.6913150514331732</v>
      </c>
    </row>
    <row r="296" spans="1:9" x14ac:dyDescent="0.15">
      <c r="A296" s="103" t="s">
        <v>1477</v>
      </c>
      <c r="B296" s="114" t="s">
        <v>1478</v>
      </c>
      <c r="C296" s="98">
        <v>2.0415390229999999</v>
      </c>
      <c r="D296" s="97">
        <v>1.2146537069999999</v>
      </c>
      <c r="E296" s="99">
        <f t="shared" si="21"/>
        <v>0.68075807222642437</v>
      </c>
      <c r="F296" s="98">
        <v>1.68235742</v>
      </c>
      <c r="G296" s="97">
        <v>0.56044981000000005</v>
      </c>
      <c r="H296" s="99">
        <f t="shared" si="22"/>
        <v>2.0017985374997269</v>
      </c>
      <c r="I296" s="100">
        <f t="shared" si="20"/>
        <v>0.82406331745146366</v>
      </c>
    </row>
    <row r="297" spans="1:9" x14ac:dyDescent="0.15">
      <c r="A297" s="103" t="s">
        <v>672</v>
      </c>
      <c r="B297" s="114" t="s">
        <v>1481</v>
      </c>
      <c r="C297" s="98">
        <v>4.3699875870000007</v>
      </c>
      <c r="D297" s="97">
        <v>5.6625795530000005</v>
      </c>
      <c r="E297" s="99">
        <f t="shared" si="21"/>
        <v>-0.22826910490205699</v>
      </c>
      <c r="F297" s="98">
        <v>15.03104667</v>
      </c>
      <c r="G297" s="97">
        <v>109.04908736</v>
      </c>
      <c r="H297" s="99">
        <f t="shared" si="22"/>
        <v>-0.8621625633566421</v>
      </c>
      <c r="I297" s="100">
        <f t="shared" si="20"/>
        <v>3.4396085505402598</v>
      </c>
    </row>
    <row r="298" spans="1:9" x14ac:dyDescent="0.15">
      <c r="A298" s="103" t="s">
        <v>1482</v>
      </c>
      <c r="B298" s="114" t="s">
        <v>1483</v>
      </c>
      <c r="C298" s="98">
        <v>1.9253130349999998</v>
      </c>
      <c r="D298" s="97">
        <v>1.617054217</v>
      </c>
      <c r="E298" s="99">
        <f t="shared" si="21"/>
        <v>0.19062985938213584</v>
      </c>
      <c r="F298" s="98">
        <v>1.79439653</v>
      </c>
      <c r="G298" s="97">
        <v>6.4377410199999998</v>
      </c>
      <c r="H298" s="99">
        <f t="shared" si="22"/>
        <v>-0.7212692271364467</v>
      </c>
      <c r="I298" s="100">
        <f t="shared" si="20"/>
        <v>0.93200248342992187</v>
      </c>
    </row>
    <row r="299" spans="1:9" x14ac:dyDescent="0.15">
      <c r="A299" s="103" t="s">
        <v>1484</v>
      </c>
      <c r="B299" s="114" t="s">
        <v>1485</v>
      </c>
      <c r="C299" s="98">
        <v>32.224295063999996</v>
      </c>
      <c r="D299" s="97">
        <v>25.947383114000001</v>
      </c>
      <c r="E299" s="99">
        <f t="shared" si="21"/>
        <v>0.24190924851351436</v>
      </c>
      <c r="F299" s="98">
        <v>0.14932192000000002</v>
      </c>
      <c r="G299" s="97">
        <v>65.64806609</v>
      </c>
      <c r="H299" s="99">
        <f t="shared" si="22"/>
        <v>-0.99772541783949453</v>
      </c>
      <c r="I299" s="100">
        <f t="shared" si="20"/>
        <v>4.6338304593920489E-3</v>
      </c>
    </row>
    <row r="300" spans="1:9" x14ac:dyDescent="0.15">
      <c r="A300" s="103" t="s">
        <v>1486</v>
      </c>
      <c r="B300" s="114" t="s">
        <v>1487</v>
      </c>
      <c r="C300" s="98">
        <v>82.895830250000003</v>
      </c>
      <c r="D300" s="97">
        <v>56.244085931000001</v>
      </c>
      <c r="E300" s="99">
        <f t="shared" si="21"/>
        <v>0.47385860891572218</v>
      </c>
      <c r="F300" s="98">
        <v>34.809955170000002</v>
      </c>
      <c r="G300" s="97">
        <v>17.345092010000002</v>
      </c>
      <c r="H300" s="99">
        <f t="shared" si="22"/>
        <v>1.0069051896600461</v>
      </c>
      <c r="I300" s="100">
        <f t="shared" si="20"/>
        <v>0.41992407899189838</v>
      </c>
    </row>
    <row r="301" spans="1:9" x14ac:dyDescent="0.15">
      <c r="A301" s="103" t="s">
        <v>1490</v>
      </c>
      <c r="B301" s="114" t="s">
        <v>1491</v>
      </c>
      <c r="C301" s="98">
        <v>86.694927239999998</v>
      </c>
      <c r="D301" s="97">
        <v>95.743978347000009</v>
      </c>
      <c r="E301" s="99">
        <f t="shared" si="21"/>
        <v>-9.4513005028932451E-2</v>
      </c>
      <c r="F301" s="98">
        <v>95.758531489999996</v>
      </c>
      <c r="G301" s="97">
        <v>47.498438869999994</v>
      </c>
      <c r="H301" s="99">
        <f t="shared" si="22"/>
        <v>1.0160353428053623</v>
      </c>
      <c r="I301" s="100">
        <f t="shared" si="20"/>
        <v>1.10454595832244</v>
      </c>
    </row>
    <row r="302" spans="1:9" x14ac:dyDescent="0.15">
      <c r="A302" s="103" t="s">
        <v>1492</v>
      </c>
      <c r="B302" s="114" t="s">
        <v>1493</v>
      </c>
      <c r="C302" s="98">
        <v>9.3947313619999999</v>
      </c>
      <c r="D302" s="97">
        <v>9.6173502499999994</v>
      </c>
      <c r="E302" s="99">
        <f t="shared" si="21"/>
        <v>-2.3147632374104221E-2</v>
      </c>
      <c r="F302" s="98">
        <v>8.6536881000000001</v>
      </c>
      <c r="G302" s="97">
        <v>7.5233804000000006</v>
      </c>
      <c r="H302" s="99">
        <f t="shared" si="22"/>
        <v>0.15023933922043864</v>
      </c>
      <c r="I302" s="100">
        <f t="shared" si="20"/>
        <v>0.92112139949020932</v>
      </c>
    </row>
    <row r="303" spans="1:9" x14ac:dyDescent="0.15">
      <c r="A303" s="103" t="s">
        <v>1494</v>
      </c>
      <c r="B303" s="114" t="s">
        <v>1495</v>
      </c>
      <c r="C303" s="98">
        <v>50.515839753000002</v>
      </c>
      <c r="D303" s="97">
        <v>48.536270596000001</v>
      </c>
      <c r="E303" s="99">
        <f t="shared" si="21"/>
        <v>4.0785357685951595E-2</v>
      </c>
      <c r="F303" s="98">
        <v>32.104959749999999</v>
      </c>
      <c r="G303" s="97">
        <v>76.603745669999995</v>
      </c>
      <c r="H303" s="99">
        <f t="shared" si="22"/>
        <v>-0.5808956929037854</v>
      </c>
      <c r="I303" s="100">
        <f t="shared" si="20"/>
        <v>0.63554243395693266</v>
      </c>
    </row>
    <row r="304" spans="1:9" x14ac:dyDescent="0.15">
      <c r="A304" s="103" t="s">
        <v>1496</v>
      </c>
      <c r="B304" s="114" t="s">
        <v>1497</v>
      </c>
      <c r="C304" s="98">
        <v>82.770381200000003</v>
      </c>
      <c r="D304" s="97">
        <v>94.051984665000006</v>
      </c>
      <c r="E304" s="99">
        <f t="shared" si="21"/>
        <v>-0.11995072198830781</v>
      </c>
      <c r="F304" s="98">
        <v>42.747452409999994</v>
      </c>
      <c r="G304" s="97">
        <v>192.14454846000001</v>
      </c>
      <c r="H304" s="99">
        <f t="shared" si="22"/>
        <v>-0.77752451082993379</v>
      </c>
      <c r="I304" s="100">
        <f t="shared" si="20"/>
        <v>0.51645832470806585</v>
      </c>
    </row>
    <row r="305" spans="1:9" x14ac:dyDescent="0.15">
      <c r="A305" s="103" t="s">
        <v>1498</v>
      </c>
      <c r="B305" s="114" t="s">
        <v>1499</v>
      </c>
      <c r="C305" s="98">
        <v>87.807536639999995</v>
      </c>
      <c r="D305" s="97">
        <v>69.314738194</v>
      </c>
      <c r="E305" s="99">
        <f t="shared" ref="E305:E336" si="23">IF(ISERROR(C305/D305-1),"",(C305/D305-1))</f>
        <v>0.26679460859019399</v>
      </c>
      <c r="F305" s="98">
        <v>121.98022985</v>
      </c>
      <c r="G305" s="97">
        <v>28.256319059999999</v>
      </c>
      <c r="H305" s="99">
        <f t="shared" ref="H305:H336" si="24">IF(ISERROR(F305/G305-1),"",(F305/G305-1))</f>
        <v>3.3169186188400861</v>
      </c>
      <c r="I305" s="100">
        <f t="shared" si="20"/>
        <v>1.389177222339169</v>
      </c>
    </row>
    <row r="306" spans="1:9" x14ac:dyDescent="0.15">
      <c r="A306" s="103" t="s">
        <v>9</v>
      </c>
      <c r="B306" s="114" t="s">
        <v>10</v>
      </c>
      <c r="C306" s="98">
        <v>143.991229651</v>
      </c>
      <c r="D306" s="97">
        <v>89.628700011000006</v>
      </c>
      <c r="E306" s="99">
        <f t="shared" si="23"/>
        <v>0.60653038182332386</v>
      </c>
      <c r="F306" s="98">
        <v>203.30836346999999</v>
      </c>
      <c r="G306" s="97">
        <v>60.896578130000002</v>
      </c>
      <c r="H306" s="99">
        <f t="shared" si="24"/>
        <v>2.3385843624248315</v>
      </c>
      <c r="I306" s="100">
        <f t="shared" si="20"/>
        <v>1.4119496302849168</v>
      </c>
    </row>
    <row r="307" spans="1:9" x14ac:dyDescent="0.15">
      <c r="A307" s="103" t="s">
        <v>1500</v>
      </c>
      <c r="B307" s="114" t="s">
        <v>1501</v>
      </c>
      <c r="C307" s="98">
        <v>0.83347185000000001</v>
      </c>
      <c r="D307" s="97">
        <v>0.72904232999999996</v>
      </c>
      <c r="E307" s="99">
        <f t="shared" si="23"/>
        <v>0.14324205289972669</v>
      </c>
      <c r="F307" s="98">
        <v>0.59874150000000004</v>
      </c>
      <c r="G307" s="97">
        <v>0.1018124</v>
      </c>
      <c r="H307" s="99">
        <f t="shared" si="24"/>
        <v>4.8808308221788312</v>
      </c>
      <c r="I307" s="100">
        <f t="shared" si="20"/>
        <v>0.7183703924733631</v>
      </c>
    </row>
    <row r="308" spans="1:9" x14ac:dyDescent="0.15">
      <c r="A308" s="103" t="s">
        <v>1502</v>
      </c>
      <c r="B308" s="114" t="s">
        <v>1503</v>
      </c>
      <c r="C308" s="98">
        <v>8.061555632000001</v>
      </c>
      <c r="D308" s="97">
        <v>9.9508456800000005</v>
      </c>
      <c r="E308" s="99">
        <f t="shared" si="23"/>
        <v>-0.18986225982754856</v>
      </c>
      <c r="F308" s="98">
        <v>5.4200849900000003</v>
      </c>
      <c r="G308" s="97">
        <v>4.8655478899999993</v>
      </c>
      <c r="H308" s="99">
        <f t="shared" si="24"/>
        <v>0.11397218001691511</v>
      </c>
      <c r="I308" s="100">
        <f t="shared" si="20"/>
        <v>0.67233735490023838</v>
      </c>
    </row>
    <row r="309" spans="1:9" x14ac:dyDescent="0.15">
      <c r="A309" s="103" t="s">
        <v>1504</v>
      </c>
      <c r="B309" s="114" t="s">
        <v>1505</v>
      </c>
      <c r="C309" s="98">
        <v>18.892134350999999</v>
      </c>
      <c r="D309" s="97">
        <v>12.588766724999999</v>
      </c>
      <c r="E309" s="99">
        <f t="shared" si="23"/>
        <v>0.50071367304647563</v>
      </c>
      <c r="F309" s="98">
        <v>12.56005611</v>
      </c>
      <c r="G309" s="97">
        <v>14.330594140000001</v>
      </c>
      <c r="H309" s="99">
        <f t="shared" si="24"/>
        <v>-0.12354952018758381</v>
      </c>
      <c r="I309" s="100">
        <f t="shared" si="20"/>
        <v>0.66482991686617821</v>
      </c>
    </row>
    <row r="310" spans="1:9" x14ac:dyDescent="0.15">
      <c r="A310" s="103" t="s">
        <v>1506</v>
      </c>
      <c r="B310" s="114" t="s">
        <v>1507</v>
      </c>
      <c r="C310" s="98">
        <v>2.5169430210000003</v>
      </c>
      <c r="D310" s="97">
        <v>1.8075881</v>
      </c>
      <c r="E310" s="99">
        <f t="shared" si="23"/>
        <v>0.39243172767070122</v>
      </c>
      <c r="F310" s="98">
        <v>13.587206910000001</v>
      </c>
      <c r="G310" s="97">
        <v>1.1689933899999998</v>
      </c>
      <c r="H310" s="99">
        <f t="shared" si="24"/>
        <v>10.622997209590725</v>
      </c>
      <c r="I310" s="100">
        <f t="shared" si="20"/>
        <v>5.3982973776663812</v>
      </c>
    </row>
    <row r="311" spans="1:9" x14ac:dyDescent="0.15">
      <c r="A311" s="103" t="s">
        <v>527</v>
      </c>
      <c r="B311" s="114" t="s">
        <v>1509</v>
      </c>
      <c r="C311" s="98">
        <v>0.92976068599999995</v>
      </c>
      <c r="D311" s="97">
        <v>3.9575424019999996</v>
      </c>
      <c r="E311" s="99">
        <f t="shared" si="23"/>
        <v>-0.76506614672526763</v>
      </c>
      <c r="F311" s="98">
        <v>0.95982321999999998</v>
      </c>
      <c r="G311" s="97">
        <v>4.8812316100000004</v>
      </c>
      <c r="H311" s="99">
        <f t="shared" si="24"/>
        <v>-0.80336454061437168</v>
      </c>
      <c r="I311" s="100">
        <f t="shared" si="20"/>
        <v>1.0323336256874169</v>
      </c>
    </row>
    <row r="312" spans="1:9" x14ac:dyDescent="0.15">
      <c r="A312" s="103" t="s">
        <v>1510</v>
      </c>
      <c r="B312" s="114" t="s">
        <v>1511</v>
      </c>
      <c r="C312" s="98">
        <v>7.5917354699999997</v>
      </c>
      <c r="D312" s="97">
        <v>5.1474815039999999</v>
      </c>
      <c r="E312" s="99">
        <f t="shared" si="23"/>
        <v>0.47484463306971025</v>
      </c>
      <c r="F312" s="98">
        <v>2.4934753599999997</v>
      </c>
      <c r="G312" s="97">
        <v>4.0319920199999997</v>
      </c>
      <c r="H312" s="99">
        <f t="shared" si="24"/>
        <v>-0.38157730778445342</v>
      </c>
      <c r="I312" s="100">
        <f t="shared" si="20"/>
        <v>0.32844602790144367</v>
      </c>
    </row>
    <row r="313" spans="1:9" x14ac:dyDescent="0.15">
      <c r="A313" s="103" t="s">
        <v>1512</v>
      </c>
      <c r="B313" s="114" t="s">
        <v>1513</v>
      </c>
      <c r="C313" s="98">
        <v>4.2815253150000006</v>
      </c>
      <c r="D313" s="97">
        <v>15.360599097</v>
      </c>
      <c r="E313" s="99">
        <f t="shared" si="23"/>
        <v>-0.72126573397542781</v>
      </c>
      <c r="F313" s="98">
        <v>1.6705754099999999</v>
      </c>
      <c r="G313" s="97">
        <v>1.1120726000000001</v>
      </c>
      <c r="H313" s="99">
        <f t="shared" si="24"/>
        <v>0.50221793972803552</v>
      </c>
      <c r="I313" s="100">
        <f t="shared" si="20"/>
        <v>0.39018230352329464</v>
      </c>
    </row>
    <row r="314" spans="1:9" x14ac:dyDescent="0.15">
      <c r="A314" s="103" t="s">
        <v>1514</v>
      </c>
      <c r="B314" s="114" t="s">
        <v>1515</v>
      </c>
      <c r="C314" s="98">
        <v>8.3755802490000004</v>
      </c>
      <c r="D314" s="97">
        <v>16.459127810000002</v>
      </c>
      <c r="E314" s="99">
        <f t="shared" si="23"/>
        <v>-0.4911285491135633</v>
      </c>
      <c r="F314" s="98">
        <v>9.6787647899999989</v>
      </c>
      <c r="G314" s="97">
        <v>13.881349820000001</v>
      </c>
      <c r="H314" s="99">
        <f t="shared" si="24"/>
        <v>-0.30275045903280906</v>
      </c>
      <c r="I314" s="100">
        <f t="shared" si="20"/>
        <v>1.1555933442528465</v>
      </c>
    </row>
    <row r="315" spans="1:9" x14ac:dyDescent="0.15">
      <c r="A315" s="103" t="s">
        <v>1516</v>
      </c>
      <c r="B315" s="114" t="s">
        <v>1520</v>
      </c>
      <c r="C315" s="98">
        <v>4.2669607800000007</v>
      </c>
      <c r="D315" s="97">
        <v>2.3256294190000002</v>
      </c>
      <c r="E315" s="99">
        <f t="shared" si="23"/>
        <v>0.83475524739223306</v>
      </c>
      <c r="F315" s="98">
        <v>2.9115065800000002</v>
      </c>
      <c r="G315" s="97">
        <v>3.17052837</v>
      </c>
      <c r="H315" s="99">
        <f t="shared" si="24"/>
        <v>-8.1696726782482521E-2</v>
      </c>
      <c r="I315" s="100">
        <f t="shared" si="20"/>
        <v>0.6823373192570098</v>
      </c>
    </row>
    <row r="316" spans="1:9" x14ac:dyDescent="0.15">
      <c r="A316" s="103" t="s">
        <v>1521</v>
      </c>
      <c r="B316" s="114" t="s">
        <v>1522</v>
      </c>
      <c r="C316" s="98">
        <v>23.173758342999999</v>
      </c>
      <c r="D316" s="97">
        <v>24.106701477000001</v>
      </c>
      <c r="E316" s="99">
        <f t="shared" si="23"/>
        <v>-3.870057190902354E-2</v>
      </c>
      <c r="F316" s="98">
        <v>5.4232564100000005</v>
      </c>
      <c r="G316" s="97">
        <v>7.6065113899999997</v>
      </c>
      <c r="H316" s="99">
        <f t="shared" si="24"/>
        <v>-0.2870244804826354</v>
      </c>
      <c r="I316" s="100">
        <f t="shared" si="20"/>
        <v>0.23402576007435499</v>
      </c>
    </row>
    <row r="317" spans="1:9" x14ac:dyDescent="0.15">
      <c r="A317" s="103" t="s">
        <v>1523</v>
      </c>
      <c r="B317" s="114" t="s">
        <v>1524</v>
      </c>
      <c r="C317" s="98">
        <v>0.73242616000000005</v>
      </c>
      <c r="D317" s="97">
        <v>4.9202640199999994</v>
      </c>
      <c r="E317" s="99">
        <f t="shared" si="23"/>
        <v>-0.85114088247646513</v>
      </c>
      <c r="F317" s="98">
        <v>2.56480942</v>
      </c>
      <c r="G317" s="97">
        <v>6.0682391399999993</v>
      </c>
      <c r="H317" s="99">
        <f t="shared" si="24"/>
        <v>-0.57733876980991883</v>
      </c>
      <c r="I317" s="100">
        <f t="shared" si="20"/>
        <v>3.5017993076599008</v>
      </c>
    </row>
    <row r="318" spans="1:9" x14ac:dyDescent="0.15">
      <c r="A318" s="103" t="s">
        <v>1525</v>
      </c>
      <c r="B318" s="114" t="s">
        <v>1526</v>
      </c>
      <c r="C318" s="98">
        <v>4.1113644999999996</v>
      </c>
      <c r="D318" s="97">
        <v>4.95187416</v>
      </c>
      <c r="E318" s="99">
        <f t="shared" si="23"/>
        <v>-0.1697356663037658</v>
      </c>
      <c r="F318" s="98">
        <v>3.79563031</v>
      </c>
      <c r="G318" s="97">
        <v>1.9509651299999999</v>
      </c>
      <c r="H318" s="99">
        <f t="shared" si="24"/>
        <v>0.94551417225996248</v>
      </c>
      <c r="I318" s="100">
        <f t="shared" si="20"/>
        <v>0.92320452492110594</v>
      </c>
    </row>
    <row r="319" spans="1:9" x14ac:dyDescent="0.15">
      <c r="A319" s="105" t="s">
        <v>715</v>
      </c>
      <c r="B319" s="114" t="s">
        <v>736</v>
      </c>
      <c r="C319" s="98">
        <v>7.9933000000000001E-3</v>
      </c>
      <c r="D319" s="97">
        <v>6.244487E-2</v>
      </c>
      <c r="E319" s="99">
        <f t="shared" si="23"/>
        <v>-0.87199428872219609</v>
      </c>
      <c r="F319" s="98">
        <v>0</v>
      </c>
      <c r="G319" s="97">
        <v>1.2343318000000001</v>
      </c>
      <c r="H319" s="99">
        <f t="shared" si="24"/>
        <v>-1</v>
      </c>
      <c r="I319" s="100">
        <f t="shared" si="20"/>
        <v>0</v>
      </c>
    </row>
    <row r="320" spans="1:9" x14ac:dyDescent="0.15">
      <c r="A320" s="103" t="s">
        <v>1527</v>
      </c>
      <c r="B320" s="114" t="s">
        <v>1528</v>
      </c>
      <c r="C320" s="98">
        <v>8.0867291840000011</v>
      </c>
      <c r="D320" s="97">
        <v>17.303911862</v>
      </c>
      <c r="E320" s="99">
        <f t="shared" si="23"/>
        <v>-0.5326646801895274</v>
      </c>
      <c r="F320" s="98">
        <v>22.563977059999999</v>
      </c>
      <c r="G320" s="97">
        <v>18.11676332</v>
      </c>
      <c r="H320" s="99">
        <f t="shared" si="24"/>
        <v>0.2454750697709065</v>
      </c>
      <c r="I320" s="100">
        <f t="shared" si="20"/>
        <v>2.7902476448257918</v>
      </c>
    </row>
    <row r="321" spans="1:9" x14ac:dyDescent="0.15">
      <c r="A321" s="103" t="s">
        <v>1529</v>
      </c>
      <c r="B321" s="114" t="s">
        <v>1530</v>
      </c>
      <c r="C321" s="98">
        <v>3.3611830600000001</v>
      </c>
      <c r="D321" s="97">
        <v>7.4143205700000001</v>
      </c>
      <c r="E321" s="99">
        <f t="shared" si="23"/>
        <v>-0.54666337552221589</v>
      </c>
      <c r="F321" s="98">
        <v>0.75434999999999997</v>
      </c>
      <c r="G321" s="97">
        <v>9.1876913499999997</v>
      </c>
      <c r="H321" s="99">
        <f t="shared" si="24"/>
        <v>-0.9178955875569329</v>
      </c>
      <c r="I321" s="100">
        <f t="shared" si="20"/>
        <v>0.22442990653415942</v>
      </c>
    </row>
    <row r="322" spans="1:9" x14ac:dyDescent="0.15">
      <c r="A322" s="103" t="s">
        <v>1531</v>
      </c>
      <c r="B322" s="114" t="s">
        <v>1532</v>
      </c>
      <c r="C322" s="98">
        <v>19.183631730000002</v>
      </c>
      <c r="D322" s="97">
        <v>10.0407797</v>
      </c>
      <c r="E322" s="99">
        <f t="shared" si="23"/>
        <v>0.91057191803540927</v>
      </c>
      <c r="F322" s="98">
        <v>8.5515135700000009</v>
      </c>
      <c r="G322" s="97">
        <v>2.90443111</v>
      </c>
      <c r="H322" s="99">
        <f t="shared" si="24"/>
        <v>1.9442989852839032</v>
      </c>
      <c r="I322" s="100">
        <f t="shared" si="20"/>
        <v>0.44577135812229229</v>
      </c>
    </row>
    <row r="323" spans="1:9" x14ac:dyDescent="0.15">
      <c r="A323" s="103" t="s">
        <v>1533</v>
      </c>
      <c r="B323" s="114" t="s">
        <v>1534</v>
      </c>
      <c r="C323" s="98">
        <v>23.100045659999999</v>
      </c>
      <c r="D323" s="97">
        <v>30.489742818</v>
      </c>
      <c r="E323" s="99">
        <f t="shared" si="23"/>
        <v>-0.242366660883653</v>
      </c>
      <c r="F323" s="98">
        <v>101.8858583</v>
      </c>
      <c r="G323" s="97">
        <v>25.662435780000003</v>
      </c>
      <c r="H323" s="99">
        <f t="shared" si="24"/>
        <v>2.9702333470388909</v>
      </c>
      <c r="I323" s="100">
        <f t="shared" si="20"/>
        <v>4.410634498286961</v>
      </c>
    </row>
    <row r="324" spans="1:9" x14ac:dyDescent="0.15">
      <c r="A324" s="105" t="s">
        <v>712</v>
      </c>
      <c r="B324" s="114" t="s">
        <v>732</v>
      </c>
      <c r="C324" s="98">
        <v>0.74385992000000001</v>
      </c>
      <c r="D324" s="97">
        <v>0.48846741999999999</v>
      </c>
      <c r="E324" s="99">
        <f t="shared" si="23"/>
        <v>0.52284449185986648</v>
      </c>
      <c r="F324" s="98">
        <v>4.0358798900000004</v>
      </c>
      <c r="G324" s="97">
        <v>0.7680573100000001</v>
      </c>
      <c r="H324" s="99">
        <f t="shared" si="24"/>
        <v>4.2546598247987504</v>
      </c>
      <c r="I324" s="100">
        <f t="shared" si="20"/>
        <v>5.4255912726148763</v>
      </c>
    </row>
    <row r="325" spans="1:9" x14ac:dyDescent="0.15">
      <c r="A325" s="103" t="s">
        <v>1535</v>
      </c>
      <c r="B325" s="114" t="s">
        <v>1536</v>
      </c>
      <c r="C325" s="98">
        <v>37.249980060999995</v>
      </c>
      <c r="D325" s="97">
        <v>46.964379272999999</v>
      </c>
      <c r="E325" s="99">
        <f t="shared" si="23"/>
        <v>-0.20684611108199713</v>
      </c>
      <c r="F325" s="98">
        <v>76.012019659999993</v>
      </c>
      <c r="G325" s="97">
        <v>240.70980197999998</v>
      </c>
      <c r="H325" s="99">
        <f t="shared" si="24"/>
        <v>-0.68421718170697654</v>
      </c>
      <c r="I325" s="100">
        <f t="shared" si="20"/>
        <v>2.040592224090426</v>
      </c>
    </row>
    <row r="326" spans="1:9" x14ac:dyDescent="0.15">
      <c r="A326" s="105" t="s">
        <v>714</v>
      </c>
      <c r="B326" s="114" t="s">
        <v>734</v>
      </c>
      <c r="C326" s="98">
        <v>1.0548703400000001</v>
      </c>
      <c r="D326" s="97">
        <v>1.3296706299999999</v>
      </c>
      <c r="E326" s="99">
        <f t="shared" si="23"/>
        <v>-0.20666794001458821</v>
      </c>
      <c r="F326" s="98">
        <v>0.58687840000000002</v>
      </c>
      <c r="G326" s="97">
        <v>1.1785882299999999</v>
      </c>
      <c r="H326" s="99">
        <f t="shared" si="24"/>
        <v>-0.50204966835618237</v>
      </c>
      <c r="I326" s="100">
        <f t="shared" si="20"/>
        <v>0.5563512194304373</v>
      </c>
    </row>
    <row r="327" spans="1:9" x14ac:dyDescent="0.15">
      <c r="A327" s="103" t="s">
        <v>1537</v>
      </c>
      <c r="B327" s="114" t="s">
        <v>1538</v>
      </c>
      <c r="C327" s="98">
        <v>16.134330486</v>
      </c>
      <c r="D327" s="97">
        <v>25.260856616999998</v>
      </c>
      <c r="E327" s="99">
        <f t="shared" si="23"/>
        <v>-0.36129123684816167</v>
      </c>
      <c r="F327" s="98">
        <v>10.156954130000001</v>
      </c>
      <c r="G327" s="97">
        <v>18.182155170000001</v>
      </c>
      <c r="H327" s="99">
        <f t="shared" si="24"/>
        <v>-0.4413778765479538</v>
      </c>
      <c r="I327" s="100">
        <f t="shared" ref="I327:I390" si="25">IF(ISERROR(F327/C327),"",(F327/C327))</f>
        <v>0.62952436351873053</v>
      </c>
    </row>
    <row r="328" spans="1:9" x14ac:dyDescent="0.15">
      <c r="A328" s="103" t="s">
        <v>1539</v>
      </c>
      <c r="B328" s="114" t="s">
        <v>1540</v>
      </c>
      <c r="C328" s="98">
        <v>19.780653981</v>
      </c>
      <c r="D328" s="97">
        <v>11.309045355</v>
      </c>
      <c r="E328" s="99">
        <f t="shared" si="23"/>
        <v>0.74910024321854007</v>
      </c>
      <c r="F328" s="98">
        <v>11.078422249999999</v>
      </c>
      <c r="G328" s="97">
        <v>4.1510078500000001</v>
      </c>
      <c r="H328" s="99">
        <f t="shared" si="24"/>
        <v>1.6688511923676557</v>
      </c>
      <c r="I328" s="100">
        <f t="shared" si="25"/>
        <v>0.5600634974273957</v>
      </c>
    </row>
    <row r="329" spans="1:9" x14ac:dyDescent="0.15">
      <c r="A329" s="105" t="s">
        <v>1541</v>
      </c>
      <c r="B329" s="114" t="s">
        <v>1542</v>
      </c>
      <c r="C329" s="98">
        <v>44.092491787</v>
      </c>
      <c r="D329" s="97">
        <v>25.582648113000001</v>
      </c>
      <c r="E329" s="99">
        <f t="shared" si="23"/>
        <v>0.72353118380243409</v>
      </c>
      <c r="F329" s="98">
        <v>45.963433039999998</v>
      </c>
      <c r="G329" s="97">
        <v>15.68433308</v>
      </c>
      <c r="H329" s="99">
        <f t="shared" si="24"/>
        <v>1.9305315569082517</v>
      </c>
      <c r="I329" s="100">
        <f t="shared" si="25"/>
        <v>1.0424321959856127</v>
      </c>
    </row>
    <row r="330" spans="1:9" x14ac:dyDescent="0.15">
      <c r="A330" s="103" t="s">
        <v>1543</v>
      </c>
      <c r="B330" s="114" t="s">
        <v>1544</v>
      </c>
      <c r="C330" s="98">
        <v>6.3504264850000007</v>
      </c>
      <c r="D330" s="97">
        <v>1.990953175</v>
      </c>
      <c r="E330" s="99">
        <f t="shared" si="23"/>
        <v>2.1896413058534141</v>
      </c>
      <c r="F330" s="98">
        <v>2.1659891099999999</v>
      </c>
      <c r="G330" s="97">
        <v>6.6743667899999997</v>
      </c>
      <c r="H330" s="99">
        <f t="shared" si="24"/>
        <v>-0.67547646418754881</v>
      </c>
      <c r="I330" s="100">
        <f t="shared" si="25"/>
        <v>0.34107773944256592</v>
      </c>
    </row>
    <row r="331" spans="1:9" x14ac:dyDescent="0.15">
      <c r="A331" s="103" t="s">
        <v>1545</v>
      </c>
      <c r="B331" s="114" t="s">
        <v>1546</v>
      </c>
      <c r="C331" s="98">
        <v>9.1974838699999992</v>
      </c>
      <c r="D331" s="97">
        <v>5.8873230899999998</v>
      </c>
      <c r="E331" s="99">
        <f t="shared" si="23"/>
        <v>0.56225227143088552</v>
      </c>
      <c r="F331" s="98">
        <v>12.931826210000001</v>
      </c>
      <c r="G331" s="97">
        <v>18.338501820000001</v>
      </c>
      <c r="H331" s="99">
        <f t="shared" si="24"/>
        <v>-0.29482646200157259</v>
      </c>
      <c r="I331" s="100">
        <f t="shared" si="25"/>
        <v>1.4060178188711518</v>
      </c>
    </row>
    <row r="332" spans="1:9" x14ac:dyDescent="0.15">
      <c r="A332" s="103" t="s">
        <v>1559</v>
      </c>
      <c r="B332" s="114" t="s">
        <v>1560</v>
      </c>
      <c r="C332" s="98">
        <v>26.452416306000003</v>
      </c>
      <c r="D332" s="97">
        <v>36.916369792000005</v>
      </c>
      <c r="E332" s="99">
        <f t="shared" si="23"/>
        <v>-0.28345022939573006</v>
      </c>
      <c r="F332" s="98">
        <v>17.591262620000002</v>
      </c>
      <c r="G332" s="97">
        <v>51.938716840000005</v>
      </c>
      <c r="H332" s="99">
        <f t="shared" si="24"/>
        <v>-0.66130733121130381</v>
      </c>
      <c r="I332" s="100">
        <f t="shared" si="25"/>
        <v>0.66501533986556483</v>
      </c>
    </row>
    <row r="333" spans="1:9" x14ac:dyDescent="0.15">
      <c r="A333" s="103" t="s">
        <v>695</v>
      </c>
      <c r="B333" s="114" t="s">
        <v>696</v>
      </c>
      <c r="C333" s="98">
        <v>0.50551192</v>
      </c>
      <c r="D333" s="97">
        <v>1.37044E-2</v>
      </c>
      <c r="E333" s="99">
        <f t="shared" si="23"/>
        <v>35.886833425761068</v>
      </c>
      <c r="F333" s="98">
        <v>3.1301790000000003E-2</v>
      </c>
      <c r="G333" s="97">
        <v>0</v>
      </c>
      <c r="H333" s="99" t="str">
        <f t="shared" si="24"/>
        <v/>
      </c>
      <c r="I333" s="100">
        <f t="shared" si="25"/>
        <v>6.1920973099902375E-2</v>
      </c>
    </row>
    <row r="334" spans="1:9" x14ac:dyDescent="0.15">
      <c r="A334" s="103" t="s">
        <v>1561</v>
      </c>
      <c r="B334" s="114" t="s">
        <v>1562</v>
      </c>
      <c r="C334" s="98">
        <v>13.674172854</v>
      </c>
      <c r="D334" s="97">
        <v>11.512490678999999</v>
      </c>
      <c r="E334" s="99">
        <f t="shared" si="23"/>
        <v>0.18776841912611819</v>
      </c>
      <c r="F334" s="98">
        <v>17.18821689</v>
      </c>
      <c r="G334" s="97">
        <v>4.5066866299999999</v>
      </c>
      <c r="H334" s="99">
        <f t="shared" si="24"/>
        <v>2.8139365571996739</v>
      </c>
      <c r="I334" s="100">
        <f t="shared" si="25"/>
        <v>1.2569840292001329</v>
      </c>
    </row>
    <row r="335" spans="1:9" x14ac:dyDescent="0.15">
      <c r="A335" s="105" t="s">
        <v>716</v>
      </c>
      <c r="B335" s="114" t="s">
        <v>737</v>
      </c>
      <c r="C335" s="98">
        <v>1.43295628</v>
      </c>
      <c r="D335" s="97">
        <v>0.76084362999999999</v>
      </c>
      <c r="E335" s="99">
        <f t="shared" si="23"/>
        <v>0.88337816536625269</v>
      </c>
      <c r="F335" s="98">
        <v>8.8199999999999997E-3</v>
      </c>
      <c r="G335" s="97">
        <v>0.67238946999999993</v>
      </c>
      <c r="H335" s="99">
        <f t="shared" si="24"/>
        <v>-0.98688260242980907</v>
      </c>
      <c r="I335" s="100">
        <f t="shared" si="25"/>
        <v>6.1551075375446901E-3</v>
      </c>
    </row>
    <row r="336" spans="1:9" x14ac:dyDescent="0.15">
      <c r="A336" s="103" t="s">
        <v>1563</v>
      </c>
      <c r="B336" s="114" t="s">
        <v>1564</v>
      </c>
      <c r="C336" s="98">
        <v>5.7177013899999993</v>
      </c>
      <c r="D336" s="97">
        <v>9.742720460000001</v>
      </c>
      <c r="E336" s="99">
        <f t="shared" si="23"/>
        <v>-0.41313092031381149</v>
      </c>
      <c r="F336" s="98">
        <v>3.7361142799999998</v>
      </c>
      <c r="G336" s="97">
        <v>4.2512615299999998</v>
      </c>
      <c r="H336" s="99">
        <f t="shared" si="24"/>
        <v>-0.12117514915625527</v>
      </c>
      <c r="I336" s="100">
        <f t="shared" si="25"/>
        <v>0.65342941597724824</v>
      </c>
    </row>
    <row r="337" spans="1:9" x14ac:dyDescent="0.15">
      <c r="A337" s="103" t="s">
        <v>1565</v>
      </c>
      <c r="B337" s="114" t="s">
        <v>1566</v>
      </c>
      <c r="C337" s="98">
        <v>5.2391861300000002</v>
      </c>
      <c r="D337" s="97">
        <v>3.2416790849999999</v>
      </c>
      <c r="E337" s="99">
        <f t="shared" ref="E337:E368" si="26">IF(ISERROR(C337/D337-1),"",(C337/D337-1))</f>
        <v>0.61619518546512775</v>
      </c>
      <c r="F337" s="98">
        <v>2.2945202400000002</v>
      </c>
      <c r="G337" s="97">
        <v>1.7658208400000002</v>
      </c>
      <c r="H337" s="99">
        <f t="shared" ref="H337:H368" si="27">IF(ISERROR(F337/G337-1),"",(F337/G337-1))</f>
        <v>0.29940715842950416</v>
      </c>
      <c r="I337" s="100">
        <f t="shared" si="25"/>
        <v>0.43795356436401317</v>
      </c>
    </row>
    <row r="338" spans="1:9" x14ac:dyDescent="0.15">
      <c r="A338" s="103" t="s">
        <v>1567</v>
      </c>
      <c r="B338" s="114" t="s">
        <v>1568</v>
      </c>
      <c r="C338" s="98">
        <v>7.9894826969999997</v>
      </c>
      <c r="D338" s="97">
        <v>5.6686857659999994</v>
      </c>
      <c r="E338" s="99">
        <f t="shared" si="26"/>
        <v>0.40940652327561033</v>
      </c>
      <c r="F338" s="98">
        <v>10.167410310000001</v>
      </c>
      <c r="G338" s="97">
        <v>2.1086568799999998</v>
      </c>
      <c r="H338" s="99">
        <f t="shared" si="27"/>
        <v>3.8217471540462293</v>
      </c>
      <c r="I338" s="100">
        <f t="shared" si="25"/>
        <v>1.2725993278410628</v>
      </c>
    </row>
    <row r="339" spans="1:9" x14ac:dyDescent="0.15">
      <c r="A339" s="103" t="s">
        <v>1569</v>
      </c>
      <c r="B339" s="114" t="s">
        <v>1570</v>
      </c>
      <c r="C339" s="98">
        <v>13.334740759999999</v>
      </c>
      <c r="D339" s="97">
        <v>20.50824201</v>
      </c>
      <c r="E339" s="99">
        <f t="shared" si="26"/>
        <v>-0.34978625893443904</v>
      </c>
      <c r="F339" s="98">
        <v>14.707401920000001</v>
      </c>
      <c r="G339" s="97">
        <v>12.658307070000001</v>
      </c>
      <c r="H339" s="99">
        <f t="shared" si="27"/>
        <v>0.16187748003493474</v>
      </c>
      <c r="I339" s="100">
        <f t="shared" si="25"/>
        <v>1.1029387210974173</v>
      </c>
    </row>
    <row r="340" spans="1:9" x14ac:dyDescent="0.15">
      <c r="A340" s="103" t="s">
        <v>1571</v>
      </c>
      <c r="B340" s="114" t="s">
        <v>1572</v>
      </c>
      <c r="C340" s="98">
        <v>2.08807323</v>
      </c>
      <c r="D340" s="97">
        <v>2.0829584250000002</v>
      </c>
      <c r="E340" s="99">
        <f t="shared" si="26"/>
        <v>2.4555482906480908E-3</v>
      </c>
      <c r="F340" s="98">
        <v>1.6775885800000001</v>
      </c>
      <c r="G340" s="97">
        <v>1.22171754</v>
      </c>
      <c r="H340" s="99">
        <f t="shared" si="27"/>
        <v>0.37313947379359069</v>
      </c>
      <c r="I340" s="100">
        <f t="shared" si="25"/>
        <v>0.80341462928481688</v>
      </c>
    </row>
    <row r="341" spans="1:9" x14ac:dyDescent="0.15">
      <c r="A341" s="105" t="s">
        <v>1573</v>
      </c>
      <c r="B341" s="114" t="s">
        <v>1574</v>
      </c>
      <c r="C341" s="98">
        <v>5.7463999999999996E-4</v>
      </c>
      <c r="D341" s="97">
        <v>0.25839092000000002</v>
      </c>
      <c r="E341" s="99">
        <f t="shared" si="26"/>
        <v>-0.99777608284377795</v>
      </c>
      <c r="F341" s="98">
        <v>0</v>
      </c>
      <c r="G341" s="97">
        <v>0</v>
      </c>
      <c r="H341" s="99" t="str">
        <f t="shared" si="27"/>
        <v/>
      </c>
      <c r="I341" s="100">
        <f t="shared" si="25"/>
        <v>0</v>
      </c>
    </row>
    <row r="342" spans="1:9" x14ac:dyDescent="0.15">
      <c r="A342" s="103" t="s">
        <v>1575</v>
      </c>
      <c r="B342" s="114" t="s">
        <v>1576</v>
      </c>
      <c r="C342" s="98">
        <v>15.028879899</v>
      </c>
      <c r="D342" s="97">
        <v>54.721000558</v>
      </c>
      <c r="E342" s="99">
        <f t="shared" si="26"/>
        <v>-0.72535443895857576</v>
      </c>
      <c r="F342" s="98">
        <v>16.262334859999999</v>
      </c>
      <c r="G342" s="97">
        <v>36.843123859999999</v>
      </c>
      <c r="H342" s="99">
        <f t="shared" si="27"/>
        <v>-0.5586059715838656</v>
      </c>
      <c r="I342" s="100">
        <f t="shared" si="25"/>
        <v>1.0820723147226741</v>
      </c>
    </row>
    <row r="343" spans="1:9" x14ac:dyDescent="0.15">
      <c r="A343" s="115" t="s">
        <v>1577</v>
      </c>
      <c r="B343" s="114" t="s">
        <v>1578</v>
      </c>
      <c r="C343" s="98">
        <v>2.0255200000000001E-2</v>
      </c>
      <c r="D343" s="97">
        <v>2.2040740000000003E-2</v>
      </c>
      <c r="E343" s="99">
        <f t="shared" si="26"/>
        <v>-8.1010891648828576E-2</v>
      </c>
      <c r="F343" s="98">
        <v>0.15729579999999999</v>
      </c>
      <c r="G343" s="97">
        <v>1.255E-2</v>
      </c>
      <c r="H343" s="99">
        <f t="shared" si="27"/>
        <v>11.533529880478087</v>
      </c>
      <c r="I343" s="100">
        <f t="shared" si="25"/>
        <v>7.7656996721829445</v>
      </c>
    </row>
    <row r="344" spans="1:9" x14ac:dyDescent="0.15">
      <c r="A344" s="115" t="s">
        <v>555</v>
      </c>
      <c r="B344" s="114" t="s">
        <v>1579</v>
      </c>
      <c r="C344" s="98">
        <v>24.603349004000002</v>
      </c>
      <c r="D344" s="97">
        <v>16.004015930000001</v>
      </c>
      <c r="E344" s="99">
        <f t="shared" si="26"/>
        <v>0.53732345128951642</v>
      </c>
      <c r="F344" s="98">
        <v>22.347049329999997</v>
      </c>
      <c r="G344" s="97">
        <v>32.144413129999997</v>
      </c>
      <c r="H344" s="99">
        <f t="shared" si="27"/>
        <v>-0.30479211925185956</v>
      </c>
      <c r="I344" s="100">
        <f t="shared" si="25"/>
        <v>0.90829298590069274</v>
      </c>
    </row>
    <row r="345" spans="1:9" x14ac:dyDescent="0.15">
      <c r="A345" s="115" t="s">
        <v>1580</v>
      </c>
      <c r="B345" s="114" t="s">
        <v>1581</v>
      </c>
      <c r="C345" s="98">
        <v>26.149067184</v>
      </c>
      <c r="D345" s="97">
        <v>20.381995943</v>
      </c>
      <c r="E345" s="99">
        <f t="shared" si="26"/>
        <v>0.28294928804461095</v>
      </c>
      <c r="F345" s="98">
        <v>26.495240800000001</v>
      </c>
      <c r="G345" s="97">
        <v>20.470279899999998</v>
      </c>
      <c r="H345" s="99">
        <f t="shared" si="27"/>
        <v>0.29432723584790876</v>
      </c>
      <c r="I345" s="100">
        <f t="shared" si="25"/>
        <v>1.0132384690269876</v>
      </c>
    </row>
    <row r="346" spans="1:9" x14ac:dyDescent="0.15">
      <c r="A346" s="115" t="s">
        <v>1582</v>
      </c>
      <c r="B346" s="114" t="s">
        <v>1583</v>
      </c>
      <c r="C346" s="98">
        <v>247.37305601899999</v>
      </c>
      <c r="D346" s="97">
        <v>195.815555246</v>
      </c>
      <c r="E346" s="99">
        <f t="shared" si="26"/>
        <v>0.26329624685959763</v>
      </c>
      <c r="F346" s="98">
        <v>164.95843744999999</v>
      </c>
      <c r="G346" s="97">
        <v>140.59437738</v>
      </c>
      <c r="H346" s="99">
        <f t="shared" si="27"/>
        <v>0.17329327476694578</v>
      </c>
      <c r="I346" s="100">
        <f t="shared" si="25"/>
        <v>0.66684076311581009</v>
      </c>
    </row>
    <row r="347" spans="1:9" x14ac:dyDescent="0.15">
      <c r="A347" s="130" t="s">
        <v>903</v>
      </c>
      <c r="B347" s="114" t="s">
        <v>735</v>
      </c>
      <c r="C347" s="98">
        <v>1.1881622199999999</v>
      </c>
      <c r="D347" s="97">
        <v>0.34754631000000002</v>
      </c>
      <c r="E347" s="99">
        <f t="shared" si="26"/>
        <v>2.4187162568349518</v>
      </c>
      <c r="F347" s="98">
        <v>0.21185536999999999</v>
      </c>
      <c r="G347" s="97">
        <v>0.32673477000000001</v>
      </c>
      <c r="H347" s="99">
        <f t="shared" si="27"/>
        <v>-0.35159833157640374</v>
      </c>
      <c r="I347" s="100">
        <f t="shared" si="25"/>
        <v>0.17830508867720099</v>
      </c>
    </row>
    <row r="348" spans="1:9" x14ac:dyDescent="0.15">
      <c r="A348" s="103" t="s">
        <v>1584</v>
      </c>
      <c r="B348" s="114" t="s">
        <v>1585</v>
      </c>
      <c r="C348" s="98">
        <v>8.5650120810000008</v>
      </c>
      <c r="D348" s="97">
        <v>6.4458411250000003</v>
      </c>
      <c r="E348" s="99">
        <f t="shared" si="26"/>
        <v>0.32876562032856493</v>
      </c>
      <c r="F348" s="98">
        <v>4.8620072199999997</v>
      </c>
      <c r="G348" s="97">
        <v>4.8127879699999996</v>
      </c>
      <c r="H348" s="99">
        <f t="shared" si="27"/>
        <v>1.0226764675028921E-2</v>
      </c>
      <c r="I348" s="100">
        <f t="shared" si="25"/>
        <v>0.56765911991945961</v>
      </c>
    </row>
    <row r="349" spans="1:9" x14ac:dyDescent="0.15">
      <c r="A349" s="103" t="s">
        <v>517</v>
      </c>
      <c r="B349" s="114" t="s">
        <v>1586</v>
      </c>
      <c r="C349" s="98">
        <v>0.85483505500000001</v>
      </c>
      <c r="D349" s="97">
        <v>0.47763934000000002</v>
      </c>
      <c r="E349" s="99">
        <f t="shared" si="26"/>
        <v>0.7897082242011304</v>
      </c>
      <c r="F349" s="98">
        <v>0.1170056</v>
      </c>
      <c r="G349" s="97">
        <v>0.22644206</v>
      </c>
      <c r="H349" s="99">
        <f t="shared" si="27"/>
        <v>-0.48328680634684207</v>
      </c>
      <c r="I349" s="100">
        <f t="shared" si="25"/>
        <v>0.13687506065132063</v>
      </c>
    </row>
    <row r="350" spans="1:9" x14ac:dyDescent="0.15">
      <c r="A350" s="103" t="s">
        <v>1587</v>
      </c>
      <c r="B350" s="114" t="s">
        <v>1588</v>
      </c>
      <c r="C350" s="98">
        <v>1.39967361</v>
      </c>
      <c r="D350" s="97">
        <v>0.86858534600000004</v>
      </c>
      <c r="E350" s="99">
        <f t="shared" si="26"/>
        <v>0.61144050661890859</v>
      </c>
      <c r="F350" s="98">
        <v>0.41418526999999999</v>
      </c>
      <c r="G350" s="97">
        <v>0.71899796999999999</v>
      </c>
      <c r="H350" s="99">
        <f t="shared" si="27"/>
        <v>-0.42394097440914891</v>
      </c>
      <c r="I350" s="100">
        <f t="shared" si="25"/>
        <v>0.29591560992565974</v>
      </c>
    </row>
    <row r="351" spans="1:9" x14ac:dyDescent="0.15">
      <c r="A351" s="103" t="s">
        <v>1589</v>
      </c>
      <c r="B351" s="114" t="s">
        <v>1590</v>
      </c>
      <c r="C351" s="98">
        <v>1.0566512669999999</v>
      </c>
      <c r="D351" s="97">
        <v>3.5448116409999999</v>
      </c>
      <c r="E351" s="99">
        <f t="shared" si="26"/>
        <v>-0.70191610330473975</v>
      </c>
      <c r="F351" s="98">
        <v>0.43895197999999996</v>
      </c>
      <c r="G351" s="97">
        <v>1.6658528400000001</v>
      </c>
      <c r="H351" s="99">
        <f t="shared" si="27"/>
        <v>-0.73650014607532799</v>
      </c>
      <c r="I351" s="100">
        <f t="shared" si="25"/>
        <v>0.41541802268051414</v>
      </c>
    </row>
    <row r="352" spans="1:9" x14ac:dyDescent="0.15">
      <c r="A352" s="105" t="s">
        <v>717</v>
      </c>
      <c r="B352" s="114" t="s">
        <v>787</v>
      </c>
      <c r="C352" s="98">
        <v>0.2707136</v>
      </c>
      <c r="D352" s="97">
        <v>0.28185435999999997</v>
      </c>
      <c r="E352" s="99">
        <f t="shared" si="26"/>
        <v>-3.952665482982054E-2</v>
      </c>
      <c r="F352" s="98">
        <v>1.341E-2</v>
      </c>
      <c r="G352" s="97">
        <v>0.50509194999999996</v>
      </c>
      <c r="H352" s="99">
        <f t="shared" si="27"/>
        <v>-0.97345037868847439</v>
      </c>
      <c r="I352" s="100">
        <f t="shared" si="25"/>
        <v>4.9535745525898955E-2</v>
      </c>
    </row>
    <row r="353" spans="1:9" x14ac:dyDescent="0.15">
      <c r="A353" s="103" t="s">
        <v>1591</v>
      </c>
      <c r="B353" s="114" t="s">
        <v>1592</v>
      </c>
      <c r="C353" s="98">
        <v>17.291716769000001</v>
      </c>
      <c r="D353" s="97">
        <v>40.965736499999998</v>
      </c>
      <c r="E353" s="99">
        <f t="shared" si="26"/>
        <v>-0.57789806198162696</v>
      </c>
      <c r="F353" s="98">
        <v>3.4399168900000001</v>
      </c>
      <c r="G353" s="97">
        <v>28.884181139999999</v>
      </c>
      <c r="H353" s="99">
        <f t="shared" si="27"/>
        <v>-0.88090654627434595</v>
      </c>
      <c r="I353" s="100">
        <f t="shared" si="25"/>
        <v>0.1989343762654594</v>
      </c>
    </row>
    <row r="354" spans="1:9" x14ac:dyDescent="0.15">
      <c r="A354" s="103" t="s">
        <v>1593</v>
      </c>
      <c r="B354" s="114" t="s">
        <v>1594</v>
      </c>
      <c r="C354" s="98">
        <v>17.15345773</v>
      </c>
      <c r="D354" s="97">
        <v>19.415225272999997</v>
      </c>
      <c r="E354" s="99">
        <f t="shared" si="26"/>
        <v>-0.11649452999885357</v>
      </c>
      <c r="F354" s="98">
        <v>13.96301618</v>
      </c>
      <c r="G354" s="97">
        <v>10.31640807</v>
      </c>
      <c r="H354" s="99">
        <f t="shared" si="27"/>
        <v>0.35347652838629928</v>
      </c>
      <c r="I354" s="100">
        <f t="shared" si="25"/>
        <v>0.81400592229168023</v>
      </c>
    </row>
    <row r="355" spans="1:9" x14ac:dyDescent="0.15">
      <c r="A355" s="103" t="s">
        <v>1596</v>
      </c>
      <c r="B355" s="114" t="s">
        <v>1597</v>
      </c>
      <c r="C355" s="98">
        <v>36.854610380000004</v>
      </c>
      <c r="D355" s="97">
        <v>28.626661401</v>
      </c>
      <c r="E355" s="99">
        <f t="shared" si="26"/>
        <v>0.28742258357492512</v>
      </c>
      <c r="F355" s="98">
        <v>31.420258149999999</v>
      </c>
      <c r="G355" s="97">
        <v>20.518280369999999</v>
      </c>
      <c r="H355" s="99">
        <f t="shared" si="27"/>
        <v>0.53132999371330847</v>
      </c>
      <c r="I355" s="100">
        <f t="shared" si="25"/>
        <v>0.85254620320313901</v>
      </c>
    </row>
    <row r="356" spans="1:9" x14ac:dyDescent="0.15">
      <c r="A356" s="103" t="s">
        <v>1598</v>
      </c>
      <c r="B356" s="114" t="s">
        <v>1599</v>
      </c>
      <c r="C356" s="98">
        <v>42.926518193000007</v>
      </c>
      <c r="D356" s="97">
        <v>40.385224264999998</v>
      </c>
      <c r="E356" s="99">
        <f t="shared" si="26"/>
        <v>6.2926329474476406E-2</v>
      </c>
      <c r="F356" s="98">
        <v>10.470026189999999</v>
      </c>
      <c r="G356" s="97">
        <v>21.829071670000001</v>
      </c>
      <c r="H356" s="99">
        <f t="shared" si="27"/>
        <v>-0.52036319508771856</v>
      </c>
      <c r="I356" s="100">
        <f t="shared" si="25"/>
        <v>0.24390578669637683</v>
      </c>
    </row>
    <row r="357" spans="1:9" x14ac:dyDescent="0.15">
      <c r="A357" s="103" t="s">
        <v>1600</v>
      </c>
      <c r="B357" s="114" t="s">
        <v>1601</v>
      </c>
      <c r="C357" s="98">
        <v>11.664009516</v>
      </c>
      <c r="D357" s="97">
        <v>12.749102526</v>
      </c>
      <c r="E357" s="99">
        <f t="shared" si="26"/>
        <v>-8.5111325113834901E-2</v>
      </c>
      <c r="F357" s="98">
        <v>88.551123599999997</v>
      </c>
      <c r="G357" s="97">
        <v>17.705135690000002</v>
      </c>
      <c r="H357" s="99">
        <f t="shared" si="27"/>
        <v>4.0014371621006193</v>
      </c>
      <c r="I357" s="100">
        <f t="shared" si="25"/>
        <v>7.5918253906198201</v>
      </c>
    </row>
    <row r="358" spans="1:9" x14ac:dyDescent="0.15">
      <c r="A358" s="103" t="s">
        <v>1602</v>
      </c>
      <c r="B358" s="114" t="s">
        <v>1603</v>
      </c>
      <c r="C358" s="98">
        <v>0.66118217599999995</v>
      </c>
      <c r="D358" s="97">
        <v>2.4082876</v>
      </c>
      <c r="E358" s="99">
        <f t="shared" si="26"/>
        <v>-0.72545547467005189</v>
      </c>
      <c r="F358" s="98">
        <v>3.2807379999999997E-2</v>
      </c>
      <c r="G358" s="97">
        <v>1.6441950000000001</v>
      </c>
      <c r="H358" s="99">
        <f t="shared" si="27"/>
        <v>-0.98004653949197018</v>
      </c>
      <c r="I358" s="100">
        <f t="shared" si="25"/>
        <v>4.9619274673248302E-2</v>
      </c>
    </row>
    <row r="359" spans="1:9" x14ac:dyDescent="0.15">
      <c r="A359" s="103" t="s">
        <v>1604</v>
      </c>
      <c r="B359" s="114" t="s">
        <v>1605</v>
      </c>
      <c r="C359" s="98">
        <v>185.566362946</v>
      </c>
      <c r="D359" s="97">
        <v>233.097943579</v>
      </c>
      <c r="E359" s="99">
        <f t="shared" si="26"/>
        <v>-0.20391248375338378</v>
      </c>
      <c r="F359" s="98">
        <v>61.468532969999998</v>
      </c>
      <c r="G359" s="97">
        <v>35.755027310000003</v>
      </c>
      <c r="H359" s="99">
        <f t="shared" si="27"/>
        <v>0.71915776869812142</v>
      </c>
      <c r="I359" s="100">
        <f t="shared" si="25"/>
        <v>0.33124824992063567</v>
      </c>
    </row>
    <row r="360" spans="1:9" x14ac:dyDescent="0.15">
      <c r="A360" s="103" t="s">
        <v>1606</v>
      </c>
      <c r="B360" s="114" t="s">
        <v>1607</v>
      </c>
      <c r="C360" s="98">
        <v>2.0173942500000002</v>
      </c>
      <c r="D360" s="97">
        <v>1.228104638</v>
      </c>
      <c r="E360" s="99">
        <f t="shared" si="26"/>
        <v>0.64268922010210683</v>
      </c>
      <c r="F360" s="98">
        <v>1.5602081299999999</v>
      </c>
      <c r="G360" s="97">
        <v>8.4058199999999996E-3</v>
      </c>
      <c r="H360" s="99">
        <f t="shared" si="27"/>
        <v>184.61046156115643</v>
      </c>
      <c r="I360" s="100">
        <f t="shared" si="25"/>
        <v>0.77337790072515566</v>
      </c>
    </row>
    <row r="361" spans="1:9" x14ac:dyDescent="0.15">
      <c r="A361" s="103" t="s">
        <v>1682</v>
      </c>
      <c r="B361" s="114" t="s">
        <v>1683</v>
      </c>
      <c r="C361" s="98">
        <v>0.71142930199999999</v>
      </c>
      <c r="D361" s="97">
        <v>1.1215659180000002</v>
      </c>
      <c r="E361" s="99">
        <f t="shared" si="26"/>
        <v>-0.36568213193511123</v>
      </c>
      <c r="F361" s="98">
        <v>2.3800000000000002E-2</v>
      </c>
      <c r="G361" s="97">
        <v>4.2221999999999997E-3</v>
      </c>
      <c r="H361" s="99">
        <f t="shared" si="27"/>
        <v>4.6368717730093323</v>
      </c>
      <c r="I361" s="100">
        <f t="shared" si="25"/>
        <v>3.3453780907101299E-2</v>
      </c>
    </row>
    <row r="362" spans="1:9" x14ac:dyDescent="0.15">
      <c r="A362" s="103" t="s">
        <v>518</v>
      </c>
      <c r="B362" s="114" t="s">
        <v>1684</v>
      </c>
      <c r="C362" s="98">
        <v>124.112386414</v>
      </c>
      <c r="D362" s="97">
        <v>173.916920895</v>
      </c>
      <c r="E362" s="99">
        <f t="shared" si="26"/>
        <v>-0.2863696886116609</v>
      </c>
      <c r="F362" s="98">
        <v>4.7471551700000001</v>
      </c>
      <c r="G362" s="97">
        <v>24.498340760000001</v>
      </c>
      <c r="H362" s="99">
        <f t="shared" si="27"/>
        <v>-0.80622544128576323</v>
      </c>
      <c r="I362" s="100">
        <f t="shared" si="25"/>
        <v>3.8248842900860669E-2</v>
      </c>
    </row>
    <row r="363" spans="1:9" x14ac:dyDescent="0.15">
      <c r="A363" s="103" t="s">
        <v>1685</v>
      </c>
      <c r="B363" s="114" t="s">
        <v>1686</v>
      </c>
      <c r="C363" s="98">
        <v>9.4229050000000009E-2</v>
      </c>
      <c r="D363" s="97">
        <v>1.0706830000000001</v>
      </c>
      <c r="E363" s="99">
        <f t="shared" si="26"/>
        <v>-0.91199164458574578</v>
      </c>
      <c r="F363" s="98">
        <v>6.0047679999999999E-2</v>
      </c>
      <c r="G363" s="97">
        <v>3.9198</v>
      </c>
      <c r="H363" s="99">
        <f t="shared" si="27"/>
        <v>-0.98468093270064805</v>
      </c>
      <c r="I363" s="100">
        <f t="shared" si="25"/>
        <v>0.63725231231769819</v>
      </c>
    </row>
    <row r="364" spans="1:9" x14ac:dyDescent="0.15">
      <c r="A364" s="103" t="s">
        <v>1687</v>
      </c>
      <c r="B364" s="114" t="s">
        <v>1688</v>
      </c>
      <c r="C364" s="98">
        <v>1.6394467500000001</v>
      </c>
      <c r="D364" s="97">
        <v>1.44411723</v>
      </c>
      <c r="E364" s="99">
        <f t="shared" si="26"/>
        <v>0.13525876981607654</v>
      </c>
      <c r="F364" s="98">
        <v>1.16135689</v>
      </c>
      <c r="G364" s="97">
        <v>0.28720870000000004</v>
      </c>
      <c r="H364" s="99">
        <f t="shared" si="27"/>
        <v>3.0435992711919928</v>
      </c>
      <c r="I364" s="100">
        <f t="shared" si="25"/>
        <v>0.70838341653975645</v>
      </c>
    </row>
    <row r="365" spans="1:9" x14ac:dyDescent="0.15">
      <c r="A365" s="103" t="s">
        <v>1689</v>
      </c>
      <c r="B365" s="114" t="s">
        <v>1690</v>
      </c>
      <c r="C365" s="98">
        <v>28.98664587</v>
      </c>
      <c r="D365" s="97">
        <v>30.061348655</v>
      </c>
      <c r="E365" s="99">
        <f t="shared" si="26"/>
        <v>-3.575031836840914E-2</v>
      </c>
      <c r="F365" s="98">
        <v>21.852206510000002</v>
      </c>
      <c r="G365" s="97">
        <v>49.879300829999998</v>
      </c>
      <c r="H365" s="99">
        <f t="shared" si="27"/>
        <v>-0.56189829956764448</v>
      </c>
      <c r="I365" s="100">
        <f t="shared" si="25"/>
        <v>0.75387151062607582</v>
      </c>
    </row>
    <row r="366" spans="1:9" x14ac:dyDescent="0.15">
      <c r="A366" s="103" t="s">
        <v>1691</v>
      </c>
      <c r="B366" s="114" t="s">
        <v>1692</v>
      </c>
      <c r="C366" s="98">
        <v>16.036146932000001</v>
      </c>
      <c r="D366" s="97">
        <v>10.96165257</v>
      </c>
      <c r="E366" s="99">
        <f t="shared" si="26"/>
        <v>0.46293150869312782</v>
      </c>
      <c r="F366" s="98">
        <v>4.6762491200000005</v>
      </c>
      <c r="G366" s="97">
        <v>0.49925334999999998</v>
      </c>
      <c r="H366" s="99">
        <f t="shared" si="27"/>
        <v>8.3664852123676301</v>
      </c>
      <c r="I366" s="100">
        <f t="shared" si="25"/>
        <v>0.29160677685414466</v>
      </c>
    </row>
    <row r="367" spans="1:9" x14ac:dyDescent="0.15">
      <c r="A367" s="103" t="s">
        <v>1693</v>
      </c>
      <c r="B367" s="114" t="s">
        <v>1694</v>
      </c>
      <c r="C367" s="98">
        <v>0.10300641000000001</v>
      </c>
      <c r="D367" s="97">
        <v>0.49205390999999998</v>
      </c>
      <c r="E367" s="99">
        <f t="shared" si="26"/>
        <v>-0.79066031606170961</v>
      </c>
      <c r="F367" s="98">
        <v>19.829915120000003</v>
      </c>
      <c r="G367" s="97">
        <v>0.37820299000000002</v>
      </c>
      <c r="H367" s="99">
        <f t="shared" si="27"/>
        <v>51.431936405367928</v>
      </c>
      <c r="I367" s="100">
        <f t="shared" si="25"/>
        <v>192.51146719898307</v>
      </c>
    </row>
    <row r="368" spans="1:9" x14ac:dyDescent="0.15">
      <c r="A368" s="103" t="s">
        <v>1695</v>
      </c>
      <c r="B368" s="114" t="s">
        <v>1696</v>
      </c>
      <c r="C368" s="98">
        <v>8.6720779999999997E-2</v>
      </c>
      <c r="D368" s="97">
        <v>0.10089592999999999</v>
      </c>
      <c r="E368" s="99">
        <f t="shared" si="26"/>
        <v>-0.14049278300918577</v>
      </c>
      <c r="F368" s="98">
        <v>0</v>
      </c>
      <c r="G368" s="97">
        <v>8.9323239700000006</v>
      </c>
      <c r="H368" s="99">
        <f t="shared" si="27"/>
        <v>-1</v>
      </c>
      <c r="I368" s="100">
        <f t="shared" si="25"/>
        <v>0</v>
      </c>
    </row>
    <row r="369" spans="1:9" x14ac:dyDescent="0.15">
      <c r="A369" s="103" t="s">
        <v>469</v>
      </c>
      <c r="B369" s="114" t="s">
        <v>1697</v>
      </c>
      <c r="C369" s="98">
        <v>0.68712938600000006</v>
      </c>
      <c r="D369" s="97">
        <v>0.13893707999999999</v>
      </c>
      <c r="E369" s="99">
        <f t="shared" ref="E369:E386" si="28">IF(ISERROR(C369/D369-1),"",(C369/D369-1))</f>
        <v>3.9456155692922303</v>
      </c>
      <c r="F369" s="98">
        <v>0</v>
      </c>
      <c r="G369" s="97">
        <v>0.17660555</v>
      </c>
      <c r="H369" s="99">
        <f t="shared" ref="H369:H399" si="29">IF(ISERROR(F369/G369-1),"",(F369/G369-1))</f>
        <v>-1</v>
      </c>
      <c r="I369" s="100">
        <f t="shared" si="25"/>
        <v>0</v>
      </c>
    </row>
    <row r="370" spans="1:9" x14ac:dyDescent="0.15">
      <c r="A370" s="103" t="s">
        <v>1698</v>
      </c>
      <c r="B370" s="114" t="s">
        <v>1699</v>
      </c>
      <c r="C370" s="98">
        <v>4.6325385900000002</v>
      </c>
      <c r="D370" s="97">
        <v>5.9920864000000007</v>
      </c>
      <c r="E370" s="99">
        <f t="shared" si="28"/>
        <v>-0.22689055518291601</v>
      </c>
      <c r="F370" s="98">
        <v>27.330522010000003</v>
      </c>
      <c r="G370" s="97">
        <v>6.9451630899999994</v>
      </c>
      <c r="H370" s="99">
        <f t="shared" si="29"/>
        <v>2.9351879366737816</v>
      </c>
      <c r="I370" s="100">
        <f t="shared" si="25"/>
        <v>5.899685772504272</v>
      </c>
    </row>
    <row r="371" spans="1:9" x14ac:dyDescent="0.15">
      <c r="A371" s="103" t="s">
        <v>1700</v>
      </c>
      <c r="B371" s="114" t="s">
        <v>1701</v>
      </c>
      <c r="C371" s="98">
        <v>6.5672200499999995</v>
      </c>
      <c r="D371" s="97">
        <v>2.6450412400000003</v>
      </c>
      <c r="E371" s="99">
        <f t="shared" si="28"/>
        <v>1.4828422145886839</v>
      </c>
      <c r="F371" s="98">
        <v>12.460609869999999</v>
      </c>
      <c r="G371" s="97">
        <v>9.7717841700000001</v>
      </c>
      <c r="H371" s="99">
        <f t="shared" si="29"/>
        <v>0.27516220714891193</v>
      </c>
      <c r="I371" s="100">
        <f t="shared" si="25"/>
        <v>1.8973949060835871</v>
      </c>
    </row>
    <row r="372" spans="1:9" x14ac:dyDescent="0.15">
      <c r="A372" s="103" t="s">
        <v>1702</v>
      </c>
      <c r="B372" s="114" t="s">
        <v>1703</v>
      </c>
      <c r="C372" s="98">
        <v>0.95501379000000008</v>
      </c>
      <c r="D372" s="97">
        <v>4.969925E-2</v>
      </c>
      <c r="E372" s="99">
        <f t="shared" si="28"/>
        <v>18.215859193046175</v>
      </c>
      <c r="F372" s="98">
        <v>9.8350000000000007E-2</v>
      </c>
      <c r="G372" s="97">
        <v>1.967928E-2</v>
      </c>
      <c r="H372" s="99">
        <f t="shared" si="29"/>
        <v>3.9976421901614287</v>
      </c>
      <c r="I372" s="100">
        <f t="shared" si="25"/>
        <v>0.10298280614356364</v>
      </c>
    </row>
    <row r="373" spans="1:9" x14ac:dyDescent="0.15">
      <c r="A373" s="103" t="s">
        <v>1704</v>
      </c>
      <c r="B373" s="114" t="s">
        <v>1705</v>
      </c>
      <c r="C373" s="98">
        <v>0.26930532000000001</v>
      </c>
      <c r="D373" s="97">
        <v>0.60275064</v>
      </c>
      <c r="E373" s="99">
        <f t="shared" si="28"/>
        <v>-0.55320608203750721</v>
      </c>
      <c r="F373" s="98">
        <v>0.13081880000000001</v>
      </c>
      <c r="G373" s="97">
        <v>2.6354160000000001E-2</v>
      </c>
      <c r="H373" s="99">
        <f t="shared" si="29"/>
        <v>3.9638766707039803</v>
      </c>
      <c r="I373" s="100">
        <f t="shared" si="25"/>
        <v>0.48576389059079861</v>
      </c>
    </row>
    <row r="374" spans="1:9" x14ac:dyDescent="0.15">
      <c r="A374" s="103" t="s">
        <v>1706</v>
      </c>
      <c r="B374" s="114" t="s">
        <v>1707</v>
      </c>
      <c r="C374" s="98">
        <v>0</v>
      </c>
      <c r="D374" s="97">
        <v>0</v>
      </c>
      <c r="E374" s="99" t="str">
        <f t="shared" si="28"/>
        <v/>
      </c>
      <c r="F374" s="98">
        <v>0</v>
      </c>
      <c r="G374" s="97">
        <v>0</v>
      </c>
      <c r="H374" s="99" t="str">
        <f t="shared" si="29"/>
        <v/>
      </c>
      <c r="I374" s="100" t="str">
        <f t="shared" si="25"/>
        <v/>
      </c>
    </row>
    <row r="375" spans="1:9" x14ac:dyDescent="0.15">
      <c r="A375" s="103" t="s">
        <v>1708</v>
      </c>
      <c r="B375" s="114" t="s">
        <v>1709</v>
      </c>
      <c r="C375" s="98">
        <v>14.19583877</v>
      </c>
      <c r="D375" s="97">
        <v>22.880068895000001</v>
      </c>
      <c r="E375" s="99">
        <f t="shared" si="28"/>
        <v>-0.37955436956301181</v>
      </c>
      <c r="F375" s="98">
        <v>34.682805049999999</v>
      </c>
      <c r="G375" s="97">
        <v>8.1886548300000008</v>
      </c>
      <c r="H375" s="99">
        <f t="shared" si="29"/>
        <v>3.23547038799778</v>
      </c>
      <c r="I375" s="100">
        <f t="shared" si="25"/>
        <v>2.4431670161889278</v>
      </c>
    </row>
    <row r="376" spans="1:9" x14ac:dyDescent="0.15">
      <c r="A376" s="103" t="s">
        <v>1710</v>
      </c>
      <c r="B376" s="114" t="s">
        <v>1711</v>
      </c>
      <c r="C376" s="98">
        <v>0.5382458</v>
      </c>
      <c r="D376" s="97">
        <v>0.70452000000000004</v>
      </c>
      <c r="E376" s="99">
        <f t="shared" si="28"/>
        <v>-0.23601061715778127</v>
      </c>
      <c r="F376" s="98">
        <v>0</v>
      </c>
      <c r="G376" s="97">
        <v>0</v>
      </c>
      <c r="H376" s="99" t="str">
        <f t="shared" si="29"/>
        <v/>
      </c>
      <c r="I376" s="100">
        <f t="shared" si="25"/>
        <v>0</v>
      </c>
    </row>
    <row r="377" spans="1:9" x14ac:dyDescent="0.15">
      <c r="A377" s="103" t="s">
        <v>1712</v>
      </c>
      <c r="B377" s="114" t="s">
        <v>1713</v>
      </c>
      <c r="C377" s="98">
        <v>1.7426500000000001E-2</v>
      </c>
      <c r="D377" s="97">
        <v>0.75896534999999998</v>
      </c>
      <c r="E377" s="99">
        <f t="shared" si="28"/>
        <v>-0.97703913623988237</v>
      </c>
      <c r="F377" s="98">
        <v>0</v>
      </c>
      <c r="G377" s="97">
        <v>5.4408900000000003E-2</v>
      </c>
      <c r="H377" s="99">
        <f t="shared" si="29"/>
        <v>-1</v>
      </c>
      <c r="I377" s="100">
        <f t="shared" si="25"/>
        <v>0</v>
      </c>
    </row>
    <row r="378" spans="1:9" x14ac:dyDescent="0.15">
      <c r="A378" s="103" t="s">
        <v>1714</v>
      </c>
      <c r="B378" s="114" t="s">
        <v>1715</v>
      </c>
      <c r="C378" s="98">
        <v>3.20843123</v>
      </c>
      <c r="D378" s="97">
        <v>2.5104870899999998</v>
      </c>
      <c r="E378" s="99">
        <f t="shared" si="28"/>
        <v>0.27801144358802499</v>
      </c>
      <c r="F378" s="98">
        <v>0.39179006</v>
      </c>
      <c r="G378" s="97">
        <v>7.3371199900000006</v>
      </c>
      <c r="H378" s="99">
        <f t="shared" si="29"/>
        <v>-0.94660165561773779</v>
      </c>
      <c r="I378" s="100">
        <f t="shared" si="25"/>
        <v>0.12211265628404945</v>
      </c>
    </row>
    <row r="379" spans="1:9" x14ac:dyDescent="0.15">
      <c r="A379" s="103" t="s">
        <v>1716</v>
      </c>
      <c r="B379" s="114" t="s">
        <v>1717</v>
      </c>
      <c r="C379" s="98">
        <v>9.8244211000000004</v>
      </c>
      <c r="D379" s="97">
        <v>2.4993916</v>
      </c>
      <c r="E379" s="99">
        <f t="shared" si="28"/>
        <v>2.9307250212411695</v>
      </c>
      <c r="F379" s="98">
        <v>9.9433553999999997</v>
      </c>
      <c r="G379" s="97">
        <v>9.56555833</v>
      </c>
      <c r="H379" s="99">
        <f t="shared" si="29"/>
        <v>3.9495558645555873E-2</v>
      </c>
      <c r="I379" s="100">
        <f t="shared" si="25"/>
        <v>1.012105985562854</v>
      </c>
    </row>
    <row r="380" spans="1:9" x14ac:dyDescent="0.15">
      <c r="A380" s="103" t="s">
        <v>1718</v>
      </c>
      <c r="B380" s="114" t="s">
        <v>1719</v>
      </c>
      <c r="C380" s="98">
        <v>0.22671649999999999</v>
      </c>
      <c r="D380" s="97">
        <v>1.6162274999999999</v>
      </c>
      <c r="E380" s="99">
        <f t="shared" si="28"/>
        <v>-0.85972488402777458</v>
      </c>
      <c r="F380" s="98">
        <v>0</v>
      </c>
      <c r="G380" s="97">
        <v>0.10578119999999999</v>
      </c>
      <c r="H380" s="99">
        <f t="shared" si="29"/>
        <v>-1</v>
      </c>
      <c r="I380" s="100">
        <f t="shared" si="25"/>
        <v>0</v>
      </c>
    </row>
    <row r="381" spans="1:9" x14ac:dyDescent="0.15">
      <c r="A381" s="103" t="s">
        <v>1720</v>
      </c>
      <c r="B381" s="114" t="s">
        <v>1721</v>
      </c>
      <c r="C381" s="98">
        <v>7.4441850000000004E-2</v>
      </c>
      <c r="D381" s="97">
        <v>0.59986550000000005</v>
      </c>
      <c r="E381" s="99">
        <f t="shared" si="28"/>
        <v>-0.87590243146171931</v>
      </c>
      <c r="F381" s="98">
        <v>4.9951947800000003</v>
      </c>
      <c r="G381" s="97">
        <v>66.527663930000003</v>
      </c>
      <c r="H381" s="99">
        <f t="shared" si="29"/>
        <v>-0.92491552408550048</v>
      </c>
      <c r="I381" s="100">
        <f t="shared" si="25"/>
        <v>67.101969926862381</v>
      </c>
    </row>
    <row r="382" spans="1:9" x14ac:dyDescent="0.15">
      <c r="A382" s="103" t="s">
        <v>1722</v>
      </c>
      <c r="B382" s="114" t="s">
        <v>1723</v>
      </c>
      <c r="C382" s="98">
        <v>1.68027434</v>
      </c>
      <c r="D382" s="97">
        <v>0.67531951000000001</v>
      </c>
      <c r="E382" s="99">
        <f t="shared" si="28"/>
        <v>1.4881175726731186</v>
      </c>
      <c r="F382" s="98">
        <v>1.2020668600000002</v>
      </c>
      <c r="G382" s="97">
        <v>1.3844E-3</v>
      </c>
      <c r="H382" s="99">
        <f t="shared" si="29"/>
        <v>867.29446691707608</v>
      </c>
      <c r="I382" s="100">
        <f t="shared" si="25"/>
        <v>0.71539916511490631</v>
      </c>
    </row>
    <row r="383" spans="1:9" x14ac:dyDescent="0.15">
      <c r="A383" s="103" t="s">
        <v>470</v>
      </c>
      <c r="B383" s="114" t="s">
        <v>1724</v>
      </c>
      <c r="C383" s="98">
        <v>3.4373149540000001</v>
      </c>
      <c r="D383" s="97">
        <v>6.1550168699999999</v>
      </c>
      <c r="E383" s="99">
        <f t="shared" si="28"/>
        <v>-0.44154256168594386</v>
      </c>
      <c r="F383" s="98">
        <v>1.4067441399999998</v>
      </c>
      <c r="G383" s="97">
        <v>1.2621866499999999</v>
      </c>
      <c r="H383" s="99">
        <f t="shared" si="29"/>
        <v>0.11452940815052992</v>
      </c>
      <c r="I383" s="100">
        <f t="shared" si="25"/>
        <v>0.40925668983663338</v>
      </c>
    </row>
    <row r="384" spans="1:9" x14ac:dyDescent="0.15">
      <c r="A384" s="105" t="s">
        <v>1725</v>
      </c>
      <c r="B384" s="114" t="s">
        <v>1726</v>
      </c>
      <c r="C384" s="98">
        <v>13.089625234</v>
      </c>
      <c r="D384" s="97">
        <v>12.829416189</v>
      </c>
      <c r="E384" s="99">
        <f t="shared" si="28"/>
        <v>2.0282220263701856E-2</v>
      </c>
      <c r="F384" s="98">
        <v>7.9597699299999993</v>
      </c>
      <c r="G384" s="97">
        <v>14.576736800000001</v>
      </c>
      <c r="H384" s="99">
        <f t="shared" si="29"/>
        <v>-0.45394020354404707</v>
      </c>
      <c r="I384" s="100">
        <f t="shared" si="25"/>
        <v>0.60809761835844467</v>
      </c>
    </row>
    <row r="385" spans="1:9" x14ac:dyDescent="0.15">
      <c r="A385" s="103" t="s">
        <v>1727</v>
      </c>
      <c r="B385" s="114" t="s">
        <v>1728</v>
      </c>
      <c r="C385" s="98">
        <v>98.375238760000002</v>
      </c>
      <c r="D385" s="97">
        <v>62.559937290000001</v>
      </c>
      <c r="E385" s="99">
        <f t="shared" si="28"/>
        <v>0.57249580196949723</v>
      </c>
      <c r="F385" s="98">
        <v>66.459230579999996</v>
      </c>
      <c r="G385" s="97">
        <v>16.11823678</v>
      </c>
      <c r="H385" s="99">
        <f t="shared" si="29"/>
        <v>3.1232320561554623</v>
      </c>
      <c r="I385" s="100">
        <f t="shared" si="25"/>
        <v>0.67556868392600788</v>
      </c>
    </row>
    <row r="386" spans="1:9" x14ac:dyDescent="0.15">
      <c r="A386" s="118" t="s">
        <v>740</v>
      </c>
      <c r="B386" s="25" t="s">
        <v>1062</v>
      </c>
      <c r="C386" s="98">
        <v>1.9940208700000002</v>
      </c>
      <c r="D386" s="97"/>
      <c r="E386" s="99" t="str">
        <f t="shared" si="28"/>
        <v/>
      </c>
      <c r="F386" s="98">
        <v>0.23465101999999999</v>
      </c>
      <c r="G386" s="97"/>
      <c r="H386" s="99" t="str">
        <f t="shared" si="29"/>
        <v/>
      </c>
      <c r="I386" s="100">
        <f t="shared" si="25"/>
        <v>0.11767731397916611</v>
      </c>
    </row>
    <row r="387" spans="1:9" x14ac:dyDescent="0.15">
      <c r="A387" s="103" t="s">
        <v>1729</v>
      </c>
      <c r="B387" s="114" t="s">
        <v>1730</v>
      </c>
      <c r="C387" s="98">
        <v>14.28046932</v>
      </c>
      <c r="D387" s="97">
        <v>1.9916681999999999</v>
      </c>
      <c r="E387" s="99">
        <f t="shared" ref="E387:E418" si="30">IF(ISERROR(C387/D387-1),"",(C387/D387-1))</f>
        <v>6.1701045987479244</v>
      </c>
      <c r="F387" s="98">
        <v>17.96890385</v>
      </c>
      <c r="G387" s="97">
        <v>3.9397058500000002</v>
      </c>
      <c r="H387" s="99">
        <f t="shared" si="29"/>
        <v>3.5609760053532931</v>
      </c>
      <c r="I387" s="100">
        <f t="shared" si="25"/>
        <v>1.2582852459081506</v>
      </c>
    </row>
    <row r="388" spans="1:9" x14ac:dyDescent="0.15">
      <c r="A388" s="105" t="s">
        <v>1731</v>
      </c>
      <c r="B388" s="114" t="s">
        <v>1732</v>
      </c>
      <c r="C388" s="98">
        <v>4.7339304869999994</v>
      </c>
      <c r="D388" s="97">
        <v>9.5091467160000001</v>
      </c>
      <c r="E388" s="99">
        <f t="shared" si="30"/>
        <v>-0.50217084367467657</v>
      </c>
      <c r="F388" s="98">
        <v>10.811182669999999</v>
      </c>
      <c r="G388" s="97">
        <v>1.40359569</v>
      </c>
      <c r="H388" s="99">
        <f t="shared" si="29"/>
        <v>6.7024906438691039</v>
      </c>
      <c r="I388" s="100">
        <f t="shared" si="25"/>
        <v>2.2837645587929396</v>
      </c>
    </row>
    <row r="389" spans="1:9" x14ac:dyDescent="0.15">
      <c r="A389" s="103" t="s">
        <v>1733</v>
      </c>
      <c r="B389" s="114" t="s">
        <v>1734</v>
      </c>
      <c r="C389" s="98">
        <v>7.6362000000000001E-4</v>
      </c>
      <c r="D389" s="97">
        <v>1.6368000000000001E-2</v>
      </c>
      <c r="E389" s="99">
        <f t="shared" si="30"/>
        <v>-0.95334677419354841</v>
      </c>
      <c r="F389" s="98">
        <v>1.7607600800000001</v>
      </c>
      <c r="G389" s="97">
        <v>0</v>
      </c>
      <c r="H389" s="99" t="str">
        <f t="shared" si="29"/>
        <v/>
      </c>
      <c r="I389" s="100">
        <f t="shared" si="25"/>
        <v>2305.8066577617142</v>
      </c>
    </row>
    <row r="390" spans="1:9" x14ac:dyDescent="0.15">
      <c r="A390" s="103" t="s">
        <v>1735</v>
      </c>
      <c r="B390" s="114" t="s">
        <v>1736</v>
      </c>
      <c r="C390" s="98">
        <v>33.747684001000003</v>
      </c>
      <c r="D390" s="97">
        <v>17.477582573999999</v>
      </c>
      <c r="E390" s="99">
        <f t="shared" si="30"/>
        <v>0.93091257661707361</v>
      </c>
      <c r="F390" s="98">
        <v>0.61013708999999994</v>
      </c>
      <c r="G390" s="97">
        <v>9.014809E-2</v>
      </c>
      <c r="H390" s="99">
        <f t="shared" si="29"/>
        <v>5.7681643615521967</v>
      </c>
      <c r="I390" s="100">
        <f t="shared" si="25"/>
        <v>1.8079376646466184E-2</v>
      </c>
    </row>
    <row r="391" spans="1:9" x14ac:dyDescent="0.15">
      <c r="A391" s="103" t="s">
        <v>1737</v>
      </c>
      <c r="B391" s="114" t="s">
        <v>1738</v>
      </c>
      <c r="C391" s="98">
        <v>31.349467774000001</v>
      </c>
      <c r="D391" s="97">
        <v>12.06511244</v>
      </c>
      <c r="E391" s="99">
        <f t="shared" si="30"/>
        <v>1.5983568681934308</v>
      </c>
      <c r="F391" s="98">
        <v>6.2087698800000002</v>
      </c>
      <c r="G391" s="97">
        <v>6.6851069299999999</v>
      </c>
      <c r="H391" s="99">
        <f t="shared" si="29"/>
        <v>-7.1253467594122655E-2</v>
      </c>
      <c r="I391" s="100">
        <f t="shared" ref="I391:I454" si="31">IF(ISERROR(F391/C391),"",(F391/C391))</f>
        <v>0.19805024840483279</v>
      </c>
    </row>
    <row r="392" spans="1:9" x14ac:dyDescent="0.15">
      <c r="A392" s="103" t="s">
        <v>1739</v>
      </c>
      <c r="B392" s="114" t="s">
        <v>1740</v>
      </c>
      <c r="C392" s="98">
        <v>6.2522541299999999</v>
      </c>
      <c r="D392" s="97">
        <v>13.981511509999999</v>
      </c>
      <c r="E392" s="99">
        <f t="shared" si="30"/>
        <v>-0.55281987033174496</v>
      </c>
      <c r="F392" s="98">
        <v>0.90179874999999998</v>
      </c>
      <c r="G392" s="97">
        <v>1.2217768100000002</v>
      </c>
      <c r="H392" s="99">
        <f t="shared" si="29"/>
        <v>-0.26189567307305506</v>
      </c>
      <c r="I392" s="100">
        <f t="shared" si="31"/>
        <v>0.14423577980826574</v>
      </c>
    </row>
    <row r="393" spans="1:9" x14ac:dyDescent="0.15">
      <c r="A393" s="103" t="s">
        <v>1741</v>
      </c>
      <c r="B393" s="114" t="s">
        <v>1742</v>
      </c>
      <c r="C393" s="98">
        <v>0.3884437</v>
      </c>
      <c r="D393" s="97">
        <v>0.26975269000000002</v>
      </c>
      <c r="E393" s="99">
        <f t="shared" si="30"/>
        <v>0.43999935644756683</v>
      </c>
      <c r="F393" s="98">
        <v>0</v>
      </c>
      <c r="G393" s="97">
        <v>0</v>
      </c>
      <c r="H393" s="99" t="str">
        <f t="shared" si="29"/>
        <v/>
      </c>
      <c r="I393" s="100">
        <f t="shared" si="31"/>
        <v>0</v>
      </c>
    </row>
    <row r="394" spans="1:9" x14ac:dyDescent="0.15">
      <c r="A394" s="103" t="s">
        <v>1743</v>
      </c>
      <c r="B394" s="114" t="s">
        <v>1744</v>
      </c>
      <c r="C394" s="98">
        <v>6.3405882460000003</v>
      </c>
      <c r="D394" s="97">
        <v>0.16421894200000001</v>
      </c>
      <c r="E394" s="99">
        <f t="shared" si="30"/>
        <v>37.610577858917154</v>
      </c>
      <c r="F394" s="98">
        <v>0.20339672</v>
      </c>
      <c r="G394" s="97">
        <v>5.0789349999999997E-2</v>
      </c>
      <c r="H394" s="99">
        <f t="shared" si="29"/>
        <v>3.0047120114748465</v>
      </c>
      <c r="I394" s="100">
        <f t="shared" si="31"/>
        <v>3.2078525226474704E-2</v>
      </c>
    </row>
    <row r="395" spans="1:9" x14ac:dyDescent="0.15">
      <c r="A395" s="103" t="s">
        <v>1745</v>
      </c>
      <c r="B395" s="114" t="s">
        <v>1746</v>
      </c>
      <c r="C395" s="98">
        <v>3.2510945520000001</v>
      </c>
      <c r="D395" s="97">
        <v>6.9224703660000007</v>
      </c>
      <c r="E395" s="99">
        <f t="shared" si="30"/>
        <v>-0.53035630633135167</v>
      </c>
      <c r="F395" s="98">
        <v>179.62425918</v>
      </c>
      <c r="G395" s="97">
        <v>15.236725710000002</v>
      </c>
      <c r="H395" s="99">
        <f t="shared" si="29"/>
        <v>10.788901539528991</v>
      </c>
      <c r="I395" s="100">
        <f t="shared" si="31"/>
        <v>55.250395307481661</v>
      </c>
    </row>
    <row r="396" spans="1:9" x14ac:dyDescent="0.15">
      <c r="A396" s="103" t="s">
        <v>1747</v>
      </c>
      <c r="B396" s="114" t="s">
        <v>1748</v>
      </c>
      <c r="C396" s="98">
        <v>0.72117408999999999</v>
      </c>
      <c r="D396" s="97">
        <v>1.6421641499999999</v>
      </c>
      <c r="E396" s="99">
        <f t="shared" si="30"/>
        <v>-0.56083921939228798</v>
      </c>
      <c r="F396" s="98">
        <v>0</v>
      </c>
      <c r="G396" s="97">
        <v>3.7064999999999998E-4</v>
      </c>
      <c r="H396" s="99">
        <f t="shared" si="29"/>
        <v>-1</v>
      </c>
      <c r="I396" s="100">
        <f t="shared" si="31"/>
        <v>0</v>
      </c>
    </row>
    <row r="397" spans="1:9" x14ac:dyDescent="0.15">
      <c r="A397" s="103" t="s">
        <v>1749</v>
      </c>
      <c r="B397" s="114" t="s">
        <v>1750</v>
      </c>
      <c r="C397" s="98">
        <v>0.20852014000000002</v>
      </c>
      <c r="D397" s="97">
        <v>0.15459792</v>
      </c>
      <c r="E397" s="99">
        <f t="shared" si="30"/>
        <v>0.34879007427784292</v>
      </c>
      <c r="F397" s="98">
        <v>0</v>
      </c>
      <c r="G397" s="97">
        <v>0</v>
      </c>
      <c r="H397" s="99" t="str">
        <f t="shared" si="29"/>
        <v/>
      </c>
      <c r="I397" s="100">
        <f t="shared" si="31"/>
        <v>0</v>
      </c>
    </row>
    <row r="398" spans="1:9" x14ac:dyDescent="0.15">
      <c r="A398" s="105" t="s">
        <v>1751</v>
      </c>
      <c r="B398" s="114" t="s">
        <v>1752</v>
      </c>
      <c r="C398" s="98">
        <v>0.429907488</v>
      </c>
      <c r="D398" s="97">
        <v>0.14626645300000002</v>
      </c>
      <c r="E398" s="99">
        <f t="shared" si="30"/>
        <v>1.9392077211306953</v>
      </c>
      <c r="F398" s="98">
        <v>0</v>
      </c>
      <c r="G398" s="97">
        <v>0</v>
      </c>
      <c r="H398" s="99" t="str">
        <f t="shared" si="29"/>
        <v/>
      </c>
      <c r="I398" s="100">
        <f t="shared" si="31"/>
        <v>0</v>
      </c>
    </row>
    <row r="399" spans="1:9" x14ac:dyDescent="0.15">
      <c r="A399" s="105" t="s">
        <v>1753</v>
      </c>
      <c r="B399" s="114" t="s">
        <v>1754</v>
      </c>
      <c r="C399" s="98">
        <v>0.11775708</v>
      </c>
      <c r="D399" s="97">
        <v>6.6636600000000004E-2</v>
      </c>
      <c r="E399" s="99">
        <f t="shared" si="30"/>
        <v>0.76715318608692518</v>
      </c>
      <c r="F399" s="98">
        <v>1.87896314</v>
      </c>
      <c r="G399" s="97">
        <v>2.0097225700000001</v>
      </c>
      <c r="H399" s="99">
        <f t="shared" si="29"/>
        <v>-6.5063423156958455E-2</v>
      </c>
      <c r="I399" s="100">
        <f t="shared" si="31"/>
        <v>15.956264710368158</v>
      </c>
    </row>
    <row r="400" spans="1:9" x14ac:dyDescent="0.15">
      <c r="A400" s="105" t="s">
        <v>1755</v>
      </c>
      <c r="B400" s="114" t="s">
        <v>1756</v>
      </c>
      <c r="C400" s="98">
        <v>9.5126063890000001</v>
      </c>
      <c r="D400" s="97">
        <v>14.961689281</v>
      </c>
      <c r="E400" s="99">
        <f t="shared" si="30"/>
        <v>-0.36420238314398401</v>
      </c>
      <c r="F400" s="98">
        <v>13.698243</v>
      </c>
      <c r="G400" s="97">
        <v>4.1379257699999998</v>
      </c>
      <c r="H400" s="99">
        <f t="shared" ref="H400:H419" si="32">IF(ISERROR(F400/G400-1),"",(F400/G400-1))</f>
        <v>2.3104129366728587</v>
      </c>
      <c r="I400" s="100">
        <f t="shared" si="31"/>
        <v>1.4400094400878505</v>
      </c>
    </row>
    <row r="401" spans="1:9" x14ac:dyDescent="0.15">
      <c r="A401" s="105" t="s">
        <v>1757</v>
      </c>
      <c r="B401" s="114" t="s">
        <v>1758</v>
      </c>
      <c r="C401" s="98">
        <v>9.7534405700000004</v>
      </c>
      <c r="D401" s="97">
        <v>8.4731455150000006</v>
      </c>
      <c r="E401" s="99">
        <f t="shared" si="30"/>
        <v>0.15110032664179962</v>
      </c>
      <c r="F401" s="98">
        <v>25.4535293</v>
      </c>
      <c r="G401" s="97">
        <v>9.2509297200000002</v>
      </c>
      <c r="H401" s="99">
        <f t="shared" si="32"/>
        <v>1.7514563476761555</v>
      </c>
      <c r="I401" s="100">
        <f t="shared" si="31"/>
        <v>2.6096974823726229</v>
      </c>
    </row>
    <row r="402" spans="1:9" x14ac:dyDescent="0.15">
      <c r="A402" s="103" t="s">
        <v>1759</v>
      </c>
      <c r="B402" s="114" t="s">
        <v>1760</v>
      </c>
      <c r="C402" s="98">
        <v>229.32177709499999</v>
      </c>
      <c r="D402" s="97">
        <v>189.81536550799999</v>
      </c>
      <c r="E402" s="99">
        <f t="shared" si="30"/>
        <v>0.2081307352609183</v>
      </c>
      <c r="F402" s="98">
        <v>29.755744249999999</v>
      </c>
      <c r="G402" s="97">
        <v>35.814704090000006</v>
      </c>
      <c r="H402" s="99">
        <f t="shared" si="32"/>
        <v>-0.16917520314489376</v>
      </c>
      <c r="I402" s="100">
        <f t="shared" si="31"/>
        <v>0.12975542326132086</v>
      </c>
    </row>
    <row r="403" spans="1:9" x14ac:dyDescent="0.15">
      <c r="A403" s="103" t="s">
        <v>550</v>
      </c>
      <c r="B403" s="114" t="s">
        <v>1761</v>
      </c>
      <c r="C403" s="98">
        <v>66.248744552000005</v>
      </c>
      <c r="D403" s="97">
        <v>67.881605682</v>
      </c>
      <c r="E403" s="99">
        <f t="shared" si="30"/>
        <v>-2.4054544874046457E-2</v>
      </c>
      <c r="F403" s="98">
        <v>11.217316330000001</v>
      </c>
      <c r="G403" s="97">
        <v>54.559022799999994</v>
      </c>
      <c r="H403" s="99">
        <f t="shared" si="32"/>
        <v>-0.79440034380527791</v>
      </c>
      <c r="I403" s="100">
        <f t="shared" si="31"/>
        <v>0.16932119100302795</v>
      </c>
    </row>
    <row r="404" spans="1:9" x14ac:dyDescent="0.15">
      <c r="A404" s="103" t="s">
        <v>1762</v>
      </c>
      <c r="B404" s="114" t="s">
        <v>1763</v>
      </c>
      <c r="C404" s="98">
        <v>17.387228764</v>
      </c>
      <c r="D404" s="97">
        <v>21.424738907999998</v>
      </c>
      <c r="E404" s="99">
        <f t="shared" si="30"/>
        <v>-0.18845084466781492</v>
      </c>
      <c r="F404" s="98">
        <v>2.0534395299999999</v>
      </c>
      <c r="G404" s="97">
        <v>6.9305187000000004</v>
      </c>
      <c r="H404" s="99">
        <f t="shared" si="32"/>
        <v>-0.70371055632531521</v>
      </c>
      <c r="I404" s="100">
        <f t="shared" si="31"/>
        <v>0.11810044935117067</v>
      </c>
    </row>
    <row r="405" spans="1:9" x14ac:dyDescent="0.15">
      <c r="A405" s="118" t="s">
        <v>1517</v>
      </c>
      <c r="B405" s="25" t="s">
        <v>1518</v>
      </c>
      <c r="C405" s="98">
        <v>6.4337319100000006</v>
      </c>
      <c r="D405" s="97">
        <v>6.5148456399999999</v>
      </c>
      <c r="E405" s="99">
        <f t="shared" si="30"/>
        <v>-1.2450598906284971E-2</v>
      </c>
      <c r="F405" s="98">
        <v>2.9860009999999999</v>
      </c>
      <c r="G405" s="97">
        <v>1.07064E-2</v>
      </c>
      <c r="H405" s="99">
        <f t="shared" si="32"/>
        <v>277.8986961070014</v>
      </c>
      <c r="I405" s="100">
        <f t="shared" si="31"/>
        <v>0.46411647886024515</v>
      </c>
    </row>
    <row r="406" spans="1:9" x14ac:dyDescent="0.15">
      <c r="A406" s="103" t="s">
        <v>1764</v>
      </c>
      <c r="B406" s="114" t="s">
        <v>1765</v>
      </c>
      <c r="C406" s="98">
        <v>5.8091224400000003</v>
      </c>
      <c r="D406" s="97">
        <v>5.9056014550000002</v>
      </c>
      <c r="E406" s="99">
        <f t="shared" si="30"/>
        <v>-1.6336865217735919E-2</v>
      </c>
      <c r="F406" s="98">
        <v>1.297442E-2</v>
      </c>
      <c r="G406" s="97">
        <v>9.0319374000000003</v>
      </c>
      <c r="H406" s="99">
        <f t="shared" si="32"/>
        <v>-0.99856349535814981</v>
      </c>
      <c r="I406" s="100">
        <f t="shared" si="31"/>
        <v>2.2334561087336969E-3</v>
      </c>
    </row>
    <row r="407" spans="1:9" x14ac:dyDescent="0.15">
      <c r="A407" s="103" t="s">
        <v>1766</v>
      </c>
      <c r="B407" s="114" t="s">
        <v>1767</v>
      </c>
      <c r="C407" s="98">
        <v>22.905866898999999</v>
      </c>
      <c r="D407" s="97">
        <v>26.609339129000002</v>
      </c>
      <c r="E407" s="99">
        <f t="shared" si="30"/>
        <v>-0.13917941411644452</v>
      </c>
      <c r="F407" s="98">
        <v>73.972575709999987</v>
      </c>
      <c r="G407" s="97">
        <v>25.2162893</v>
      </c>
      <c r="H407" s="99">
        <f t="shared" si="32"/>
        <v>1.9335234391524843</v>
      </c>
      <c r="I407" s="100">
        <f t="shared" si="31"/>
        <v>3.2294161157999834</v>
      </c>
    </row>
    <row r="408" spans="1:9" x14ac:dyDescent="0.15">
      <c r="A408" s="103" t="s">
        <v>1223</v>
      </c>
      <c r="B408" s="116" t="s">
        <v>323</v>
      </c>
      <c r="C408" s="98">
        <v>0.12156400000000001</v>
      </c>
      <c r="D408" s="97">
        <v>0.78578625000000002</v>
      </c>
      <c r="E408" s="99">
        <f t="shared" si="30"/>
        <v>-0.84529635126600899</v>
      </c>
      <c r="F408" s="98">
        <v>0.58314565000000007</v>
      </c>
      <c r="G408" s="97">
        <v>0</v>
      </c>
      <c r="H408" s="99" t="str">
        <f t="shared" si="32"/>
        <v/>
      </c>
      <c r="I408" s="100">
        <f t="shared" si="31"/>
        <v>4.7970258464677045</v>
      </c>
    </row>
    <row r="409" spans="1:9" x14ac:dyDescent="0.15">
      <c r="A409" s="105" t="s">
        <v>1768</v>
      </c>
      <c r="B409" s="114" t="s">
        <v>1769</v>
      </c>
      <c r="C409" s="98">
        <v>0.64263735999999994</v>
      </c>
      <c r="D409" s="97">
        <v>2.26405688</v>
      </c>
      <c r="E409" s="99">
        <f t="shared" si="30"/>
        <v>-0.71615670715834667</v>
      </c>
      <c r="F409" s="98">
        <v>1.8180000000000002E-2</v>
      </c>
      <c r="G409" s="97">
        <v>1.4924949999999999</v>
      </c>
      <c r="H409" s="99">
        <f t="shared" si="32"/>
        <v>-0.98781905467019993</v>
      </c>
      <c r="I409" s="100">
        <f t="shared" si="31"/>
        <v>2.8289671798726428E-2</v>
      </c>
    </row>
    <row r="410" spans="1:9" x14ac:dyDescent="0.15">
      <c r="A410" s="103" t="s">
        <v>1770</v>
      </c>
      <c r="B410" s="115" t="s">
        <v>1771</v>
      </c>
      <c r="C410" s="98">
        <v>2.7416362579999998</v>
      </c>
      <c r="D410" s="97">
        <v>1.2952574350000001</v>
      </c>
      <c r="E410" s="99">
        <f t="shared" si="30"/>
        <v>1.1166728589363393</v>
      </c>
      <c r="F410" s="98">
        <v>0</v>
      </c>
      <c r="G410" s="97">
        <v>0</v>
      </c>
      <c r="H410" s="99" t="str">
        <f t="shared" si="32"/>
        <v/>
      </c>
      <c r="I410" s="100">
        <f t="shared" si="31"/>
        <v>0</v>
      </c>
    </row>
    <row r="411" spans="1:9" x14ac:dyDescent="0.15">
      <c r="A411" s="103" t="s">
        <v>1772</v>
      </c>
      <c r="B411" s="115" t="s">
        <v>1773</v>
      </c>
      <c r="C411" s="98">
        <v>0.35965060999999998</v>
      </c>
      <c r="D411" s="97">
        <v>0.42006323800000001</v>
      </c>
      <c r="E411" s="99">
        <f t="shared" si="30"/>
        <v>-0.14381793628891659</v>
      </c>
      <c r="F411" s="98">
        <v>8.9823310000000003E-2</v>
      </c>
      <c r="G411" s="97">
        <v>8.7423609999999999E-2</v>
      </c>
      <c r="H411" s="99">
        <f t="shared" si="32"/>
        <v>2.744910671156231E-2</v>
      </c>
      <c r="I411" s="100">
        <f t="shared" si="31"/>
        <v>0.2497515852955178</v>
      </c>
    </row>
    <row r="412" spans="1:9" x14ac:dyDescent="0.15">
      <c r="A412" s="103" t="s">
        <v>1774</v>
      </c>
      <c r="B412" s="115" t="s">
        <v>1775</v>
      </c>
      <c r="C412" s="98">
        <v>8.326887536000001</v>
      </c>
      <c r="D412" s="97">
        <v>22.269268335</v>
      </c>
      <c r="E412" s="99">
        <f t="shared" si="30"/>
        <v>-0.62608167404795867</v>
      </c>
      <c r="F412" s="98">
        <v>16.210540170000002</v>
      </c>
      <c r="G412" s="97">
        <v>5.9975278099999993</v>
      </c>
      <c r="H412" s="99">
        <f t="shared" si="32"/>
        <v>1.702870363180526</v>
      </c>
      <c r="I412" s="100">
        <f t="shared" si="31"/>
        <v>1.9467706390792787</v>
      </c>
    </row>
    <row r="413" spans="1:9" x14ac:dyDescent="0.15">
      <c r="A413" s="103" t="s">
        <v>1776</v>
      </c>
      <c r="B413" s="115" t="s">
        <v>1777</v>
      </c>
      <c r="C413" s="98">
        <v>1.7483886200000001</v>
      </c>
      <c r="D413" s="97">
        <v>1.7663025800000001</v>
      </c>
      <c r="E413" s="99">
        <f t="shared" si="30"/>
        <v>-1.0142067504651409E-2</v>
      </c>
      <c r="F413" s="98">
        <v>0</v>
      </c>
      <c r="G413" s="97">
        <v>3.0162100000000001E-3</v>
      </c>
      <c r="H413" s="99">
        <f t="shared" si="32"/>
        <v>-1</v>
      </c>
      <c r="I413" s="100">
        <f t="shared" si="31"/>
        <v>0</v>
      </c>
    </row>
    <row r="414" spans="1:9" x14ac:dyDescent="0.15">
      <c r="A414" s="103" t="s">
        <v>1778</v>
      </c>
      <c r="B414" s="115" t="s">
        <v>1779</v>
      </c>
      <c r="C414" s="98">
        <v>27.992578525999999</v>
      </c>
      <c r="D414" s="97">
        <v>38.356949393000001</v>
      </c>
      <c r="E414" s="99">
        <f t="shared" si="30"/>
        <v>-0.27020842457537719</v>
      </c>
      <c r="F414" s="98">
        <v>14.494384759999999</v>
      </c>
      <c r="G414" s="97">
        <v>54.1184783</v>
      </c>
      <c r="H414" s="99">
        <f t="shared" si="32"/>
        <v>-0.73217309105307937</v>
      </c>
      <c r="I414" s="100">
        <f t="shared" si="31"/>
        <v>0.51779384119749305</v>
      </c>
    </row>
    <row r="415" spans="1:9" x14ac:dyDescent="0.15">
      <c r="A415" s="105" t="s">
        <v>0</v>
      </c>
      <c r="B415" s="114" t="s">
        <v>1</v>
      </c>
      <c r="C415" s="98">
        <v>5.1071077189999992</v>
      </c>
      <c r="D415" s="97">
        <v>8.8113676400000003</v>
      </c>
      <c r="E415" s="99">
        <f t="shared" si="30"/>
        <v>-0.42039556994355542</v>
      </c>
      <c r="F415" s="98">
        <v>1.486706E-2</v>
      </c>
      <c r="G415" s="97">
        <v>7.5871170000000002E-2</v>
      </c>
      <c r="H415" s="99">
        <f t="shared" si="32"/>
        <v>-0.80404862611186834</v>
      </c>
      <c r="I415" s="100">
        <f t="shared" si="31"/>
        <v>2.9110527558856847E-3</v>
      </c>
    </row>
    <row r="416" spans="1:9" x14ac:dyDescent="0.15">
      <c r="A416" s="103" t="s">
        <v>537</v>
      </c>
      <c r="B416" s="116" t="s">
        <v>330</v>
      </c>
      <c r="C416" s="98">
        <v>0.17855642000000002</v>
      </c>
      <c r="D416" s="97">
        <v>0.51769443000000004</v>
      </c>
      <c r="E416" s="99">
        <f t="shared" si="30"/>
        <v>-0.65509302466321684</v>
      </c>
      <c r="F416" s="98">
        <v>0</v>
      </c>
      <c r="G416" s="97">
        <v>0</v>
      </c>
      <c r="H416" s="99" t="str">
        <f t="shared" si="32"/>
        <v/>
      </c>
      <c r="I416" s="100">
        <f t="shared" si="31"/>
        <v>0</v>
      </c>
    </row>
    <row r="417" spans="1:9" x14ac:dyDescent="0.15">
      <c r="A417" s="103" t="s">
        <v>1222</v>
      </c>
      <c r="B417" s="116" t="s">
        <v>333</v>
      </c>
      <c r="C417" s="98">
        <v>3.9652635299999996</v>
      </c>
      <c r="D417" s="97">
        <v>7.9925128799999996</v>
      </c>
      <c r="E417" s="99">
        <f t="shared" si="30"/>
        <v>-0.50387774289079412</v>
      </c>
      <c r="F417" s="98">
        <v>4.0852901099999999</v>
      </c>
      <c r="G417" s="97">
        <v>10.91029968</v>
      </c>
      <c r="H417" s="99">
        <f t="shared" si="32"/>
        <v>-0.62555656308058438</v>
      </c>
      <c r="I417" s="100">
        <f t="shared" si="31"/>
        <v>1.0302695089725853</v>
      </c>
    </row>
    <row r="418" spans="1:9" x14ac:dyDescent="0.15">
      <c r="A418" s="103" t="s">
        <v>536</v>
      </c>
      <c r="B418" s="116" t="s">
        <v>301</v>
      </c>
      <c r="C418" s="98">
        <v>1.04105789</v>
      </c>
      <c r="D418" s="97">
        <v>1.17511816</v>
      </c>
      <c r="E418" s="99">
        <f t="shared" si="30"/>
        <v>-0.11408237449074909</v>
      </c>
      <c r="F418" s="98">
        <v>3.2698980000000002E-2</v>
      </c>
      <c r="G418" s="97">
        <v>0</v>
      </c>
      <c r="H418" s="99" t="str">
        <f t="shared" si="32"/>
        <v/>
      </c>
      <c r="I418" s="100">
        <f t="shared" si="31"/>
        <v>3.1409377244141536E-2</v>
      </c>
    </row>
    <row r="419" spans="1:9" x14ac:dyDescent="0.15">
      <c r="A419" s="105" t="s">
        <v>3</v>
      </c>
      <c r="B419" s="114" t="s">
        <v>4</v>
      </c>
      <c r="C419" s="98">
        <v>18.442055113999999</v>
      </c>
      <c r="D419" s="97">
        <v>13.995019564</v>
      </c>
      <c r="E419" s="99">
        <f t="shared" ref="E419:E450" si="33">IF(ISERROR(C419/D419-1),"",(C419/D419-1))</f>
        <v>0.31775843754011635</v>
      </c>
      <c r="F419" s="98">
        <v>6.6941867500000001</v>
      </c>
      <c r="G419" s="97">
        <v>10.955211070000001</v>
      </c>
      <c r="H419" s="99">
        <f t="shared" si="32"/>
        <v>-0.38894954125242609</v>
      </c>
      <c r="I419" s="100">
        <f t="shared" si="31"/>
        <v>0.3629848576321742</v>
      </c>
    </row>
    <row r="420" spans="1:9" x14ac:dyDescent="0.15">
      <c r="A420" s="103" t="s">
        <v>5</v>
      </c>
      <c r="B420" s="115" t="s">
        <v>6</v>
      </c>
      <c r="C420" s="98">
        <v>8.3771169959999998</v>
      </c>
      <c r="D420" s="97">
        <v>14.277265315999999</v>
      </c>
      <c r="E420" s="99">
        <f t="shared" si="33"/>
        <v>-0.41325479280600907</v>
      </c>
      <c r="F420" s="98">
        <v>8.1641640000000001E-2</v>
      </c>
      <c r="G420" s="97">
        <v>3.8699145099999996</v>
      </c>
      <c r="H420" s="99">
        <f t="shared" ref="H420:H450" si="34">IF(ISERROR(F420/G420-1),"",(F420/G420-1))</f>
        <v>-0.9789035029613613</v>
      </c>
      <c r="I420" s="100">
        <f t="shared" si="31"/>
        <v>9.7457920235545434E-3</v>
      </c>
    </row>
    <row r="421" spans="1:9" x14ac:dyDescent="0.15">
      <c r="A421" s="105" t="s">
        <v>554</v>
      </c>
      <c r="B421" s="114" t="s">
        <v>2</v>
      </c>
      <c r="C421" s="98">
        <v>3.5419327149999997</v>
      </c>
      <c r="D421" s="97">
        <v>10.97335124</v>
      </c>
      <c r="E421" s="99">
        <f t="shared" si="33"/>
        <v>-0.67722415536204061</v>
      </c>
      <c r="F421" s="98">
        <v>0.28470190999999995</v>
      </c>
      <c r="G421" s="97">
        <v>0.39848348</v>
      </c>
      <c r="H421" s="99">
        <f t="shared" si="34"/>
        <v>-0.28553647945455618</v>
      </c>
      <c r="I421" s="100">
        <f t="shared" si="31"/>
        <v>8.0380383510475564E-2</v>
      </c>
    </row>
    <row r="422" spans="1:9" x14ac:dyDescent="0.15">
      <c r="A422" s="105" t="s">
        <v>7</v>
      </c>
      <c r="B422" s="114" t="s">
        <v>8</v>
      </c>
      <c r="C422" s="98">
        <v>3.435890933</v>
      </c>
      <c r="D422" s="97">
        <v>4.1349546630000003</v>
      </c>
      <c r="E422" s="99">
        <f t="shared" si="33"/>
        <v>-0.16906200598891552</v>
      </c>
      <c r="F422" s="98">
        <v>1.7884786799999999</v>
      </c>
      <c r="G422" s="97">
        <v>0.80999393999999991</v>
      </c>
      <c r="H422" s="99">
        <f t="shared" si="34"/>
        <v>1.2080148895928779</v>
      </c>
      <c r="I422" s="100">
        <f t="shared" si="31"/>
        <v>0.5205283621847725</v>
      </c>
    </row>
    <row r="423" spans="1:9" x14ac:dyDescent="0.15">
      <c r="A423" s="103" t="s">
        <v>1221</v>
      </c>
      <c r="B423" s="116" t="s">
        <v>1384</v>
      </c>
      <c r="C423" s="98">
        <v>0.53665176000000003</v>
      </c>
      <c r="D423" s="97">
        <v>0.56767171999999999</v>
      </c>
      <c r="E423" s="99">
        <f t="shared" si="33"/>
        <v>-5.4644187665363941E-2</v>
      </c>
      <c r="F423" s="98">
        <v>9.7646300000000005E-2</v>
      </c>
      <c r="G423" s="97">
        <v>9.9977999999999994E-3</v>
      </c>
      <c r="H423" s="99">
        <f t="shared" si="34"/>
        <v>8.7667786913120906</v>
      </c>
      <c r="I423" s="100">
        <f t="shared" si="31"/>
        <v>0.18195468137475221</v>
      </c>
    </row>
    <row r="424" spans="1:9" x14ac:dyDescent="0.15">
      <c r="A424" s="105" t="s">
        <v>39</v>
      </c>
      <c r="B424" s="114" t="s">
        <v>40</v>
      </c>
      <c r="C424" s="98">
        <v>0.88982704000000001</v>
      </c>
      <c r="D424" s="97">
        <v>1.3970455579999999</v>
      </c>
      <c r="E424" s="99">
        <f t="shared" si="33"/>
        <v>-0.36306512346392639</v>
      </c>
      <c r="F424" s="98">
        <v>3.8249244600000001</v>
      </c>
      <c r="G424" s="97">
        <v>12.16560041</v>
      </c>
      <c r="H424" s="99">
        <f t="shared" si="34"/>
        <v>-0.68559509345252279</v>
      </c>
      <c r="I424" s="100">
        <f t="shared" si="31"/>
        <v>4.2985032911564476</v>
      </c>
    </row>
    <row r="425" spans="1:9" x14ac:dyDescent="0.15">
      <c r="A425" s="105" t="s">
        <v>834</v>
      </c>
      <c r="B425" s="114" t="s">
        <v>835</v>
      </c>
      <c r="C425" s="98">
        <v>47.199127404000002</v>
      </c>
      <c r="D425" s="97">
        <v>41.834439211000003</v>
      </c>
      <c r="E425" s="99">
        <f t="shared" si="33"/>
        <v>0.12823616843391084</v>
      </c>
      <c r="F425" s="98">
        <v>69.103027959999991</v>
      </c>
      <c r="G425" s="97">
        <v>19.251344589999999</v>
      </c>
      <c r="H425" s="99">
        <f t="shared" si="34"/>
        <v>2.589516962669463</v>
      </c>
      <c r="I425" s="100">
        <f t="shared" si="31"/>
        <v>1.4640742691811648</v>
      </c>
    </row>
    <row r="426" spans="1:9" x14ac:dyDescent="0.15">
      <c r="A426" s="103" t="s">
        <v>451</v>
      </c>
      <c r="B426" s="116" t="s">
        <v>452</v>
      </c>
      <c r="C426" s="98">
        <v>0.24714563000000001</v>
      </c>
      <c r="D426" s="97">
        <v>2.3329770499999998</v>
      </c>
      <c r="E426" s="99">
        <f t="shared" si="33"/>
        <v>-0.89406426865622191</v>
      </c>
      <c r="F426" s="98">
        <v>0</v>
      </c>
      <c r="G426" s="97">
        <v>1.5030002499999999</v>
      </c>
      <c r="H426" s="99">
        <f t="shared" si="34"/>
        <v>-1</v>
      </c>
      <c r="I426" s="100">
        <f t="shared" si="31"/>
        <v>0</v>
      </c>
    </row>
    <row r="427" spans="1:9" x14ac:dyDescent="0.15">
      <c r="A427" s="105" t="s">
        <v>836</v>
      </c>
      <c r="B427" s="114" t="s">
        <v>837</v>
      </c>
      <c r="C427" s="98">
        <v>4.6404497600000001</v>
      </c>
      <c r="D427" s="97">
        <v>1.8605702579999999</v>
      </c>
      <c r="E427" s="99">
        <f t="shared" si="33"/>
        <v>1.4941007951982432</v>
      </c>
      <c r="F427" s="98">
        <v>3.9490027200000002</v>
      </c>
      <c r="G427" s="97">
        <v>1.46700498</v>
      </c>
      <c r="H427" s="99">
        <f t="shared" si="34"/>
        <v>1.6918809232672136</v>
      </c>
      <c r="I427" s="100">
        <f t="shared" si="31"/>
        <v>0.85099568452175212</v>
      </c>
    </row>
    <row r="428" spans="1:9" x14ac:dyDescent="0.15">
      <c r="A428" s="105" t="s">
        <v>838</v>
      </c>
      <c r="B428" s="114" t="s">
        <v>839</v>
      </c>
      <c r="C428" s="98">
        <v>9.2923539759999993</v>
      </c>
      <c r="D428" s="97">
        <v>11.171661149</v>
      </c>
      <c r="E428" s="99">
        <f t="shared" si="33"/>
        <v>-0.16822092506522379</v>
      </c>
      <c r="F428" s="98">
        <v>31.885821870000001</v>
      </c>
      <c r="G428" s="97">
        <v>11.02246875</v>
      </c>
      <c r="H428" s="99">
        <f t="shared" si="34"/>
        <v>1.8928022018660746</v>
      </c>
      <c r="I428" s="100">
        <f t="shared" si="31"/>
        <v>3.4314041363850003</v>
      </c>
    </row>
    <row r="429" spans="1:9" x14ac:dyDescent="0.15">
      <c r="A429" s="105" t="s">
        <v>840</v>
      </c>
      <c r="B429" s="114" t="s">
        <v>841</v>
      </c>
      <c r="C429" s="98">
        <v>0.41105136099999995</v>
      </c>
      <c r="D429" s="97">
        <v>0.52344108</v>
      </c>
      <c r="E429" s="99">
        <f t="shared" si="33"/>
        <v>-0.21471321853454839</v>
      </c>
      <c r="F429" s="98">
        <v>0.18011960000000002</v>
      </c>
      <c r="G429" s="97">
        <v>0.167159</v>
      </c>
      <c r="H429" s="99">
        <f t="shared" si="34"/>
        <v>7.7534562901189874E-2</v>
      </c>
      <c r="I429" s="100">
        <f t="shared" si="31"/>
        <v>0.43819244281738323</v>
      </c>
    </row>
    <row r="430" spans="1:9" x14ac:dyDescent="0.15">
      <c r="A430" s="105" t="s">
        <v>665</v>
      </c>
      <c r="B430" s="114" t="s">
        <v>842</v>
      </c>
      <c r="C430" s="98">
        <v>18.844211980000001</v>
      </c>
      <c r="D430" s="97">
        <v>21.729127460000001</v>
      </c>
      <c r="E430" s="99">
        <f t="shared" si="33"/>
        <v>-0.13276720316131829</v>
      </c>
      <c r="F430" s="98">
        <v>5.1296397100000002</v>
      </c>
      <c r="G430" s="97">
        <v>17.810523069999999</v>
      </c>
      <c r="H430" s="99">
        <f t="shared" si="34"/>
        <v>-0.71198826166760076</v>
      </c>
      <c r="I430" s="100">
        <f t="shared" si="31"/>
        <v>0.27221301243290302</v>
      </c>
    </row>
    <row r="431" spans="1:9" x14ac:dyDescent="0.15">
      <c r="A431" s="105" t="s">
        <v>843</v>
      </c>
      <c r="B431" s="114" t="s">
        <v>844</v>
      </c>
      <c r="C431" s="98">
        <v>0.32000109999999998</v>
      </c>
      <c r="D431" s="97">
        <v>0.567522835</v>
      </c>
      <c r="E431" s="99">
        <f t="shared" si="33"/>
        <v>-0.43614409806082965</v>
      </c>
      <c r="F431" s="98">
        <v>0.22360032000000002</v>
      </c>
      <c r="G431" s="97">
        <v>6.2498627999999998</v>
      </c>
      <c r="H431" s="99">
        <f t="shared" si="34"/>
        <v>-0.96422316342688352</v>
      </c>
      <c r="I431" s="100">
        <f t="shared" si="31"/>
        <v>0.69874859805169431</v>
      </c>
    </row>
    <row r="432" spans="1:9" x14ac:dyDescent="0.15">
      <c r="A432" s="105" t="s">
        <v>845</v>
      </c>
      <c r="B432" s="114" t="s">
        <v>846</v>
      </c>
      <c r="C432" s="98">
        <v>1.973788358</v>
      </c>
      <c r="D432" s="97">
        <v>7.835098157</v>
      </c>
      <c r="E432" s="99">
        <f t="shared" si="33"/>
        <v>-0.74808377400650861</v>
      </c>
      <c r="F432" s="98">
        <v>0.25300504000000001</v>
      </c>
      <c r="G432" s="97">
        <v>6.9879000199999997</v>
      </c>
      <c r="H432" s="99">
        <f t="shared" si="34"/>
        <v>-0.96379383802345819</v>
      </c>
      <c r="I432" s="100">
        <f t="shared" si="31"/>
        <v>0.12818245632797476</v>
      </c>
    </row>
    <row r="433" spans="1:9" x14ac:dyDescent="0.15">
      <c r="A433" s="105" t="s">
        <v>847</v>
      </c>
      <c r="B433" s="114" t="s">
        <v>848</v>
      </c>
      <c r="C433" s="98">
        <v>8.1059480280000002</v>
      </c>
      <c r="D433" s="97">
        <v>2.4484438859999997</v>
      </c>
      <c r="E433" s="99">
        <f t="shared" si="33"/>
        <v>2.3106529720158764</v>
      </c>
      <c r="F433" s="98">
        <v>8.2978904500000006</v>
      </c>
      <c r="G433" s="97">
        <v>0.57290114999999997</v>
      </c>
      <c r="H433" s="99">
        <f t="shared" si="34"/>
        <v>13.483982882561854</v>
      </c>
      <c r="I433" s="100">
        <f t="shared" si="31"/>
        <v>1.0236792070880523</v>
      </c>
    </row>
    <row r="434" spans="1:9" x14ac:dyDescent="0.15">
      <c r="A434" s="105" t="s">
        <v>849</v>
      </c>
      <c r="B434" s="114" t="s">
        <v>850</v>
      </c>
      <c r="C434" s="98">
        <v>1.650306E-2</v>
      </c>
      <c r="D434" s="97">
        <v>0.20587391899999999</v>
      </c>
      <c r="E434" s="99">
        <f t="shared" si="33"/>
        <v>-0.91983899621593157</v>
      </c>
      <c r="F434" s="98">
        <v>0</v>
      </c>
      <c r="G434" s="97">
        <v>6.7794779999999999E-2</v>
      </c>
      <c r="H434" s="99">
        <f t="shared" si="34"/>
        <v>-1</v>
      </c>
      <c r="I434" s="100">
        <f t="shared" si="31"/>
        <v>0</v>
      </c>
    </row>
    <row r="435" spans="1:9" x14ac:dyDescent="0.15">
      <c r="A435" s="103" t="s">
        <v>851</v>
      </c>
      <c r="B435" s="114" t="s">
        <v>852</v>
      </c>
      <c r="C435" s="98">
        <v>3.096256E-2</v>
      </c>
      <c r="D435" s="97">
        <v>0.12071966000000001</v>
      </c>
      <c r="E435" s="99">
        <f t="shared" si="33"/>
        <v>-0.74351683893079223</v>
      </c>
      <c r="F435" s="98">
        <v>7.5978800000000004E-3</v>
      </c>
      <c r="G435" s="97">
        <v>3.7238859999999999E-2</v>
      </c>
      <c r="H435" s="99">
        <f t="shared" si="34"/>
        <v>-0.79596904953588798</v>
      </c>
      <c r="I435" s="100">
        <f t="shared" si="31"/>
        <v>0.24538927013786976</v>
      </c>
    </row>
    <row r="436" spans="1:9" x14ac:dyDescent="0.15">
      <c r="A436" s="103" t="s">
        <v>853</v>
      </c>
      <c r="B436" s="114" t="s">
        <v>854</v>
      </c>
      <c r="C436" s="98">
        <v>11.097496312999999</v>
      </c>
      <c r="D436" s="97">
        <v>7.9186548820000002</v>
      </c>
      <c r="E436" s="99">
        <f t="shared" si="33"/>
        <v>0.40143704686838477</v>
      </c>
      <c r="F436" s="98">
        <v>13.843890160000001</v>
      </c>
      <c r="G436" s="97">
        <v>10.100814789999999</v>
      </c>
      <c r="H436" s="99">
        <f t="shared" si="34"/>
        <v>0.37057162692515844</v>
      </c>
      <c r="I436" s="100">
        <f t="shared" si="31"/>
        <v>1.2474786897457923</v>
      </c>
    </row>
    <row r="437" spans="1:9" x14ac:dyDescent="0.15">
      <c r="A437" s="103" t="s">
        <v>556</v>
      </c>
      <c r="B437" s="114" t="s">
        <v>855</v>
      </c>
      <c r="C437" s="98">
        <v>7.7303507500000004</v>
      </c>
      <c r="D437" s="97">
        <v>6.6711549800000007</v>
      </c>
      <c r="E437" s="99">
        <f t="shared" si="33"/>
        <v>0.15877247240926784</v>
      </c>
      <c r="F437" s="98">
        <v>2.7851329900000001</v>
      </c>
      <c r="G437" s="97">
        <v>9.9307818999999995</v>
      </c>
      <c r="H437" s="99">
        <f t="shared" si="34"/>
        <v>-0.71954544787656649</v>
      </c>
      <c r="I437" s="100">
        <f t="shared" si="31"/>
        <v>0.36028546182073301</v>
      </c>
    </row>
    <row r="438" spans="1:9" x14ac:dyDescent="0.15">
      <c r="A438" s="103" t="s">
        <v>557</v>
      </c>
      <c r="B438" s="114" t="s">
        <v>856</v>
      </c>
      <c r="C438" s="98">
        <v>2.1349762599999997</v>
      </c>
      <c r="D438" s="97">
        <v>2.0020176599999999</v>
      </c>
      <c r="E438" s="99">
        <f t="shared" si="33"/>
        <v>6.6412301278101493E-2</v>
      </c>
      <c r="F438" s="98">
        <v>1.0237825600000001</v>
      </c>
      <c r="G438" s="97">
        <v>0.37460853999999999</v>
      </c>
      <c r="H438" s="99">
        <f t="shared" si="34"/>
        <v>1.7329397242251874</v>
      </c>
      <c r="I438" s="100">
        <f t="shared" si="31"/>
        <v>0.47952877939729421</v>
      </c>
    </row>
    <row r="439" spans="1:9" x14ac:dyDescent="0.15">
      <c r="A439" s="103" t="s">
        <v>857</v>
      </c>
      <c r="B439" s="114" t="s">
        <v>858</v>
      </c>
      <c r="C439" s="98">
        <v>9.7344327000000008E-2</v>
      </c>
      <c r="D439" s="97">
        <v>3.486732E-2</v>
      </c>
      <c r="E439" s="99">
        <f t="shared" si="33"/>
        <v>1.7918499901913885</v>
      </c>
      <c r="F439" s="98">
        <v>0.20827579000000002</v>
      </c>
      <c r="G439" s="97">
        <v>2.2599549999999999E-2</v>
      </c>
      <c r="H439" s="99">
        <f t="shared" si="34"/>
        <v>8.2159264233137392</v>
      </c>
      <c r="I439" s="100">
        <f t="shared" si="31"/>
        <v>2.1395780978587484</v>
      </c>
    </row>
    <row r="440" spans="1:9" x14ac:dyDescent="0.15">
      <c r="A440" s="103" t="s">
        <v>1039</v>
      </c>
      <c r="B440" s="114" t="s">
        <v>1040</v>
      </c>
      <c r="C440" s="98">
        <v>6.4078512400000003</v>
      </c>
      <c r="D440" s="97">
        <v>1.4063049399999998</v>
      </c>
      <c r="E440" s="99">
        <f t="shared" si="33"/>
        <v>3.5565161991111269</v>
      </c>
      <c r="F440" s="98">
        <v>90.910062170000003</v>
      </c>
      <c r="G440" s="97">
        <v>2.7081212000000003</v>
      </c>
      <c r="H440" s="99">
        <f t="shared" si="34"/>
        <v>32.569421549522964</v>
      </c>
      <c r="I440" s="100">
        <f t="shared" si="31"/>
        <v>14.187292863871166</v>
      </c>
    </row>
    <row r="441" spans="1:9" x14ac:dyDescent="0.15">
      <c r="A441" s="103" t="s">
        <v>1049</v>
      </c>
      <c r="B441" s="114" t="s">
        <v>1050</v>
      </c>
      <c r="C441" s="98">
        <v>0.73452245999999999</v>
      </c>
      <c r="D441" s="97">
        <v>1.6926154499999999</v>
      </c>
      <c r="E441" s="99">
        <f t="shared" si="33"/>
        <v>-0.56604291896307579</v>
      </c>
      <c r="F441" s="98">
        <v>0</v>
      </c>
      <c r="G441" s="97">
        <v>2.26677667</v>
      </c>
      <c r="H441" s="99">
        <f t="shared" si="34"/>
        <v>-1</v>
      </c>
      <c r="I441" s="100">
        <f t="shared" si="31"/>
        <v>0</v>
      </c>
    </row>
    <row r="442" spans="1:9" x14ac:dyDescent="0.15">
      <c r="A442" s="103" t="s">
        <v>1053</v>
      </c>
      <c r="B442" s="114" t="s">
        <v>1054</v>
      </c>
      <c r="C442" s="98">
        <v>0.29894802000000004</v>
      </c>
      <c r="D442" s="97">
        <v>0.66959731</v>
      </c>
      <c r="E442" s="99">
        <f t="shared" si="33"/>
        <v>-0.55354058994054189</v>
      </c>
      <c r="F442" s="98">
        <v>0</v>
      </c>
      <c r="G442" s="97">
        <v>2.18397964</v>
      </c>
      <c r="H442" s="99">
        <f t="shared" si="34"/>
        <v>-1</v>
      </c>
      <c r="I442" s="100">
        <f t="shared" si="31"/>
        <v>0</v>
      </c>
    </row>
    <row r="443" spans="1:9" x14ac:dyDescent="0.15">
      <c r="A443" s="103" t="s">
        <v>1047</v>
      </c>
      <c r="B443" s="114" t="s">
        <v>1048</v>
      </c>
      <c r="C443" s="98">
        <v>6.0719382099999999</v>
      </c>
      <c r="D443" s="97">
        <v>1.6806871299999999</v>
      </c>
      <c r="E443" s="99">
        <f t="shared" si="33"/>
        <v>2.6127712895617878</v>
      </c>
      <c r="F443" s="98">
        <v>4.1834600000000002</v>
      </c>
      <c r="G443" s="97">
        <v>1.6387176299999999</v>
      </c>
      <c r="H443" s="99">
        <f t="shared" si="34"/>
        <v>1.5528864298604028</v>
      </c>
      <c r="I443" s="100">
        <f t="shared" si="31"/>
        <v>0.68898263706145324</v>
      </c>
    </row>
    <row r="444" spans="1:9" x14ac:dyDescent="0.15">
      <c r="A444" s="103" t="s">
        <v>859</v>
      </c>
      <c r="B444" s="114" t="s">
        <v>860</v>
      </c>
      <c r="C444" s="98">
        <v>0</v>
      </c>
      <c r="D444" s="97">
        <v>2.6350000000000002E-3</v>
      </c>
      <c r="E444" s="99">
        <f t="shared" si="33"/>
        <v>-1</v>
      </c>
      <c r="F444" s="98">
        <v>0</v>
      </c>
      <c r="G444" s="97">
        <v>0</v>
      </c>
      <c r="H444" s="99" t="str">
        <f t="shared" si="34"/>
        <v/>
      </c>
      <c r="I444" s="100" t="str">
        <f t="shared" si="31"/>
        <v/>
      </c>
    </row>
    <row r="445" spans="1:9" x14ac:dyDescent="0.15">
      <c r="A445" s="103" t="s">
        <v>861</v>
      </c>
      <c r="B445" s="114" t="s">
        <v>862</v>
      </c>
      <c r="C445" s="98">
        <v>5.3899999999999996E-5</v>
      </c>
      <c r="D445" s="97">
        <v>1.8400000000000001E-3</v>
      </c>
      <c r="E445" s="99">
        <f t="shared" si="33"/>
        <v>-0.97070652173913041</v>
      </c>
      <c r="F445" s="98">
        <v>0</v>
      </c>
      <c r="G445" s="97">
        <v>0</v>
      </c>
      <c r="H445" s="99" t="str">
        <f t="shared" si="34"/>
        <v/>
      </c>
      <c r="I445" s="100">
        <f t="shared" si="31"/>
        <v>0</v>
      </c>
    </row>
    <row r="446" spans="1:9" x14ac:dyDescent="0.15">
      <c r="A446" s="103" t="s">
        <v>863</v>
      </c>
      <c r="B446" s="114" t="s">
        <v>864</v>
      </c>
      <c r="C446" s="98">
        <v>0</v>
      </c>
      <c r="D446" s="97">
        <v>2.2200000000000002E-3</v>
      </c>
      <c r="E446" s="99">
        <f t="shared" si="33"/>
        <v>-1</v>
      </c>
      <c r="F446" s="98">
        <v>0</v>
      </c>
      <c r="G446" s="97">
        <v>0</v>
      </c>
      <c r="H446" s="99" t="str">
        <f t="shared" si="34"/>
        <v/>
      </c>
      <c r="I446" s="100" t="str">
        <f t="shared" si="31"/>
        <v/>
      </c>
    </row>
    <row r="447" spans="1:9" x14ac:dyDescent="0.15">
      <c r="A447" s="103" t="s">
        <v>865</v>
      </c>
      <c r="B447" s="114" t="s">
        <v>866</v>
      </c>
      <c r="C447" s="98">
        <v>3.5462051200000002</v>
      </c>
      <c r="D447" s="97">
        <v>16.181762883000001</v>
      </c>
      <c r="E447" s="99">
        <f t="shared" si="33"/>
        <v>-0.78085174367957644</v>
      </c>
      <c r="F447" s="98">
        <v>2.96931353</v>
      </c>
      <c r="G447" s="97">
        <v>7.8359265199999992</v>
      </c>
      <c r="H447" s="99">
        <f t="shared" si="34"/>
        <v>-0.62106414315891256</v>
      </c>
      <c r="I447" s="100">
        <f t="shared" si="31"/>
        <v>0.83732142657331676</v>
      </c>
    </row>
    <row r="448" spans="1:9" x14ac:dyDescent="0.15">
      <c r="A448" s="118" t="s">
        <v>1312</v>
      </c>
      <c r="B448" s="25" t="s">
        <v>1310</v>
      </c>
      <c r="C448" s="98">
        <v>9.3842157799999999</v>
      </c>
      <c r="D448" s="97">
        <v>3.2993976000000003</v>
      </c>
      <c r="E448" s="99">
        <f t="shared" si="33"/>
        <v>1.8442209511215015</v>
      </c>
      <c r="F448" s="98">
        <v>1.85133693</v>
      </c>
      <c r="G448" s="97">
        <v>2.0194321899999998</v>
      </c>
      <c r="H448" s="99">
        <f t="shared" si="34"/>
        <v>-8.3238873200292884E-2</v>
      </c>
      <c r="I448" s="100">
        <f t="shared" si="31"/>
        <v>0.19728200772467744</v>
      </c>
    </row>
    <row r="449" spans="1:9" x14ac:dyDescent="0.15">
      <c r="A449" s="103" t="s">
        <v>867</v>
      </c>
      <c r="B449" s="114" t="s">
        <v>868</v>
      </c>
      <c r="C449" s="98">
        <v>3.4179250000000001E-2</v>
      </c>
      <c r="D449" s="97">
        <v>3.2250600000000001E-3</v>
      </c>
      <c r="E449" s="99">
        <f t="shared" si="33"/>
        <v>9.5980198818006492</v>
      </c>
      <c r="F449" s="98">
        <v>0</v>
      </c>
      <c r="G449" s="97">
        <v>0</v>
      </c>
      <c r="H449" s="99" t="str">
        <f t="shared" si="34"/>
        <v/>
      </c>
      <c r="I449" s="100">
        <f t="shared" si="31"/>
        <v>0</v>
      </c>
    </row>
    <row r="450" spans="1:9" x14ac:dyDescent="0.15">
      <c r="A450" s="103" t="s">
        <v>869</v>
      </c>
      <c r="B450" s="114" t="s">
        <v>870</v>
      </c>
      <c r="C450" s="98">
        <v>4.4063999999999999E-2</v>
      </c>
      <c r="D450" s="97">
        <v>2.5557450000000002E-2</v>
      </c>
      <c r="E450" s="99">
        <f t="shared" si="33"/>
        <v>0.72411566881672451</v>
      </c>
      <c r="F450" s="98">
        <v>0</v>
      </c>
      <c r="G450" s="97">
        <v>0</v>
      </c>
      <c r="H450" s="99" t="str">
        <f t="shared" si="34"/>
        <v/>
      </c>
      <c r="I450" s="100">
        <f t="shared" si="31"/>
        <v>0</v>
      </c>
    </row>
    <row r="451" spans="1:9" x14ac:dyDescent="0.15">
      <c r="A451" s="103" t="s">
        <v>871</v>
      </c>
      <c r="B451" s="114" t="s">
        <v>872</v>
      </c>
      <c r="C451" s="98">
        <v>6.6514999999999996E-5</v>
      </c>
      <c r="D451" s="97">
        <v>2.7179999999999999E-4</v>
      </c>
      <c r="E451" s="99">
        <f t="shared" ref="E451:E466" si="35">IF(ISERROR(C451/D451-1),"",(C451/D451-1))</f>
        <v>-0.75527961736571014</v>
      </c>
      <c r="F451" s="98">
        <v>0</v>
      </c>
      <c r="G451" s="97">
        <v>0</v>
      </c>
      <c r="H451" s="99" t="str">
        <f t="shared" ref="H451:H466" si="36">IF(ISERROR(F451/G451-1),"",(F451/G451-1))</f>
        <v/>
      </c>
      <c r="I451" s="100">
        <f t="shared" si="31"/>
        <v>0</v>
      </c>
    </row>
    <row r="452" spans="1:9" x14ac:dyDescent="0.15">
      <c r="A452" s="103" t="s">
        <v>873</v>
      </c>
      <c r="B452" s="116" t="s">
        <v>874</v>
      </c>
      <c r="C452" s="98">
        <v>0</v>
      </c>
      <c r="D452" s="97">
        <v>7.1199999999999999E-2</v>
      </c>
      <c r="E452" s="99">
        <f t="shared" si="35"/>
        <v>-1</v>
      </c>
      <c r="F452" s="98">
        <v>0</v>
      </c>
      <c r="G452" s="97">
        <v>0</v>
      </c>
      <c r="H452" s="99" t="str">
        <f t="shared" si="36"/>
        <v/>
      </c>
      <c r="I452" s="100" t="str">
        <f t="shared" si="31"/>
        <v/>
      </c>
    </row>
    <row r="453" spans="1:9" x14ac:dyDescent="0.15">
      <c r="A453" s="103" t="s">
        <v>875</v>
      </c>
      <c r="B453" s="116" t="s">
        <v>876</v>
      </c>
      <c r="C453" s="98">
        <v>0.37513591999999996</v>
      </c>
      <c r="D453" s="97">
        <v>0.14759</v>
      </c>
      <c r="E453" s="99">
        <f t="shared" si="35"/>
        <v>1.5417434785554573</v>
      </c>
      <c r="F453" s="98">
        <v>9.0827939999999996E-2</v>
      </c>
      <c r="G453" s="97">
        <v>3.1954669999999998E-2</v>
      </c>
      <c r="H453" s="99">
        <f t="shared" si="36"/>
        <v>1.8423995616290201</v>
      </c>
      <c r="I453" s="100">
        <f t="shared" si="31"/>
        <v>0.24212008276893349</v>
      </c>
    </row>
    <row r="454" spans="1:9" x14ac:dyDescent="0.15">
      <c r="A454" s="103" t="s">
        <v>877</v>
      </c>
      <c r="B454" s="116" t="s">
        <v>878</v>
      </c>
      <c r="C454" s="98">
        <v>0.60446962999999998</v>
      </c>
      <c r="D454" s="97">
        <v>0.102022</v>
      </c>
      <c r="E454" s="99">
        <f t="shared" si="35"/>
        <v>4.9248949246241001</v>
      </c>
      <c r="F454" s="98">
        <v>0.12947410000000001</v>
      </c>
      <c r="G454" s="97">
        <v>0</v>
      </c>
      <c r="H454" s="99" t="str">
        <f t="shared" si="36"/>
        <v/>
      </c>
      <c r="I454" s="100">
        <f t="shared" si="31"/>
        <v>0.21419454936056923</v>
      </c>
    </row>
    <row r="455" spans="1:9" x14ac:dyDescent="0.15">
      <c r="A455" s="103" t="s">
        <v>879</v>
      </c>
      <c r="B455" s="116" t="s">
        <v>880</v>
      </c>
      <c r="C455" s="98">
        <v>2.8874750000000001E-2</v>
      </c>
      <c r="D455" s="97">
        <v>2.2840700000000002E-2</v>
      </c>
      <c r="E455" s="99">
        <f t="shared" si="35"/>
        <v>0.26417973179455956</v>
      </c>
      <c r="F455" s="98">
        <v>9.8795499999999991E-3</v>
      </c>
      <c r="G455" s="97">
        <v>0</v>
      </c>
      <c r="H455" s="99" t="str">
        <f t="shared" si="36"/>
        <v/>
      </c>
      <c r="I455" s="100">
        <f t="shared" ref="I455:I465" si="37">IF(ISERROR(F455/C455),"",(F455/C455))</f>
        <v>0.34215188010285796</v>
      </c>
    </row>
    <row r="456" spans="1:9" x14ac:dyDescent="0.15">
      <c r="A456" s="103" t="s">
        <v>1041</v>
      </c>
      <c r="B456" s="114" t="s">
        <v>1042</v>
      </c>
      <c r="C456" s="98">
        <v>0.76309853000000005</v>
      </c>
      <c r="D456" s="97">
        <v>1.3566301200000002</v>
      </c>
      <c r="E456" s="99">
        <f t="shared" si="35"/>
        <v>-0.43750435822551248</v>
      </c>
      <c r="F456" s="98">
        <v>4.4190744709425154</v>
      </c>
      <c r="G456" s="97">
        <v>6.5592464400000008</v>
      </c>
      <c r="H456" s="99">
        <f t="shared" si="36"/>
        <v>-0.32628320777919806</v>
      </c>
      <c r="I456" s="100">
        <f t="shared" si="37"/>
        <v>5.7909618446552571</v>
      </c>
    </row>
    <row r="457" spans="1:9" x14ac:dyDescent="0.15">
      <c r="A457" s="115" t="s">
        <v>396</v>
      </c>
      <c r="B457" s="116" t="s">
        <v>397</v>
      </c>
      <c r="C457" s="98">
        <v>0.59851127999999998</v>
      </c>
      <c r="D457" s="97">
        <v>0.11386631</v>
      </c>
      <c r="E457" s="99">
        <f t="shared" si="35"/>
        <v>4.2562630685055129</v>
      </c>
      <c r="F457" s="98">
        <v>8.895489999999999E-2</v>
      </c>
      <c r="G457" s="97">
        <v>0</v>
      </c>
      <c r="H457" s="99" t="str">
        <f t="shared" si="36"/>
        <v/>
      </c>
      <c r="I457" s="100">
        <f t="shared" si="37"/>
        <v>0.14862693982977229</v>
      </c>
    </row>
    <row r="458" spans="1:9" x14ac:dyDescent="0.15">
      <c r="A458" s="115" t="s">
        <v>526</v>
      </c>
      <c r="B458" s="116" t="s">
        <v>881</v>
      </c>
      <c r="C458" s="98">
        <v>5.5641518799999998</v>
      </c>
      <c r="D458" s="97">
        <v>18.157914309999999</v>
      </c>
      <c r="E458" s="99">
        <f t="shared" si="35"/>
        <v>-0.69356877750349955</v>
      </c>
      <c r="F458" s="98">
        <v>33.176595649999996</v>
      </c>
      <c r="G458" s="97">
        <v>64.777590599999996</v>
      </c>
      <c r="H458" s="99">
        <f t="shared" si="36"/>
        <v>-0.48783838141087021</v>
      </c>
      <c r="I458" s="100">
        <f t="shared" si="37"/>
        <v>5.9625611172209769</v>
      </c>
    </row>
    <row r="459" spans="1:9" x14ac:dyDescent="0.15">
      <c r="A459" s="115" t="s">
        <v>666</v>
      </c>
      <c r="B459" s="116" t="s">
        <v>883</v>
      </c>
      <c r="C459" s="98">
        <v>1.6539845</v>
      </c>
      <c r="D459" s="97">
        <v>0.74006000000000005</v>
      </c>
      <c r="E459" s="99">
        <f t="shared" si="35"/>
        <v>1.2349329784071559</v>
      </c>
      <c r="F459" s="98">
        <v>28.507053500000001</v>
      </c>
      <c r="G459" s="97">
        <v>49.859200000000001</v>
      </c>
      <c r="H459" s="99">
        <f t="shared" si="36"/>
        <v>-0.42824887884282137</v>
      </c>
      <c r="I459" s="100">
        <f t="shared" si="37"/>
        <v>17.235381286825845</v>
      </c>
    </row>
    <row r="460" spans="1:9" x14ac:dyDescent="0.15">
      <c r="A460" s="115" t="s">
        <v>887</v>
      </c>
      <c r="B460" s="116" t="s">
        <v>888</v>
      </c>
      <c r="C460" s="98">
        <v>0.47165452000000002</v>
      </c>
      <c r="D460" s="97">
        <v>0.1222983</v>
      </c>
      <c r="E460" s="99">
        <f t="shared" si="35"/>
        <v>2.8565909746905724</v>
      </c>
      <c r="F460" s="98">
        <v>8.5363160000000007E-2</v>
      </c>
      <c r="G460" s="97">
        <v>1.7349360000000001E-2</v>
      </c>
      <c r="H460" s="99">
        <f t="shared" si="36"/>
        <v>3.9202483549825473</v>
      </c>
      <c r="I460" s="100">
        <f t="shared" si="37"/>
        <v>0.18098662554956541</v>
      </c>
    </row>
    <row r="461" spans="1:9" x14ac:dyDescent="0.15">
      <c r="A461" s="115" t="s">
        <v>375</v>
      </c>
      <c r="B461" s="116" t="s">
        <v>884</v>
      </c>
      <c r="C461" s="98">
        <v>5.5220669500000001</v>
      </c>
      <c r="D461" s="97">
        <v>4.5030118760000004</v>
      </c>
      <c r="E461" s="99">
        <f t="shared" si="35"/>
        <v>0.22630521572268658</v>
      </c>
      <c r="F461" s="98">
        <v>2.5740465399999999</v>
      </c>
      <c r="G461" s="97">
        <v>4.89756503</v>
      </c>
      <c r="H461" s="99">
        <f t="shared" si="36"/>
        <v>-0.47442320331987509</v>
      </c>
      <c r="I461" s="100">
        <f t="shared" si="37"/>
        <v>0.46613823470575627</v>
      </c>
    </row>
    <row r="462" spans="1:9" x14ac:dyDescent="0.15">
      <c r="A462" s="115" t="s">
        <v>376</v>
      </c>
      <c r="B462" s="116" t="s">
        <v>886</v>
      </c>
      <c r="C462" s="98">
        <v>3.288783</v>
      </c>
      <c r="D462" s="97">
        <v>0.52363488999999996</v>
      </c>
      <c r="E462" s="99">
        <f t="shared" si="35"/>
        <v>5.280679654482153</v>
      </c>
      <c r="F462" s="98">
        <v>0.75940819999999998</v>
      </c>
      <c r="G462" s="97">
        <v>8.6866880000000007E-2</v>
      </c>
      <c r="H462" s="99">
        <f t="shared" si="36"/>
        <v>7.7422064658014644</v>
      </c>
      <c r="I462" s="100">
        <f t="shared" si="37"/>
        <v>0.23090857621193006</v>
      </c>
    </row>
    <row r="463" spans="1:9" x14ac:dyDescent="0.15">
      <c r="A463" s="115" t="s">
        <v>377</v>
      </c>
      <c r="B463" s="116" t="s">
        <v>885</v>
      </c>
      <c r="C463" s="98">
        <v>3.8976653300000002</v>
      </c>
      <c r="D463" s="97">
        <v>1.57701943</v>
      </c>
      <c r="E463" s="99">
        <f t="shared" si="35"/>
        <v>1.4715391934010604</v>
      </c>
      <c r="F463" s="98">
        <v>43.797521889999999</v>
      </c>
      <c r="G463" s="97">
        <v>1.5713670725359701</v>
      </c>
      <c r="H463" s="99">
        <f t="shared" si="36"/>
        <v>26.872241092157306</v>
      </c>
      <c r="I463" s="100">
        <f t="shared" si="37"/>
        <v>11.23686057725228</v>
      </c>
    </row>
    <row r="464" spans="1:9" x14ac:dyDescent="0.15">
      <c r="A464" s="115" t="s">
        <v>444</v>
      </c>
      <c r="B464" s="114" t="s">
        <v>445</v>
      </c>
      <c r="C464" s="98">
        <v>1.72172773</v>
      </c>
      <c r="D464" s="97">
        <v>1.42587726</v>
      </c>
      <c r="E464" s="99">
        <f t="shared" si="35"/>
        <v>0.20748663177362126</v>
      </c>
      <c r="F464" s="98">
        <v>0.24929952999999999</v>
      </c>
      <c r="G464" s="97">
        <v>0.19213953</v>
      </c>
      <c r="H464" s="99">
        <f t="shared" si="36"/>
        <v>0.29749214021705983</v>
      </c>
      <c r="I464" s="100">
        <f t="shared" si="37"/>
        <v>0.14479614032818069</v>
      </c>
    </row>
    <row r="465" spans="1:9" x14ac:dyDescent="0.15">
      <c r="A465" s="106" t="s">
        <v>889</v>
      </c>
      <c r="B465" s="117" t="s">
        <v>890</v>
      </c>
      <c r="C465" s="98">
        <v>15.527414140000001</v>
      </c>
      <c r="D465" s="97">
        <v>46.217755279999999</v>
      </c>
      <c r="E465" s="99">
        <f t="shared" si="35"/>
        <v>-0.66403789959225379</v>
      </c>
      <c r="F465" s="98">
        <v>11.514345499999999</v>
      </c>
      <c r="G465" s="107">
        <v>46.241308070000002</v>
      </c>
      <c r="H465" s="99">
        <f t="shared" si="36"/>
        <v>-0.75099438185075551</v>
      </c>
      <c r="I465" s="100">
        <f t="shared" si="37"/>
        <v>0.74154945544590201</v>
      </c>
    </row>
    <row r="466" spans="1:9" x14ac:dyDescent="0.15">
      <c r="A466" s="101"/>
      <c r="B466" s="125"/>
      <c r="C466" s="13">
        <f>SUM(C7:C465)</f>
        <v>10019.817183175015</v>
      </c>
      <c r="D466" s="13">
        <f>SUM(D7:D465)</f>
        <v>10482.80009548401</v>
      </c>
      <c r="E466" s="12">
        <f t="shared" si="35"/>
        <v>-4.4165958340505629E-2</v>
      </c>
      <c r="F466" s="11">
        <f>SUM(F7:F465)</f>
        <v>14625.718000481811</v>
      </c>
      <c r="G466" s="13">
        <f>SUM(G7:G465)</f>
        <v>25446.836389240958</v>
      </c>
      <c r="H466" s="12">
        <f t="shared" si="36"/>
        <v>-0.42524415307414665</v>
      </c>
      <c r="I466" s="17">
        <f>IF(ISERROR(F466/C466),"",(F466/C466))</f>
        <v>1.4596791271841656</v>
      </c>
    </row>
  </sheetData>
  <mergeCells count="2">
    <mergeCell ref="C5:E5"/>
    <mergeCell ref="F5:I5"/>
  </mergeCells>
  <phoneticPr fontId="2" type="noConversion"/>
  <pageMargins left="0.75" right="0.75" top="1" bottom="1" header="0.5" footer="0.5"/>
  <pageSetup paperSize="9" orientation="portrait" horizontalDpi="300" verticalDpi="300" copies="0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XTF Exchange Traded Funds</vt:lpstr>
      <vt:lpstr>XTF - Cascade OTC</vt:lpstr>
      <vt:lpstr>'XTF Exchange Traded Funds'!Print_Area</vt:lpstr>
    </vt:vector>
  </TitlesOfParts>
  <Company>Deutsche Börse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Microsoft Office User</cp:lastModifiedBy>
  <cp:lastPrinted>2009-04-15T13:19:51Z</cp:lastPrinted>
  <dcterms:created xsi:type="dcterms:W3CDTF">2008-04-23T07:36:26Z</dcterms:created>
  <dcterms:modified xsi:type="dcterms:W3CDTF">2022-10-31T17:45:30Z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3;&#10;&lt;root reqver=&quot;17819&quot;&gt;&lt;version val=&quot;17868&quot;/&gt;&lt;CXlWorkbook id=&quot;1&quot;&gt;&lt;m_cxllink/&gt;&lt;/CXlWorkbook&gt;&lt;/root&gt;">
    <vt:bool>false</vt:bool>
  </property>
</Properties>
</file>