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Commodities'!$A$6:$M$229</definedName>
    <definedName name="_xlnm._FilterDatabase" localSheetId="4" hidden="1">'Exchange Traded Notes'!$A$6:$M$159</definedName>
    <definedName name="_xlnm._FilterDatabase" localSheetId="2" hidden="1">'XTF - OTC Turnover'!$A$6:$L$1083</definedName>
    <definedName name="_xlnm._FilterDatabase" localSheetId="1" hidden="1">'XTF Exchange Traded Funds'!$A$5:$K$1062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L1068" i="25" l="1"/>
  <c r="L1069" i="25"/>
  <c r="L1070" i="25"/>
  <c r="L1071" i="25"/>
  <c r="L1072" i="25"/>
  <c r="L1073" i="25"/>
  <c r="L1074" i="25"/>
  <c r="L1075" i="25"/>
  <c r="L1076" i="25"/>
  <c r="L1077" i="25"/>
  <c r="L1078" i="25"/>
  <c r="L1079" i="25"/>
  <c r="L1080" i="25"/>
  <c r="L1081" i="25"/>
  <c r="L1082" i="25"/>
  <c r="L516" i="25"/>
  <c r="L517" i="25"/>
  <c r="L518" i="25"/>
  <c r="L519" i="25"/>
  <c r="L520" i="25"/>
  <c r="L521" i="25"/>
  <c r="L522" i="25"/>
  <c r="L523" i="25"/>
  <c r="L524" i="25"/>
  <c r="L525" i="25"/>
  <c r="L526" i="25"/>
  <c r="L527" i="25"/>
  <c r="L528" i="25"/>
  <c r="L529" i="25"/>
  <c r="L530" i="25"/>
  <c r="L531" i="25"/>
  <c r="L532" i="25"/>
  <c r="L533" i="25"/>
  <c r="L534" i="25"/>
  <c r="L535" i="25"/>
  <c r="L536" i="25"/>
  <c r="L537" i="25"/>
  <c r="L538" i="25"/>
  <c r="L539" i="25"/>
  <c r="L540" i="25"/>
  <c r="L541" i="25"/>
  <c r="L542" i="25"/>
  <c r="L543" i="25"/>
  <c r="L544" i="25"/>
  <c r="L545" i="25"/>
  <c r="L546" i="25"/>
  <c r="L547" i="25"/>
  <c r="L548" i="25"/>
  <c r="L549" i="25"/>
  <c r="L550" i="25"/>
  <c r="L551" i="25"/>
  <c r="L552" i="25"/>
  <c r="L553" i="25"/>
  <c r="L554" i="25"/>
  <c r="L555" i="25"/>
  <c r="L556" i="25"/>
  <c r="L557" i="25"/>
  <c r="L558" i="25"/>
  <c r="L559" i="25"/>
  <c r="L560" i="25"/>
  <c r="L561" i="25"/>
  <c r="L562" i="25"/>
  <c r="L563" i="25"/>
  <c r="L564" i="25"/>
  <c r="L565" i="25"/>
  <c r="L566" i="25"/>
  <c r="L567" i="25"/>
  <c r="L568" i="25"/>
  <c r="L569" i="25"/>
  <c r="L570" i="25"/>
  <c r="L571" i="25"/>
  <c r="L572" i="25"/>
  <c r="L573" i="25"/>
  <c r="L574" i="25"/>
  <c r="L575" i="25"/>
  <c r="L576" i="25"/>
  <c r="L577" i="25"/>
  <c r="L578" i="25"/>
  <c r="L579" i="25"/>
  <c r="L580" i="25"/>
  <c r="L581" i="25"/>
  <c r="L582" i="25"/>
  <c r="L583" i="25"/>
  <c r="L584" i="25"/>
  <c r="L585" i="25"/>
  <c r="L586" i="25"/>
  <c r="L587" i="25"/>
  <c r="L588" i="25"/>
  <c r="L589" i="25"/>
  <c r="L590" i="25"/>
  <c r="L591" i="25"/>
  <c r="L592" i="25"/>
  <c r="L593" i="25"/>
  <c r="L594" i="25"/>
  <c r="L595" i="25"/>
  <c r="L596" i="25"/>
  <c r="L597" i="25"/>
  <c r="L598" i="25"/>
  <c r="L599" i="25"/>
  <c r="L600" i="25"/>
  <c r="L601" i="25"/>
  <c r="L602" i="25"/>
  <c r="L603" i="25"/>
  <c r="L604" i="25"/>
  <c r="L605" i="25"/>
  <c r="L606" i="25"/>
  <c r="L607" i="25"/>
  <c r="L608" i="25"/>
  <c r="L609" i="25"/>
  <c r="L610" i="25"/>
  <c r="L611" i="25"/>
  <c r="L612" i="25"/>
  <c r="L613" i="25"/>
  <c r="L614" i="25"/>
  <c r="L615" i="25"/>
  <c r="L616" i="25"/>
  <c r="L617" i="25"/>
  <c r="L618" i="25"/>
  <c r="L619" i="25"/>
  <c r="L620" i="25"/>
  <c r="L621" i="25"/>
  <c r="L622" i="25"/>
  <c r="L623" i="25"/>
  <c r="L624" i="25"/>
  <c r="L625" i="25"/>
  <c r="L626" i="25"/>
  <c r="L627" i="25"/>
  <c r="L628" i="25"/>
  <c r="L629" i="25"/>
  <c r="L630" i="25"/>
  <c r="L631" i="25"/>
  <c r="L632" i="25"/>
  <c r="L633" i="25"/>
  <c r="L634" i="25"/>
  <c r="L635" i="25"/>
  <c r="L636" i="25"/>
  <c r="L637" i="25"/>
  <c r="L638" i="25"/>
  <c r="L639" i="25"/>
  <c r="L640" i="25"/>
  <c r="L641" i="25"/>
  <c r="L642" i="25"/>
  <c r="L643" i="25"/>
  <c r="L644" i="25"/>
  <c r="L645" i="25"/>
  <c r="L646" i="25"/>
  <c r="L647" i="25"/>
  <c r="L648" i="25"/>
  <c r="L649" i="25"/>
  <c r="L650" i="25"/>
  <c r="L651" i="25"/>
  <c r="L652" i="25"/>
  <c r="L653" i="25"/>
  <c r="L654" i="25"/>
  <c r="L655" i="25"/>
  <c r="L656" i="25"/>
  <c r="L657" i="25"/>
  <c r="L658" i="25"/>
  <c r="L659" i="25"/>
  <c r="L660" i="25"/>
  <c r="L661" i="25"/>
  <c r="L662" i="25"/>
  <c r="L663" i="25"/>
  <c r="L664" i="25"/>
  <c r="L665" i="25"/>
  <c r="L666" i="25"/>
  <c r="L667" i="25"/>
  <c r="L668" i="25"/>
  <c r="L669" i="25"/>
  <c r="L670" i="25"/>
  <c r="L671" i="25"/>
  <c r="L672" i="25"/>
  <c r="L673" i="25"/>
  <c r="L674" i="25"/>
  <c r="L675" i="25"/>
  <c r="L676" i="25"/>
  <c r="L677" i="25"/>
  <c r="L678" i="25"/>
  <c r="L679" i="25"/>
  <c r="L680" i="25"/>
  <c r="L681" i="25"/>
  <c r="L682" i="25"/>
  <c r="L683" i="25"/>
  <c r="L684" i="25"/>
  <c r="L685" i="25"/>
  <c r="L686" i="25"/>
  <c r="L687" i="25"/>
  <c r="L688" i="25"/>
  <c r="L689" i="25"/>
  <c r="L690" i="25"/>
  <c r="L691" i="25"/>
  <c r="L692" i="25"/>
  <c r="L693" i="25"/>
  <c r="L694" i="25"/>
  <c r="L695" i="25"/>
  <c r="L696" i="25"/>
  <c r="L697" i="25"/>
  <c r="L698" i="25"/>
  <c r="L699" i="25"/>
  <c r="L700" i="25"/>
  <c r="L701" i="25"/>
  <c r="L702" i="25"/>
  <c r="L703" i="25"/>
  <c r="L704" i="25"/>
  <c r="L705" i="25"/>
  <c r="L706" i="25"/>
  <c r="L707" i="25"/>
  <c r="L708" i="25"/>
  <c r="L709" i="25"/>
  <c r="L710" i="25"/>
  <c r="L711" i="25"/>
  <c r="L712" i="25"/>
  <c r="L713" i="25"/>
  <c r="L714" i="25"/>
  <c r="L715" i="25"/>
  <c r="L716" i="25"/>
  <c r="L717" i="25"/>
  <c r="L718" i="25"/>
  <c r="L719" i="25"/>
  <c r="L720" i="25"/>
  <c r="L721" i="25"/>
  <c r="L722" i="25"/>
  <c r="L723" i="25"/>
  <c r="L724" i="25"/>
  <c r="L725" i="25"/>
  <c r="L726" i="25"/>
  <c r="L727" i="25"/>
  <c r="L728" i="25"/>
  <c r="L729" i="25"/>
  <c r="L730" i="25"/>
  <c r="L731" i="25"/>
  <c r="L732" i="25"/>
  <c r="L733" i="25"/>
  <c r="L734" i="25"/>
  <c r="L735" i="25"/>
  <c r="L736" i="25"/>
  <c r="L737" i="25"/>
  <c r="L738" i="25"/>
  <c r="L739" i="25"/>
  <c r="L740" i="25"/>
  <c r="L741" i="25"/>
  <c r="L742" i="25"/>
  <c r="L743" i="25"/>
  <c r="L744" i="25"/>
  <c r="L745" i="25"/>
  <c r="L746" i="25"/>
  <c r="L747" i="25"/>
  <c r="L748" i="25"/>
  <c r="L749" i="25"/>
  <c r="L750" i="25"/>
  <c r="L751" i="25"/>
  <c r="L752" i="25"/>
  <c r="L753" i="25"/>
  <c r="L754" i="25"/>
  <c r="L755" i="25"/>
  <c r="L756" i="25"/>
  <c r="L757" i="25"/>
  <c r="L758" i="25"/>
  <c r="L759" i="25"/>
  <c r="L760" i="25"/>
  <c r="L761" i="25"/>
  <c r="L762" i="25"/>
  <c r="L763" i="25"/>
  <c r="L764" i="25"/>
  <c r="L765" i="25"/>
  <c r="L766" i="25"/>
  <c r="L767" i="25"/>
  <c r="L768" i="25"/>
  <c r="L769" i="25"/>
  <c r="L770" i="25"/>
  <c r="L771" i="25"/>
  <c r="L772" i="25"/>
  <c r="L773" i="25"/>
  <c r="L774" i="25"/>
  <c r="L775" i="25"/>
  <c r="L776" i="25"/>
  <c r="L777" i="25"/>
  <c r="L778" i="25"/>
  <c r="L779" i="25"/>
  <c r="L780" i="25"/>
  <c r="L781" i="25"/>
  <c r="L782" i="25"/>
  <c r="L783" i="25"/>
  <c r="L784" i="25"/>
  <c r="L785" i="25"/>
  <c r="L786" i="25"/>
  <c r="L787" i="25"/>
  <c r="L788" i="25"/>
  <c r="L789" i="25"/>
  <c r="L790" i="25"/>
  <c r="L791" i="25"/>
  <c r="L792" i="25"/>
  <c r="L793" i="25"/>
  <c r="L794" i="25"/>
  <c r="L795" i="25"/>
  <c r="L796" i="25"/>
  <c r="L797" i="25"/>
  <c r="L798" i="25"/>
  <c r="L799" i="25"/>
  <c r="L800" i="25"/>
  <c r="L801" i="25"/>
  <c r="L802" i="25"/>
  <c r="L803" i="25"/>
  <c r="L804" i="25"/>
  <c r="L805" i="25"/>
  <c r="L806" i="25"/>
  <c r="L807" i="25"/>
  <c r="L808" i="25"/>
  <c r="L809" i="25"/>
  <c r="L810" i="25"/>
  <c r="L811" i="25"/>
  <c r="L812" i="25"/>
  <c r="L813" i="25"/>
  <c r="L814" i="25"/>
  <c r="L815" i="25"/>
  <c r="L816" i="25"/>
  <c r="L817" i="25"/>
  <c r="L818" i="25"/>
  <c r="L819" i="25"/>
  <c r="L820" i="25"/>
  <c r="L821" i="25"/>
  <c r="L822" i="25"/>
  <c r="L823" i="25"/>
  <c r="L824" i="25"/>
  <c r="L825" i="25"/>
  <c r="L826" i="25"/>
  <c r="L827" i="25"/>
  <c r="L828" i="25"/>
  <c r="L829" i="25"/>
  <c r="L830" i="25"/>
  <c r="L831" i="25"/>
  <c r="L832" i="25"/>
  <c r="L833" i="25"/>
  <c r="L834" i="25"/>
  <c r="L835" i="25"/>
  <c r="L836" i="25"/>
  <c r="L837" i="25"/>
  <c r="L838" i="25"/>
  <c r="L839" i="25"/>
  <c r="L840" i="25"/>
  <c r="L841" i="25"/>
  <c r="L842" i="25"/>
  <c r="L843" i="25"/>
  <c r="L844" i="25"/>
  <c r="L845" i="25"/>
  <c r="L846" i="25"/>
  <c r="L847" i="25"/>
  <c r="L848" i="25"/>
  <c r="L849" i="25"/>
  <c r="L850" i="25"/>
  <c r="L851" i="25"/>
  <c r="L852" i="25"/>
  <c r="L853" i="25"/>
  <c r="L854" i="25"/>
  <c r="L855" i="25"/>
  <c r="L856" i="25"/>
  <c r="L857" i="25"/>
  <c r="L858" i="25"/>
  <c r="L859" i="25"/>
  <c r="L860" i="25"/>
  <c r="L861" i="25"/>
  <c r="L862" i="25"/>
  <c r="L863" i="25"/>
  <c r="L864" i="25"/>
  <c r="L865" i="25"/>
  <c r="L866" i="25"/>
  <c r="L867" i="25"/>
  <c r="L868" i="25"/>
  <c r="L869" i="25"/>
  <c r="L870" i="25"/>
  <c r="L871" i="25"/>
  <c r="L872" i="25"/>
  <c r="L873" i="25"/>
  <c r="L874" i="25"/>
  <c r="L875" i="25"/>
  <c r="L876" i="25"/>
  <c r="L877" i="25"/>
  <c r="L878" i="25"/>
  <c r="L879" i="25"/>
  <c r="L880" i="25"/>
  <c r="L881" i="25"/>
  <c r="L882" i="25"/>
  <c r="L883" i="25"/>
  <c r="L884" i="25"/>
  <c r="L885" i="25"/>
  <c r="L886" i="25"/>
  <c r="L887" i="25"/>
  <c r="L888" i="25"/>
  <c r="L889" i="25"/>
  <c r="L890" i="25"/>
  <c r="L891" i="25"/>
  <c r="L892" i="25"/>
  <c r="L893" i="25"/>
  <c r="L894" i="25"/>
  <c r="L895" i="25"/>
  <c r="L896" i="25"/>
  <c r="L897" i="25"/>
  <c r="L898" i="25"/>
  <c r="L899" i="25"/>
  <c r="L900" i="25"/>
  <c r="L901" i="25"/>
  <c r="L902" i="25"/>
  <c r="L903" i="25"/>
  <c r="L904" i="25"/>
  <c r="L905" i="25"/>
  <c r="L906" i="25"/>
  <c r="L907" i="25"/>
  <c r="L908" i="25"/>
  <c r="L909" i="25"/>
  <c r="L910" i="25"/>
  <c r="L911" i="25"/>
  <c r="L912" i="25"/>
  <c r="L913" i="25"/>
  <c r="L914" i="25"/>
  <c r="L915" i="25"/>
  <c r="L916" i="25"/>
  <c r="L917" i="25"/>
  <c r="L918" i="25"/>
  <c r="L919" i="25"/>
  <c r="L920" i="25"/>
  <c r="L921" i="25"/>
  <c r="L922" i="25"/>
  <c r="L923" i="25"/>
  <c r="L924" i="25"/>
  <c r="L925" i="25"/>
  <c r="L926" i="25"/>
  <c r="L927" i="25"/>
  <c r="L928" i="25"/>
  <c r="L929" i="25"/>
  <c r="L930" i="25"/>
  <c r="L931" i="25"/>
  <c r="L932" i="25"/>
  <c r="L933" i="25"/>
  <c r="L934" i="25"/>
  <c r="L935" i="25"/>
  <c r="L936" i="25"/>
  <c r="L937" i="25"/>
  <c r="L938" i="25"/>
  <c r="L939" i="25"/>
  <c r="L940" i="25"/>
  <c r="L941" i="25"/>
  <c r="L942" i="25"/>
  <c r="L943" i="25"/>
  <c r="L944" i="25"/>
  <c r="L945" i="25"/>
  <c r="L946" i="25"/>
  <c r="L947" i="25"/>
  <c r="L948" i="25"/>
  <c r="L949" i="25"/>
  <c r="L950" i="25"/>
  <c r="L951" i="25"/>
  <c r="L952" i="25"/>
  <c r="L953" i="25"/>
  <c r="L954" i="25"/>
  <c r="L955" i="25"/>
  <c r="L956" i="25"/>
  <c r="L957" i="25"/>
  <c r="L958" i="25"/>
  <c r="L959" i="25"/>
  <c r="L960" i="25"/>
  <c r="L961" i="25"/>
  <c r="L962" i="25"/>
  <c r="L963" i="25"/>
  <c r="L964" i="25"/>
  <c r="L965" i="25"/>
  <c r="L966" i="25"/>
  <c r="L967" i="25"/>
  <c r="L968" i="25"/>
  <c r="L969" i="25"/>
  <c r="L970" i="25"/>
  <c r="L971" i="25"/>
  <c r="L972" i="25"/>
  <c r="L973" i="25"/>
  <c r="L974" i="25"/>
  <c r="L975" i="25"/>
  <c r="L976" i="25"/>
  <c r="L977" i="25"/>
  <c r="L978" i="25"/>
  <c r="L979" i="25"/>
  <c r="L980" i="25"/>
  <c r="L981" i="25"/>
  <c r="L982" i="25"/>
  <c r="L983" i="25"/>
  <c r="L984" i="25"/>
  <c r="L985" i="25"/>
  <c r="L986" i="25"/>
  <c r="L987" i="25"/>
  <c r="L988" i="25"/>
  <c r="L989" i="25"/>
  <c r="L990" i="25"/>
  <c r="L991" i="25"/>
  <c r="L992" i="25"/>
  <c r="L993" i="25"/>
  <c r="L994" i="25"/>
  <c r="L995" i="25"/>
  <c r="L996" i="25"/>
  <c r="L997" i="25"/>
  <c r="L998" i="25"/>
  <c r="L999" i="25"/>
  <c r="L1000" i="25"/>
  <c r="L1001" i="25"/>
  <c r="L1002" i="25"/>
  <c r="L1003" i="25"/>
  <c r="L1004" i="25"/>
  <c r="L1005" i="25"/>
  <c r="L1006" i="25"/>
  <c r="L1007" i="25"/>
  <c r="L1008" i="25"/>
  <c r="L1009" i="25"/>
  <c r="L1010" i="25"/>
  <c r="L1011" i="25"/>
  <c r="L1012" i="25"/>
  <c r="L1013" i="25"/>
  <c r="L1014" i="25"/>
  <c r="L1015" i="25"/>
  <c r="L1016" i="25"/>
  <c r="L1017" i="25"/>
  <c r="L1018" i="25"/>
  <c r="L1019" i="25"/>
  <c r="L1020" i="25"/>
  <c r="L1021" i="25"/>
  <c r="L1022" i="25"/>
  <c r="L1023" i="25"/>
  <c r="L1024" i="25"/>
  <c r="L1025" i="25"/>
  <c r="L1026" i="25"/>
  <c r="L1027" i="25"/>
  <c r="L1028" i="25"/>
  <c r="L1029" i="25"/>
  <c r="L1030" i="25"/>
  <c r="L1031" i="25"/>
  <c r="L1032" i="25"/>
  <c r="L1033" i="25"/>
  <c r="L1034" i="25"/>
  <c r="L1035" i="25"/>
  <c r="L1036" i="25"/>
  <c r="L1037" i="25"/>
  <c r="L1038" i="25"/>
  <c r="L1039" i="25"/>
  <c r="L1040" i="25"/>
  <c r="L1041" i="25"/>
  <c r="L1042" i="25"/>
  <c r="L1043" i="25"/>
  <c r="L1044" i="25"/>
  <c r="L1045" i="25"/>
  <c r="L1046" i="25"/>
  <c r="L1047" i="25"/>
  <c r="L1048" i="25"/>
  <c r="L1049" i="25"/>
  <c r="L1050" i="25"/>
  <c r="L1051" i="25"/>
  <c r="L1052" i="25"/>
  <c r="L1053" i="25"/>
  <c r="L1054" i="25"/>
  <c r="L1055" i="25"/>
  <c r="L1056" i="25"/>
  <c r="L1057" i="25"/>
  <c r="L1058" i="25"/>
  <c r="L1059" i="25"/>
  <c r="L1060" i="25"/>
  <c r="L1061" i="25"/>
  <c r="L491" i="25"/>
  <c r="L492" i="25"/>
  <c r="L493" i="25"/>
  <c r="L494" i="25"/>
  <c r="L495" i="25"/>
  <c r="L496" i="25"/>
  <c r="L497" i="25"/>
  <c r="L498" i="25"/>
  <c r="L499" i="25"/>
  <c r="L500" i="25"/>
  <c r="L501" i="25"/>
  <c r="L502" i="25"/>
  <c r="L503" i="25"/>
  <c r="L504" i="25"/>
  <c r="L505" i="25"/>
  <c r="L506" i="25"/>
  <c r="L507" i="25"/>
  <c r="L508" i="25"/>
  <c r="L509" i="25"/>
  <c r="L510" i="25"/>
  <c r="L511" i="25"/>
  <c r="L512" i="25"/>
  <c r="L513" i="25"/>
  <c r="L514" i="25"/>
  <c r="L515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H1077" i="28"/>
  <c r="H1078" i="28"/>
  <c r="H996" i="28"/>
  <c r="H997" i="28"/>
  <c r="H998" i="28"/>
  <c r="H999" i="28"/>
  <c r="H1000" i="28"/>
  <c r="H1001" i="28"/>
  <c r="H1002" i="28"/>
  <c r="H1003" i="28"/>
  <c r="H1004" i="28"/>
  <c r="H1005" i="28"/>
  <c r="H1006" i="28"/>
  <c r="H1007" i="28"/>
  <c r="H1008" i="28"/>
  <c r="H1009" i="28"/>
  <c r="H1010" i="28"/>
  <c r="H1011" i="28"/>
  <c r="H1012" i="28"/>
  <c r="H1013" i="28"/>
  <c r="H1014" i="28"/>
  <c r="H1015" i="28"/>
  <c r="H1016" i="28"/>
  <c r="H1017" i="28"/>
  <c r="H1018" i="28"/>
  <c r="H1019" i="28"/>
  <c r="H1020" i="28"/>
  <c r="H1021" i="28"/>
  <c r="H1022" i="28"/>
  <c r="H1023" i="28"/>
  <c r="H1024" i="28"/>
  <c r="H1025" i="28"/>
  <c r="H1026" i="28"/>
  <c r="H1027" i="28"/>
  <c r="H1028" i="28"/>
  <c r="H1029" i="28"/>
  <c r="H1030" i="28"/>
  <c r="H1031" i="28"/>
  <c r="H1032" i="28"/>
  <c r="H1033" i="28"/>
  <c r="H1034" i="28"/>
  <c r="H1035" i="28"/>
  <c r="H1046" i="28"/>
  <c r="H1047" i="28"/>
  <c r="H1048" i="28"/>
  <c r="H1049" i="28"/>
  <c r="H1050" i="28"/>
  <c r="H1051" i="28"/>
  <c r="H1052" i="28"/>
  <c r="H1053" i="28"/>
  <c r="H1054" i="28"/>
  <c r="H1055" i="28"/>
  <c r="H1038" i="28"/>
  <c r="H1039" i="28"/>
  <c r="H1056" i="28"/>
  <c r="H1040" i="28"/>
  <c r="H1036" i="28"/>
  <c r="H1057" i="28"/>
  <c r="H1041" i="28"/>
  <c r="H1037" i="28"/>
  <c r="H1042" i="28"/>
  <c r="H1043" i="28"/>
  <c r="H1044" i="28"/>
  <c r="H1058" i="28"/>
  <c r="H1059" i="28"/>
  <c r="H1045" i="28"/>
  <c r="H1060" i="28"/>
  <c r="H976" i="28"/>
  <c r="H977" i="28"/>
  <c r="H978" i="28"/>
  <c r="H979" i="28"/>
  <c r="H980" i="28"/>
  <c r="H981" i="28"/>
  <c r="H982" i="28"/>
  <c r="H983" i="28"/>
  <c r="H984" i="28"/>
  <c r="H985" i="28"/>
  <c r="H986" i="28"/>
  <c r="H987" i="28"/>
  <c r="H988" i="28"/>
  <c r="H989" i="28"/>
  <c r="H990" i="28"/>
  <c r="H991" i="28"/>
  <c r="H992" i="28"/>
  <c r="H993" i="28"/>
  <c r="H994" i="28"/>
  <c r="H995" i="28"/>
  <c r="H935" i="28"/>
  <c r="H936" i="28"/>
  <c r="H937" i="28"/>
  <c r="H938" i="28"/>
  <c r="H939" i="28"/>
  <c r="H940" i="28"/>
  <c r="H941" i="28"/>
  <c r="H942" i="28"/>
  <c r="H943" i="28"/>
  <c r="H944" i="28"/>
  <c r="H945" i="28"/>
  <c r="H946" i="28"/>
  <c r="H947" i="28"/>
  <c r="H948" i="28"/>
  <c r="H949" i="28"/>
  <c r="H662" i="28"/>
  <c r="H663" i="28"/>
  <c r="G1083" i="28" l="1"/>
  <c r="B1083" i="28"/>
  <c r="B1062" i="28" l="1"/>
  <c r="G1062" i="28"/>
  <c r="F1062" i="28"/>
  <c r="J1062" i="28" l="1"/>
  <c r="J1083" i="28"/>
  <c r="K1080" i="25" l="1"/>
  <c r="K1077" i="25"/>
  <c r="K1073" i="25"/>
  <c r="K1081" i="25"/>
  <c r="K1082" i="25"/>
  <c r="K1074" i="25"/>
  <c r="H1057" i="25"/>
  <c r="H1058" i="25"/>
  <c r="H1059" i="25"/>
  <c r="H1060" i="25"/>
  <c r="H1061" i="25"/>
  <c r="K1043" i="25"/>
  <c r="K1044" i="25"/>
  <c r="K1045" i="25"/>
  <c r="K1046" i="25"/>
  <c r="K1047" i="25"/>
  <c r="K1048" i="25"/>
  <c r="K1049" i="25"/>
  <c r="K1050" i="25"/>
  <c r="K1051" i="25"/>
  <c r="K1052" i="25"/>
  <c r="K1053" i="25"/>
  <c r="K1054" i="25"/>
  <c r="K1055" i="25"/>
  <c r="K1056" i="25"/>
  <c r="K1057" i="25"/>
  <c r="K1058" i="25"/>
  <c r="K1059" i="25"/>
  <c r="K1060" i="25"/>
  <c r="K1061" i="25"/>
  <c r="K907" i="25"/>
  <c r="B1083" i="25"/>
  <c r="J1062" i="25"/>
  <c r="G1083" i="25"/>
  <c r="F1083" i="25"/>
  <c r="B1062" i="25"/>
  <c r="F1062" i="25"/>
  <c r="G8" i="25"/>
  <c r="G9" i="25"/>
  <c r="H9" i="25" s="1"/>
  <c r="G10" i="25"/>
  <c r="H10" i="25" s="1"/>
  <c r="G23" i="25"/>
  <c r="H23" i="25" s="1"/>
  <c r="G166" i="25"/>
  <c r="G12" i="25"/>
  <c r="H12" i="25" s="1"/>
  <c r="G11" i="25"/>
  <c r="H11" i="25" s="1"/>
  <c r="G13" i="25"/>
  <c r="H13" i="25" s="1"/>
  <c r="G14" i="25"/>
  <c r="G160" i="25"/>
  <c r="H160" i="25" s="1"/>
  <c r="G16" i="25"/>
  <c r="H16" i="25" s="1"/>
  <c r="G19" i="25"/>
  <c r="G61" i="25"/>
  <c r="G21" i="25"/>
  <c r="G46" i="25"/>
  <c r="G27" i="25"/>
  <c r="H27" i="25" s="1"/>
  <c r="G59" i="25"/>
  <c r="G83" i="25"/>
  <c r="G31" i="25"/>
  <c r="H31" i="25" s="1"/>
  <c r="G55" i="25"/>
  <c r="H55" i="25" s="1"/>
  <c r="G17" i="25"/>
  <c r="G18" i="25"/>
  <c r="G257" i="25"/>
  <c r="H257" i="25" s="1"/>
  <c r="G54" i="25"/>
  <c r="G36" i="25"/>
  <c r="H36" i="25" s="1"/>
  <c r="G20" i="25"/>
  <c r="H20" i="25" s="1"/>
  <c r="G26" i="25"/>
  <c r="H26" i="25" s="1"/>
  <c r="G534" i="25"/>
  <c r="H534" i="25" s="1"/>
  <c r="G71" i="25"/>
  <c r="G39" i="25"/>
  <c r="H39" i="25" s="1"/>
  <c r="G91" i="25"/>
  <c r="H91" i="25" s="1"/>
  <c r="G28" i="25"/>
  <c r="H28" i="25" s="1"/>
  <c r="G126" i="25"/>
  <c r="G243" i="25"/>
  <c r="G38" i="25"/>
  <c r="H38" i="25" s="1"/>
  <c r="G148" i="25"/>
  <c r="G103" i="25"/>
  <c r="G77" i="25"/>
  <c r="H77" i="25" s="1"/>
  <c r="G42" i="25"/>
  <c r="H42" i="25" s="1"/>
  <c r="G97" i="25"/>
  <c r="H97" i="25" s="1"/>
  <c r="G104" i="25"/>
  <c r="H104" i="25" s="1"/>
  <c r="G129" i="25"/>
  <c r="G25" i="25"/>
  <c r="H25" i="25" s="1"/>
  <c r="G67" i="25"/>
  <c r="G64" i="25"/>
  <c r="G45" i="25"/>
  <c r="G143" i="25"/>
  <c r="H143" i="25" s="1"/>
  <c r="G291" i="25"/>
  <c r="G50" i="25"/>
  <c r="G52" i="25"/>
  <c r="H52" i="25" s="1"/>
  <c r="G30" i="25"/>
  <c r="H30" i="25" s="1"/>
  <c r="G135" i="25"/>
  <c r="H135" i="25" s="1"/>
  <c r="G63" i="25"/>
  <c r="G15" i="25"/>
  <c r="H15" i="25" s="1"/>
  <c r="G273" i="25"/>
  <c r="H273" i="25" s="1"/>
  <c r="G105" i="25"/>
  <c r="H105" i="25" s="1"/>
  <c r="G53" i="25"/>
  <c r="H53" i="25" s="1"/>
  <c r="G331" i="25"/>
  <c r="H331" i="25" s="1"/>
  <c r="G84" i="25"/>
  <c r="H84" i="25" s="1"/>
  <c r="G123" i="25"/>
  <c r="G24" i="25"/>
  <c r="G107" i="25"/>
  <c r="G182" i="25"/>
  <c r="H182" i="25" s="1"/>
  <c r="G68" i="25"/>
  <c r="H68" i="25" s="1"/>
  <c r="G235" i="25"/>
  <c r="G319" i="25"/>
  <c r="G142" i="25"/>
  <c r="H142" i="25" s="1"/>
  <c r="G37" i="25"/>
  <c r="H37" i="25" s="1"/>
  <c r="G44" i="25"/>
  <c r="G102" i="25"/>
  <c r="G85" i="25"/>
  <c r="H85" i="25" s="1"/>
  <c r="G33" i="25"/>
  <c r="G82" i="25"/>
  <c r="H82" i="25" s="1"/>
  <c r="G206" i="25"/>
  <c r="H206" i="25" s="1"/>
  <c r="G130" i="25"/>
  <c r="H130" i="25" s="1"/>
  <c r="G158" i="25"/>
  <c r="H158" i="25" s="1"/>
  <c r="G87" i="25"/>
  <c r="G40" i="25"/>
  <c r="H40" i="25" s="1"/>
  <c r="G90" i="25"/>
  <c r="H90" i="25" s="1"/>
  <c r="G150" i="25"/>
  <c r="H150" i="25" s="1"/>
  <c r="G75" i="25"/>
  <c r="G35" i="25"/>
  <c r="G58" i="25"/>
  <c r="H58" i="25" s="1"/>
  <c r="G120" i="25"/>
  <c r="G72" i="25"/>
  <c r="G51" i="25"/>
  <c r="H51" i="25" s="1"/>
  <c r="G284" i="25"/>
  <c r="H284" i="25" s="1"/>
  <c r="G86" i="25"/>
  <c r="G341" i="25"/>
  <c r="H341" i="25" s="1"/>
  <c r="G149" i="25"/>
  <c r="G47" i="25"/>
  <c r="H47" i="25" s="1"/>
  <c r="G321" i="25"/>
  <c r="G167" i="25"/>
  <c r="G22" i="25"/>
  <c r="G554" i="25"/>
  <c r="H554" i="25" s="1"/>
  <c r="G147" i="25"/>
  <c r="G29" i="25"/>
  <c r="G99" i="25"/>
  <c r="H99" i="25" s="1"/>
  <c r="G215" i="25"/>
  <c r="H215" i="25" s="1"/>
  <c r="G73" i="25"/>
  <c r="H73" i="25" s="1"/>
  <c r="G159" i="25"/>
  <c r="G65" i="25"/>
  <c r="H65" i="25" s="1"/>
  <c r="G405" i="25"/>
  <c r="H405" i="25" s="1"/>
  <c r="G146" i="25"/>
  <c r="H146" i="25" s="1"/>
  <c r="G176" i="25"/>
  <c r="H176" i="25" s="1"/>
  <c r="G281" i="25"/>
  <c r="H281" i="25" s="1"/>
  <c r="G111" i="25"/>
  <c r="H111" i="25" s="1"/>
  <c r="G115" i="25"/>
  <c r="G318" i="25"/>
  <c r="G164" i="25"/>
  <c r="G175" i="25"/>
  <c r="H175" i="25" s="1"/>
  <c r="G156" i="25"/>
  <c r="H156" i="25" s="1"/>
  <c r="G309" i="25"/>
  <c r="G114" i="25"/>
  <c r="G329" i="25"/>
  <c r="H329" i="25" s="1"/>
  <c r="G201" i="25"/>
  <c r="G251" i="25"/>
  <c r="G275" i="25"/>
  <c r="G106" i="25"/>
  <c r="H106" i="25" s="1"/>
  <c r="G290" i="25"/>
  <c r="G74" i="25"/>
  <c r="H74" i="25" s="1"/>
  <c r="G477" i="25"/>
  <c r="H477" i="25" s="1"/>
  <c r="G80" i="25"/>
  <c r="H80" i="25" s="1"/>
  <c r="G122" i="25"/>
  <c r="H122" i="25" s="1"/>
  <c r="G738" i="25"/>
  <c r="G382" i="25"/>
  <c r="H382" i="25" s="1"/>
  <c r="G229" i="25"/>
  <c r="H229" i="25" s="1"/>
  <c r="G188" i="25"/>
  <c r="H188" i="25" s="1"/>
  <c r="G301" i="25"/>
  <c r="G258" i="25"/>
  <c r="G32" i="25"/>
  <c r="H32" i="25" s="1"/>
  <c r="G420" i="25"/>
  <c r="G453" i="25"/>
  <c r="G155" i="25"/>
  <c r="G501" i="25"/>
  <c r="H501" i="25" s="1"/>
  <c r="G81" i="25"/>
  <c r="H81" i="25" s="1"/>
  <c r="G268" i="25"/>
  <c r="G270" i="25"/>
  <c r="G168" i="25"/>
  <c r="H168" i="25" s="1"/>
  <c r="G189" i="25"/>
  <c r="G261" i="25"/>
  <c r="G154" i="25"/>
  <c r="G133" i="25"/>
  <c r="H133" i="25" s="1"/>
  <c r="G549" i="25"/>
  <c r="G218" i="25"/>
  <c r="G78" i="25"/>
  <c r="H78" i="25" s="1"/>
  <c r="G112" i="25"/>
  <c r="H112" i="25" s="1"/>
  <c r="G165" i="25"/>
  <c r="G435" i="25"/>
  <c r="G224" i="25"/>
  <c r="H224" i="25" s="1"/>
  <c r="G117" i="25"/>
  <c r="H117" i="25" s="1"/>
  <c r="G48" i="25"/>
  <c r="H48" i="25" s="1"/>
  <c r="G808" i="25"/>
  <c r="H808" i="25" s="1"/>
  <c r="G56" i="25"/>
  <c r="H56" i="25" s="1"/>
  <c r="G260" i="25"/>
  <c r="H260" i="25" s="1"/>
  <c r="G191" i="25"/>
  <c r="G100" i="25"/>
  <c r="G727" i="25"/>
  <c r="G883" i="25"/>
  <c r="H883" i="25" s="1"/>
  <c r="G280" i="25"/>
  <c r="H280" i="25" s="1"/>
  <c r="G486" i="25"/>
  <c r="G49" i="25"/>
  <c r="G118" i="25"/>
  <c r="H118" i="25" s="1"/>
  <c r="G292" i="25"/>
  <c r="H292" i="25" s="1"/>
  <c r="G196" i="25"/>
  <c r="G198" i="25"/>
  <c r="G425" i="25"/>
  <c r="H425" i="25" s="1"/>
  <c r="G70" i="25"/>
  <c r="G116" i="25"/>
  <c r="H116" i="25" s="1"/>
  <c r="G314" i="25"/>
  <c r="H314" i="25" s="1"/>
  <c r="G208" i="25"/>
  <c r="H208" i="25" s="1"/>
  <c r="G295" i="25"/>
  <c r="H295" i="25" s="1"/>
  <c r="G401" i="25"/>
  <c r="G62" i="25"/>
  <c r="H62" i="25" s="1"/>
  <c r="G377" i="25"/>
  <c r="H377" i="25" s="1"/>
  <c r="G180" i="25"/>
  <c r="H180" i="25" s="1"/>
  <c r="G338" i="25"/>
  <c r="G752" i="25"/>
  <c r="G172" i="25"/>
  <c r="H172" i="25" s="1"/>
  <c r="G153" i="25"/>
  <c r="H153" i="25" s="1"/>
  <c r="G109" i="25"/>
  <c r="G212" i="25"/>
  <c r="G476" i="25"/>
  <c r="H476" i="25" s="1"/>
  <c r="G230" i="25"/>
  <c r="H230" i="25" s="1"/>
  <c r="G41" i="25"/>
  <c r="H41" i="25" s="1"/>
  <c r="G141" i="25"/>
  <c r="G545" i="25"/>
  <c r="H545" i="25" s="1"/>
  <c r="G96" i="25"/>
  <c r="H96" i="25" s="1"/>
  <c r="G324" i="25"/>
  <c r="G60" i="25"/>
  <c r="G385" i="25"/>
  <c r="H385" i="25" s="1"/>
  <c r="G524" i="25"/>
  <c r="G98" i="25"/>
  <c r="G119" i="25"/>
  <c r="H119" i="25" s="1"/>
  <c r="G184" i="25"/>
  <c r="H184" i="25" s="1"/>
  <c r="G225" i="25"/>
  <c r="H225" i="25" s="1"/>
  <c r="G134" i="25"/>
  <c r="G76" i="25"/>
  <c r="H76" i="25" s="1"/>
  <c r="G157" i="25"/>
  <c r="H157" i="25" s="1"/>
  <c r="G238" i="25"/>
  <c r="H238" i="25" s="1"/>
  <c r="G397" i="25"/>
  <c r="H397" i="25" s="1"/>
  <c r="G234" i="25"/>
  <c r="H234" i="25" s="1"/>
  <c r="G185" i="25"/>
  <c r="H185" i="25" s="1"/>
  <c r="G110" i="25"/>
  <c r="G245" i="25"/>
  <c r="G356" i="25"/>
  <c r="G698" i="25"/>
  <c r="H698" i="25" s="1"/>
  <c r="G131" i="25"/>
  <c r="H131" i="25" s="1"/>
  <c r="G308" i="25"/>
  <c r="H308" i="25" s="1"/>
  <c r="G57" i="25"/>
  <c r="G289" i="25"/>
  <c r="H289" i="25" s="1"/>
  <c r="G340" i="25"/>
  <c r="H340" i="25" s="1"/>
  <c r="G461" i="25"/>
  <c r="G231" i="25"/>
  <c r="G151" i="25"/>
  <c r="H151" i="25" s="1"/>
  <c r="G469" i="25"/>
  <c r="G152" i="25"/>
  <c r="H152" i="25" s="1"/>
  <c r="G317" i="25"/>
  <c r="H317" i="25" s="1"/>
  <c r="G88" i="25"/>
  <c r="H88" i="25" s="1"/>
  <c r="G217" i="25"/>
  <c r="H217" i="25" s="1"/>
  <c r="G404" i="25"/>
  <c r="G468" i="25"/>
  <c r="H468" i="25" s="1"/>
  <c r="G272" i="25"/>
  <c r="H272" i="25" s="1"/>
  <c r="G269" i="25"/>
  <c r="H269" i="25" s="1"/>
  <c r="G223" i="25"/>
  <c r="G247" i="25"/>
  <c r="G220" i="25"/>
  <c r="G170" i="25"/>
  <c r="G359" i="25"/>
  <c r="G276" i="25"/>
  <c r="H276" i="25" s="1"/>
  <c r="G132" i="25"/>
  <c r="H132" i="25" s="1"/>
  <c r="G248" i="25"/>
  <c r="G93" i="25"/>
  <c r="H93" i="25" s="1"/>
  <c r="G365" i="25"/>
  <c r="G392" i="25"/>
  <c r="H392" i="25" s="1"/>
  <c r="G511" i="25"/>
  <c r="H511" i="25" s="1"/>
  <c r="G259" i="25"/>
  <c r="G455" i="25"/>
  <c r="G574" i="25"/>
  <c r="H574" i="25" s="1"/>
  <c r="G348" i="25"/>
  <c r="G221" i="25"/>
  <c r="G263" i="25"/>
  <c r="H263" i="25" s="1"/>
  <c r="G174" i="25"/>
  <c r="H174" i="25" s="1"/>
  <c r="G765" i="25"/>
  <c r="H765" i="25" s="1"/>
  <c r="G254" i="25"/>
  <c r="G332" i="25"/>
  <c r="H332" i="25" s="1"/>
  <c r="G236" i="25"/>
  <c r="H236" i="25" s="1"/>
  <c r="G190" i="25"/>
  <c r="H190" i="25" s="1"/>
  <c r="G283" i="25"/>
  <c r="H283" i="25" s="1"/>
  <c r="G246" i="25"/>
  <c r="H246" i="25" s="1"/>
  <c r="G305" i="25"/>
  <c r="H305" i="25" s="1"/>
  <c r="G66" i="25"/>
  <c r="G681" i="25"/>
  <c r="G412" i="25"/>
  <c r="G489" i="25"/>
  <c r="H489" i="25" s="1"/>
  <c r="G177" i="25"/>
  <c r="H177" i="25" s="1"/>
  <c r="G437" i="25"/>
  <c r="G138" i="25"/>
  <c r="G395" i="25"/>
  <c r="H395" i="25" s="1"/>
  <c r="G277" i="25"/>
  <c r="H277" i="25" s="1"/>
  <c r="G69" i="25"/>
  <c r="G695" i="25"/>
  <c r="G466" i="25"/>
  <c r="H466" i="25" s="1"/>
  <c r="G193" i="25"/>
  <c r="G202" i="25"/>
  <c r="H202" i="25" s="1"/>
  <c r="G874" i="25"/>
  <c r="H874" i="25" s="1"/>
  <c r="G237" i="25"/>
  <c r="H237" i="25" s="1"/>
  <c r="G611" i="25"/>
  <c r="H611" i="25" s="1"/>
  <c r="G279" i="25"/>
  <c r="G394" i="25"/>
  <c r="H394" i="25" s="1"/>
  <c r="G128" i="25"/>
  <c r="H128" i="25" s="1"/>
  <c r="G262" i="25"/>
  <c r="H262" i="25" s="1"/>
  <c r="G288" i="25"/>
  <c r="G267" i="25"/>
  <c r="G282" i="25"/>
  <c r="H282" i="25" s="1"/>
  <c r="G186" i="25"/>
  <c r="H186" i="25" s="1"/>
  <c r="G388" i="25"/>
  <c r="G101" i="25"/>
  <c r="H101" i="25" s="1"/>
  <c r="G144" i="25"/>
  <c r="H144" i="25" s="1"/>
  <c r="G242" i="25"/>
  <c r="H242" i="25" s="1"/>
  <c r="G304" i="25"/>
  <c r="G195" i="25"/>
  <c r="G347" i="25"/>
  <c r="H347" i="25" s="1"/>
  <c r="G859" i="25"/>
  <c r="H859" i="25" s="1"/>
  <c r="G278" i="25"/>
  <c r="G452" i="25"/>
  <c r="G264" i="25"/>
  <c r="H264" i="25" s="1"/>
  <c r="G685" i="25"/>
  <c r="G334" i="25"/>
  <c r="G447" i="25"/>
  <c r="H447" i="25" s="1"/>
  <c r="G538" i="25"/>
  <c r="H538" i="25" s="1"/>
  <c r="G297" i="25"/>
  <c r="H297" i="25" s="1"/>
  <c r="G715" i="25"/>
  <c r="H715" i="25" s="1"/>
  <c r="G173" i="25"/>
  <c r="H173" i="25" s="1"/>
  <c r="G339" i="25"/>
  <c r="H339" i="25" s="1"/>
  <c r="G300" i="25"/>
  <c r="H300" i="25" s="1"/>
  <c r="G163" i="25"/>
  <c r="H163" i="25" s="1"/>
  <c r="G139" i="25"/>
  <c r="H139" i="25" s="1"/>
  <c r="G226" i="25"/>
  <c r="G240" i="25"/>
  <c r="G255" i="25"/>
  <c r="G342" i="25"/>
  <c r="H342" i="25" s="1"/>
  <c r="G252" i="25"/>
  <c r="H252" i="25" s="1"/>
  <c r="G187" i="25"/>
  <c r="H187" i="25" s="1"/>
  <c r="G857" i="25"/>
  <c r="G285" i="25"/>
  <c r="H285" i="25" s="1"/>
  <c r="G411" i="25"/>
  <c r="H411" i="25" s="1"/>
  <c r="G490" i="25"/>
  <c r="G219" i="25"/>
  <c r="G576" i="25"/>
  <c r="H576" i="25" s="1"/>
  <c r="G470" i="25"/>
  <c r="G95" i="25"/>
  <c r="H95" i="25" s="1"/>
  <c r="G366" i="25"/>
  <c r="H366" i="25" s="1"/>
  <c r="G161" i="25"/>
  <c r="H161" i="25" s="1"/>
  <c r="G209" i="25"/>
  <c r="H209" i="25" s="1"/>
  <c r="G632" i="25"/>
  <c r="G244" i="25"/>
  <c r="H244" i="25" s="1"/>
  <c r="G603" i="25"/>
  <c r="H603" i="25" s="1"/>
  <c r="G145" i="25"/>
  <c r="H145" i="25" s="1"/>
  <c r="G539" i="25"/>
  <c r="G872" i="25"/>
  <c r="G721" i="25"/>
  <c r="H721" i="25" s="1"/>
  <c r="G562" i="25"/>
  <c r="H562" i="25" s="1"/>
  <c r="G430" i="25"/>
  <c r="G124" i="25"/>
  <c r="H124" i="25" s="1"/>
  <c r="G570" i="25"/>
  <c r="H570" i="25" s="1"/>
  <c r="G621" i="25"/>
  <c r="H621" i="25" s="1"/>
  <c r="G483" i="25"/>
  <c r="H483" i="25" s="1"/>
  <c r="G460" i="25"/>
  <c r="H460" i="25" s="1"/>
  <c r="G691" i="25"/>
  <c r="H691" i="25" s="1"/>
  <c r="G307" i="25"/>
  <c r="G497" i="25"/>
  <c r="G344" i="25"/>
  <c r="G355" i="25"/>
  <c r="H355" i="25" s="1"/>
  <c r="G744" i="25"/>
  <c r="G702" i="25"/>
  <c r="G205" i="25"/>
  <c r="H205" i="25" s="1"/>
  <c r="G509" i="25"/>
  <c r="H509" i="25" s="1"/>
  <c r="G635" i="25"/>
  <c r="H635" i="25" s="1"/>
  <c r="G194" i="25"/>
  <c r="G239" i="25"/>
  <c r="H239" i="25" s="1"/>
  <c r="G311" i="25"/>
  <c r="H311" i="25" s="1"/>
  <c r="G293" i="25"/>
  <c r="H293" i="25" s="1"/>
  <c r="G770" i="25"/>
  <c r="H770" i="25" s="1"/>
  <c r="G464" i="25"/>
  <c r="H464" i="25" s="1"/>
  <c r="G250" i="25"/>
  <c r="H250" i="25" s="1"/>
  <c r="G357" i="25"/>
  <c r="G386" i="25"/>
  <c r="G241" i="25"/>
  <c r="G457" i="25"/>
  <c r="H457" i="25" s="1"/>
  <c r="G171" i="25"/>
  <c r="H171" i="25" s="1"/>
  <c r="G94" i="25"/>
  <c r="H94" i="25" s="1"/>
  <c r="G586" i="25"/>
  <c r="G548" i="25"/>
  <c r="H548" i="25" s="1"/>
  <c r="G379" i="25"/>
  <c r="G658" i="25"/>
  <c r="G306" i="25"/>
  <c r="G415" i="25"/>
  <c r="H415" i="25" s="1"/>
  <c r="G274" i="25"/>
  <c r="G92" i="25"/>
  <c r="H92" i="25" s="1"/>
  <c r="G227" i="25"/>
  <c r="H227" i="25" s="1"/>
  <c r="G498" i="25"/>
  <c r="H498" i="25" s="1"/>
  <c r="G956" i="25"/>
  <c r="H956" i="25" s="1"/>
  <c r="G233" i="25"/>
  <c r="G113" i="25"/>
  <c r="H113" i="25" s="1"/>
  <c r="G414" i="25"/>
  <c r="H414" i="25" s="1"/>
  <c r="G256" i="25"/>
  <c r="H256" i="25" s="1"/>
  <c r="G228" i="25"/>
  <c r="G462" i="25"/>
  <c r="G532" i="25"/>
  <c r="H532" i="25" s="1"/>
  <c r="G232" i="25"/>
  <c r="H232" i="25" s="1"/>
  <c r="G121" i="25"/>
  <c r="G162" i="25"/>
  <c r="H162" i="25" s="1"/>
  <c r="G393" i="25"/>
  <c r="H393" i="25" s="1"/>
  <c r="G384" i="25"/>
  <c r="H384" i="25" s="1"/>
  <c r="G442" i="25"/>
  <c r="H442" i="25" s="1"/>
  <c r="G499" i="25"/>
  <c r="G519" i="25"/>
  <c r="H519" i="25" s="1"/>
  <c r="G1036" i="25"/>
  <c r="H1036" i="25" s="1"/>
  <c r="G383" i="25"/>
  <c r="G362" i="25"/>
  <c r="G214" i="25"/>
  <c r="H214" i="25" s="1"/>
  <c r="G443" i="25"/>
  <c r="G566" i="25"/>
  <c r="G677" i="25"/>
  <c r="H677" i="25" s="1"/>
  <c r="G89" i="25"/>
  <c r="H89" i="25" s="1"/>
  <c r="G302" i="25"/>
  <c r="H302" i="25" s="1"/>
  <c r="G336" i="25"/>
  <c r="G323" i="25"/>
  <c r="H323" i="25" s="1"/>
  <c r="G629" i="25"/>
  <c r="H629" i="25" s="1"/>
  <c r="G352" i="25"/>
  <c r="H352" i="25" s="1"/>
  <c r="G204" i="25"/>
  <c r="H204" i="25" s="1"/>
  <c r="G381" i="25"/>
  <c r="H381" i="25" s="1"/>
  <c r="G303" i="25"/>
  <c r="H303" i="25" s="1"/>
  <c r="G646" i="25"/>
  <c r="G296" i="25"/>
  <c r="G879" i="25"/>
  <c r="G653" i="25"/>
  <c r="H653" i="25" s="1"/>
  <c r="G1037" i="25"/>
  <c r="H1037" i="25" s="1"/>
  <c r="G448" i="25"/>
  <c r="H448" i="25" s="1"/>
  <c r="G870" i="25"/>
  <c r="G313" i="25"/>
  <c r="H313" i="25" s="1"/>
  <c r="G140" i="25"/>
  <c r="H140" i="25" s="1"/>
  <c r="G370" i="25"/>
  <c r="G505" i="25"/>
  <c r="G546" i="25"/>
  <c r="H546" i="25" s="1"/>
  <c r="G502" i="25"/>
  <c r="G449" i="25"/>
  <c r="H449" i="25" s="1"/>
  <c r="G556" i="25"/>
  <c r="H556" i="25" s="1"/>
  <c r="G516" i="25"/>
  <c r="H516" i="25" s="1"/>
  <c r="G810" i="25"/>
  <c r="H810" i="25" s="1"/>
  <c r="G701" i="25"/>
  <c r="G508" i="25"/>
  <c r="H508" i="25" s="1"/>
  <c r="G391" i="25"/>
  <c r="H391" i="25" s="1"/>
  <c r="G595" i="25"/>
  <c r="H595" i="25" s="1"/>
  <c r="G858" i="25"/>
  <c r="H858" i="25" s="1"/>
  <c r="G354" i="25"/>
  <c r="G428" i="25"/>
  <c r="H428" i="25" s="1"/>
  <c r="G832" i="25"/>
  <c r="H832" i="25" s="1"/>
  <c r="G417" i="25"/>
  <c r="G643" i="25"/>
  <c r="H643" i="25" s="1"/>
  <c r="G399" i="25"/>
  <c r="H399" i="25" s="1"/>
  <c r="G596" i="25"/>
  <c r="G637" i="25"/>
  <c r="H637" i="25" s="1"/>
  <c r="G725" i="25"/>
  <c r="H725" i="25" s="1"/>
  <c r="G648" i="25"/>
  <c r="H648" i="25" s="1"/>
  <c r="G436" i="25"/>
  <c r="G742" i="25"/>
  <c r="G517" i="25"/>
  <c r="G400" i="25"/>
  <c r="H400" i="25" s="1"/>
  <c r="G480" i="25"/>
  <c r="G337" i="25"/>
  <c r="G690" i="25"/>
  <c r="H690" i="25" s="1"/>
  <c r="G360" i="25"/>
  <c r="H360" i="25" s="1"/>
  <c r="G615" i="25"/>
  <c r="H615" i="25" s="1"/>
  <c r="G700" i="25"/>
  <c r="G800" i="25"/>
  <c r="H800" i="25" s="1"/>
  <c r="G403" i="25"/>
  <c r="H403" i="25" s="1"/>
  <c r="G979" i="25"/>
  <c r="H979" i="25" s="1"/>
  <c r="G450" i="25"/>
  <c r="H450" i="25" s="1"/>
  <c r="G380" i="25"/>
  <c r="H380" i="25" s="1"/>
  <c r="G137" i="25"/>
  <c r="H137" i="25" s="1"/>
  <c r="G79" i="25"/>
  <c r="G493" i="25"/>
  <c r="G446" i="25"/>
  <c r="G774" i="25"/>
  <c r="H774" i="25" s="1"/>
  <c r="G518" i="25"/>
  <c r="H518" i="25" s="1"/>
  <c r="G440" i="25"/>
  <c r="H440" i="25" s="1"/>
  <c r="G714" i="25"/>
  <c r="G564" i="25"/>
  <c r="H564" i="25" s="1"/>
  <c r="G458" i="25"/>
  <c r="H458" i="25" s="1"/>
  <c r="G731" i="25"/>
  <c r="G941" i="25"/>
  <c r="G1005" i="25"/>
  <c r="H1005" i="25" s="1"/>
  <c r="G688" i="25"/>
  <c r="G957" i="25"/>
  <c r="H957" i="25" s="1"/>
  <c r="G265" i="25"/>
  <c r="H265" i="25" s="1"/>
  <c r="G456" i="25"/>
  <c r="H456" i="25" s="1"/>
  <c r="G1032" i="25"/>
  <c r="H1032" i="25" s="1"/>
  <c r="G374" i="25"/>
  <c r="H374" i="25" s="1"/>
  <c r="G982" i="25"/>
  <c r="H982" i="25" s="1"/>
  <c r="G797" i="25"/>
  <c r="H797" i="25" s="1"/>
  <c r="G287" i="25"/>
  <c r="H287" i="25" s="1"/>
  <c r="G705" i="25"/>
  <c r="G413" i="25"/>
  <c r="G271" i="25"/>
  <c r="H271" i="25" s="1"/>
  <c r="G108" i="25"/>
  <c r="H108" i="25" s="1"/>
  <c r="G607" i="25"/>
  <c r="H607" i="25" s="1"/>
  <c r="G416" i="25"/>
  <c r="H416" i="25" s="1"/>
  <c r="G207" i="25"/>
  <c r="H207" i="25" s="1"/>
  <c r="G179" i="25"/>
  <c r="H179" i="25" s="1"/>
  <c r="G687" i="25"/>
  <c r="H687" i="25" s="1"/>
  <c r="G909" i="25"/>
  <c r="G663" i="25"/>
  <c r="H663" i="25" s="1"/>
  <c r="G720" i="25"/>
  <c r="H720" i="25" s="1"/>
  <c r="G573" i="25"/>
  <c r="G431" i="25"/>
  <c r="G541" i="25"/>
  <c r="H541" i="25" s="1"/>
  <c r="G599" i="25"/>
  <c r="G606" i="25"/>
  <c r="G619" i="25"/>
  <c r="H619" i="25" s="1"/>
  <c r="G578" i="25"/>
  <c r="H578" i="25" s="1"/>
  <c r="G647" i="25"/>
  <c r="H647" i="25" s="1"/>
  <c r="G492" i="25"/>
  <c r="H492" i="25" s="1"/>
  <c r="G639" i="25"/>
  <c r="H639" i="25" s="1"/>
  <c r="G849" i="25"/>
  <c r="H849" i="25" s="1"/>
  <c r="G471" i="25"/>
  <c r="H471" i="25" s="1"/>
  <c r="G387" i="25"/>
  <c r="H387" i="25" s="1"/>
  <c r="G902" i="25"/>
  <c r="H902" i="25" s="1"/>
  <c r="G522" i="25"/>
  <c r="H522" i="25" s="1"/>
  <c r="G535" i="25"/>
  <c r="G801" i="25"/>
  <c r="G531" i="25"/>
  <c r="G199" i="25"/>
  <c r="H199" i="25" s="1"/>
  <c r="G769" i="25"/>
  <c r="H769" i="25" s="1"/>
  <c r="G873" i="25"/>
  <c r="H873" i="25" s="1"/>
  <c r="G955" i="25"/>
  <c r="G711" i="25"/>
  <c r="H711" i="25" s="1"/>
  <c r="G686" i="25"/>
  <c r="G1034" i="25"/>
  <c r="H1034" i="25" s="1"/>
  <c r="G813" i="25"/>
  <c r="G930" i="25"/>
  <c r="H930" i="25" s="1"/>
  <c r="G43" i="25"/>
  <c r="G136" i="25"/>
  <c r="H136" i="25" s="1"/>
  <c r="G389" i="25"/>
  <c r="H389" i="25" s="1"/>
  <c r="G351" i="25"/>
  <c r="H351" i="25" s="1"/>
  <c r="G737" i="25"/>
  <c r="H737" i="25" s="1"/>
  <c r="G407" i="25"/>
  <c r="G210" i="25"/>
  <c r="H210" i="25" s="1"/>
  <c r="G591" i="25"/>
  <c r="H591" i="25" s="1"/>
  <c r="G454" i="25"/>
  <c r="H454" i="25" s="1"/>
  <c r="G592" i="25"/>
  <c r="G346" i="25"/>
  <c r="G496" i="25"/>
  <c r="H496" i="25" s="1"/>
  <c r="G682" i="25"/>
  <c r="H682" i="25" s="1"/>
  <c r="G692" i="25"/>
  <c r="H692" i="25" s="1"/>
  <c r="G587" i="25"/>
  <c r="H587" i="25" s="1"/>
  <c r="G322" i="25"/>
  <c r="H322" i="25" s="1"/>
  <c r="G641" i="25"/>
  <c r="H641" i="25" s="1"/>
  <c r="G579" i="25"/>
  <c r="H579" i="25" s="1"/>
  <c r="G625" i="25"/>
  <c r="G734" i="25"/>
  <c r="H734" i="25" s="1"/>
  <c r="G481" i="25"/>
  <c r="G521" i="25"/>
  <c r="G484" i="25"/>
  <c r="G555" i="25"/>
  <c r="H555" i="25" s="1"/>
  <c r="G178" i="25"/>
  <c r="G433" i="25"/>
  <c r="H433" i="25" s="1"/>
  <c r="G771" i="25"/>
  <c r="H771" i="25" s="1"/>
  <c r="G410" i="25"/>
  <c r="H410" i="25" s="1"/>
  <c r="G467" i="25"/>
  <c r="H467" i="25" s="1"/>
  <c r="G983" i="25"/>
  <c r="G222" i="25"/>
  <c r="H222" i="25" s="1"/>
  <c r="G527" i="25"/>
  <c r="H527" i="25" s="1"/>
  <c r="G266" i="25"/>
  <c r="H266" i="25" s="1"/>
  <c r="G601" i="25"/>
  <c r="H601" i="25" s="1"/>
  <c r="G652" i="25"/>
  <c r="H652" i="25" s="1"/>
  <c r="G398" i="25"/>
  <c r="H398" i="25" s="1"/>
  <c r="G612" i="25"/>
  <c r="H612" i="25" s="1"/>
  <c r="G444" i="25"/>
  <c r="G286" i="25"/>
  <c r="G298" i="25"/>
  <c r="H298" i="25" s="1"/>
  <c r="G673" i="25"/>
  <c r="H673" i="25" s="1"/>
  <c r="G375" i="25"/>
  <c r="H375" i="25" s="1"/>
  <c r="G544" i="25"/>
  <c r="G537" i="25"/>
  <c r="H537" i="25" s="1"/>
  <c r="G310" i="25"/>
  <c r="H310" i="25" s="1"/>
  <c r="G723" i="25"/>
  <c r="G213" i="25"/>
  <c r="G475" i="25"/>
  <c r="H475" i="25" s="1"/>
  <c r="G809" i="25"/>
  <c r="G748" i="25"/>
  <c r="H748" i="25" s="1"/>
  <c r="G197" i="25"/>
  <c r="H197" i="25" s="1"/>
  <c r="G181" i="25"/>
  <c r="H181" i="25" s="1"/>
  <c r="G432" i="25"/>
  <c r="H432" i="25" s="1"/>
  <c r="G504" i="25"/>
  <c r="H504" i="25" s="1"/>
  <c r="G672" i="25"/>
  <c r="H672" i="25" s="1"/>
  <c r="G553" i="25"/>
  <c r="H553" i="25" s="1"/>
  <c r="G368" i="25"/>
  <c r="H368" i="25" s="1"/>
  <c r="G565" i="25"/>
  <c r="G515" i="25"/>
  <c r="G718" i="25"/>
  <c r="H718" i="25" s="1"/>
  <c r="G349" i="25"/>
  <c r="H349" i="25" s="1"/>
  <c r="G623" i="25"/>
  <c r="G503" i="25"/>
  <c r="H503" i="25" s="1"/>
  <c r="G249" i="25"/>
  <c r="H249" i="25" s="1"/>
  <c r="G900" i="25"/>
  <c r="H900" i="25" s="1"/>
  <c r="G583" i="25"/>
  <c r="H583" i="25" s="1"/>
  <c r="G320" i="25"/>
  <c r="G373" i="25"/>
  <c r="H373" i="25" s="1"/>
  <c r="G343" i="25"/>
  <c r="G761" i="25"/>
  <c r="H761" i="25" s="1"/>
  <c r="G762" i="25"/>
  <c r="G328" i="25"/>
  <c r="H328" i="25" s="1"/>
  <c r="G372" i="25"/>
  <c r="G588" i="25"/>
  <c r="G369" i="25"/>
  <c r="H369" i="25" s="1"/>
  <c r="G513" i="25"/>
  <c r="H513" i="25" s="1"/>
  <c r="G345" i="25"/>
  <c r="H345" i="25" s="1"/>
  <c r="G882" i="25"/>
  <c r="G823" i="25"/>
  <c r="G353" i="25"/>
  <c r="H353" i="25" s="1"/>
  <c r="G529" i="25"/>
  <c r="H529" i="25" s="1"/>
  <c r="G706" i="25"/>
  <c r="H706" i="25" s="1"/>
  <c r="G980" i="25"/>
  <c r="H980" i="25" s="1"/>
  <c r="G294" i="25"/>
  <c r="H294" i="25" s="1"/>
  <c r="G169" i="25"/>
  <c r="G563" i="25"/>
  <c r="H563" i="25" s="1"/>
  <c r="G756" i="25"/>
  <c r="G640" i="25"/>
  <c r="H640" i="25" s="1"/>
  <c r="G125" i="25"/>
  <c r="H125" i="25" s="1"/>
  <c r="G550" i="25"/>
  <c r="H550" i="25" s="1"/>
  <c r="G613" i="25"/>
  <c r="G999" i="25"/>
  <c r="H999" i="25" s="1"/>
  <c r="G584" i="25"/>
  <c r="H584" i="25" s="1"/>
  <c r="G363" i="25"/>
  <c r="G826" i="25"/>
  <c r="G361" i="25"/>
  <c r="H361" i="25" s="1"/>
  <c r="G536" i="25"/>
  <c r="G633" i="25"/>
  <c r="H633" i="25" s="1"/>
  <c r="G728" i="25"/>
  <c r="H728" i="25" s="1"/>
  <c r="G330" i="25"/>
  <c r="H330" i="25" s="1"/>
  <c r="G528" i="25"/>
  <c r="H528" i="25" s="1"/>
  <c r="G299" i="25"/>
  <c r="G577" i="25"/>
  <c r="H577" i="25" s="1"/>
  <c r="G668" i="25"/>
  <c r="H668" i="25" s="1"/>
  <c r="G253" i="25"/>
  <c r="H253" i="25" s="1"/>
  <c r="G751" i="25"/>
  <c r="G465" i="25"/>
  <c r="G423" i="25"/>
  <c r="H423" i="25" s="1"/>
  <c r="G127" i="25"/>
  <c r="H127" i="25" s="1"/>
  <c r="G473" i="25"/>
  <c r="G696" i="25"/>
  <c r="H696" i="25" s="1"/>
  <c r="G424" i="25"/>
  <c r="H424" i="25" s="1"/>
  <c r="G740" i="25"/>
  <c r="H740" i="25" s="1"/>
  <c r="G559" i="25"/>
  <c r="H559" i="25" s="1"/>
  <c r="G597" i="25"/>
  <c r="G589" i="25"/>
  <c r="H589" i="25" s="1"/>
  <c r="G547" i="25"/>
  <c r="G807" i="25"/>
  <c r="G335" i="25"/>
  <c r="G773" i="25"/>
  <c r="H773" i="25" s="1"/>
  <c r="G798" i="25"/>
  <c r="G594" i="25"/>
  <c r="H594" i="25" s="1"/>
  <c r="G408" i="25"/>
  <c r="H408" i="25" s="1"/>
  <c r="G786" i="25"/>
  <c r="H786" i="25" s="1"/>
  <c r="G514" i="25"/>
  <c r="H514" i="25" s="1"/>
  <c r="G434" i="25"/>
  <c r="G1017" i="25"/>
  <c r="H1017" i="25" s="1"/>
  <c r="G525" i="25"/>
  <c r="H525" i="25" s="1"/>
  <c r="G657" i="25"/>
  <c r="H657" i="25" s="1"/>
  <c r="G530" i="25"/>
  <c r="H530" i="25" s="1"/>
  <c r="G683" i="25"/>
  <c r="H683" i="25" s="1"/>
  <c r="G580" i="25"/>
  <c r="H580" i="25" s="1"/>
  <c r="G507" i="25"/>
  <c r="G523" i="25"/>
  <c r="H523" i="25" s="1"/>
  <c r="G506" i="25"/>
  <c r="G709" i="25"/>
  <c r="H709" i="25" s="1"/>
  <c r="G1038" i="25"/>
  <c r="H1038" i="25" s="1"/>
  <c r="G660" i="25"/>
  <c r="H660" i="25" s="1"/>
  <c r="G805" i="25"/>
  <c r="G659" i="25"/>
  <c r="H659" i="25" s="1"/>
  <c r="G427" i="25"/>
  <c r="H427" i="25" s="1"/>
  <c r="G211" i="25"/>
  <c r="G661" i="25"/>
  <c r="G787" i="25"/>
  <c r="H787" i="25" s="1"/>
  <c r="G557" i="25"/>
  <c r="G684" i="25"/>
  <c r="H684" i="25" s="1"/>
  <c r="G666" i="25"/>
  <c r="H666" i="25" s="1"/>
  <c r="G693" i="25"/>
  <c r="H693" i="25" s="1"/>
  <c r="G830" i="25"/>
  <c r="H830" i="25" s="1"/>
  <c r="G645" i="25"/>
  <c r="G183" i="25"/>
  <c r="H183" i="25" s="1"/>
  <c r="G977" i="25"/>
  <c r="H977" i="25" s="1"/>
  <c r="G406" i="25"/>
  <c r="H406" i="25" s="1"/>
  <c r="G759" i="25"/>
  <c r="H759" i="25" s="1"/>
  <c r="G600" i="25"/>
  <c r="G670" i="25"/>
  <c r="H670" i="25" s="1"/>
  <c r="G783" i="25"/>
  <c r="H783" i="25" s="1"/>
  <c r="G552" i="25"/>
  <c r="G894" i="25"/>
  <c r="H894" i="25" s="1"/>
  <c r="G819" i="25"/>
  <c r="H819" i="25" s="1"/>
  <c r="G710" i="25"/>
  <c r="H710" i="25" s="1"/>
  <c r="G689" i="25"/>
  <c r="H689" i="25" s="1"/>
  <c r="G768" i="25"/>
  <c r="G533" i="25"/>
  <c r="H533" i="25" s="1"/>
  <c r="G945" i="25"/>
  <c r="G358" i="25"/>
  <c r="G644" i="25"/>
  <c r="G716" i="25"/>
  <c r="H716" i="25" s="1"/>
  <c r="G763" i="25"/>
  <c r="G669" i="25"/>
  <c r="H669" i="25" s="1"/>
  <c r="G568" i="25"/>
  <c r="H568" i="25" s="1"/>
  <c r="G582" i="25"/>
  <c r="H582" i="25" s="1"/>
  <c r="G970" i="25"/>
  <c r="H970" i="25" s="1"/>
  <c r="G474" i="25"/>
  <c r="H474" i="25" s="1"/>
  <c r="G820" i="25"/>
  <c r="G626" i="25"/>
  <c r="H626" i="25" s="1"/>
  <c r="G422" i="25"/>
  <c r="H422" i="25" s="1"/>
  <c r="G694" i="25"/>
  <c r="H694" i="25" s="1"/>
  <c r="G636" i="25"/>
  <c r="H636" i="25" s="1"/>
  <c r="G778" i="25"/>
  <c r="H778" i="25" s="1"/>
  <c r="G729" i="25"/>
  <c r="G325" i="25"/>
  <c r="G961" i="25"/>
  <c r="G572" i="25"/>
  <c r="H572" i="25" s="1"/>
  <c r="G312" i="25"/>
  <c r="H312" i="25" s="1"/>
  <c r="G713" i="25"/>
  <c r="H713" i="25" s="1"/>
  <c r="G203" i="25"/>
  <c r="G667" i="25"/>
  <c r="H667" i="25" s="1"/>
  <c r="G799" i="25"/>
  <c r="H799" i="25" s="1"/>
  <c r="G722" i="25"/>
  <c r="G485" i="25"/>
  <c r="G540" i="25"/>
  <c r="H540" i="25" s="1"/>
  <c r="G593" i="25"/>
  <c r="G654" i="25"/>
  <c r="H654" i="25" s="1"/>
  <c r="G628" i="25"/>
  <c r="H628" i="25" s="1"/>
  <c r="G630" i="25"/>
  <c r="H630" i="25" s="1"/>
  <c r="G409" i="25"/>
  <c r="H409" i="25" s="1"/>
  <c r="G616" i="25"/>
  <c r="H616" i="25" s="1"/>
  <c r="G200" i="25"/>
  <c r="G500" i="25"/>
  <c r="H500" i="25" s="1"/>
  <c r="G604" i="25"/>
  <c r="G676" i="25"/>
  <c r="G551" i="25"/>
  <c r="G915" i="25"/>
  <c r="H915" i="25" s="1"/>
  <c r="G598" i="25"/>
  <c r="H598" i="25" s="1"/>
  <c r="G793" i="25"/>
  <c r="H793" i="25" s="1"/>
  <c r="G733" i="25"/>
  <c r="H733" i="25" s="1"/>
  <c r="G558" i="25"/>
  <c r="H558" i="25" s="1"/>
  <c r="G846" i="25"/>
  <c r="H846" i="25" s="1"/>
  <c r="G627" i="25"/>
  <c r="H627" i="25" s="1"/>
  <c r="G921" i="25"/>
  <c r="G662" i="25"/>
  <c r="H662" i="25" s="1"/>
  <c r="G1008" i="25"/>
  <c r="G479" i="25"/>
  <c r="G429" i="25"/>
  <c r="G848" i="25"/>
  <c r="H848" i="25" s="1"/>
  <c r="G1039" i="25"/>
  <c r="G893" i="25"/>
  <c r="H893" i="25" s="1"/>
  <c r="G908" i="25"/>
  <c r="H908" i="25" s="1"/>
  <c r="G736" i="25"/>
  <c r="H736" i="25" s="1"/>
  <c r="G732" i="25"/>
  <c r="H732" i="25" s="1"/>
  <c r="G631" i="25"/>
  <c r="H631" i="25" s="1"/>
  <c r="G717" i="25"/>
  <c r="G315" i="25"/>
  <c r="H315" i="25" s="1"/>
  <c r="G1012" i="25"/>
  <c r="G772" i="25"/>
  <c r="H772" i="25" s="1"/>
  <c r="G913" i="25"/>
  <c r="H913" i="25" s="1"/>
  <c r="G651" i="25"/>
  <c r="H651" i="25" s="1"/>
  <c r="G757" i="25"/>
  <c r="H757" i="25" s="1"/>
  <c r="G327" i="25"/>
  <c r="H327" i="25" s="1"/>
  <c r="G34" i="25"/>
  <c r="G730" i="25"/>
  <c r="H730" i="25" s="1"/>
  <c r="G703" i="25"/>
  <c r="H703" i="25" s="1"/>
  <c r="G438" i="25"/>
  <c r="H438" i="25" s="1"/>
  <c r="G988" i="25"/>
  <c r="G791" i="25"/>
  <c r="H791" i="25" s="1"/>
  <c r="G585" i="25"/>
  <c r="H585" i="25" s="1"/>
  <c r="G960" i="25"/>
  <c r="H960" i="25" s="1"/>
  <c r="G674" i="25"/>
  <c r="G396" i="25"/>
  <c r="H396" i="25" s="1"/>
  <c r="G487" i="25"/>
  <c r="G605" i="25"/>
  <c r="H605" i="25" s="1"/>
  <c r="G839" i="25"/>
  <c r="H839" i="25" s="1"/>
  <c r="G827" i="25"/>
  <c r="H827" i="25" s="1"/>
  <c r="G743" i="25"/>
  <c r="H743" i="25" s="1"/>
  <c r="G824" i="25"/>
  <c r="G371" i="25"/>
  <c r="G482" i="25"/>
  <c r="H482" i="25" s="1"/>
  <c r="G472" i="25"/>
  <c r="G790" i="25"/>
  <c r="H790" i="25" s="1"/>
  <c r="G892" i="25"/>
  <c r="G939" i="25"/>
  <c r="H939" i="25" s="1"/>
  <c r="G602" i="25"/>
  <c r="H602" i="25" s="1"/>
  <c r="G935" i="25"/>
  <c r="H935" i="25" s="1"/>
  <c r="G888" i="25"/>
  <c r="H888" i="25" s="1"/>
  <c r="G835" i="25"/>
  <c r="H835" i="25" s="1"/>
  <c r="G364" i="25"/>
  <c r="H364" i="25" s="1"/>
  <c r="G861" i="25"/>
  <c r="H861" i="25" s="1"/>
  <c r="G665" i="25"/>
  <c r="G792" i="25"/>
  <c r="H792" i="25" s="1"/>
  <c r="G326" i="25"/>
  <c r="G822" i="25"/>
  <c r="H822" i="25" s="1"/>
  <c r="G895" i="25"/>
  <c r="G707" i="25"/>
  <c r="H707" i="25" s="1"/>
  <c r="G650" i="25"/>
  <c r="G745" i="25"/>
  <c r="H745" i="25" s="1"/>
  <c r="G575" i="25"/>
  <c r="H575" i="25" s="1"/>
  <c r="G755" i="25"/>
  <c r="H755" i="25" s="1"/>
  <c r="G679" i="25"/>
  <c r="H679" i="25" s="1"/>
  <c r="G624" i="25"/>
  <c r="H624" i="25" s="1"/>
  <c r="G656" i="25"/>
  <c r="G1040" i="25"/>
  <c r="H1040" i="25" s="1"/>
  <c r="G758" i="25"/>
  <c r="G649" i="25"/>
  <c r="H649" i="25" s="1"/>
  <c r="G494" i="25"/>
  <c r="H494" i="25" s="1"/>
  <c r="G788" i="25"/>
  <c r="H788" i="25" s="1"/>
  <c r="G542" i="25"/>
  <c r="H542" i="25" s="1"/>
  <c r="G617" i="25"/>
  <c r="G753" i="25"/>
  <c r="G708" i="25"/>
  <c r="H708" i="25" s="1"/>
  <c r="G996" i="25"/>
  <c r="H996" i="25" s="1"/>
  <c r="G954" i="25"/>
  <c r="H954" i="25" s="1"/>
  <c r="G802" i="25"/>
  <c r="G376" i="25"/>
  <c r="H376" i="25" s="1"/>
  <c r="G803" i="25"/>
  <c r="G785" i="25"/>
  <c r="H785" i="25" s="1"/>
  <c r="G853" i="25"/>
  <c r="G543" i="25"/>
  <c r="H543" i="25" s="1"/>
  <c r="G776" i="25"/>
  <c r="G378" i="25"/>
  <c r="H378" i="25" s="1"/>
  <c r="G844" i="25"/>
  <c r="H844" i="25" s="1"/>
  <c r="G451" i="25"/>
  <c r="H451" i="25" s="1"/>
  <c r="G862" i="25"/>
  <c r="H862" i="25" s="1"/>
  <c r="G1033" i="25"/>
  <c r="H1033" i="25" s="1"/>
  <c r="G781" i="25"/>
  <c r="G965" i="25"/>
  <c r="H965" i="25" s="1"/>
  <c r="G699" i="25"/>
  <c r="G969" i="25"/>
  <c r="H969" i="25" s="1"/>
  <c r="G944" i="25"/>
  <c r="H944" i="25" s="1"/>
  <c r="G775" i="25"/>
  <c r="H775" i="25" s="1"/>
  <c r="G949" i="25"/>
  <c r="H949" i="25" s="1"/>
  <c r="G916" i="25"/>
  <c r="H916" i="25" s="1"/>
  <c r="G878" i="25"/>
  <c r="H878" i="25" s="1"/>
  <c r="G735" i="25"/>
  <c r="H735" i="25" s="1"/>
  <c r="G784" i="25"/>
  <c r="H784" i="25" s="1"/>
  <c r="G932" i="25"/>
  <c r="H932" i="25" s="1"/>
  <c r="G912" i="25"/>
  <c r="G825" i="25"/>
  <c r="H825" i="25" s="1"/>
  <c r="G741" i="25"/>
  <c r="G856" i="25"/>
  <c r="H856" i="25" s="1"/>
  <c r="G880" i="25"/>
  <c r="G946" i="25"/>
  <c r="H946" i="25" s="1"/>
  <c r="G766" i="25"/>
  <c r="G865" i="25"/>
  <c r="H865" i="25" s="1"/>
  <c r="G560" i="25"/>
  <c r="H560" i="25" s="1"/>
  <c r="G697" i="25"/>
  <c r="H697" i="25" s="1"/>
  <c r="G997" i="25"/>
  <c r="H997" i="25" s="1"/>
  <c r="G794" i="25"/>
  <c r="H794" i="25" s="1"/>
  <c r="G852" i="25"/>
  <c r="G655" i="25"/>
  <c r="H655" i="25" s="1"/>
  <c r="G929" i="25"/>
  <c r="G863" i="25"/>
  <c r="H863" i="25" s="1"/>
  <c r="G671" i="25"/>
  <c r="H671" i="25" s="1"/>
  <c r="G847" i="25"/>
  <c r="H847" i="25" s="1"/>
  <c r="G1011" i="25"/>
  <c r="H1011" i="25" s="1"/>
  <c r="G896" i="25"/>
  <c r="G898" i="25"/>
  <c r="H898" i="25" s="1"/>
  <c r="G836" i="25"/>
  <c r="H836" i="25" s="1"/>
  <c r="G760" i="25"/>
  <c r="H760" i="25" s="1"/>
  <c r="G746" i="25"/>
  <c r="H746" i="25" s="1"/>
  <c r="G868" i="25"/>
  <c r="G842" i="25"/>
  <c r="H842" i="25" s="1"/>
  <c r="G818" i="25"/>
  <c r="G618" i="25"/>
  <c r="H618" i="25" s="1"/>
  <c r="G899" i="25"/>
  <c r="G837" i="25"/>
  <c r="H837" i="25" s="1"/>
  <c r="G567" i="25"/>
  <c r="G463" i="25"/>
  <c r="H463" i="25" s="1"/>
  <c r="G750" i="25"/>
  <c r="H750" i="25" s="1"/>
  <c r="G747" i="25"/>
  <c r="H747" i="25" s="1"/>
  <c r="G795" i="25"/>
  <c r="H795" i="25" s="1"/>
  <c r="G881" i="25"/>
  <c r="G831" i="25"/>
  <c r="G967" i="25"/>
  <c r="H967" i="25" s="1"/>
  <c r="G608" i="25"/>
  <c r="G642" i="25"/>
  <c r="H642" i="25" s="1"/>
  <c r="G1022" i="25"/>
  <c r="H1022" i="25" s="1"/>
  <c r="G851" i="25"/>
  <c r="H851" i="25" s="1"/>
  <c r="G840" i="25"/>
  <c r="H840" i="25" s="1"/>
  <c r="G459" i="25"/>
  <c r="H459" i="25" s="1"/>
  <c r="G815" i="25"/>
  <c r="H815" i="25" s="1"/>
  <c r="G1001" i="25"/>
  <c r="H1001" i="25" s="1"/>
  <c r="G402" i="25"/>
  <c r="H402" i="25" s="1"/>
  <c r="G1041" i="25"/>
  <c r="H1041" i="25" s="1"/>
  <c r="G925" i="25"/>
  <c r="G864" i="25"/>
  <c r="H864" i="25" s="1"/>
  <c r="G804" i="25"/>
  <c r="G855" i="25"/>
  <c r="H855" i="25" s="1"/>
  <c r="G1010" i="25"/>
  <c r="G680" i="25"/>
  <c r="G367" i="25"/>
  <c r="G897" i="25"/>
  <c r="H897" i="25" s="1"/>
  <c r="G478" i="25"/>
  <c r="H478" i="25" s="1"/>
  <c r="G675" i="25"/>
  <c r="H675" i="25" s="1"/>
  <c r="G764" i="25"/>
  <c r="H764" i="25" s="1"/>
  <c r="G620" i="25"/>
  <c r="H620" i="25" s="1"/>
  <c r="G622" i="25"/>
  <c r="G877" i="25"/>
  <c r="H877" i="25" s="1"/>
  <c r="G316" i="25"/>
  <c r="G495" i="25"/>
  <c r="H495" i="25" s="1"/>
  <c r="G806" i="25"/>
  <c r="H806" i="25" s="1"/>
  <c r="G990" i="25"/>
  <c r="H990" i="25" s="1"/>
  <c r="G767" i="25"/>
  <c r="H767" i="25" s="1"/>
  <c r="G609" i="25"/>
  <c r="G833" i="25"/>
  <c r="H833" i="25" s="1"/>
  <c r="G1021" i="25"/>
  <c r="H1021" i="25" s="1"/>
  <c r="G1029" i="25"/>
  <c r="H1029" i="25" s="1"/>
  <c r="G614" i="25"/>
  <c r="H614" i="25" s="1"/>
  <c r="G520" i="25"/>
  <c r="G1042" i="25"/>
  <c r="H1042" i="25" s="1"/>
  <c r="G812" i="25"/>
  <c r="G526" i="25"/>
  <c r="H526" i="25" s="1"/>
  <c r="G704" i="25"/>
  <c r="G811" i="25"/>
  <c r="G1007" i="25"/>
  <c r="G927" i="25"/>
  <c r="H927" i="25" s="1"/>
  <c r="G445" i="25"/>
  <c r="H445" i="25" s="1"/>
  <c r="G1018" i="25"/>
  <c r="H1018" i="25" s="1"/>
  <c r="G350" i="25"/>
  <c r="H350" i="25" s="1"/>
  <c r="G779" i="25"/>
  <c r="H779" i="25" s="1"/>
  <c r="G889" i="25"/>
  <c r="H889" i="25" s="1"/>
  <c r="G216" i="25"/>
  <c r="H216" i="25" s="1"/>
  <c r="G905" i="25"/>
  <c r="G777" i="25"/>
  <c r="H777" i="25" s="1"/>
  <c r="G796" i="25"/>
  <c r="H796" i="25" s="1"/>
  <c r="G884" i="25"/>
  <c r="H884" i="25" s="1"/>
  <c r="G903" i="25"/>
  <c r="H903" i="25" s="1"/>
  <c r="G754" i="25"/>
  <c r="H754" i="25" s="1"/>
  <c r="G838" i="25"/>
  <c r="H838" i="25" s="1"/>
  <c r="G901" i="25"/>
  <c r="G866" i="25"/>
  <c r="H866" i="25" s="1"/>
  <c r="G610" i="25"/>
  <c r="H610" i="25" s="1"/>
  <c r="G441" i="25"/>
  <c r="G867" i="25"/>
  <c r="G678" i="25"/>
  <c r="G749" i="25"/>
  <c r="H749" i="25" s="1"/>
  <c r="G998" i="25"/>
  <c r="G571" i="25"/>
  <c r="G943" i="25"/>
  <c r="G843" i="25"/>
  <c r="H843" i="25" s="1"/>
  <c r="G890" i="25"/>
  <c r="H890" i="25" s="1"/>
  <c r="G936" i="25"/>
  <c r="H936" i="25" s="1"/>
  <c r="G968" i="25"/>
  <c r="H968" i="25" s="1"/>
  <c r="G911" i="25"/>
  <c r="H911" i="25" s="1"/>
  <c r="G933" i="25"/>
  <c r="H933" i="25" s="1"/>
  <c r="G821" i="25"/>
  <c r="H821" i="25" s="1"/>
  <c r="G1043" i="25"/>
  <c r="G1016" i="25"/>
  <c r="H1016" i="25" s="1"/>
  <c r="G917" i="25"/>
  <c r="H917" i="25" s="1"/>
  <c r="G920" i="25"/>
  <c r="H920" i="25" s="1"/>
  <c r="G1013" i="25"/>
  <c r="G828" i="25"/>
  <c r="G876" i="25"/>
  <c r="H876" i="25" s="1"/>
  <c r="G1044" i="25"/>
  <c r="H1044" i="25" s="1"/>
  <c r="G1045" i="25"/>
  <c r="H1045" i="25" s="1"/>
  <c r="G910" i="25"/>
  <c r="H910" i="25" s="1"/>
  <c r="G488" i="25"/>
  <c r="G951" i="25"/>
  <c r="H951" i="25" s="1"/>
  <c r="G922" i="25"/>
  <c r="G333" i="25"/>
  <c r="G419" i="25"/>
  <c r="G834" i="25"/>
  <c r="H834" i="25" s="1"/>
  <c r="G914" i="25"/>
  <c r="G919" i="25"/>
  <c r="H919" i="25" s="1"/>
  <c r="G439" i="25"/>
  <c r="H439" i="25" s="1"/>
  <c r="G966" i="25"/>
  <c r="H966" i="25" s="1"/>
  <c r="G931" i="25"/>
  <c r="H931" i="25" s="1"/>
  <c r="G569" i="25"/>
  <c r="H569" i="25" s="1"/>
  <c r="G789" i="25"/>
  <c r="H789" i="25" s="1"/>
  <c r="G590" i="25"/>
  <c r="H590" i="25" s="1"/>
  <c r="G937" i="25"/>
  <c r="G1025" i="25"/>
  <c r="G934" i="25"/>
  <c r="G814" i="25"/>
  <c r="G860" i="25"/>
  <c r="G959" i="25"/>
  <c r="G947" i="25"/>
  <c r="H947" i="25" s="1"/>
  <c r="G780" i="25"/>
  <c r="H780" i="25" s="1"/>
  <c r="G918" i="25"/>
  <c r="H918" i="25" s="1"/>
  <c r="G928" i="25"/>
  <c r="H928" i="25" s="1"/>
  <c r="G952" i="25"/>
  <c r="G950" i="25"/>
  <c r="G418" i="25"/>
  <c r="H418" i="25" s="1"/>
  <c r="G871" i="25"/>
  <c r="H871" i="25" s="1"/>
  <c r="G953" i="25"/>
  <c r="G782" i="25"/>
  <c r="H782" i="25" s="1"/>
  <c r="G926" i="25"/>
  <c r="G390" i="25"/>
  <c r="H390" i="25" s="1"/>
  <c r="G924" i="25"/>
  <c r="H924" i="25" s="1"/>
  <c r="G739" i="25"/>
  <c r="H739" i="25" s="1"/>
  <c r="G581" i="25"/>
  <c r="H581" i="25" s="1"/>
  <c r="G906" i="25"/>
  <c r="H906" i="25" s="1"/>
  <c r="G421" i="25"/>
  <c r="H421" i="25" s="1"/>
  <c r="G887" i="25"/>
  <c r="H887" i="25" s="1"/>
  <c r="G992" i="25"/>
  <c r="G948" i="25"/>
  <c r="G958" i="25"/>
  <c r="G634" i="25"/>
  <c r="G964" i="25"/>
  <c r="G1000" i="25"/>
  <c r="H1000" i="25" s="1"/>
  <c r="G976" i="25"/>
  <c r="H976" i="25" s="1"/>
  <c r="G1030" i="25"/>
  <c r="H1030" i="25" s="1"/>
  <c r="G816" i="25"/>
  <c r="G1006" i="25"/>
  <c r="H1006" i="25" s="1"/>
  <c r="G963" i="25"/>
  <c r="G664" i="25"/>
  <c r="G724" i="25"/>
  <c r="G854" i="25"/>
  <c r="H854" i="25" s="1"/>
  <c r="G885" i="25"/>
  <c r="G712" i="25"/>
  <c r="H712" i="25" s="1"/>
  <c r="G886" i="25"/>
  <c r="G426" i="25"/>
  <c r="H426" i="25" s="1"/>
  <c r="G923" i="25"/>
  <c r="H923" i="25" s="1"/>
  <c r="G829" i="25"/>
  <c r="G985" i="25"/>
  <c r="H985" i="25" s="1"/>
  <c r="G719" i="25"/>
  <c r="H719" i="25" s="1"/>
  <c r="G1019" i="25"/>
  <c r="H1019" i="25" s="1"/>
  <c r="G942" i="25"/>
  <c r="H942" i="25" s="1"/>
  <c r="G978" i="25"/>
  <c r="G938" i="25"/>
  <c r="G510" i="25"/>
  <c r="G1031" i="25"/>
  <c r="G993" i="25"/>
  <c r="G1014" i="25"/>
  <c r="H1014" i="25" s="1"/>
  <c r="G841" i="25"/>
  <c r="H841" i="25" s="1"/>
  <c r="G989" i="25"/>
  <c r="H989" i="25" s="1"/>
  <c r="G974" i="25"/>
  <c r="H974" i="25" s="1"/>
  <c r="G638" i="25"/>
  <c r="H638" i="25" s="1"/>
  <c r="G984" i="25"/>
  <c r="G904" i="25"/>
  <c r="G845" i="25"/>
  <c r="G994" i="25"/>
  <c r="H994" i="25" s="1"/>
  <c r="G1046" i="25"/>
  <c r="G1003" i="25"/>
  <c r="H1003" i="25" s="1"/>
  <c r="G962" i="25"/>
  <c r="G973" i="25"/>
  <c r="H973" i="25" s="1"/>
  <c r="G1004" i="25"/>
  <c r="H1004" i="25" s="1"/>
  <c r="G875" i="25"/>
  <c r="G869" i="25"/>
  <c r="G972" i="25"/>
  <c r="G981" i="25"/>
  <c r="H981" i="25" s="1"/>
  <c r="G817" i="25"/>
  <c r="H817" i="25" s="1"/>
  <c r="G1047" i="25"/>
  <c r="G726" i="25"/>
  <c r="G1027" i="25"/>
  <c r="G891" i="25"/>
  <c r="G850" i="25"/>
  <c r="G940" i="25"/>
  <c r="G1002" i="25"/>
  <c r="G1015" i="25"/>
  <c r="H1015" i="25" s="1"/>
  <c r="G971" i="25"/>
  <c r="H971" i="25" s="1"/>
  <c r="G1048" i="25"/>
  <c r="H1048" i="25" s="1"/>
  <c r="G1020" i="25"/>
  <c r="G1023" i="25"/>
  <c r="G1009" i="25"/>
  <c r="G512" i="25"/>
  <c r="H512" i="25" s="1"/>
  <c r="G1024" i="25"/>
  <c r="G986" i="25"/>
  <c r="H986" i="25" s="1"/>
  <c r="G975" i="25"/>
  <c r="G561" i="25"/>
  <c r="H561" i="25" s="1"/>
  <c r="G1049" i="25"/>
  <c r="H1049" i="25" s="1"/>
  <c r="G1050" i="25"/>
  <c r="H1050" i="25" s="1"/>
  <c r="G987" i="25"/>
  <c r="H987" i="25" s="1"/>
  <c r="G1051" i="25"/>
  <c r="H1051" i="25" s="1"/>
  <c r="G1052" i="25"/>
  <c r="H1052" i="25" s="1"/>
  <c r="G995" i="25"/>
  <c r="H995" i="25" s="1"/>
  <c r="G1053" i="25"/>
  <c r="H1053" i="25" s="1"/>
  <c r="G1028" i="25"/>
  <c r="G991" i="25"/>
  <c r="G1026" i="25"/>
  <c r="G907" i="25"/>
  <c r="G1054" i="25"/>
  <c r="H1054" i="25" s="1"/>
  <c r="G1055" i="25"/>
  <c r="H1055" i="25" s="1"/>
  <c r="G1056" i="25"/>
  <c r="H1056" i="25" s="1"/>
  <c r="G7" i="25"/>
  <c r="H8" i="25"/>
  <c r="H166" i="25"/>
  <c r="H14" i="25"/>
  <c r="H19" i="25"/>
  <c r="H61" i="25"/>
  <c r="H21" i="25"/>
  <c r="H46" i="25"/>
  <c r="H59" i="25"/>
  <c r="H83" i="25"/>
  <c r="H17" i="25"/>
  <c r="H71" i="25"/>
  <c r="H126" i="25"/>
  <c r="H243" i="25"/>
  <c r="H148" i="25"/>
  <c r="H103" i="25"/>
  <c r="H67" i="25"/>
  <c r="H64" i="25"/>
  <c r="H50" i="25"/>
  <c r="H63" i="25"/>
  <c r="H123" i="25"/>
  <c r="H24" i="25"/>
  <c r="H107" i="25"/>
  <c r="H235" i="25"/>
  <c r="H319" i="25"/>
  <c r="H44" i="25"/>
  <c r="H87" i="25"/>
  <c r="H75" i="25"/>
  <c r="H35" i="25"/>
  <c r="H120" i="25"/>
  <c r="H72" i="25"/>
  <c r="H86" i="25"/>
  <c r="H321" i="25"/>
  <c r="H167" i="25"/>
  <c r="H29" i="25"/>
  <c r="H159" i="25"/>
  <c r="H115" i="25"/>
  <c r="H318" i="25"/>
  <c r="H164" i="25"/>
  <c r="H309" i="25"/>
  <c r="H201" i="25"/>
  <c r="H251" i="25"/>
  <c r="H738" i="25"/>
  <c r="H301" i="25"/>
  <c r="H258" i="25"/>
  <c r="H420" i="25"/>
  <c r="H453" i="25"/>
  <c r="H155" i="25"/>
  <c r="H268" i="25"/>
  <c r="H189" i="25"/>
  <c r="H261" i="25"/>
  <c r="H218" i="25"/>
  <c r="H165" i="25"/>
  <c r="H435" i="25"/>
  <c r="H191" i="25"/>
  <c r="H100" i="25"/>
  <c r="H727" i="25"/>
  <c r="H486" i="25"/>
  <c r="H196" i="25"/>
  <c r="H401" i="25"/>
  <c r="H338" i="25"/>
  <c r="H752" i="25"/>
  <c r="H109" i="25"/>
  <c r="H212" i="25"/>
  <c r="H324" i="25"/>
  <c r="H98" i="25"/>
  <c r="H134" i="25"/>
  <c r="H110" i="25"/>
  <c r="H245" i="25"/>
  <c r="H356" i="25"/>
  <c r="H57" i="25"/>
  <c r="H461" i="25"/>
  <c r="H404" i="25"/>
  <c r="H223" i="25"/>
  <c r="H247" i="25"/>
  <c r="H220" i="25"/>
  <c r="H170" i="25"/>
  <c r="H359" i="25"/>
  <c r="H248" i="25"/>
  <c r="H259" i="25"/>
  <c r="H221" i="25"/>
  <c r="H254" i="25"/>
  <c r="H66" i="25"/>
  <c r="H681" i="25"/>
  <c r="H412" i="25"/>
  <c r="H437" i="25"/>
  <c r="H69" i="25"/>
  <c r="H279" i="25"/>
  <c r="H288" i="25"/>
  <c r="H267" i="25"/>
  <c r="H388" i="25"/>
  <c r="H304" i="25"/>
  <c r="H278" i="25"/>
  <c r="H334" i="25"/>
  <c r="H1035" i="25"/>
  <c r="H226" i="25"/>
  <c r="H240" i="25"/>
  <c r="H255" i="25"/>
  <c r="H490" i="25"/>
  <c r="H632" i="25"/>
  <c r="H539" i="25"/>
  <c r="H872" i="25"/>
  <c r="H430" i="25"/>
  <c r="H307" i="25"/>
  <c r="H497" i="25"/>
  <c r="H702" i="25"/>
  <c r="H194" i="25"/>
  <c r="H357" i="25"/>
  <c r="H386" i="25"/>
  <c r="H241" i="25"/>
  <c r="H379" i="25"/>
  <c r="H658" i="25"/>
  <c r="H233" i="25"/>
  <c r="H228" i="25"/>
  <c r="H462" i="25"/>
  <c r="H121" i="25"/>
  <c r="H383" i="25"/>
  <c r="H566" i="25"/>
  <c r="H336" i="25"/>
  <c r="H646" i="25"/>
  <c r="H296" i="25"/>
  <c r="H879" i="25"/>
  <c r="H370" i="25"/>
  <c r="H701" i="25"/>
  <c r="H354" i="25"/>
  <c r="H417" i="25"/>
  <c r="H596" i="25"/>
  <c r="H436" i="25"/>
  <c r="H742" i="25"/>
  <c r="H337" i="25"/>
  <c r="H700" i="25"/>
  <c r="H79" i="25"/>
  <c r="H493" i="25"/>
  <c r="H446" i="25"/>
  <c r="H731" i="25"/>
  <c r="H705" i="25"/>
  <c r="H413" i="25"/>
  <c r="H573" i="25"/>
  <c r="H606" i="25"/>
  <c r="H535" i="25"/>
  <c r="H801" i="25"/>
  <c r="H531" i="25"/>
  <c r="H407" i="25"/>
  <c r="H592" i="25"/>
  <c r="H346" i="25"/>
  <c r="H481" i="25"/>
  <c r="H521" i="25"/>
  <c r="H983" i="25"/>
  <c r="H444" i="25"/>
  <c r="H286" i="25"/>
  <c r="H723" i="25"/>
  <c r="H565" i="25"/>
  <c r="H515" i="25"/>
  <c r="H623" i="25"/>
  <c r="H588" i="25"/>
  <c r="H882" i="25"/>
  <c r="H169" i="25"/>
  <c r="H756" i="25"/>
  <c r="H363" i="25"/>
  <c r="H299" i="25"/>
  <c r="H751" i="25"/>
  <c r="H465" i="25"/>
  <c r="H473" i="25"/>
  <c r="H807" i="25"/>
  <c r="H434" i="25"/>
  <c r="H507" i="25"/>
  <c r="H506" i="25"/>
  <c r="H211" i="25"/>
  <c r="H645" i="25"/>
  <c r="H600" i="25"/>
  <c r="H552" i="25"/>
  <c r="H358" i="25"/>
  <c r="H729" i="25"/>
  <c r="H325" i="25"/>
  <c r="H961" i="25"/>
  <c r="H722" i="25"/>
  <c r="H676" i="25"/>
  <c r="H551" i="25"/>
  <c r="H479" i="25"/>
  <c r="H34" i="25"/>
  <c r="H824" i="25"/>
  <c r="H892" i="25"/>
  <c r="H617" i="25"/>
  <c r="H753" i="25"/>
  <c r="H896" i="25"/>
  <c r="H881" i="25"/>
  <c r="H609" i="25"/>
  <c r="H333" i="25"/>
  <c r="F1083" i="28"/>
  <c r="I1077" i="28" s="1"/>
  <c r="H7" i="25" l="1"/>
  <c r="G1062" i="25"/>
  <c r="K1026" i="25"/>
  <c r="H441" i="25"/>
  <c r="H925" i="25"/>
  <c r="H868" i="25"/>
  <c r="H912" i="25"/>
  <c r="H802" i="25"/>
  <c r="H665" i="25"/>
  <c r="H988" i="25"/>
  <c r="H921" i="25"/>
  <c r="H203" i="25"/>
  <c r="H768" i="25"/>
  <c r="H805" i="25"/>
  <c r="H597" i="25"/>
  <c r="H613" i="25"/>
  <c r="H320" i="25"/>
  <c r="H544" i="25"/>
  <c r="H625" i="25"/>
  <c r="H955" i="25"/>
  <c r="H909" i="25"/>
  <c r="H714" i="25"/>
  <c r="H870" i="25"/>
  <c r="H499" i="25"/>
  <c r="H586" i="25"/>
  <c r="H857" i="25"/>
  <c r="H195" i="25"/>
  <c r="H138" i="25"/>
  <c r="H365" i="25"/>
  <c r="H141" i="25"/>
  <c r="H49" i="25"/>
  <c r="H270" i="25"/>
  <c r="H114" i="25"/>
  <c r="H149" i="25"/>
  <c r="H129" i="25"/>
  <c r="H1047" i="25"/>
  <c r="H978" i="25"/>
  <c r="H992" i="25"/>
  <c r="H937" i="25"/>
  <c r="H905" i="25"/>
  <c r="H316" i="25"/>
  <c r="H608" i="25"/>
  <c r="H929" i="25"/>
  <c r="H699" i="25"/>
  <c r="H758" i="25"/>
  <c r="H472" i="25"/>
  <c r="H1012" i="25"/>
  <c r="H604" i="25"/>
  <c r="H867" i="25"/>
  <c r="H178" i="25"/>
  <c r="H470" i="25"/>
  <c r="H685" i="25"/>
  <c r="H193" i="25"/>
  <c r="H348" i="25"/>
  <c r="H469" i="25"/>
  <c r="H524" i="25"/>
  <c r="H70" i="25"/>
  <c r="H549" i="25"/>
  <c r="H147" i="25"/>
  <c r="H33" i="25"/>
  <c r="H291" i="25"/>
  <c r="H54" i="25"/>
  <c r="H950" i="25"/>
  <c r="H520" i="25"/>
  <c r="H904" i="25"/>
  <c r="H1023" i="25"/>
  <c r="H664" i="25"/>
  <c r="H922" i="25"/>
  <c r="H678" i="25"/>
  <c r="H812" i="25"/>
  <c r="H804" i="25"/>
  <c r="H818" i="25"/>
  <c r="H741" i="25"/>
  <c r="H803" i="25"/>
  <c r="H326" i="25"/>
  <c r="H1008" i="25"/>
  <c r="H945" i="25"/>
  <c r="H547" i="25"/>
  <c r="H343" i="25"/>
  <c r="H686" i="25"/>
  <c r="H567" i="25"/>
  <c r="H593" i="25"/>
  <c r="H763" i="25"/>
  <c r="H557" i="25"/>
  <c r="H798" i="25"/>
  <c r="H536" i="25"/>
  <c r="H372" i="25"/>
  <c r="H809" i="25"/>
  <c r="H43" i="25"/>
  <c r="H599" i="25"/>
  <c r="H688" i="25"/>
  <c r="H480" i="25"/>
  <c r="H502" i="25"/>
  <c r="H443" i="25"/>
  <c r="H274" i="25"/>
  <c r="H744" i="25"/>
  <c r="H290" i="25"/>
  <c r="H1046" i="25"/>
  <c r="H953" i="25"/>
  <c r="H1024" i="25"/>
  <c r="H885" i="25"/>
  <c r="H419" i="25"/>
  <c r="H724" i="25"/>
  <c r="H845" i="25"/>
  <c r="H1009" i="25"/>
  <c r="H975" i="25"/>
  <c r="H962" i="25"/>
  <c r="H886" i="25"/>
  <c r="H926" i="25"/>
  <c r="H914" i="25"/>
  <c r="H943" i="25"/>
  <c r="H1007" i="25"/>
  <c r="H367" i="25"/>
  <c r="H766" i="25"/>
  <c r="H776" i="25"/>
  <c r="H650" i="25"/>
  <c r="H487" i="25"/>
  <c r="H1039" i="25"/>
  <c r="H895" i="25"/>
  <c r="H674" i="25"/>
  <c r="H429" i="25"/>
  <c r="H485" i="25"/>
  <c r="H644" i="25"/>
  <c r="H661" i="25"/>
  <c r="H335" i="25"/>
  <c r="H826" i="25"/>
  <c r="H762" i="25"/>
  <c r="H213" i="25"/>
  <c r="H484" i="25"/>
  <c r="H813" i="25"/>
  <c r="H431" i="25"/>
  <c r="H941" i="25"/>
  <c r="H517" i="25"/>
  <c r="H505" i="25"/>
  <c r="H362" i="25"/>
  <c r="H306" i="25"/>
  <c r="H344" i="25"/>
  <c r="H219" i="25"/>
  <c r="H452" i="25"/>
  <c r="H695" i="25"/>
  <c r="H455" i="25"/>
  <c r="H231" i="25"/>
  <c r="H60" i="25"/>
  <c r="H198" i="25"/>
  <c r="H154" i="25"/>
  <c r="H275" i="25"/>
  <c r="H22" i="25"/>
  <c r="H102" i="25"/>
  <c r="H45" i="25"/>
  <c r="H18" i="25"/>
  <c r="H984" i="25"/>
  <c r="H963" i="25"/>
  <c r="H952" i="25"/>
  <c r="H488" i="25"/>
  <c r="H816" i="25"/>
  <c r="H1002" i="25"/>
  <c r="H940" i="25"/>
  <c r="H959" i="25"/>
  <c r="H901" i="25"/>
  <c r="H1043" i="25"/>
  <c r="H972" i="25"/>
  <c r="H869" i="25"/>
  <c r="H622" i="25"/>
  <c r="H831" i="25"/>
  <c r="H852" i="25"/>
  <c r="H781" i="25"/>
  <c r="H656" i="25"/>
  <c r="H371" i="25"/>
  <c r="H717" i="25"/>
  <c r="H200" i="25"/>
  <c r="H820" i="25"/>
  <c r="H823" i="25"/>
  <c r="H875" i="25"/>
  <c r="H829" i="25"/>
  <c r="H1020" i="25"/>
  <c r="H907" i="25"/>
  <c r="H850" i="25"/>
  <c r="H993" i="25"/>
  <c r="H964" i="25"/>
  <c r="H860" i="25"/>
  <c r="H828" i="25"/>
  <c r="H1026" i="25"/>
  <c r="H891" i="25"/>
  <c r="H1031" i="25"/>
  <c r="H634" i="25"/>
  <c r="H814" i="25"/>
  <c r="H571" i="25"/>
  <c r="H811" i="25"/>
  <c r="H680" i="25"/>
  <c r="H991" i="25"/>
  <c r="H1027" i="25"/>
  <c r="H510" i="25"/>
  <c r="H958" i="25"/>
  <c r="H934" i="25"/>
  <c r="H1013" i="25"/>
  <c r="H998" i="25"/>
  <c r="H704" i="25"/>
  <c r="H1010" i="25"/>
  <c r="H899" i="25"/>
  <c r="H880" i="25"/>
  <c r="H853" i="25"/>
  <c r="H1028" i="25"/>
  <c r="H726" i="25"/>
  <c r="H938" i="25"/>
  <c r="H948" i="25"/>
  <c r="H1025" i="25"/>
  <c r="L8" i="25"/>
  <c r="L9" i="25"/>
  <c r="L10" i="25"/>
  <c r="L23" i="25"/>
  <c r="L166" i="25"/>
  <c r="L12" i="25"/>
  <c r="L11" i="25"/>
  <c r="L13" i="25"/>
  <c r="L14" i="25"/>
  <c r="L160" i="25"/>
  <c r="L16" i="25"/>
  <c r="L19" i="25"/>
  <c r="L61" i="25"/>
  <c r="L21" i="25"/>
  <c r="L46" i="25"/>
  <c r="L27" i="25"/>
  <c r="L59" i="25"/>
  <c r="L83" i="25"/>
  <c r="L31" i="25"/>
  <c r="L55" i="25"/>
  <c r="L17" i="25"/>
  <c r="L18" i="25"/>
  <c r="L257" i="25"/>
  <c r="L54" i="25"/>
  <c r="L36" i="25"/>
  <c r="L20" i="25"/>
  <c r="L26" i="25"/>
  <c r="L71" i="25"/>
  <c r="L39" i="25"/>
  <c r="L91" i="25"/>
  <c r="L28" i="25"/>
  <c r="L126" i="25"/>
  <c r="L243" i="25"/>
  <c r="L38" i="25"/>
  <c r="L148" i="25"/>
  <c r="L103" i="25"/>
  <c r="L77" i="25"/>
  <c r="L42" i="25"/>
  <c r="L97" i="25"/>
  <c r="L104" i="25"/>
  <c r="L129" i="25"/>
  <c r="L25" i="25"/>
  <c r="L67" i="25"/>
  <c r="L64" i="25"/>
  <c r="L45" i="25"/>
  <c r="L143" i="25"/>
  <c r="L291" i="25"/>
  <c r="L50" i="25"/>
  <c r="L52" i="25"/>
  <c r="L30" i="25"/>
  <c r="L135" i="25"/>
  <c r="L63" i="25"/>
  <c r="L15" i="25"/>
  <c r="L273" i="25"/>
  <c r="L105" i="25"/>
  <c r="L53" i="25"/>
  <c r="L331" i="25"/>
  <c r="L84" i="25"/>
  <c r="L123" i="25"/>
  <c r="L24" i="25"/>
  <c r="L107" i="25"/>
  <c r="L182" i="25"/>
  <c r="L68" i="25"/>
  <c r="L235" i="25"/>
  <c r="L319" i="25"/>
  <c r="L142" i="25"/>
  <c r="L37" i="25"/>
  <c r="L44" i="25"/>
  <c r="L102" i="25"/>
  <c r="L85" i="25"/>
  <c r="L33" i="25"/>
  <c r="L82" i="25"/>
  <c r="L130" i="25"/>
  <c r="L158" i="25"/>
  <c r="L87" i="25"/>
  <c r="L40" i="25"/>
  <c r="L90" i="25"/>
  <c r="L150" i="25"/>
  <c r="L75" i="25"/>
  <c r="L35" i="25"/>
  <c r="L58" i="25"/>
  <c r="L120" i="25"/>
  <c r="L72" i="25"/>
  <c r="L51" i="25"/>
  <c r="L284" i="25"/>
  <c r="L86" i="25"/>
  <c r="L341" i="25"/>
  <c r="L149" i="25"/>
  <c r="L47" i="25"/>
  <c r="L321" i="25"/>
  <c r="L167" i="25"/>
  <c r="L22" i="25"/>
  <c r="L147" i="25"/>
  <c r="L29" i="25"/>
  <c r="L99" i="25"/>
  <c r="L215" i="25"/>
  <c r="L73" i="25"/>
  <c r="L159" i="25"/>
  <c r="L65" i="25"/>
  <c r="L405" i="25"/>
  <c r="L146" i="25"/>
  <c r="L176" i="25"/>
  <c r="L281" i="25"/>
  <c r="L111" i="25"/>
  <c r="L115" i="25"/>
  <c r="L318" i="25"/>
  <c r="L164" i="25"/>
  <c r="L175" i="25"/>
  <c r="L156" i="25"/>
  <c r="L309" i="25"/>
  <c r="L114" i="25"/>
  <c r="L329" i="25"/>
  <c r="L251" i="25"/>
  <c r="L275" i="25"/>
  <c r="L106" i="25"/>
  <c r="L290" i="25"/>
  <c r="L74" i="25"/>
  <c r="L477" i="25"/>
  <c r="L80" i="25"/>
  <c r="L122" i="25"/>
  <c r="L382" i="25"/>
  <c r="L229" i="25"/>
  <c r="L188" i="25"/>
  <c r="L301" i="25"/>
  <c r="L258" i="25"/>
  <c r="L32" i="25"/>
  <c r="L420" i="25"/>
  <c r="L453" i="25"/>
  <c r="L155" i="25"/>
  <c r="L81" i="25"/>
  <c r="L268" i="25"/>
  <c r="L270" i="25"/>
  <c r="L168" i="25"/>
  <c r="L189" i="25"/>
  <c r="L261" i="25"/>
  <c r="L154" i="25"/>
  <c r="L133" i="25"/>
  <c r="L218" i="25"/>
  <c r="L78" i="25"/>
  <c r="L112" i="25"/>
  <c r="L165" i="25"/>
  <c r="L435" i="25"/>
  <c r="L224" i="25"/>
  <c r="L117" i="25"/>
  <c r="L48" i="25"/>
  <c r="L56" i="25"/>
  <c r="L260" i="25"/>
  <c r="L191" i="25"/>
  <c r="L100" i="25"/>
  <c r="L280" i="25"/>
  <c r="L486" i="25"/>
  <c r="L49" i="25"/>
  <c r="L118" i="25"/>
  <c r="L292" i="25"/>
  <c r="L425" i="25"/>
  <c r="L70" i="25"/>
  <c r="L116" i="25"/>
  <c r="L314" i="25"/>
  <c r="L208" i="25"/>
  <c r="L295" i="25"/>
  <c r="L401" i="25"/>
  <c r="L62" i="25"/>
  <c r="L377" i="25"/>
  <c r="L180" i="25"/>
  <c r="L338" i="25"/>
  <c r="L172" i="25"/>
  <c r="L153" i="25"/>
  <c r="L109" i="25"/>
  <c r="L212" i="25"/>
  <c r="L476" i="25"/>
  <c r="L230" i="25"/>
  <c r="L41" i="25"/>
  <c r="L141" i="25"/>
  <c r="L96" i="25"/>
  <c r="L324" i="25"/>
  <c r="L60" i="25"/>
  <c r="L385" i="25"/>
  <c r="L98" i="25"/>
  <c r="L119" i="25"/>
  <c r="L184" i="25"/>
  <c r="L225" i="25"/>
  <c r="L134" i="25"/>
  <c r="L76" i="25"/>
  <c r="L157" i="25"/>
  <c r="L238" i="25"/>
  <c r="L397" i="25"/>
  <c r="L234" i="25"/>
  <c r="L185" i="25"/>
  <c r="L110" i="25"/>
  <c r="L245" i="25"/>
  <c r="L356" i="25"/>
  <c r="L131" i="25"/>
  <c r="L308" i="25"/>
  <c r="L57" i="25"/>
  <c r="L289" i="25"/>
  <c r="L340" i="25"/>
  <c r="L461" i="25"/>
  <c r="L231" i="25"/>
  <c r="L151" i="25"/>
  <c r="L469" i="25"/>
  <c r="L152" i="25"/>
  <c r="L317" i="25"/>
  <c r="L88" i="25"/>
  <c r="L217" i="25"/>
  <c r="L404" i="25"/>
  <c r="L468" i="25"/>
  <c r="L272" i="25"/>
  <c r="L269" i="25"/>
  <c r="L223" i="25"/>
  <c r="L247" i="25"/>
  <c r="L220" i="25"/>
  <c r="L170" i="25"/>
  <c r="L359" i="25"/>
  <c r="L276" i="25"/>
  <c r="L132" i="25"/>
  <c r="L248" i="25"/>
  <c r="L93" i="25"/>
  <c r="L365" i="25"/>
  <c r="L392" i="25"/>
  <c r="L259" i="25"/>
  <c r="L455" i="25"/>
  <c r="L348" i="25"/>
  <c r="L221" i="25"/>
  <c r="L263" i="25"/>
  <c r="L174" i="25"/>
  <c r="L254" i="25"/>
  <c r="L332" i="25"/>
  <c r="L236" i="25"/>
  <c r="L190" i="25"/>
  <c r="L283" i="25"/>
  <c r="L246" i="25"/>
  <c r="L305" i="25"/>
  <c r="L66" i="25"/>
  <c r="L412" i="25"/>
  <c r="L489" i="25"/>
  <c r="L177" i="25"/>
  <c r="L437" i="25"/>
  <c r="L138" i="25"/>
  <c r="L395" i="25"/>
  <c r="L277" i="25"/>
  <c r="L69" i="25"/>
  <c r="L466" i="25"/>
  <c r="L237" i="25"/>
  <c r="L279" i="25"/>
  <c r="L394" i="25"/>
  <c r="L128" i="25"/>
  <c r="L262" i="25"/>
  <c r="L288" i="25"/>
  <c r="L267" i="25"/>
  <c r="L282" i="25"/>
  <c r="L186" i="25"/>
  <c r="L388" i="25"/>
  <c r="L101" i="25"/>
  <c r="L144" i="25"/>
  <c r="L242" i="25"/>
  <c r="L304" i="25"/>
  <c r="L347" i="25"/>
  <c r="L278" i="25"/>
  <c r="L452" i="25"/>
  <c r="L264" i="25"/>
  <c r="L334" i="25"/>
  <c r="L447" i="25"/>
  <c r="L297" i="25"/>
  <c r="L173" i="25"/>
  <c r="L339" i="25"/>
  <c r="L300" i="25"/>
  <c r="L163" i="25"/>
  <c r="L139" i="25"/>
  <c r="L226" i="25"/>
  <c r="L240" i="25"/>
  <c r="L255" i="25"/>
  <c r="L342" i="25"/>
  <c r="L252" i="25"/>
  <c r="L187" i="25"/>
  <c r="L285" i="25"/>
  <c r="L411" i="25"/>
  <c r="L490" i="25"/>
  <c r="L219" i="25"/>
  <c r="L470" i="25"/>
  <c r="L95" i="25"/>
  <c r="L366" i="25"/>
  <c r="L161" i="25"/>
  <c r="L209" i="25"/>
  <c r="L244" i="25"/>
  <c r="L145" i="25"/>
  <c r="L430" i="25"/>
  <c r="L124" i="25"/>
  <c r="L483" i="25"/>
  <c r="L460" i="25"/>
  <c r="L307" i="25"/>
  <c r="L344" i="25"/>
  <c r="L355" i="25"/>
  <c r="L239" i="25"/>
  <c r="L311" i="25"/>
  <c r="L293" i="25"/>
  <c r="L464" i="25"/>
  <c r="L250" i="25"/>
  <c r="L357" i="25"/>
  <c r="L386" i="25"/>
  <c r="L241" i="25"/>
  <c r="L457" i="25"/>
  <c r="L171" i="25"/>
  <c r="L94" i="25"/>
  <c r="L379" i="25"/>
  <c r="L306" i="25"/>
  <c r="L415" i="25"/>
  <c r="L274" i="25"/>
  <c r="L92" i="25"/>
  <c r="L227" i="25"/>
  <c r="L233" i="25"/>
  <c r="L113" i="25"/>
  <c r="L414" i="25"/>
  <c r="L256" i="25"/>
  <c r="L228" i="25"/>
  <c r="L462" i="25"/>
  <c r="L232" i="25"/>
  <c r="L121" i="25"/>
  <c r="L162" i="25"/>
  <c r="L393" i="25"/>
  <c r="L384" i="25"/>
  <c r="L442" i="25"/>
  <c r="L383" i="25"/>
  <c r="L362" i="25"/>
  <c r="L214" i="25"/>
  <c r="L443" i="25"/>
  <c r="L89" i="25"/>
  <c r="L302" i="25"/>
  <c r="L336" i="25"/>
  <c r="L323" i="25"/>
  <c r="L352" i="25"/>
  <c r="L381" i="25"/>
  <c r="L303" i="25"/>
  <c r="L296" i="25"/>
  <c r="L448" i="25"/>
  <c r="L313" i="25"/>
  <c r="L140" i="25"/>
  <c r="L370" i="25"/>
  <c r="L449" i="25"/>
  <c r="L391" i="25"/>
  <c r="L354" i="25"/>
  <c r="L428" i="25"/>
  <c r="L417" i="25"/>
  <c r="L399" i="25"/>
  <c r="L436" i="25"/>
  <c r="L400" i="25"/>
  <c r="L480" i="25"/>
  <c r="L337" i="25"/>
  <c r="L360" i="25"/>
  <c r="L403" i="25"/>
  <c r="L450" i="25"/>
  <c r="L380" i="25"/>
  <c r="L137" i="25"/>
  <c r="L79" i="25"/>
  <c r="L446" i="25"/>
  <c r="L440" i="25"/>
  <c r="L458" i="25"/>
  <c r="L265" i="25"/>
  <c r="L456" i="25"/>
  <c r="L374" i="25"/>
  <c r="L287" i="25"/>
  <c r="L413" i="25"/>
  <c r="L271" i="25"/>
  <c r="L108" i="25"/>
  <c r="L416" i="25"/>
  <c r="L179" i="25"/>
  <c r="L431" i="25"/>
  <c r="L471" i="25"/>
  <c r="L387" i="25"/>
  <c r="L43" i="25"/>
  <c r="L136" i="25"/>
  <c r="L389" i="25"/>
  <c r="L351" i="25"/>
  <c r="L407" i="25"/>
  <c r="L210" i="25"/>
  <c r="L454" i="25"/>
  <c r="L346" i="25"/>
  <c r="L322" i="25"/>
  <c r="L481" i="25"/>
  <c r="L484" i="25"/>
  <c r="L178" i="25"/>
  <c r="L433" i="25"/>
  <c r="L410" i="25"/>
  <c r="L467" i="25"/>
  <c r="L222" i="25"/>
  <c r="L266" i="25"/>
  <c r="L398" i="25"/>
  <c r="L444" i="25"/>
  <c r="L286" i="25"/>
  <c r="L298" i="25"/>
  <c r="L375" i="25"/>
  <c r="L310" i="25"/>
  <c r="L213" i="25"/>
  <c r="L475" i="25"/>
  <c r="L181" i="25"/>
  <c r="L432" i="25"/>
  <c r="L368" i="25"/>
  <c r="L349" i="25"/>
  <c r="L249" i="25"/>
  <c r="L320" i="25"/>
  <c r="L373" i="25"/>
  <c r="L343" i="25"/>
  <c r="L328" i="25"/>
  <c r="L372" i="25"/>
  <c r="L369" i="25"/>
  <c r="L345" i="25"/>
  <c r="L353" i="25"/>
  <c r="L294" i="25"/>
  <c r="L169" i="25"/>
  <c r="L125" i="25"/>
  <c r="L363" i="25"/>
  <c r="L361" i="25"/>
  <c r="L330" i="25"/>
  <c r="L299" i="25"/>
  <c r="L253" i="25"/>
  <c r="L465" i="25"/>
  <c r="L423" i="25"/>
  <c r="L127" i="25"/>
  <c r="L473" i="25"/>
  <c r="L424" i="25"/>
  <c r="L335" i="25"/>
  <c r="L408" i="25"/>
  <c r="L434" i="25"/>
  <c r="L427" i="25"/>
  <c r="L211" i="25"/>
  <c r="L183" i="25"/>
  <c r="L406" i="25"/>
  <c r="L358" i="25"/>
  <c r="L474" i="25"/>
  <c r="L422" i="25"/>
  <c r="L325" i="25"/>
  <c r="L312" i="25"/>
  <c r="L485" i="25"/>
  <c r="L409" i="25"/>
  <c r="L479" i="25"/>
  <c r="L429" i="25"/>
  <c r="L315" i="25"/>
  <c r="L327" i="25"/>
  <c r="L34" i="25"/>
  <c r="L438" i="25"/>
  <c r="L396" i="25"/>
  <c r="L487" i="25"/>
  <c r="L371" i="25"/>
  <c r="L482" i="25"/>
  <c r="L472" i="25"/>
  <c r="L364" i="25"/>
  <c r="L326" i="25"/>
  <c r="L376" i="25"/>
  <c r="L378" i="25"/>
  <c r="L451" i="25"/>
  <c r="L463" i="25"/>
  <c r="L459" i="25"/>
  <c r="L402" i="25"/>
  <c r="L367" i="25"/>
  <c r="L478" i="25"/>
  <c r="L316" i="25"/>
  <c r="L445" i="25"/>
  <c r="L350" i="25"/>
  <c r="L216" i="25"/>
  <c r="L441" i="25"/>
  <c r="L488" i="25"/>
  <c r="L333" i="25"/>
  <c r="L419" i="25"/>
  <c r="L439" i="25"/>
  <c r="L418" i="25"/>
  <c r="L390" i="25"/>
  <c r="L421" i="25"/>
  <c r="L426" i="25"/>
  <c r="K8" i="25"/>
  <c r="K9" i="25"/>
  <c r="K10" i="25"/>
  <c r="K23" i="25"/>
  <c r="K166" i="25"/>
  <c r="K12" i="25"/>
  <c r="K11" i="25"/>
  <c r="K13" i="25"/>
  <c r="K14" i="25"/>
  <c r="K160" i="25"/>
  <c r="K16" i="25"/>
  <c r="K19" i="25"/>
  <c r="K61" i="25"/>
  <c r="K21" i="25"/>
  <c r="K46" i="25"/>
  <c r="K27" i="25"/>
  <c r="K59" i="25"/>
  <c r="K83" i="25"/>
  <c r="K31" i="25"/>
  <c r="K55" i="25"/>
  <c r="K17" i="25"/>
  <c r="K18" i="25"/>
  <c r="K257" i="25"/>
  <c r="K54" i="25"/>
  <c r="K36" i="25"/>
  <c r="K20" i="25"/>
  <c r="K26" i="25"/>
  <c r="K534" i="25"/>
  <c r="K71" i="25"/>
  <c r="K39" i="25"/>
  <c r="K91" i="25"/>
  <c r="K28" i="25"/>
  <c r="K126" i="25"/>
  <c r="K243" i="25"/>
  <c r="K38" i="25"/>
  <c r="K148" i="25"/>
  <c r="K103" i="25"/>
  <c r="K77" i="25"/>
  <c r="K42" i="25"/>
  <c r="K97" i="25"/>
  <c r="K104" i="25"/>
  <c r="K129" i="25"/>
  <c r="K25" i="25"/>
  <c r="K67" i="25"/>
  <c r="K64" i="25"/>
  <c r="K45" i="25"/>
  <c r="K143" i="25"/>
  <c r="K291" i="25"/>
  <c r="K50" i="25"/>
  <c r="K52" i="25"/>
  <c r="K30" i="25"/>
  <c r="K135" i="25"/>
  <c r="K63" i="25"/>
  <c r="K15" i="25"/>
  <c r="K273" i="25"/>
  <c r="K105" i="25"/>
  <c r="K53" i="25"/>
  <c r="K331" i="25"/>
  <c r="K84" i="25"/>
  <c r="K123" i="25"/>
  <c r="K24" i="25"/>
  <c r="K107" i="25"/>
  <c r="K182" i="25"/>
  <c r="K68" i="25"/>
  <c r="K235" i="25"/>
  <c r="K319" i="25"/>
  <c r="K142" i="25"/>
  <c r="K37" i="25"/>
  <c r="K44" i="25"/>
  <c r="K102" i="25"/>
  <c r="K85" i="25"/>
  <c r="K33" i="25"/>
  <c r="K82" i="25"/>
  <c r="K206" i="25"/>
  <c r="K130" i="25"/>
  <c r="K158" i="25"/>
  <c r="K87" i="25"/>
  <c r="K40" i="25"/>
  <c r="K90" i="25"/>
  <c r="K150" i="25"/>
  <c r="K75" i="25"/>
  <c r="K35" i="25"/>
  <c r="K58" i="25"/>
  <c r="K120" i="25"/>
  <c r="K72" i="25"/>
  <c r="K51" i="25"/>
  <c r="K284" i="25"/>
  <c r="K86" i="25"/>
  <c r="K341" i="25"/>
  <c r="K149" i="25"/>
  <c r="K47" i="25"/>
  <c r="K321" i="25"/>
  <c r="K167" i="25"/>
  <c r="K22" i="25"/>
  <c r="K554" i="25"/>
  <c r="K147" i="25"/>
  <c r="K29" i="25"/>
  <c r="K99" i="25"/>
  <c r="K215" i="25"/>
  <c r="K73" i="25"/>
  <c r="K159" i="25"/>
  <c r="K65" i="25"/>
  <c r="K405" i="25"/>
  <c r="K146" i="25"/>
  <c r="K176" i="25"/>
  <c r="K281" i="25"/>
  <c r="K111" i="25"/>
  <c r="K115" i="25"/>
  <c r="K318" i="25"/>
  <c r="K164" i="25"/>
  <c r="K175" i="25"/>
  <c r="K156" i="25"/>
  <c r="K309" i="25"/>
  <c r="K114" i="25"/>
  <c r="K329" i="25"/>
  <c r="K201" i="25"/>
  <c r="K251" i="25"/>
  <c r="K275" i="25"/>
  <c r="K106" i="25"/>
  <c r="K290" i="25"/>
  <c r="K74" i="25"/>
  <c r="K477" i="25"/>
  <c r="K80" i="25"/>
  <c r="K122" i="25"/>
  <c r="K738" i="25"/>
  <c r="K382" i="25"/>
  <c r="K229" i="25"/>
  <c r="K188" i="25"/>
  <c r="K301" i="25"/>
  <c r="K258" i="25"/>
  <c r="K32" i="25"/>
  <c r="K420" i="25"/>
  <c r="K453" i="25"/>
  <c r="K155" i="25"/>
  <c r="K501" i="25"/>
  <c r="K81" i="25"/>
  <c r="K268" i="25"/>
  <c r="K270" i="25"/>
  <c r="K168" i="25"/>
  <c r="K189" i="25"/>
  <c r="K261" i="25"/>
  <c r="K154" i="25"/>
  <c r="K133" i="25"/>
  <c r="K549" i="25"/>
  <c r="K218" i="25"/>
  <c r="K78" i="25"/>
  <c r="K112" i="25"/>
  <c r="K165" i="25"/>
  <c r="K435" i="25"/>
  <c r="K224" i="25"/>
  <c r="K117" i="25"/>
  <c r="K48" i="25"/>
  <c r="K808" i="25"/>
  <c r="K56" i="25"/>
  <c r="K260" i="25"/>
  <c r="K191" i="25"/>
  <c r="K100" i="25"/>
  <c r="K727" i="25"/>
  <c r="K883" i="25"/>
  <c r="K280" i="25"/>
  <c r="K486" i="25"/>
  <c r="K49" i="25"/>
  <c r="K118" i="25"/>
  <c r="K292" i="25"/>
  <c r="K196" i="25"/>
  <c r="K198" i="25"/>
  <c r="K425" i="25"/>
  <c r="K70" i="25"/>
  <c r="K116" i="25"/>
  <c r="K314" i="25"/>
  <c r="K208" i="25"/>
  <c r="K295" i="25"/>
  <c r="K401" i="25"/>
  <c r="K62" i="25"/>
  <c r="K377" i="25"/>
  <c r="K180" i="25"/>
  <c r="K338" i="25"/>
  <c r="K752" i="25"/>
  <c r="K172" i="25"/>
  <c r="K153" i="25"/>
  <c r="K109" i="25"/>
  <c r="K212" i="25"/>
  <c r="K476" i="25"/>
  <c r="K230" i="25"/>
  <c r="K41" i="25"/>
  <c r="K141" i="25"/>
  <c r="K545" i="25"/>
  <c r="K96" i="25"/>
  <c r="K324" i="25"/>
  <c r="K60" i="25"/>
  <c r="K385" i="25"/>
  <c r="K524" i="25"/>
  <c r="K98" i="25"/>
  <c r="K119" i="25"/>
  <c r="K184" i="25"/>
  <c r="K225" i="25"/>
  <c r="K134" i="25"/>
  <c r="K76" i="25"/>
  <c r="K157" i="25"/>
  <c r="K238" i="25"/>
  <c r="K397" i="25"/>
  <c r="K234" i="25"/>
  <c r="K185" i="25"/>
  <c r="K110" i="25"/>
  <c r="K245" i="25"/>
  <c r="K356" i="25"/>
  <c r="K698" i="25"/>
  <c r="K131" i="25"/>
  <c r="K308" i="25"/>
  <c r="K57" i="25"/>
  <c r="K289" i="25"/>
  <c r="K340" i="25"/>
  <c r="K461" i="25"/>
  <c r="K231" i="25"/>
  <c r="K151" i="25"/>
  <c r="K469" i="25"/>
  <c r="K152" i="25"/>
  <c r="K317" i="25"/>
  <c r="K88" i="25"/>
  <c r="K217" i="25"/>
  <c r="K404" i="25"/>
  <c r="K468" i="25"/>
  <c r="K272" i="25"/>
  <c r="K269" i="25"/>
  <c r="K223" i="25"/>
  <c r="K247" i="25"/>
  <c r="K220" i="25"/>
  <c r="K170" i="25"/>
  <c r="K359" i="25"/>
  <c r="K276" i="25"/>
  <c r="K132" i="25"/>
  <c r="K248" i="25"/>
  <c r="K93" i="25"/>
  <c r="K365" i="25"/>
  <c r="K392" i="25"/>
  <c r="K511" i="25"/>
  <c r="K259" i="25"/>
  <c r="K455" i="25"/>
  <c r="K574" i="25"/>
  <c r="K348" i="25"/>
  <c r="K221" i="25"/>
  <c r="K263" i="25"/>
  <c r="K174" i="25"/>
  <c r="K765" i="25"/>
  <c r="K254" i="25"/>
  <c r="K332" i="25"/>
  <c r="K236" i="25"/>
  <c r="K190" i="25"/>
  <c r="K283" i="25"/>
  <c r="K246" i="25"/>
  <c r="K305" i="25"/>
  <c r="K66" i="25"/>
  <c r="K681" i="25"/>
  <c r="K412" i="25"/>
  <c r="K489" i="25"/>
  <c r="K177" i="25"/>
  <c r="K437" i="25"/>
  <c r="K138" i="25"/>
  <c r="K395" i="25"/>
  <c r="K277" i="25"/>
  <c r="K69" i="25"/>
  <c r="K695" i="25"/>
  <c r="K466" i="25"/>
  <c r="K193" i="25"/>
  <c r="K202" i="25"/>
  <c r="K874" i="25"/>
  <c r="K237" i="25"/>
  <c r="K611" i="25"/>
  <c r="K279" i="25"/>
  <c r="K394" i="25"/>
  <c r="K128" i="25"/>
  <c r="K262" i="25"/>
  <c r="K288" i="25"/>
  <c r="K267" i="25"/>
  <c r="K282" i="25"/>
  <c r="K186" i="25"/>
  <c r="K388" i="25"/>
  <c r="K101" i="25"/>
  <c r="K144" i="25"/>
  <c r="K242" i="25"/>
  <c r="K304" i="25"/>
  <c r="K195" i="25"/>
  <c r="K347" i="25"/>
  <c r="K859" i="25"/>
  <c r="K278" i="25"/>
  <c r="K452" i="25"/>
  <c r="K264" i="25"/>
  <c r="K685" i="25"/>
  <c r="K334" i="25"/>
  <c r="K447" i="25"/>
  <c r="K538" i="25"/>
  <c r="K297" i="25"/>
  <c r="K1035" i="25"/>
  <c r="K715" i="25"/>
  <c r="K173" i="25"/>
  <c r="K339" i="25"/>
  <c r="K300" i="25"/>
  <c r="K163" i="25"/>
  <c r="K139" i="25"/>
  <c r="K226" i="25"/>
  <c r="K240" i="25"/>
  <c r="K255" i="25"/>
  <c r="K342" i="25"/>
  <c r="K252" i="25"/>
  <c r="K187" i="25"/>
  <c r="K857" i="25"/>
  <c r="K285" i="25"/>
  <c r="K411" i="25"/>
  <c r="K490" i="25"/>
  <c r="K219" i="25"/>
  <c r="K576" i="25"/>
  <c r="K470" i="25"/>
  <c r="K95" i="25"/>
  <c r="K366" i="25"/>
  <c r="K161" i="25"/>
  <c r="K209" i="25"/>
  <c r="K632" i="25"/>
  <c r="K244" i="25"/>
  <c r="K603" i="25"/>
  <c r="K145" i="25"/>
  <c r="K539" i="25"/>
  <c r="K872" i="25"/>
  <c r="K721" i="25"/>
  <c r="K562" i="25"/>
  <c r="K430" i="25"/>
  <c r="K124" i="25"/>
  <c r="K570" i="25"/>
  <c r="K621" i="25"/>
  <c r="K483" i="25"/>
  <c r="K460" i="25"/>
  <c r="K691" i="25"/>
  <c r="K307" i="25"/>
  <c r="K497" i="25"/>
  <c r="K344" i="25"/>
  <c r="K355" i="25"/>
  <c r="K744" i="25"/>
  <c r="K702" i="25"/>
  <c r="K205" i="25"/>
  <c r="K509" i="25"/>
  <c r="K635" i="25"/>
  <c r="K194" i="25"/>
  <c r="K239" i="25"/>
  <c r="K311" i="25"/>
  <c r="K293" i="25"/>
  <c r="K770" i="25"/>
  <c r="K464" i="25"/>
  <c r="K250" i="25"/>
  <c r="K357" i="25"/>
  <c r="K386" i="25"/>
  <c r="K241" i="25"/>
  <c r="K457" i="25"/>
  <c r="K171" i="25"/>
  <c r="K94" i="25"/>
  <c r="K586" i="25"/>
  <c r="K548" i="25"/>
  <c r="K379" i="25"/>
  <c r="K658" i="25"/>
  <c r="K306" i="25"/>
  <c r="K415" i="25"/>
  <c r="K274" i="25"/>
  <c r="K92" i="25"/>
  <c r="K227" i="25"/>
  <c r="K498" i="25"/>
  <c r="K956" i="25"/>
  <c r="K233" i="25"/>
  <c r="K113" i="25"/>
  <c r="K414" i="25"/>
  <c r="K256" i="25"/>
  <c r="K228" i="25"/>
  <c r="K462" i="25"/>
  <c r="K532" i="25"/>
  <c r="K232" i="25"/>
  <c r="K121" i="25"/>
  <c r="K162" i="25"/>
  <c r="K393" i="25"/>
  <c r="K384" i="25"/>
  <c r="K442" i="25"/>
  <c r="K499" i="25"/>
  <c r="K519" i="25"/>
  <c r="K1036" i="25"/>
  <c r="K383" i="25"/>
  <c r="K362" i="25"/>
  <c r="K214" i="25"/>
  <c r="K443" i="25"/>
  <c r="K566" i="25"/>
  <c r="K677" i="25"/>
  <c r="K89" i="25"/>
  <c r="K302" i="25"/>
  <c r="K336" i="25"/>
  <c r="K323" i="25"/>
  <c r="K629" i="25"/>
  <c r="K352" i="25"/>
  <c r="K204" i="25"/>
  <c r="K381" i="25"/>
  <c r="K303" i="25"/>
  <c r="K646" i="25"/>
  <c r="K296" i="25"/>
  <c r="K879" i="25"/>
  <c r="K653" i="25"/>
  <c r="K1037" i="25"/>
  <c r="K448" i="25"/>
  <c r="K870" i="25"/>
  <c r="K313" i="25"/>
  <c r="K140" i="25"/>
  <c r="K370" i="25"/>
  <c r="K505" i="25"/>
  <c r="K546" i="25"/>
  <c r="K502" i="25"/>
  <c r="K449" i="25"/>
  <c r="K556" i="25"/>
  <c r="K516" i="25"/>
  <c r="K810" i="25"/>
  <c r="K701" i="25"/>
  <c r="K508" i="25"/>
  <c r="K391" i="25"/>
  <c r="K595" i="25"/>
  <c r="K858" i="25"/>
  <c r="K354" i="25"/>
  <c r="K428" i="25"/>
  <c r="K832" i="25"/>
  <c r="K417" i="25"/>
  <c r="K643" i="25"/>
  <c r="K399" i="25"/>
  <c r="K596" i="25"/>
  <c r="K637" i="25"/>
  <c r="K725" i="25"/>
  <c r="K648" i="25"/>
  <c r="K436" i="25"/>
  <c r="K742" i="25"/>
  <c r="K517" i="25"/>
  <c r="K400" i="25"/>
  <c r="K480" i="25"/>
  <c r="K337" i="25"/>
  <c r="K690" i="25"/>
  <c r="K360" i="25"/>
  <c r="K615" i="25"/>
  <c r="K700" i="25"/>
  <c r="K800" i="25"/>
  <c r="K403" i="25"/>
  <c r="K979" i="25"/>
  <c r="K450" i="25"/>
  <c r="K380" i="25"/>
  <c r="K137" i="25"/>
  <c r="K79" i="25"/>
  <c r="K493" i="25"/>
  <c r="K446" i="25"/>
  <c r="K774" i="25"/>
  <c r="K518" i="25"/>
  <c r="K440" i="25"/>
  <c r="K714" i="25"/>
  <c r="K564" i="25"/>
  <c r="K458" i="25"/>
  <c r="K731" i="25"/>
  <c r="K941" i="25"/>
  <c r="K1005" i="25"/>
  <c r="K688" i="25"/>
  <c r="K957" i="25"/>
  <c r="K265" i="25"/>
  <c r="K456" i="25"/>
  <c r="K1032" i="25"/>
  <c r="K374" i="25"/>
  <c r="K982" i="25"/>
  <c r="K797" i="25"/>
  <c r="K287" i="25"/>
  <c r="K705" i="25"/>
  <c r="K413" i="25"/>
  <c r="K271" i="25"/>
  <c r="K108" i="25"/>
  <c r="K607" i="25"/>
  <c r="K416" i="25"/>
  <c r="K207" i="25"/>
  <c r="K179" i="25"/>
  <c r="K687" i="25"/>
  <c r="K909" i="25"/>
  <c r="K663" i="25"/>
  <c r="K720" i="25"/>
  <c r="K573" i="25"/>
  <c r="K431" i="25"/>
  <c r="K541" i="25"/>
  <c r="K599" i="25"/>
  <c r="K606" i="25"/>
  <c r="K619" i="25"/>
  <c r="K578" i="25"/>
  <c r="K647" i="25"/>
  <c r="K492" i="25"/>
  <c r="K639" i="25"/>
  <c r="K849" i="25"/>
  <c r="K471" i="25"/>
  <c r="K387" i="25"/>
  <c r="K902" i="25"/>
  <c r="K522" i="25"/>
  <c r="K535" i="25"/>
  <c r="K801" i="25"/>
  <c r="K531" i="25"/>
  <c r="K199" i="25"/>
  <c r="K769" i="25"/>
  <c r="K873" i="25"/>
  <c r="K955" i="25"/>
  <c r="K711" i="25"/>
  <c r="K686" i="25"/>
  <c r="K1034" i="25"/>
  <c r="K813" i="25"/>
  <c r="K930" i="25"/>
  <c r="K43" i="25"/>
  <c r="K136" i="25"/>
  <c r="K389" i="25"/>
  <c r="K351" i="25"/>
  <c r="K737" i="25"/>
  <c r="K407" i="25"/>
  <c r="K210" i="25"/>
  <c r="K591" i="25"/>
  <c r="K454" i="25"/>
  <c r="K592" i="25"/>
  <c r="K346" i="25"/>
  <c r="K496" i="25"/>
  <c r="K682" i="25"/>
  <c r="K692" i="25"/>
  <c r="K587" i="25"/>
  <c r="K322" i="25"/>
  <c r="K641" i="25"/>
  <c r="K579" i="25"/>
  <c r="K625" i="25"/>
  <c r="K734" i="25"/>
  <c r="K481" i="25"/>
  <c r="K521" i="25"/>
  <c r="K484" i="25"/>
  <c r="K555" i="25"/>
  <c r="K178" i="25"/>
  <c r="K433" i="25"/>
  <c r="K771" i="25"/>
  <c r="K410" i="25"/>
  <c r="K467" i="25"/>
  <c r="K983" i="25"/>
  <c r="K222" i="25"/>
  <c r="K527" i="25"/>
  <c r="K266" i="25"/>
  <c r="K601" i="25"/>
  <c r="K652" i="25"/>
  <c r="K398" i="25"/>
  <c r="K612" i="25"/>
  <c r="K444" i="25"/>
  <c r="K286" i="25"/>
  <c r="K298" i="25"/>
  <c r="K673" i="25"/>
  <c r="K375" i="25"/>
  <c r="K544" i="25"/>
  <c r="K537" i="25"/>
  <c r="K310" i="25"/>
  <c r="K723" i="25"/>
  <c r="K213" i="25"/>
  <c r="K475" i="25"/>
  <c r="K809" i="25"/>
  <c r="K748" i="25"/>
  <c r="K197" i="25"/>
  <c r="K181" i="25"/>
  <c r="K432" i="25"/>
  <c r="K504" i="25"/>
  <c r="K672" i="25"/>
  <c r="K553" i="25"/>
  <c r="K368" i="25"/>
  <c r="K565" i="25"/>
  <c r="K515" i="25"/>
  <c r="K718" i="25"/>
  <c r="K349" i="25"/>
  <c r="K623" i="25"/>
  <c r="K503" i="25"/>
  <c r="K249" i="25"/>
  <c r="K900" i="25"/>
  <c r="K583" i="25"/>
  <c r="K320" i="25"/>
  <c r="K373" i="25"/>
  <c r="K343" i="25"/>
  <c r="K761" i="25"/>
  <c r="K762" i="25"/>
  <c r="K328" i="25"/>
  <c r="K372" i="25"/>
  <c r="K588" i="25"/>
  <c r="K369" i="25"/>
  <c r="K513" i="25"/>
  <c r="K345" i="25"/>
  <c r="K882" i="25"/>
  <c r="K823" i="25"/>
  <c r="K353" i="25"/>
  <c r="K529" i="25"/>
  <c r="K706" i="25"/>
  <c r="K980" i="25"/>
  <c r="K294" i="25"/>
  <c r="K169" i="25"/>
  <c r="K563" i="25"/>
  <c r="K756" i="25"/>
  <c r="K640" i="25"/>
  <c r="K125" i="25"/>
  <c r="K550" i="25"/>
  <c r="K613" i="25"/>
  <c r="K999" i="25"/>
  <c r="K584" i="25"/>
  <c r="K363" i="25"/>
  <c r="K826" i="25"/>
  <c r="K361" i="25"/>
  <c r="K536" i="25"/>
  <c r="K633" i="25"/>
  <c r="K728" i="25"/>
  <c r="K330" i="25"/>
  <c r="K528" i="25"/>
  <c r="K299" i="25"/>
  <c r="K577" i="25"/>
  <c r="K668" i="25"/>
  <c r="K253" i="25"/>
  <c r="K751" i="25"/>
  <c r="K465" i="25"/>
  <c r="K423" i="25"/>
  <c r="K127" i="25"/>
  <c r="K473" i="25"/>
  <c r="K696" i="25"/>
  <c r="K424" i="25"/>
  <c r="K740" i="25"/>
  <c r="K559" i="25"/>
  <c r="K597" i="25"/>
  <c r="K589" i="25"/>
  <c r="K547" i="25"/>
  <c r="K807" i="25"/>
  <c r="K335" i="25"/>
  <c r="K773" i="25"/>
  <c r="K798" i="25"/>
  <c r="K594" i="25"/>
  <c r="K408" i="25"/>
  <c r="K786" i="25"/>
  <c r="K514" i="25"/>
  <c r="K434" i="25"/>
  <c r="K1017" i="25"/>
  <c r="K525" i="25"/>
  <c r="K657" i="25"/>
  <c r="K530" i="25"/>
  <c r="K683" i="25"/>
  <c r="K580" i="25"/>
  <c r="K507" i="25"/>
  <c r="K523" i="25"/>
  <c r="K506" i="25"/>
  <c r="K709" i="25"/>
  <c r="K1038" i="25"/>
  <c r="K660" i="25"/>
  <c r="K805" i="25"/>
  <c r="K659" i="25"/>
  <c r="K427" i="25"/>
  <c r="K211" i="25"/>
  <c r="K661" i="25"/>
  <c r="K787" i="25"/>
  <c r="K557" i="25"/>
  <c r="K684" i="25"/>
  <c r="K666" i="25"/>
  <c r="K693" i="25"/>
  <c r="K830" i="25"/>
  <c r="K645" i="25"/>
  <c r="K183" i="25"/>
  <c r="K977" i="25"/>
  <c r="K406" i="25"/>
  <c r="K759" i="25"/>
  <c r="K600" i="25"/>
  <c r="K670" i="25"/>
  <c r="K783" i="25"/>
  <c r="K552" i="25"/>
  <c r="K894" i="25"/>
  <c r="K819" i="25"/>
  <c r="K710" i="25"/>
  <c r="K689" i="25"/>
  <c r="K768" i="25"/>
  <c r="K533" i="25"/>
  <c r="K945" i="25"/>
  <c r="K358" i="25"/>
  <c r="K644" i="25"/>
  <c r="K716" i="25"/>
  <c r="K763" i="25"/>
  <c r="K669" i="25"/>
  <c r="K568" i="25"/>
  <c r="K582" i="25"/>
  <c r="K970" i="25"/>
  <c r="K474" i="25"/>
  <c r="K820" i="25"/>
  <c r="K626" i="25"/>
  <c r="K422" i="25"/>
  <c r="K694" i="25"/>
  <c r="K636" i="25"/>
  <c r="K778" i="25"/>
  <c r="K729" i="25"/>
  <c r="K325" i="25"/>
  <c r="K961" i="25"/>
  <c r="K572" i="25"/>
  <c r="K312" i="25"/>
  <c r="K713" i="25"/>
  <c r="K203" i="25"/>
  <c r="K667" i="25"/>
  <c r="K799" i="25"/>
  <c r="K722" i="25"/>
  <c r="K485" i="25"/>
  <c r="K540" i="25"/>
  <c r="K593" i="25"/>
  <c r="K654" i="25"/>
  <c r="K628" i="25"/>
  <c r="K630" i="25"/>
  <c r="K409" i="25"/>
  <c r="K616" i="25"/>
  <c r="K200" i="25"/>
  <c r="K500" i="25"/>
  <c r="K604" i="25"/>
  <c r="K676" i="25"/>
  <c r="K551" i="25"/>
  <c r="K915" i="25"/>
  <c r="K598" i="25"/>
  <c r="K793" i="25"/>
  <c r="K733" i="25"/>
  <c r="K558" i="25"/>
  <c r="K846" i="25"/>
  <c r="K627" i="25"/>
  <c r="K921" i="25"/>
  <c r="K662" i="25"/>
  <c r="K1008" i="25"/>
  <c r="K479" i="25"/>
  <c r="K429" i="25"/>
  <c r="K848" i="25"/>
  <c r="K1039" i="25"/>
  <c r="K893" i="25"/>
  <c r="K908" i="25"/>
  <c r="K736" i="25"/>
  <c r="K732" i="25"/>
  <c r="K631" i="25"/>
  <c r="K717" i="25"/>
  <c r="K315" i="25"/>
  <c r="K1012" i="25"/>
  <c r="K772" i="25"/>
  <c r="K913" i="25"/>
  <c r="K651" i="25"/>
  <c r="K757" i="25"/>
  <c r="K327" i="25"/>
  <c r="K34" i="25"/>
  <c r="K730" i="25"/>
  <c r="K703" i="25"/>
  <c r="K438" i="25"/>
  <c r="K988" i="25"/>
  <c r="K791" i="25"/>
  <c r="K585" i="25"/>
  <c r="K960" i="25"/>
  <c r="K674" i="25"/>
  <c r="K396" i="25"/>
  <c r="K487" i="25"/>
  <c r="K605" i="25"/>
  <c r="K839" i="25"/>
  <c r="K827" i="25"/>
  <c r="K743" i="25"/>
  <c r="K824" i="25"/>
  <c r="K371" i="25"/>
  <c r="K482" i="25"/>
  <c r="K472" i="25"/>
  <c r="K790" i="25"/>
  <c r="K892" i="25"/>
  <c r="K939" i="25"/>
  <c r="K602" i="25"/>
  <c r="K935" i="25"/>
  <c r="K888" i="25"/>
  <c r="K835" i="25"/>
  <c r="K364" i="25"/>
  <c r="K861" i="25"/>
  <c r="K665" i="25"/>
  <c r="K792" i="25"/>
  <c r="K326" i="25"/>
  <c r="K822" i="25"/>
  <c r="K895" i="25"/>
  <c r="K707" i="25"/>
  <c r="K650" i="25"/>
  <c r="K745" i="25"/>
  <c r="K575" i="25"/>
  <c r="K755" i="25"/>
  <c r="K679" i="25"/>
  <c r="K624" i="25"/>
  <c r="K656" i="25"/>
  <c r="K1040" i="25"/>
  <c r="K758" i="25"/>
  <c r="K649" i="25"/>
  <c r="K494" i="25"/>
  <c r="K788" i="25"/>
  <c r="K542" i="25"/>
  <c r="K617" i="25"/>
  <c r="K753" i="25"/>
  <c r="K708" i="25"/>
  <c r="K996" i="25"/>
  <c r="K954" i="25"/>
  <c r="K802" i="25"/>
  <c r="K376" i="25"/>
  <c r="K803" i="25"/>
  <c r="K785" i="25"/>
  <c r="K853" i="25"/>
  <c r="K543" i="25"/>
  <c r="K776" i="25"/>
  <c r="K378" i="25"/>
  <c r="K844" i="25"/>
  <c r="K451" i="25"/>
  <c r="K862" i="25"/>
  <c r="K1033" i="25"/>
  <c r="K781" i="25"/>
  <c r="K965" i="25"/>
  <c r="K699" i="25"/>
  <c r="K969" i="25"/>
  <c r="K944" i="25"/>
  <c r="K775" i="25"/>
  <c r="K949" i="25"/>
  <c r="K916" i="25"/>
  <c r="K878" i="25"/>
  <c r="K735" i="25"/>
  <c r="K784" i="25"/>
  <c r="K932" i="25"/>
  <c r="K912" i="25"/>
  <c r="K825" i="25"/>
  <c r="K741" i="25"/>
  <c r="K856" i="25"/>
  <c r="K880" i="25"/>
  <c r="K946" i="25"/>
  <c r="K766" i="25"/>
  <c r="K865" i="25"/>
  <c r="K560" i="25"/>
  <c r="K697" i="25"/>
  <c r="K997" i="25"/>
  <c r="K794" i="25"/>
  <c r="K852" i="25"/>
  <c r="K655" i="25"/>
  <c r="K929" i="25"/>
  <c r="K863" i="25"/>
  <c r="K671" i="25"/>
  <c r="K847" i="25"/>
  <c r="K1011" i="25"/>
  <c r="K896" i="25"/>
  <c r="K898" i="25"/>
  <c r="K836" i="25"/>
  <c r="K760" i="25"/>
  <c r="K746" i="25"/>
  <c r="K868" i="25"/>
  <c r="K842" i="25"/>
  <c r="K818" i="25"/>
  <c r="K618" i="25"/>
  <c r="K899" i="25"/>
  <c r="K837" i="25"/>
  <c r="K567" i="25"/>
  <c r="K463" i="25"/>
  <c r="K750" i="25"/>
  <c r="K747" i="25"/>
  <c r="K795" i="25"/>
  <c r="K881" i="25"/>
  <c r="K831" i="25"/>
  <c r="K967" i="25"/>
  <c r="K608" i="25"/>
  <c r="K642" i="25"/>
  <c r="K1022" i="25"/>
  <c r="K851" i="25"/>
  <c r="K840" i="25"/>
  <c r="K459" i="25"/>
  <c r="K815" i="25"/>
  <c r="K1001" i="25"/>
  <c r="K402" i="25"/>
  <c r="K1041" i="25"/>
  <c r="K925" i="25"/>
  <c r="K864" i="25"/>
  <c r="K804" i="25"/>
  <c r="K855" i="25"/>
  <c r="K1010" i="25"/>
  <c r="K680" i="25"/>
  <c r="K367" i="25"/>
  <c r="K897" i="25"/>
  <c r="K478" i="25"/>
  <c r="K675" i="25"/>
  <c r="K764" i="25"/>
  <c r="K620" i="25"/>
  <c r="K622" i="25"/>
  <c r="K877" i="25"/>
  <c r="K316" i="25"/>
  <c r="K495" i="25"/>
  <c r="K806" i="25"/>
  <c r="K990" i="25"/>
  <c r="K767" i="25"/>
  <c r="K609" i="25"/>
  <c r="K833" i="25"/>
  <c r="K1021" i="25"/>
  <c r="K1029" i="25"/>
  <c r="K614" i="25"/>
  <c r="K520" i="25"/>
  <c r="K1042" i="25"/>
  <c r="K812" i="25"/>
  <c r="K526" i="25"/>
  <c r="K704" i="25"/>
  <c r="K811" i="25"/>
  <c r="K1007" i="25"/>
  <c r="K927" i="25"/>
  <c r="K445" i="25"/>
  <c r="K1018" i="25"/>
  <c r="K350" i="25"/>
  <c r="K779" i="25"/>
  <c r="K889" i="25"/>
  <c r="K216" i="25"/>
  <c r="K905" i="25"/>
  <c r="K777" i="25"/>
  <c r="K796" i="25"/>
  <c r="K884" i="25"/>
  <c r="K903" i="25"/>
  <c r="K754" i="25"/>
  <c r="K838" i="25"/>
  <c r="K901" i="25"/>
  <c r="K866" i="25"/>
  <c r="K610" i="25"/>
  <c r="K441" i="25"/>
  <c r="K867" i="25"/>
  <c r="K678" i="25"/>
  <c r="K749" i="25"/>
  <c r="K998" i="25"/>
  <c r="K571" i="25"/>
  <c r="K943" i="25"/>
  <c r="K843" i="25"/>
  <c r="K890" i="25"/>
  <c r="K936" i="25"/>
  <c r="K968" i="25"/>
  <c r="K911" i="25"/>
  <c r="K933" i="25"/>
  <c r="K821" i="25"/>
  <c r="K1016" i="25"/>
  <c r="K917" i="25"/>
  <c r="K920" i="25"/>
  <c r="K1013" i="25"/>
  <c r="K828" i="25"/>
  <c r="K876" i="25"/>
  <c r="K910" i="25"/>
  <c r="K488" i="25"/>
  <c r="K951" i="25"/>
  <c r="K922" i="25"/>
  <c r="K333" i="25"/>
  <c r="K419" i="25"/>
  <c r="K834" i="25"/>
  <c r="K914" i="25"/>
  <c r="K919" i="25"/>
  <c r="K439" i="25"/>
  <c r="K966" i="25"/>
  <c r="K931" i="25"/>
  <c r="K569" i="25"/>
  <c r="K789" i="25"/>
  <c r="K590" i="25"/>
  <c r="K937" i="25"/>
  <c r="K1025" i="25"/>
  <c r="K934" i="25"/>
  <c r="K814" i="25"/>
  <c r="K860" i="25"/>
  <c r="K959" i="25"/>
  <c r="K947" i="25"/>
  <c r="K780" i="25"/>
  <c r="K918" i="25"/>
  <c r="K928" i="25"/>
  <c r="K952" i="25"/>
  <c r="K950" i="25"/>
  <c r="K418" i="25"/>
  <c r="K871" i="25"/>
  <c r="K953" i="25"/>
  <c r="K782" i="25"/>
  <c r="K926" i="25"/>
  <c r="K390" i="25"/>
  <c r="K924" i="25"/>
  <c r="K739" i="25"/>
  <c r="K581" i="25"/>
  <c r="K906" i="25"/>
  <c r="K421" i="25"/>
  <c r="K887" i="25"/>
  <c r="K992" i="25"/>
  <c r="K948" i="25"/>
  <c r="K958" i="25"/>
  <c r="K634" i="25"/>
  <c r="K964" i="25"/>
  <c r="K1000" i="25"/>
  <c r="K976" i="25"/>
  <c r="K1030" i="25"/>
  <c r="K816" i="25"/>
  <c r="K1006" i="25"/>
  <c r="K963" i="25"/>
  <c r="K664" i="25"/>
  <c r="K724" i="25"/>
  <c r="K854" i="25"/>
  <c r="K885" i="25"/>
  <c r="K712" i="25"/>
  <c r="K886" i="25"/>
  <c r="K426" i="25"/>
  <c r="K923" i="25"/>
  <c r="K829" i="25"/>
  <c r="K985" i="25"/>
  <c r="K719" i="25"/>
  <c r="K1019" i="25"/>
  <c r="K942" i="25"/>
  <c r="K978" i="25"/>
  <c r="K938" i="25"/>
  <c r="K510" i="25"/>
  <c r="K1031" i="25"/>
  <c r="K993" i="25"/>
  <c r="K1014" i="25"/>
  <c r="K841" i="25"/>
  <c r="K989" i="25"/>
  <c r="K974" i="25"/>
  <c r="K638" i="25"/>
  <c r="K984" i="25"/>
  <c r="K904" i="25"/>
  <c r="K845" i="25"/>
  <c r="K994" i="25"/>
  <c r="K1003" i="25"/>
  <c r="K962" i="25"/>
  <c r="K973" i="25"/>
  <c r="K1004" i="25"/>
  <c r="K875" i="25"/>
  <c r="K869" i="25"/>
  <c r="K972" i="25"/>
  <c r="K981" i="25"/>
  <c r="K817" i="25"/>
  <c r="K726" i="25"/>
  <c r="K1027" i="25"/>
  <c r="K891" i="25"/>
  <c r="K850" i="25"/>
  <c r="K940" i="25"/>
  <c r="K1002" i="25"/>
  <c r="K1015" i="25"/>
  <c r="K971" i="25"/>
  <c r="K1020" i="25"/>
  <c r="K1023" i="25"/>
  <c r="K1009" i="25"/>
  <c r="K512" i="25"/>
  <c r="K1024" i="25"/>
  <c r="K986" i="25"/>
  <c r="K975" i="25"/>
  <c r="K561" i="25"/>
  <c r="K987" i="25"/>
  <c r="K995" i="25"/>
  <c r="K1028" i="25"/>
  <c r="K991" i="25"/>
  <c r="H759" i="28"/>
  <c r="H831" i="28"/>
  <c r="H347" i="28"/>
  <c r="H642" i="28"/>
  <c r="H757" i="28"/>
  <c r="H956" i="28"/>
  <c r="H874" i="28"/>
  <c r="H487" i="28"/>
  <c r="H918" i="28"/>
  <c r="H864" i="28"/>
  <c r="H896" i="28"/>
  <c r="H917" i="28"/>
  <c r="H894" i="28"/>
  <c r="H927" i="28"/>
  <c r="H957" i="28"/>
  <c r="H912" i="28"/>
  <c r="H871" i="28"/>
  <c r="H699" i="28"/>
  <c r="H921" i="28"/>
  <c r="H970" i="28"/>
  <c r="H963" i="28"/>
  <c r="H704" i="28"/>
  <c r="H930" i="28"/>
  <c r="H804" i="28"/>
  <c r="H862" i="28"/>
  <c r="H964" i="28"/>
  <c r="H973" i="28"/>
  <c r="H549" i="28"/>
  <c r="H730" i="28"/>
  <c r="H744" i="28"/>
  <c r="H822" i="28"/>
  <c r="H861" i="28"/>
  <c r="H884" i="28"/>
  <c r="H755" i="28"/>
  <c r="H857" i="28"/>
  <c r="H655" i="28"/>
  <c r="H925" i="28"/>
  <c r="H786" i="28"/>
  <c r="H711" i="28"/>
  <c r="H687" i="28"/>
  <c r="H960" i="28"/>
  <c r="H859" i="28"/>
  <c r="H923" i="28"/>
  <c r="H954" i="28"/>
  <c r="H966" i="28"/>
  <c r="H974" i="28"/>
  <c r="H860" i="28"/>
  <c r="H566" i="28"/>
  <c r="H905" i="28"/>
  <c r="H867" i="28"/>
  <c r="H888" i="28"/>
  <c r="H618" i="28"/>
  <c r="H908" i="28"/>
  <c r="H926" i="28"/>
  <c r="H916" i="28"/>
  <c r="H739" i="28"/>
  <c r="H811" i="28"/>
  <c r="H223" i="28"/>
  <c r="H579" i="28"/>
  <c r="H737" i="28"/>
  <c r="H922" i="28"/>
  <c r="H853" i="28"/>
  <c r="H773" i="28"/>
  <c r="H903" i="28"/>
  <c r="H522" i="28"/>
  <c r="H653" i="28"/>
  <c r="H877" i="28"/>
  <c r="H748" i="28"/>
  <c r="J159" i="22" l="1"/>
  <c r="I1062" i="25"/>
  <c r="E126" i="22" l="1"/>
  <c r="E127" i="22"/>
  <c r="E99" i="22"/>
  <c r="E128" i="22"/>
  <c r="E82" i="22"/>
  <c r="E90" i="22"/>
  <c r="E129" i="22"/>
  <c r="E130" i="22"/>
  <c r="E131" i="22"/>
  <c r="E55" i="22"/>
  <c r="E85" i="22"/>
  <c r="E132" i="22"/>
  <c r="E36" i="22"/>
  <c r="E133" i="22"/>
  <c r="E134" i="22"/>
  <c r="E135" i="22"/>
  <c r="E136" i="22"/>
  <c r="E58" i="22"/>
  <c r="E137" i="22"/>
  <c r="E89" i="22"/>
  <c r="E138" i="22"/>
  <c r="E139" i="22"/>
  <c r="E140" i="22"/>
  <c r="E141" i="22"/>
  <c r="E142" i="22"/>
  <c r="E143" i="22"/>
  <c r="E78" i="22"/>
  <c r="E107" i="22"/>
  <c r="E144" i="22"/>
  <c r="E145" i="22"/>
  <c r="E146" i="22"/>
  <c r="E147" i="22"/>
  <c r="E148" i="22"/>
  <c r="E149" i="22"/>
  <c r="E150" i="22"/>
  <c r="E151" i="22"/>
  <c r="E92" i="22"/>
  <c r="E152" i="22"/>
  <c r="E153" i="22"/>
  <c r="E154" i="22"/>
  <c r="E155" i="22"/>
  <c r="E109" i="22"/>
  <c r="E156" i="22"/>
  <c r="E157" i="22"/>
  <c r="E158" i="22"/>
  <c r="E80" i="22"/>
  <c r="H827" i="28"/>
  <c r="H906" i="28"/>
  <c r="H382" i="28"/>
  <c r="H814" i="28"/>
  <c r="H965" i="28"/>
  <c r="H669" i="28"/>
  <c r="H607" i="28"/>
  <c r="H823" i="28"/>
  <c r="H953" i="28"/>
  <c r="H714" i="28"/>
  <c r="H762" i="28"/>
  <c r="H951" i="28"/>
  <c r="H920" i="28"/>
  <c r="H881" i="28"/>
  <c r="H806" i="28"/>
  <c r="H893" i="28"/>
  <c r="H680" i="28"/>
  <c r="H934" i="28"/>
  <c r="H901" i="28"/>
  <c r="H627" i="28"/>
  <c r="H513" i="28"/>
  <c r="H975" i="28"/>
  <c r="H790" i="28"/>
  <c r="H819" i="28"/>
  <c r="H866" i="28"/>
  <c r="H961" i="28"/>
  <c r="H481" i="28"/>
  <c r="H389" i="28"/>
  <c r="H863" i="28"/>
  <c r="H933" i="28"/>
  <c r="H583" i="28"/>
  <c r="H777" i="28"/>
  <c r="H776" i="28"/>
  <c r="H967" i="28"/>
  <c r="H924" i="28"/>
  <c r="H771" i="28"/>
  <c r="H667" i="28"/>
  <c r="H835" i="28"/>
  <c r="H254" i="28"/>
  <c r="H675" i="28"/>
  <c r="H899" i="28"/>
  <c r="H797" i="28"/>
  <c r="H554" i="28"/>
  <c r="H904" i="28"/>
  <c r="H932" i="28"/>
  <c r="H850" i="28"/>
  <c r="H676" i="28"/>
  <c r="H747" i="28"/>
  <c r="H828" i="28"/>
  <c r="H567" i="28"/>
  <c r="H715" i="28"/>
  <c r="H801" i="28"/>
  <c r="H672" i="28"/>
  <c r="H971" i="28"/>
  <c r="H892" i="28"/>
  <c r="H565" i="28"/>
  <c r="H768" i="28"/>
  <c r="H668" i="28"/>
  <c r="H688" i="28"/>
  <c r="H657" i="28"/>
  <c r="H832" i="28"/>
  <c r="H891" i="28"/>
  <c r="H929" i="28"/>
  <c r="H810" i="28"/>
  <c r="H720" i="28"/>
  <c r="H818" i="28"/>
  <c r="H958" i="28"/>
  <c r="H519" i="28"/>
  <c r="H794" i="28"/>
  <c r="H681" i="28"/>
  <c r="H269" i="28"/>
  <c r="H626" i="28"/>
  <c r="H690" i="28"/>
  <c r="H689" i="28"/>
  <c r="H915" i="28"/>
  <c r="H529" i="28"/>
  <c r="H879" i="28"/>
  <c r="H683" i="28"/>
  <c r="H802" i="28"/>
  <c r="H336" i="28"/>
  <c r="H959" i="28"/>
  <c r="H648" i="28"/>
  <c r="H271" i="28"/>
  <c r="H895" i="28"/>
  <c r="H719" i="28"/>
  <c r="H791" i="28"/>
  <c r="H599" i="28"/>
  <c r="H887" i="28"/>
  <c r="H270" i="28"/>
  <c r="H910" i="28"/>
  <c r="H968" i="28"/>
  <c r="H890" i="28"/>
  <c r="H858" i="28"/>
  <c r="H540" i="28"/>
  <c r="H902" i="28"/>
  <c r="H928" i="28"/>
  <c r="H897" i="28"/>
  <c r="H855" i="28"/>
  <c r="H836" i="28"/>
  <c r="H876" i="28"/>
  <c r="H446" i="28"/>
  <c r="H919" i="28"/>
  <c r="H385" i="28"/>
  <c r="H691" i="28"/>
  <c r="H573" i="28"/>
  <c r="H462" i="28"/>
  <c r="H846" i="28"/>
  <c r="H769" i="28"/>
  <c r="H700" i="28"/>
  <c r="H870" i="28"/>
  <c r="H659" i="28"/>
  <c r="H825" i="28"/>
  <c r="H878" i="28"/>
  <c r="H717" i="28"/>
  <c r="H526" i="28"/>
  <c r="H767" i="28"/>
  <c r="H886" i="28"/>
  <c r="H763" i="28"/>
  <c r="H745" i="28"/>
  <c r="H838" i="28"/>
  <c r="H673" i="28"/>
  <c r="H609" i="28"/>
  <c r="H774" i="28"/>
  <c r="H703" i="28"/>
  <c r="H868" i="28"/>
  <c r="H693" i="28"/>
  <c r="H638" i="28"/>
  <c r="H731" i="28"/>
  <c r="H624" i="28"/>
  <c r="H726" i="28"/>
  <c r="H524" i="28"/>
  <c r="H955" i="28"/>
  <c r="H775" i="28"/>
  <c r="H784" i="28"/>
  <c r="H376" i="28"/>
  <c r="H311" i="28"/>
  <c r="H840" i="28"/>
  <c r="H635" i="28"/>
  <c r="H783" i="28"/>
  <c r="H622" i="28"/>
  <c r="H742" i="28"/>
  <c r="H865" i="28"/>
  <c r="H778" i="28"/>
  <c r="H807" i="28"/>
  <c r="H99" i="28"/>
  <c r="H882" i="28"/>
  <c r="H820" i="28"/>
  <c r="H911" i="28"/>
  <c r="H652" i="28"/>
  <c r="H640" i="28"/>
  <c r="H473" i="28"/>
  <c r="H560" i="28"/>
  <c r="H365" i="28"/>
  <c r="H644" i="28"/>
  <c r="H525" i="28"/>
  <c r="H425" i="28"/>
  <c r="H517" i="28"/>
  <c r="H601" i="28"/>
  <c r="H630" i="28"/>
  <c r="H215" i="28"/>
  <c r="H1079" i="28"/>
  <c r="I978" i="28" l="1"/>
  <c r="I1002" i="28"/>
  <c r="I1026" i="28"/>
  <c r="I1036" i="28"/>
  <c r="I954" i="28"/>
  <c r="I936" i="28"/>
  <c r="I682" i="28"/>
  <c r="I706" i="28"/>
  <c r="I730" i="28"/>
  <c r="I754" i="28"/>
  <c r="I778" i="28"/>
  <c r="I802" i="28"/>
  <c r="I826" i="28"/>
  <c r="I850" i="28"/>
  <c r="I874" i="28"/>
  <c r="I898" i="28"/>
  <c r="I922" i="28"/>
  <c r="I18" i="28"/>
  <c r="I42" i="28"/>
  <c r="I66" i="28"/>
  <c r="I90" i="28"/>
  <c r="I114" i="28"/>
  <c r="I138" i="28"/>
  <c r="I162" i="28"/>
  <c r="I186" i="28"/>
  <c r="I210" i="28"/>
  <c r="I234" i="28"/>
  <c r="I258" i="28"/>
  <c r="I282" i="28"/>
  <c r="I306" i="28"/>
  <c r="I330" i="28"/>
  <c r="I354" i="28"/>
  <c r="I378" i="28"/>
  <c r="I402" i="28"/>
  <c r="I426" i="28"/>
  <c r="I450" i="28"/>
  <c r="I474" i="28"/>
  <c r="I498" i="28"/>
  <c r="I522" i="28"/>
  <c r="I546" i="28"/>
  <c r="I570" i="28"/>
  <c r="I594" i="28"/>
  <c r="I618" i="28"/>
  <c r="I642" i="28"/>
  <c r="I979" i="28"/>
  <c r="I1003" i="28"/>
  <c r="I1027" i="28"/>
  <c r="I1041" i="28"/>
  <c r="I955" i="28"/>
  <c r="I937" i="28"/>
  <c r="I683" i="28"/>
  <c r="I707" i="28"/>
  <c r="I731" i="28"/>
  <c r="I755" i="28"/>
  <c r="I779" i="28"/>
  <c r="I803" i="28"/>
  <c r="I827" i="28"/>
  <c r="I851" i="28"/>
  <c r="I875" i="28"/>
  <c r="I899" i="28"/>
  <c r="I923" i="28"/>
  <c r="I19" i="28"/>
  <c r="I43" i="28"/>
  <c r="I67" i="28"/>
  <c r="I91" i="28"/>
  <c r="I115" i="28"/>
  <c r="I139" i="28"/>
  <c r="I163" i="28"/>
  <c r="I187" i="28"/>
  <c r="I211" i="28"/>
  <c r="I235" i="28"/>
  <c r="I259" i="28"/>
  <c r="I283" i="28"/>
  <c r="I307" i="28"/>
  <c r="I331" i="28"/>
  <c r="I355" i="28"/>
  <c r="I379" i="28"/>
  <c r="I403" i="28"/>
  <c r="I427" i="28"/>
  <c r="I451" i="28"/>
  <c r="I475" i="28"/>
  <c r="I499" i="28"/>
  <c r="I523" i="28"/>
  <c r="I547" i="28"/>
  <c r="I571" i="28"/>
  <c r="I980" i="28"/>
  <c r="I1004" i="28"/>
  <c r="I1028" i="28"/>
  <c r="I1042" i="28"/>
  <c r="I956" i="28"/>
  <c r="I938" i="28"/>
  <c r="I684" i="28"/>
  <c r="I708" i="28"/>
  <c r="I732" i="28"/>
  <c r="I756" i="28"/>
  <c r="I780" i="28"/>
  <c r="I804" i="28"/>
  <c r="I828" i="28"/>
  <c r="I852" i="28"/>
  <c r="I876" i="28"/>
  <c r="I900" i="28"/>
  <c r="I924" i="28"/>
  <c r="I20" i="28"/>
  <c r="I44" i="28"/>
  <c r="I68" i="28"/>
  <c r="I92" i="28"/>
  <c r="I116" i="28"/>
  <c r="I140" i="28"/>
  <c r="I164" i="28"/>
  <c r="I188" i="28"/>
  <c r="I212" i="28"/>
  <c r="I236" i="28"/>
  <c r="I260" i="28"/>
  <c r="I284" i="28"/>
  <c r="I308" i="28"/>
  <c r="I332" i="28"/>
  <c r="I356" i="28"/>
  <c r="I380" i="28"/>
  <c r="I404" i="28"/>
  <c r="I981" i="28"/>
  <c r="I1005" i="28"/>
  <c r="I1029" i="28"/>
  <c r="I1046" i="28"/>
  <c r="I957" i="28"/>
  <c r="I939" i="28"/>
  <c r="I685" i="28"/>
  <c r="I709" i="28"/>
  <c r="I733" i="28"/>
  <c r="I757" i="28"/>
  <c r="I781" i="28"/>
  <c r="I805" i="28"/>
  <c r="I829" i="28"/>
  <c r="I853" i="28"/>
  <c r="I877" i="28"/>
  <c r="I901" i="28"/>
  <c r="I925" i="28"/>
  <c r="I21" i="28"/>
  <c r="I45" i="28"/>
  <c r="I69" i="28"/>
  <c r="I93" i="28"/>
  <c r="I117" i="28"/>
  <c r="I141" i="28"/>
  <c r="I165" i="28"/>
  <c r="I189" i="28"/>
  <c r="I213" i="28"/>
  <c r="I237" i="28"/>
  <c r="I261" i="28"/>
  <c r="I285" i="28"/>
  <c r="I309" i="28"/>
  <c r="I333" i="28"/>
  <c r="I357" i="28"/>
  <c r="I381" i="28"/>
  <c r="I405" i="28"/>
  <c r="I429" i="28"/>
  <c r="I453" i="28"/>
  <c r="I477" i="28"/>
  <c r="I501" i="28"/>
  <c r="I525" i="28"/>
  <c r="I549" i="28"/>
  <c r="I573" i="28"/>
  <c r="I597" i="28"/>
  <c r="I621" i="28"/>
  <c r="I645" i="28"/>
  <c r="I989" i="28"/>
  <c r="I1013" i="28"/>
  <c r="I1056" i="28"/>
  <c r="I1061" i="28"/>
  <c r="I965" i="28"/>
  <c r="I669" i="28"/>
  <c r="I693" i="28"/>
  <c r="I717" i="28"/>
  <c r="I741" i="28"/>
  <c r="I765" i="28"/>
  <c r="I789" i="28"/>
  <c r="I813" i="28"/>
  <c r="I837" i="28"/>
  <c r="I861" i="28"/>
  <c r="I885" i="28"/>
  <c r="I909" i="28"/>
  <c r="I933" i="28"/>
  <c r="I29" i="28"/>
  <c r="I53" i="28"/>
  <c r="I77" i="28"/>
  <c r="I101" i="28"/>
  <c r="I125" i="28"/>
  <c r="I149" i="28"/>
  <c r="I173" i="28"/>
  <c r="I197" i="28"/>
  <c r="I221" i="28"/>
  <c r="I245" i="28"/>
  <c r="I269" i="28"/>
  <c r="I293" i="28"/>
  <c r="I999" i="28"/>
  <c r="I1023" i="28"/>
  <c r="I1045" i="28"/>
  <c r="I951" i="28"/>
  <c r="I975" i="28"/>
  <c r="I679" i="28"/>
  <c r="I703" i="28"/>
  <c r="I727" i="28"/>
  <c r="I751" i="28"/>
  <c r="I775" i="28"/>
  <c r="I799" i="28"/>
  <c r="I823" i="28"/>
  <c r="I847" i="28"/>
  <c r="I983" i="28"/>
  <c r="I1014" i="28"/>
  <c r="I1038" i="28"/>
  <c r="I959" i="28"/>
  <c r="I670" i="28"/>
  <c r="I700" i="28"/>
  <c r="I735" i="28"/>
  <c r="I766" i="28"/>
  <c r="I796" i="28"/>
  <c r="I831" i="28"/>
  <c r="I862" i="28"/>
  <c r="I891" i="28"/>
  <c r="I920" i="28"/>
  <c r="I25" i="28"/>
  <c r="I55" i="28"/>
  <c r="I84" i="28"/>
  <c r="I113" i="28"/>
  <c r="I146" i="28"/>
  <c r="I176" i="28"/>
  <c r="I205" i="28"/>
  <c r="I238" i="28"/>
  <c r="I267" i="28"/>
  <c r="I297" i="28"/>
  <c r="I325" i="28"/>
  <c r="I353" i="28"/>
  <c r="I385" i="28"/>
  <c r="I413" i="28"/>
  <c r="I440" i="28"/>
  <c r="I467" i="28"/>
  <c r="I494" i="28"/>
  <c r="I521" i="28"/>
  <c r="I551" i="28"/>
  <c r="I578" i="28"/>
  <c r="I604" i="28"/>
  <c r="I630" i="28"/>
  <c r="I656" i="28"/>
  <c r="I987" i="28"/>
  <c r="I1018" i="28"/>
  <c r="I1047" i="28"/>
  <c r="I963" i="28"/>
  <c r="I674" i="28"/>
  <c r="I705" i="28"/>
  <c r="I739" i="28"/>
  <c r="I801" i="28"/>
  <c r="I835" i="28"/>
  <c r="I895" i="28"/>
  <c r="I928" i="28"/>
  <c r="I30" i="28"/>
  <c r="I59" i="28"/>
  <c r="I88" i="28"/>
  <c r="I121" i="28"/>
  <c r="I180" i="28"/>
  <c r="I209" i="28"/>
  <c r="I272" i="28"/>
  <c r="I329" i="28"/>
  <c r="I417" i="28"/>
  <c r="I500" i="28"/>
  <c r="I582" i="28"/>
  <c r="I1049" i="28"/>
  <c r="I675" i="28"/>
  <c r="I740" i="28"/>
  <c r="I806" i="28"/>
  <c r="I867" i="28"/>
  <c r="I929" i="28"/>
  <c r="I60" i="28"/>
  <c r="I152" i="28"/>
  <c r="I214" i="28"/>
  <c r="I273" i="28"/>
  <c r="I334" i="28"/>
  <c r="I390" i="28"/>
  <c r="I472" i="28"/>
  <c r="I529" i="28"/>
  <c r="I583" i="28"/>
  <c r="I635" i="28"/>
  <c r="I661" i="28"/>
  <c r="I838" i="28"/>
  <c r="I61" i="28"/>
  <c r="I153" i="28"/>
  <c r="I244" i="28"/>
  <c r="I363" i="28"/>
  <c r="I419" i="28"/>
  <c r="I530" i="28"/>
  <c r="I636" i="28"/>
  <c r="I745" i="28"/>
  <c r="I904" i="28"/>
  <c r="I127" i="28"/>
  <c r="I277" i="28"/>
  <c r="I449" i="28"/>
  <c r="I587" i="28"/>
  <c r="I984" i="28"/>
  <c r="I1015" i="28"/>
  <c r="I1044" i="28"/>
  <c r="I960" i="28"/>
  <c r="I671" i="28"/>
  <c r="I701" i="28"/>
  <c r="I736" i="28"/>
  <c r="I767" i="28"/>
  <c r="I797" i="28"/>
  <c r="I832" i="28"/>
  <c r="I863" i="28"/>
  <c r="I892" i="28"/>
  <c r="I921" i="28"/>
  <c r="I26" i="28"/>
  <c r="I56" i="28"/>
  <c r="I85" i="28"/>
  <c r="I118" i="28"/>
  <c r="I147" i="28"/>
  <c r="I177" i="28"/>
  <c r="I206" i="28"/>
  <c r="I239" i="28"/>
  <c r="I268" i="28"/>
  <c r="I298" i="28"/>
  <c r="I326" i="28"/>
  <c r="I358" i="28"/>
  <c r="I386" i="28"/>
  <c r="I414" i="28"/>
  <c r="I441" i="28"/>
  <c r="I468" i="28"/>
  <c r="I495" i="28"/>
  <c r="I524" i="28"/>
  <c r="I552" i="28"/>
  <c r="I579" i="28"/>
  <c r="I605" i="28"/>
  <c r="I631" i="28"/>
  <c r="I657" i="28"/>
  <c r="I866" i="28"/>
  <c r="I151" i="28"/>
  <c r="I301" i="28"/>
  <c r="I361" i="28"/>
  <c r="I444" i="28"/>
  <c r="I528" i="28"/>
  <c r="I608" i="28"/>
  <c r="I681" i="28"/>
  <c r="I36" i="28"/>
  <c r="I190" i="28"/>
  <c r="I278" i="28"/>
  <c r="I367" i="28"/>
  <c r="I423" i="28"/>
  <c r="I561" i="28"/>
  <c r="I588" i="28"/>
  <c r="I11" i="28"/>
  <c r="I286" i="28"/>
  <c r="I457" i="28"/>
  <c r="I985" i="28"/>
  <c r="I1016" i="28"/>
  <c r="I1037" i="28"/>
  <c r="I961" i="28"/>
  <c r="I672" i="28"/>
  <c r="I702" i="28"/>
  <c r="I737" i="28"/>
  <c r="I768" i="28"/>
  <c r="I798" i="28"/>
  <c r="I833" i="28"/>
  <c r="I864" i="28"/>
  <c r="I893" i="28"/>
  <c r="I926" i="28"/>
  <c r="I27" i="28"/>
  <c r="I57" i="28"/>
  <c r="I86" i="28"/>
  <c r="I119" i="28"/>
  <c r="I148" i="28"/>
  <c r="I178" i="28"/>
  <c r="I207" i="28"/>
  <c r="I240" i="28"/>
  <c r="I270" i="28"/>
  <c r="I299" i="28"/>
  <c r="I327" i="28"/>
  <c r="I359" i="28"/>
  <c r="I387" i="28"/>
  <c r="I415" i="28"/>
  <c r="I442" i="28"/>
  <c r="I469" i="28"/>
  <c r="I496" i="28"/>
  <c r="I526" i="28"/>
  <c r="I553" i="28"/>
  <c r="I580" i="28"/>
  <c r="I606" i="28"/>
  <c r="I632" i="28"/>
  <c r="I658" i="28"/>
  <c r="I274" i="28"/>
  <c r="I473" i="28"/>
  <c r="I610" i="28"/>
  <c r="I969" i="28"/>
  <c r="I810" i="28"/>
  <c r="I64" i="28"/>
  <c r="I218" i="28"/>
  <c r="I366" i="28"/>
  <c r="I479" i="28"/>
  <c r="I613" i="28"/>
  <c r="I986" i="28"/>
  <c r="I1017" i="28"/>
  <c r="I1052" i="28"/>
  <c r="I962" i="28"/>
  <c r="I673" i="28"/>
  <c r="I704" i="28"/>
  <c r="I738" i="28"/>
  <c r="I769" i="28"/>
  <c r="I800" i="28"/>
  <c r="I834" i="28"/>
  <c r="I865" i="28"/>
  <c r="I894" i="28"/>
  <c r="I927" i="28"/>
  <c r="I28" i="28"/>
  <c r="I58" i="28"/>
  <c r="I87" i="28"/>
  <c r="I120" i="28"/>
  <c r="I150" i="28"/>
  <c r="I179" i="28"/>
  <c r="I208" i="28"/>
  <c r="I241" i="28"/>
  <c r="I271" i="28"/>
  <c r="I300" i="28"/>
  <c r="I328" i="28"/>
  <c r="I360" i="28"/>
  <c r="I388" i="28"/>
  <c r="I416" i="28"/>
  <c r="I443" i="28"/>
  <c r="I470" i="28"/>
  <c r="I497" i="28"/>
  <c r="I527" i="28"/>
  <c r="I554" i="28"/>
  <c r="I581" i="28"/>
  <c r="I607" i="28"/>
  <c r="I633" i="28"/>
  <c r="I659" i="28"/>
  <c r="I770" i="28"/>
  <c r="I242" i="28"/>
  <c r="I389" i="28"/>
  <c r="I471" i="28"/>
  <c r="I555" i="28"/>
  <c r="I634" i="28"/>
  <c r="I660" i="28"/>
  <c r="I418" i="28"/>
  <c r="I934" i="28"/>
  <c r="I394" i="28"/>
  <c r="I994" i="28"/>
  <c r="I970" i="28"/>
  <c r="I746" i="28"/>
  <c r="I811" i="28"/>
  <c r="I842" i="28"/>
  <c r="I662" i="28"/>
  <c r="I65" i="28"/>
  <c r="I157" i="28"/>
  <c r="I249" i="28"/>
  <c r="I395" i="28"/>
  <c r="I534" i="28"/>
  <c r="I614" i="28"/>
  <c r="I998" i="28"/>
  <c r="I816" i="28"/>
  <c r="I73" i="28"/>
  <c r="I315" i="28"/>
  <c r="I538" i="28"/>
  <c r="I988" i="28"/>
  <c r="I964" i="28"/>
  <c r="I710" i="28"/>
  <c r="I771" i="28"/>
  <c r="I836" i="28"/>
  <c r="I896" i="28"/>
  <c r="I31" i="28"/>
  <c r="I89" i="28"/>
  <c r="I122" i="28"/>
  <c r="I181" i="28"/>
  <c r="I243" i="28"/>
  <c r="I302" i="28"/>
  <c r="I362" i="28"/>
  <c r="I445" i="28"/>
  <c r="I502" i="28"/>
  <c r="I556" i="28"/>
  <c r="I609" i="28"/>
  <c r="I807" i="28"/>
  <c r="I94" i="28"/>
  <c r="I182" i="28"/>
  <c r="I303" i="28"/>
  <c r="I391" i="28"/>
  <c r="I503" i="28"/>
  <c r="I584" i="28"/>
  <c r="I1024" i="28"/>
  <c r="I841" i="28"/>
  <c r="I97" i="28"/>
  <c r="I248" i="28"/>
  <c r="I422" i="28"/>
  <c r="I560" i="28"/>
  <c r="I1019" i="28"/>
  <c r="I993" i="28"/>
  <c r="I714" i="28"/>
  <c r="I871" i="28"/>
  <c r="I156" i="28"/>
  <c r="I310" i="28"/>
  <c r="I533" i="28"/>
  <c r="I1025" i="28"/>
  <c r="I777" i="28"/>
  <c r="I905" i="28"/>
  <c r="I98" i="28"/>
  <c r="I219" i="28"/>
  <c r="I339" i="28"/>
  <c r="I507" i="28"/>
  <c r="I974" i="28"/>
  <c r="I161" i="28"/>
  <c r="I511" i="28"/>
  <c r="I819" i="28"/>
  <c r="I318" i="28"/>
  <c r="I649" i="28"/>
  <c r="I1055" i="28"/>
  <c r="I694" i="28"/>
  <c r="I855" i="28"/>
  <c r="I990" i="28"/>
  <c r="I1020" i="28"/>
  <c r="I1050" i="28"/>
  <c r="I966" i="28"/>
  <c r="I676" i="28"/>
  <c r="I711" i="28"/>
  <c r="I742" i="28"/>
  <c r="I772" i="28"/>
  <c r="I868" i="28"/>
  <c r="I897" i="28"/>
  <c r="I930" i="28"/>
  <c r="I32" i="28"/>
  <c r="I123" i="28"/>
  <c r="I215" i="28"/>
  <c r="I335" i="28"/>
  <c r="I446" i="28"/>
  <c r="I557" i="28"/>
  <c r="I1058" i="28"/>
  <c r="I776" i="28"/>
  <c r="I35" i="28"/>
  <c r="I185" i="28"/>
  <c r="I338" i="28"/>
  <c r="I506" i="28"/>
  <c r="I639" i="28"/>
  <c r="I758" i="28"/>
  <c r="I883" i="28"/>
  <c r="I47" i="28"/>
  <c r="I168" i="28"/>
  <c r="I256" i="28"/>
  <c r="I346" i="28"/>
  <c r="I433" i="28"/>
  <c r="I541" i="28"/>
  <c r="I568" i="28"/>
  <c r="I991" i="28"/>
  <c r="I1021" i="28"/>
  <c r="I1053" i="28"/>
  <c r="I967" i="28"/>
  <c r="I677" i="28"/>
  <c r="I712" i="28"/>
  <c r="I743" i="28"/>
  <c r="I773" i="28"/>
  <c r="I808" i="28"/>
  <c r="I839" i="28"/>
  <c r="I869" i="28"/>
  <c r="I902" i="28"/>
  <c r="I931" i="28"/>
  <c r="I33" i="28"/>
  <c r="I62" i="28"/>
  <c r="I95" i="28"/>
  <c r="I124" i="28"/>
  <c r="I154" i="28"/>
  <c r="I183" i="28"/>
  <c r="I216" i="28"/>
  <c r="I246" i="28"/>
  <c r="I275" i="28"/>
  <c r="I304" i="28"/>
  <c r="I336" i="28"/>
  <c r="I364" i="28"/>
  <c r="I392" i="28"/>
  <c r="I420" i="28"/>
  <c r="I447" i="28"/>
  <c r="I476" i="28"/>
  <c r="I504" i="28"/>
  <c r="I531" i="28"/>
  <c r="I558" i="28"/>
  <c r="I585" i="28"/>
  <c r="I611" i="28"/>
  <c r="I637" i="28"/>
  <c r="I715" i="28"/>
  <c r="I128" i="28"/>
  <c r="I311" i="28"/>
  <c r="I480" i="28"/>
  <c r="I640" i="28"/>
  <c r="I944" i="28"/>
  <c r="I846" i="28"/>
  <c r="I103" i="28"/>
  <c r="I343" i="28"/>
  <c r="I619" i="28"/>
  <c r="I935" i="28"/>
  <c r="I992" i="28"/>
  <c r="I1022" i="28"/>
  <c r="I1057" i="28"/>
  <c r="I968" i="28"/>
  <c r="I678" i="28"/>
  <c r="I713" i="28"/>
  <c r="I744" i="28"/>
  <c r="I774" i="28"/>
  <c r="I809" i="28"/>
  <c r="I840" i="28"/>
  <c r="I870" i="28"/>
  <c r="I903" i="28"/>
  <c r="I932" i="28"/>
  <c r="I34" i="28"/>
  <c r="I63" i="28"/>
  <c r="I96" i="28"/>
  <c r="I126" i="28"/>
  <c r="I155" i="28"/>
  <c r="I184" i="28"/>
  <c r="I217" i="28"/>
  <c r="I247" i="28"/>
  <c r="I276" i="28"/>
  <c r="I305" i="28"/>
  <c r="I337" i="28"/>
  <c r="I365" i="28"/>
  <c r="I393" i="28"/>
  <c r="I421" i="28"/>
  <c r="I448" i="28"/>
  <c r="I478" i="28"/>
  <c r="I505" i="28"/>
  <c r="I532" i="28"/>
  <c r="I559" i="28"/>
  <c r="I586" i="28"/>
  <c r="I612" i="28"/>
  <c r="I638" i="28"/>
  <c r="I1033" i="28"/>
  <c r="I880" i="28"/>
  <c r="I253" i="28"/>
  <c r="I484" i="28"/>
  <c r="I680" i="28"/>
  <c r="I872" i="28"/>
  <c r="I452" i="28"/>
  <c r="I750" i="28"/>
  <c r="I194" i="28"/>
  <c r="I565" i="28"/>
  <c r="I1059" i="28"/>
  <c r="I40" i="28"/>
  <c r="I592" i="28"/>
  <c r="I995" i="28"/>
  <c r="I1030" i="28"/>
  <c r="I1060" i="28"/>
  <c r="I971" i="28"/>
  <c r="I686" i="28"/>
  <c r="I716" i="28"/>
  <c r="I747" i="28"/>
  <c r="I782" i="28"/>
  <c r="I812" i="28"/>
  <c r="I843" i="28"/>
  <c r="I873" i="28"/>
  <c r="I906" i="28"/>
  <c r="I8" i="28"/>
  <c r="I37" i="28"/>
  <c r="I70" i="28"/>
  <c r="I99" i="28"/>
  <c r="I129" i="28"/>
  <c r="I158" i="28"/>
  <c r="I191" i="28"/>
  <c r="I220" i="28"/>
  <c r="I250" i="28"/>
  <c r="I279" i="28"/>
  <c r="I312" i="28"/>
  <c r="I340" i="28"/>
  <c r="I368" i="28"/>
  <c r="I396" i="28"/>
  <c r="I424" i="28"/>
  <c r="I454" i="28"/>
  <c r="I481" i="28"/>
  <c r="I508" i="28"/>
  <c r="I535" i="28"/>
  <c r="I562" i="28"/>
  <c r="I589" i="28"/>
  <c r="I615" i="28"/>
  <c r="I641" i="28"/>
  <c r="I1031" i="28"/>
  <c r="I942" i="28"/>
  <c r="I972" i="28"/>
  <c r="I718" i="28"/>
  <c r="I748" i="28"/>
  <c r="I814" i="28"/>
  <c r="I844" i="28"/>
  <c r="I907" i="28"/>
  <c r="I38" i="28"/>
  <c r="I100" i="28"/>
  <c r="I130" i="28"/>
  <c r="I192" i="28"/>
  <c r="I251" i="28"/>
  <c r="I313" i="28"/>
  <c r="I369" i="28"/>
  <c r="I425" i="28"/>
  <c r="I482" i="28"/>
  <c r="I509" i="28"/>
  <c r="I563" i="28"/>
  <c r="I616" i="28"/>
  <c r="I973" i="28"/>
  <c r="I749" i="28"/>
  <c r="I815" i="28"/>
  <c r="I879" i="28"/>
  <c r="I10" i="28"/>
  <c r="I72" i="28"/>
  <c r="I160" i="28"/>
  <c r="I223" i="28"/>
  <c r="I281" i="28"/>
  <c r="I342" i="28"/>
  <c r="I398" i="28"/>
  <c r="I456" i="28"/>
  <c r="I510" i="28"/>
  <c r="I564" i="28"/>
  <c r="I617" i="28"/>
  <c r="I689" i="28"/>
  <c r="I910" i="28"/>
  <c r="I224" i="28"/>
  <c r="I399" i="28"/>
  <c r="I646" i="28"/>
  <c r="I1006" i="28"/>
  <c r="I692" i="28"/>
  <c r="I854" i="28"/>
  <c r="I14" i="28"/>
  <c r="I106" i="28"/>
  <c r="I227" i="28"/>
  <c r="I374" i="28"/>
  <c r="I487" i="28"/>
  <c r="I596" i="28"/>
  <c r="I948" i="28"/>
  <c r="I996" i="28"/>
  <c r="I687" i="28"/>
  <c r="I783" i="28"/>
  <c r="I878" i="28"/>
  <c r="I9" i="28"/>
  <c r="I71" i="28"/>
  <c r="I159" i="28"/>
  <c r="I222" i="28"/>
  <c r="I280" i="28"/>
  <c r="I341" i="28"/>
  <c r="I397" i="28"/>
  <c r="I455" i="28"/>
  <c r="I536" i="28"/>
  <c r="I590" i="28"/>
  <c r="I643" i="28"/>
  <c r="I997" i="28"/>
  <c r="I1032" i="28"/>
  <c r="I943" i="28"/>
  <c r="I688" i="28"/>
  <c r="I719" i="28"/>
  <c r="I784" i="28"/>
  <c r="I845" i="28"/>
  <c r="I908" i="28"/>
  <c r="I39" i="28"/>
  <c r="I102" i="28"/>
  <c r="I131" i="28"/>
  <c r="I193" i="28"/>
  <c r="I252" i="28"/>
  <c r="I314" i="28"/>
  <c r="I370" i="28"/>
  <c r="I428" i="28"/>
  <c r="I483" i="28"/>
  <c r="I537" i="28"/>
  <c r="I591" i="28"/>
  <c r="I644" i="28"/>
  <c r="I785" i="28"/>
  <c r="I132" i="28"/>
  <c r="I430" i="28"/>
  <c r="I723" i="28"/>
  <c r="I724" i="28"/>
  <c r="I720" i="28"/>
  <c r="I371" i="28"/>
  <c r="I1048" i="28"/>
  <c r="I135" i="28"/>
  <c r="I460" i="28"/>
  <c r="I663" i="28"/>
  <c r="I1000" i="28"/>
  <c r="I1034" i="28"/>
  <c r="I945" i="28"/>
  <c r="I940" i="28"/>
  <c r="I690" i="28"/>
  <c r="I721" i="28"/>
  <c r="I752" i="28"/>
  <c r="I786" i="28"/>
  <c r="I817" i="28"/>
  <c r="I848" i="28"/>
  <c r="I881" i="28"/>
  <c r="I911" i="28"/>
  <c r="I12" i="28"/>
  <c r="I41" i="28"/>
  <c r="I74" i="28"/>
  <c r="I104" i="28"/>
  <c r="I133" i="28"/>
  <c r="I166" i="28"/>
  <c r="I195" i="28"/>
  <c r="I225" i="28"/>
  <c r="I254" i="28"/>
  <c r="I287" i="28"/>
  <c r="I316" i="28"/>
  <c r="I344" i="28"/>
  <c r="I372" i="28"/>
  <c r="I400" i="28"/>
  <c r="I431" i="28"/>
  <c r="I458" i="28"/>
  <c r="I485" i="28"/>
  <c r="I512" i="28"/>
  <c r="I539" i="28"/>
  <c r="I566" i="28"/>
  <c r="I593" i="28"/>
  <c r="I620" i="28"/>
  <c r="I647" i="28"/>
  <c r="I947" i="28"/>
  <c r="I788" i="28"/>
  <c r="I913" i="28"/>
  <c r="I76" i="28"/>
  <c r="I198" i="28"/>
  <c r="I289" i="28"/>
  <c r="I406" i="28"/>
  <c r="I514" i="28"/>
  <c r="I623" i="28"/>
  <c r="I1001" i="28"/>
  <c r="I1035" i="28"/>
  <c r="I946" i="28"/>
  <c r="I941" i="28"/>
  <c r="I691" i="28"/>
  <c r="I722" i="28"/>
  <c r="I753" i="28"/>
  <c r="I787" i="28"/>
  <c r="I818" i="28"/>
  <c r="I849" i="28"/>
  <c r="I882" i="28"/>
  <c r="I912" i="28"/>
  <c r="I13" i="28"/>
  <c r="I46" i="28"/>
  <c r="I75" i="28"/>
  <c r="I105" i="28"/>
  <c r="I134" i="28"/>
  <c r="I167" i="28"/>
  <c r="I196" i="28"/>
  <c r="I226" i="28"/>
  <c r="I255" i="28"/>
  <c r="I288" i="28"/>
  <c r="I317" i="28"/>
  <c r="I345" i="28"/>
  <c r="I373" i="28"/>
  <c r="I401" i="28"/>
  <c r="I432" i="28"/>
  <c r="I459" i="28"/>
  <c r="I486" i="28"/>
  <c r="I513" i="28"/>
  <c r="I540" i="28"/>
  <c r="I567" i="28"/>
  <c r="I595" i="28"/>
  <c r="I622" i="28"/>
  <c r="I648" i="28"/>
  <c r="I1007" i="28"/>
  <c r="I759" i="28"/>
  <c r="I1008" i="28"/>
  <c r="I1051" i="28"/>
  <c r="I949" i="28"/>
  <c r="I664" i="28"/>
  <c r="I695" i="28"/>
  <c r="I725" i="28"/>
  <c r="I760" i="28"/>
  <c r="I791" i="28"/>
  <c r="I821" i="28"/>
  <c r="I856" i="28"/>
  <c r="I886" i="28"/>
  <c r="I915" i="28"/>
  <c r="I16" i="28"/>
  <c r="I49" i="28"/>
  <c r="I79" i="28"/>
  <c r="I108" i="28"/>
  <c r="I137" i="28"/>
  <c r="I170" i="28"/>
  <c r="I200" i="28"/>
  <c r="I229" i="28"/>
  <c r="I262" i="28"/>
  <c r="I291" i="28"/>
  <c r="I320" i="28"/>
  <c r="I348" i="28"/>
  <c r="I376" i="28"/>
  <c r="I408" i="28"/>
  <c r="I435" i="28"/>
  <c r="I462" i="28"/>
  <c r="I489" i="28"/>
  <c r="I516" i="28"/>
  <c r="I543" i="28"/>
  <c r="I572" i="28"/>
  <c r="I599" i="28"/>
  <c r="I625" i="28"/>
  <c r="I651" i="28"/>
  <c r="I976" i="28"/>
  <c r="I1010" i="28"/>
  <c r="I1043" i="28"/>
  <c r="I952" i="28"/>
  <c r="I666" i="28"/>
  <c r="I697" i="28"/>
  <c r="I728" i="28"/>
  <c r="I762" i="28"/>
  <c r="I793" i="28"/>
  <c r="I824" i="28"/>
  <c r="I858" i="28"/>
  <c r="I888" i="28"/>
  <c r="I917" i="28"/>
  <c r="I22" i="28"/>
  <c r="I51" i="28"/>
  <c r="I81" i="28"/>
  <c r="I110" i="28"/>
  <c r="I143" i="28"/>
  <c r="I172" i="28"/>
  <c r="I202" i="28"/>
  <c r="I231" i="28"/>
  <c r="I264" i="28"/>
  <c r="I294" i="28"/>
  <c r="I322" i="28"/>
  <c r="I350" i="28"/>
  <c r="I382" i="28"/>
  <c r="I410" i="28"/>
  <c r="I437" i="28"/>
  <c r="I464" i="28"/>
  <c r="I491" i="28"/>
  <c r="I518" i="28"/>
  <c r="I545" i="28"/>
  <c r="I575" i="28"/>
  <c r="I601" i="28"/>
  <c r="I627" i="28"/>
  <c r="I653" i="28"/>
  <c r="I1011" i="28"/>
  <c r="I820" i="28"/>
  <c r="I80" i="28"/>
  <c r="I263" i="28"/>
  <c r="I436" i="28"/>
  <c r="I600" i="28"/>
  <c r="I830" i="28"/>
  <c r="I624" i="28"/>
  <c r="I654" i="28"/>
  <c r="I668" i="28"/>
  <c r="I726" i="28"/>
  <c r="I1012" i="28"/>
  <c r="I822" i="28"/>
  <c r="I82" i="28"/>
  <c r="I265" i="28"/>
  <c r="I438" i="28"/>
  <c r="I602" i="28"/>
  <c r="I461" i="28"/>
  <c r="I887" i="28"/>
  <c r="I652" i="28"/>
  <c r="I655" i="28"/>
  <c r="I169" i="28"/>
  <c r="I171" i="28"/>
  <c r="I699" i="28"/>
  <c r="I257" i="28"/>
  <c r="I1054" i="28"/>
  <c r="I825" i="28"/>
  <c r="I83" i="28"/>
  <c r="I266" i="28"/>
  <c r="I439" i="28"/>
  <c r="I603" i="28"/>
  <c r="I107" i="28"/>
  <c r="I490" i="28"/>
  <c r="I696" i="28"/>
  <c r="I517" i="28"/>
  <c r="I519" i="28"/>
  <c r="I201" i="28"/>
  <c r="I384" i="28"/>
  <c r="I764" i="28"/>
  <c r="I1040" i="28"/>
  <c r="I290" i="28"/>
  <c r="I515" i="28"/>
  <c r="I204" i="28"/>
  <c r="I569" i="28"/>
  <c r="I52" i="28"/>
  <c r="I1039" i="28"/>
  <c r="I857" i="28"/>
  <c r="I109" i="28"/>
  <c r="I292" i="28"/>
  <c r="I463" i="28"/>
  <c r="I626" i="28"/>
  <c r="I650" i="28"/>
  <c r="I321" i="28"/>
  <c r="I145" i="28"/>
  <c r="I542" i="28"/>
  <c r="I377" i="28"/>
  <c r="I203" i="28"/>
  <c r="I548" i="28"/>
  <c r="I550" i="28"/>
  <c r="I407" i="28"/>
  <c r="I950" i="28"/>
  <c r="I859" i="28"/>
  <c r="I111" i="28"/>
  <c r="I295" i="28"/>
  <c r="I465" i="28"/>
  <c r="I628" i="28"/>
  <c r="I319" i="28"/>
  <c r="I665" i="28"/>
  <c r="I493" i="28"/>
  <c r="I347" i="28"/>
  <c r="I916" i="28"/>
  <c r="I918" i="28"/>
  <c r="I351" i="28"/>
  <c r="I919" i="28"/>
  <c r="I520" i="28"/>
  <c r="I953" i="28"/>
  <c r="I860" i="28"/>
  <c r="I112" i="28"/>
  <c r="I296" i="28"/>
  <c r="I466" i="28"/>
  <c r="I629" i="28"/>
  <c r="I136" i="28"/>
  <c r="I142" i="28"/>
  <c r="I914" i="28"/>
  <c r="I349" i="28"/>
  <c r="I175" i="28"/>
  <c r="I78" i="28"/>
  <c r="I958" i="28"/>
  <c r="I884" i="28"/>
  <c r="I488" i="28"/>
  <c r="I352" i="28"/>
  <c r="I763" i="28"/>
  <c r="I232" i="28"/>
  <c r="I667" i="28"/>
  <c r="I889" i="28"/>
  <c r="I144" i="28"/>
  <c r="I323" i="28"/>
  <c r="I492" i="28"/>
  <c r="I324" i="28"/>
  <c r="I24" i="28"/>
  <c r="I890" i="28"/>
  <c r="I1009" i="28"/>
  <c r="I598" i="28"/>
  <c r="I48" i="28"/>
  <c r="I698" i="28"/>
  <c r="I174" i="28"/>
  <c r="I729" i="28"/>
  <c r="I15" i="28"/>
  <c r="I199" i="28"/>
  <c r="I375" i="28"/>
  <c r="I795" i="28"/>
  <c r="I434" i="28"/>
  <c r="I734" i="28"/>
  <c r="I17" i="28"/>
  <c r="I544" i="28"/>
  <c r="I792" i="28"/>
  <c r="I576" i="28"/>
  <c r="I761" i="28"/>
  <c r="I23" i="28"/>
  <c r="I383" i="28"/>
  <c r="I228" i="28"/>
  <c r="I977" i="28"/>
  <c r="I411" i="28"/>
  <c r="I790" i="28"/>
  <c r="I50" i="28"/>
  <c r="I230" i="28"/>
  <c r="I409" i="28"/>
  <c r="I574" i="28"/>
  <c r="I982" i="28"/>
  <c r="I794" i="28"/>
  <c r="I54" i="28"/>
  <c r="I233" i="28"/>
  <c r="I412" i="28"/>
  <c r="I577" i="28"/>
  <c r="H1069" i="25"/>
  <c r="H1068" i="25"/>
  <c r="H1073" i="25"/>
  <c r="H1072" i="25"/>
  <c r="H1081" i="25"/>
  <c r="H1077" i="25"/>
  <c r="H1079" i="25"/>
  <c r="H1075" i="25"/>
  <c r="H1071" i="25"/>
  <c r="H1080" i="25"/>
  <c r="H1070" i="25"/>
  <c r="H1078" i="25"/>
  <c r="H1076" i="25"/>
  <c r="H1082" i="25"/>
  <c r="H1067" i="25"/>
  <c r="H1062" i="28" l="1"/>
  <c r="K1072" i="25"/>
  <c r="K1078" i="25"/>
  <c r="K1079" i="25"/>
  <c r="M152" i="21" l="1"/>
  <c r="M108" i="21"/>
  <c r="M74" i="21"/>
  <c r="M105" i="21"/>
  <c r="M200" i="21"/>
  <c r="M122" i="21"/>
  <c r="M176" i="21"/>
  <c r="M84" i="21"/>
  <c r="M182" i="21"/>
  <c r="M131" i="21"/>
  <c r="M97" i="21"/>
  <c r="M149" i="21"/>
  <c r="M92" i="21"/>
  <c r="M87" i="21"/>
  <c r="M172" i="21"/>
  <c r="M162" i="21"/>
  <c r="M104" i="21"/>
  <c r="M81" i="21"/>
  <c r="M225" i="21"/>
  <c r="M147" i="21"/>
  <c r="M143" i="21"/>
  <c r="M124" i="21"/>
  <c r="M167" i="21"/>
  <c r="M68" i="21"/>
  <c r="M142" i="21"/>
  <c r="M210" i="21"/>
  <c r="M190" i="21"/>
  <c r="M163" i="21"/>
  <c r="M111" i="21"/>
  <c r="M128" i="21"/>
  <c r="M51" i="21"/>
  <c r="M139" i="21"/>
  <c r="M134" i="21"/>
  <c r="M214" i="21"/>
  <c r="M146" i="21"/>
  <c r="M188" i="21"/>
  <c r="M110" i="21"/>
  <c r="M177" i="21"/>
  <c r="M150" i="21"/>
  <c r="M63" i="21"/>
  <c r="M98" i="21"/>
  <c r="M136" i="21"/>
  <c r="M168" i="21"/>
  <c r="M109" i="21"/>
  <c r="M160" i="21"/>
  <c r="M100" i="21"/>
  <c r="M170" i="21"/>
  <c r="M121" i="21"/>
  <c r="M211" i="21"/>
  <c r="M102" i="21"/>
  <c r="M228" i="21"/>
  <c r="M191" i="21"/>
  <c r="M173" i="21"/>
  <c r="M189" i="21"/>
  <c r="M114" i="21"/>
  <c r="M216" i="21"/>
  <c r="M91" i="21"/>
  <c r="M183" i="21"/>
  <c r="M79" i="21"/>
  <c r="M103" i="21"/>
  <c r="M203" i="21"/>
  <c r="M192" i="21"/>
  <c r="M157" i="21"/>
  <c r="M138" i="21"/>
  <c r="M132" i="21"/>
  <c r="M186" i="21"/>
  <c r="M89" i="21"/>
  <c r="M195" i="21"/>
  <c r="M117" i="21"/>
  <c r="M161" i="21"/>
  <c r="M141" i="21"/>
  <c r="M151" i="21"/>
  <c r="M166" i="21"/>
  <c r="M217" i="21"/>
  <c r="M123" i="21"/>
  <c r="M209" i="21"/>
  <c r="M199" i="21"/>
  <c r="M179" i="21"/>
  <c r="M213" i="21"/>
  <c r="M158" i="21"/>
  <c r="M156" i="21"/>
  <c r="M226" i="21"/>
  <c r="M215" i="21"/>
  <c r="M115" i="21"/>
  <c r="M169" i="21"/>
  <c r="M154" i="21"/>
  <c r="M145" i="21"/>
  <c r="M201" i="21"/>
  <c r="M227" i="21"/>
  <c r="M155" i="21"/>
  <c r="M75" i="21"/>
  <c r="M208" i="21"/>
  <c r="M153" i="21"/>
  <c r="M181" i="21"/>
  <c r="M218" i="21"/>
  <c r="M198" i="21"/>
  <c r="M180" i="21"/>
  <c r="M193" i="21"/>
  <c r="M197" i="21"/>
  <c r="M184" i="21"/>
  <c r="M159" i="21"/>
  <c r="M219" i="21"/>
  <c r="M187" i="21"/>
  <c r="M220" i="21"/>
  <c r="M207" i="21"/>
  <c r="M221" i="21"/>
  <c r="M222" i="21"/>
  <c r="M175" i="21"/>
  <c r="M206" i="21"/>
  <c r="M137" i="21"/>
  <c r="M205" i="21"/>
  <c r="M204" i="21"/>
  <c r="M40" i="21"/>
  <c r="M202" i="21"/>
  <c r="M164" i="21"/>
  <c r="M185" i="21"/>
  <c r="M76" i="21"/>
  <c r="M130" i="21"/>
  <c r="M94" i="21"/>
  <c r="M107" i="21"/>
  <c r="M140" i="21"/>
  <c r="M126" i="21"/>
  <c r="M85" i="21"/>
  <c r="M133" i="21"/>
  <c r="M178" i="21"/>
  <c r="M127" i="21"/>
  <c r="M144" i="21"/>
  <c r="M212" i="21"/>
  <c r="M174" i="21"/>
  <c r="M223" i="21"/>
  <c r="M148" i="21"/>
  <c r="M125" i="21"/>
  <c r="M66" i="21"/>
  <c r="L94" i="21"/>
  <c r="L107" i="21"/>
  <c r="L140" i="21"/>
  <c r="L126" i="21"/>
  <c r="L85" i="21"/>
  <c r="L133" i="21"/>
  <c r="L178" i="21"/>
  <c r="L127" i="21"/>
  <c r="L144" i="21"/>
  <c r="L212" i="21"/>
  <c r="L174" i="21"/>
  <c r="L223" i="21"/>
  <c r="L148" i="21"/>
  <c r="L125" i="21"/>
  <c r="L66" i="21"/>
  <c r="L152" i="21"/>
  <c r="L108" i="21"/>
  <c r="L74" i="21"/>
  <c r="L105" i="21"/>
  <c r="L200" i="21"/>
  <c r="L122" i="21"/>
  <c r="L176" i="21"/>
  <c r="L84" i="21"/>
  <c r="L182" i="21"/>
  <c r="L131" i="21"/>
  <c r="L97" i="21"/>
  <c r="L149" i="21"/>
  <c r="L92" i="21"/>
  <c r="L87" i="21"/>
  <c r="L172" i="21"/>
  <c r="L162" i="21"/>
  <c r="L104" i="21"/>
  <c r="L81" i="21"/>
  <c r="L225" i="21"/>
  <c r="L147" i="21"/>
  <c r="L143" i="21"/>
  <c r="L124" i="21"/>
  <c r="L167" i="21"/>
  <c r="L68" i="21"/>
  <c r="L142" i="21"/>
  <c r="L210" i="21"/>
  <c r="L190" i="21"/>
  <c r="L163" i="21"/>
  <c r="L111" i="21"/>
  <c r="L128" i="21"/>
  <c r="L51" i="21"/>
  <c r="L139" i="21"/>
  <c r="L134" i="21"/>
  <c r="L214" i="21"/>
  <c r="L146" i="21"/>
  <c r="L188" i="21"/>
  <c r="L110" i="21"/>
  <c r="L177" i="21"/>
  <c r="L150" i="21"/>
  <c r="L63" i="21"/>
  <c r="L98" i="21"/>
  <c r="L136" i="21"/>
  <c r="L168" i="21"/>
  <c r="L109" i="21"/>
  <c r="L160" i="21"/>
  <c r="L100" i="21"/>
  <c r="L170" i="21"/>
  <c r="L121" i="21"/>
  <c r="L211" i="21"/>
  <c r="L102" i="21"/>
  <c r="L228" i="21"/>
  <c r="L191" i="21"/>
  <c r="L173" i="21"/>
  <c r="L189" i="21"/>
  <c r="L114" i="21"/>
  <c r="L216" i="21"/>
  <c r="L91" i="21"/>
  <c r="L183" i="21"/>
  <c r="L79" i="21"/>
  <c r="L103" i="21"/>
  <c r="L203" i="21"/>
  <c r="L192" i="21"/>
  <c r="L157" i="21"/>
  <c r="L138" i="21"/>
  <c r="L132" i="21"/>
  <c r="L186" i="21"/>
  <c r="L89" i="21"/>
  <c r="L195" i="21"/>
  <c r="L117" i="21"/>
  <c r="L161" i="21"/>
  <c r="L141" i="21"/>
  <c r="L151" i="21"/>
  <c r="L166" i="21"/>
  <c r="L217" i="21"/>
  <c r="L123" i="21"/>
  <c r="L209" i="21"/>
  <c r="L199" i="21"/>
  <c r="L179" i="21"/>
  <c r="L213" i="21"/>
  <c r="L158" i="21"/>
  <c r="L156" i="21"/>
  <c r="L226" i="21"/>
  <c r="L215" i="21"/>
  <c r="L115" i="21"/>
  <c r="L169" i="21"/>
  <c r="L154" i="21"/>
  <c r="L145" i="21"/>
  <c r="L201" i="21"/>
  <c r="L227" i="21"/>
  <c r="L155" i="21"/>
  <c r="L75" i="21"/>
  <c r="L208" i="21"/>
  <c r="L153" i="21"/>
  <c r="L181" i="21"/>
  <c r="L218" i="21"/>
  <c r="L198" i="21"/>
  <c r="L180" i="21"/>
  <c r="L193" i="21"/>
  <c r="L197" i="21"/>
  <c r="L184" i="21"/>
  <c r="L159" i="21"/>
  <c r="L219" i="21"/>
  <c r="L187" i="21"/>
  <c r="L220" i="21"/>
  <c r="L207" i="21"/>
  <c r="L221" i="21"/>
  <c r="L222" i="21"/>
  <c r="L175" i="21"/>
  <c r="L206" i="21"/>
  <c r="L137" i="21"/>
  <c r="L205" i="21"/>
  <c r="L204" i="21"/>
  <c r="L40" i="21"/>
  <c r="L202" i="21"/>
  <c r="L164" i="21"/>
  <c r="L185" i="21"/>
  <c r="L76" i="21"/>
  <c r="L130" i="21"/>
  <c r="E202" i="21"/>
  <c r="E164" i="21"/>
  <c r="E185" i="21"/>
  <c r="E76" i="21"/>
  <c r="E130" i="21"/>
  <c r="E97" i="21"/>
  <c r="E149" i="21"/>
  <c r="E94" i="21"/>
  <c r="E107" i="21"/>
  <c r="E140" i="21"/>
  <c r="E126" i="21"/>
  <c r="E85" i="21"/>
  <c r="E133" i="21"/>
  <c r="E178" i="21"/>
  <c r="E127" i="21"/>
  <c r="E144" i="21"/>
  <c r="E212" i="21"/>
  <c r="E174" i="21"/>
  <c r="E223" i="21"/>
  <c r="E148" i="21"/>
  <c r="E125" i="21"/>
  <c r="K7" i="25"/>
  <c r="H654" i="28" l="1"/>
  <c r="H300" i="28"/>
  <c r="H520" i="28"/>
  <c r="H354" i="28"/>
  <c r="H803" i="28"/>
  <c r="H665" i="28"/>
  <c r="H772" i="28"/>
  <c r="H602" i="28"/>
  <c r="H872" i="28"/>
  <c r="H733" i="28"/>
  <c r="H617" i="28"/>
  <c r="H445" i="28"/>
  <c r="H396" i="28"/>
  <c r="H574" i="28"/>
  <c r="H600" i="28"/>
  <c r="H546" i="28"/>
  <c r="H914" i="28"/>
  <c r="H605" i="28"/>
  <c r="C159" i="22" l="1"/>
  <c r="H1081" i="28"/>
  <c r="H1073" i="28"/>
  <c r="H1071" i="28"/>
  <c r="H1080" i="28"/>
  <c r="H1082" i="28"/>
  <c r="H1070" i="28"/>
  <c r="H1076" i="28" l="1"/>
  <c r="H1075" i="28"/>
  <c r="H1074" i="28"/>
  <c r="H1072" i="28"/>
  <c r="H1068" i="28"/>
  <c r="H1069" i="28"/>
  <c r="H1067" i="28"/>
  <c r="H588" i="28"/>
  <c r="H749" i="28"/>
  <c r="H842" i="28"/>
  <c r="H756" i="28"/>
  <c r="H482" i="28"/>
  <c r="H556" i="28"/>
  <c r="H779" i="28"/>
  <c r="H490" i="28"/>
  <c r="H613" i="28"/>
  <c r="H809" i="28"/>
  <c r="H789" i="28"/>
  <c r="H716" i="28"/>
  <c r="H647" i="28"/>
  <c r="H889" i="28"/>
  <c r="H751" i="28"/>
  <c r="H273" i="28"/>
  <c r="H837" i="28"/>
  <c r="H834" i="28"/>
  <c r="H702" i="28"/>
  <c r="H875" i="28"/>
  <c r="H43" i="28"/>
  <c r="H792" i="28"/>
  <c r="H504" i="28"/>
  <c r="H849" i="28"/>
  <c r="H564" i="28"/>
  <c r="H808" i="28"/>
  <c r="H972" i="28"/>
  <c r="H969" i="28"/>
  <c r="H816" i="28"/>
  <c r="H452" i="28"/>
  <c r="H557" i="28"/>
  <c r="H841" i="28"/>
  <c r="H793" i="28"/>
  <c r="H798" i="28"/>
  <c r="H288" i="28"/>
  <c r="H909" i="28"/>
  <c r="H697" i="28"/>
  <c r="H950" i="28"/>
  <c r="H952" i="28"/>
  <c r="H407" i="28"/>
  <c r="H516" i="28"/>
  <c r="H710" i="28"/>
  <c r="H403" i="28"/>
  <c r="H548" i="28"/>
  <c r="H815" i="28"/>
  <c r="H766" i="28"/>
  <c r="H718" i="28"/>
  <c r="H603" i="28"/>
  <c r="H374" i="28"/>
  <c r="H620" i="28"/>
  <c r="H645" i="28"/>
  <c r="H561" i="28"/>
  <c r="H847" i="28"/>
  <c r="H799" i="28"/>
  <c r="H712" i="28"/>
  <c r="H698" i="28"/>
  <c r="H430" i="28"/>
  <c r="H740" i="28"/>
  <c r="H660" i="28"/>
  <c r="H558" i="28"/>
  <c r="H752" i="28"/>
  <c r="H721" i="28"/>
  <c r="H678" i="28"/>
  <c r="H746" i="28"/>
  <c r="H907" i="28"/>
  <c r="H725" i="28"/>
  <c r="H649" i="28"/>
  <c r="H437" i="28"/>
  <c r="H576" i="28"/>
  <c r="H563" i="28"/>
  <c r="H753" i="28"/>
  <c r="H728" i="28"/>
  <c r="H474" i="28"/>
  <c r="H679" i="28"/>
  <c r="H580" i="28"/>
  <c r="H674" i="28"/>
  <c r="H734" i="28"/>
  <c r="H515" i="28"/>
  <c r="H589" i="28"/>
  <c r="H433" i="28"/>
  <c r="H854" i="28"/>
  <c r="H496" i="28"/>
  <c r="H658" i="28"/>
  <c r="H457" i="28"/>
  <c r="H411" i="28"/>
  <c r="H817" i="28"/>
  <c r="H883" i="28"/>
  <c r="H695" i="28"/>
  <c r="H661" i="28"/>
  <c r="H372" i="28"/>
  <c r="H594" i="28"/>
  <c r="H686" i="28"/>
  <c r="H494" i="28"/>
  <c r="H508" i="28"/>
  <c r="H533" i="28"/>
  <c r="H750" i="28"/>
  <c r="H913" i="28"/>
  <c r="H735" i="28"/>
  <c r="H931" i="28"/>
  <c r="H651" i="28"/>
  <c r="H469" i="28"/>
  <c r="H335" i="28"/>
  <c r="H536" i="28"/>
  <c r="H701" i="28"/>
  <c r="H368" i="28"/>
  <c r="H666" i="28"/>
  <c r="H551" i="28"/>
  <c r="H373" i="28"/>
  <c r="H511" i="28"/>
  <c r="H267" i="28"/>
  <c r="H800" i="28"/>
  <c r="H641" i="28"/>
  <c r="H150" i="28"/>
  <c r="H550" i="28"/>
  <c r="H493" i="28"/>
  <c r="H399" i="28"/>
  <c r="H593" i="28"/>
  <c r="H606" i="28"/>
  <c r="H449" i="28"/>
  <c r="H708" i="28"/>
  <c r="H898" i="28"/>
  <c r="H489" i="28"/>
  <c r="H843" i="28"/>
  <c r="H459" i="28"/>
  <c r="H414" i="28"/>
  <c r="H464" i="28"/>
  <c r="H598" i="28"/>
  <c r="H326" i="28"/>
  <c r="H441" i="28"/>
  <c r="H212" i="28"/>
  <c r="H813" i="28"/>
  <c r="H483" i="28"/>
  <c r="H604" i="28"/>
  <c r="H830" i="28"/>
  <c r="H736" i="28"/>
  <c r="H795" i="28"/>
  <c r="H845" i="28"/>
  <c r="H848" i="28"/>
  <c r="H375" i="28"/>
  <c r="H713" i="28"/>
  <c r="H501" i="28"/>
  <c r="H544" i="28"/>
  <c r="H181" i="28"/>
  <c r="H637" i="28"/>
  <c r="H705" i="28"/>
  <c r="H796" i="28"/>
  <c r="H502" i="28"/>
  <c r="H760" i="28"/>
  <c r="H331" i="28"/>
  <c r="H608" i="28"/>
  <c r="H634" i="28"/>
  <c r="H555" i="28"/>
  <c r="H543" i="28"/>
  <c r="H534" i="28"/>
  <c r="H596" i="28"/>
  <c r="H758" i="28"/>
  <c r="H541" i="28"/>
  <c r="H467" i="28"/>
  <c r="H422" i="28"/>
  <c r="H412" i="28"/>
  <c r="H632" i="28"/>
  <c r="H611" i="28"/>
  <c r="H754" i="28"/>
  <c r="H677" i="28"/>
  <c r="H506" i="28"/>
  <c r="H381" i="28"/>
  <c r="H387" i="28"/>
  <c r="H629" i="28"/>
  <c r="H685" i="28"/>
  <c r="H741" i="28"/>
  <c r="H537" i="28"/>
  <c r="H821" i="28"/>
  <c r="H785" i="28"/>
  <c r="H349" i="28"/>
  <c r="H471" i="28"/>
  <c r="H505" i="28"/>
  <c r="H568" i="28"/>
  <c r="H419" i="28"/>
  <c r="H348" i="28"/>
  <c r="H472" i="28"/>
  <c r="H575" i="28"/>
  <c r="H440" i="28"/>
  <c r="H852" i="28"/>
  <c r="H623" i="28"/>
  <c r="H398" i="28"/>
  <c r="H370" i="28"/>
  <c r="H805" i="28"/>
  <c r="H885" i="28"/>
  <c r="H570" i="28"/>
  <c r="H338" i="28"/>
  <c r="H358" i="28"/>
  <c r="H454" i="28"/>
  <c r="H851" i="28"/>
  <c r="H324" i="28"/>
  <c r="H415" i="28"/>
  <c r="H328" i="28"/>
  <c r="H682" i="28"/>
  <c r="H309" i="28"/>
  <c r="H787" i="28"/>
  <c r="H553" i="28"/>
  <c r="H424" i="28"/>
  <c r="H616" i="28"/>
  <c r="H723" i="28"/>
  <c r="H581" i="28"/>
  <c r="H209" i="28"/>
  <c r="H342" i="28"/>
  <c r="H219" i="28"/>
  <c r="H826" i="28"/>
  <c r="H788" i="28"/>
  <c r="H229" i="28"/>
  <c r="H614" i="28"/>
  <c r="H31" i="28"/>
  <c r="H844" i="28"/>
  <c r="H484" i="28"/>
  <c r="H329" i="28"/>
  <c r="H357" i="28"/>
  <c r="H409" i="28"/>
  <c r="H429" i="28"/>
  <c r="H765" i="28"/>
  <c r="H552" i="28"/>
  <c r="H111" i="28"/>
  <c r="H427" i="28"/>
  <c r="H833" i="28"/>
  <c r="H295" i="28"/>
  <c r="H839" i="28"/>
  <c r="H206" i="28"/>
  <c r="H518" i="28"/>
  <c r="H189" i="28"/>
  <c r="H221" i="28"/>
  <c r="H463" i="28"/>
  <c r="H628" i="28"/>
  <c r="H378" i="28"/>
  <c r="H495" i="28"/>
  <c r="H244" i="28"/>
  <c r="H476" i="28"/>
  <c r="H569" i="28"/>
  <c r="H455" i="28"/>
  <c r="H873" i="28"/>
  <c r="H729" i="28"/>
  <c r="H435" i="28"/>
  <c r="H192" i="28"/>
  <c r="H696" i="28"/>
  <c r="H465" i="28"/>
  <c r="H585" i="28"/>
  <c r="H780" i="28"/>
  <c r="H276" i="28"/>
  <c r="H709" i="28"/>
  <c r="H416" i="28"/>
  <c r="H707" i="28"/>
  <c r="H650" i="28"/>
  <c r="H341" i="28"/>
  <c r="H962" i="28"/>
  <c r="H364" i="28"/>
  <c r="H706" i="28"/>
  <c r="H639" i="28"/>
  <c r="H532" i="28"/>
  <c r="H597" i="28"/>
  <c r="H246" i="28"/>
  <c r="H592" i="28"/>
  <c r="H428" i="28"/>
  <c r="H587" i="28"/>
  <c r="H770" i="28"/>
  <c r="H317" i="28"/>
  <c r="H343" i="28"/>
  <c r="H694" i="28"/>
  <c r="H213" i="28"/>
  <c r="H633" i="28"/>
  <c r="H498" i="28"/>
  <c r="H258" i="28"/>
  <c r="H670" i="28"/>
  <c r="H582" i="28"/>
  <c r="H282" i="28"/>
  <c r="H286" i="28"/>
  <c r="H91" i="28"/>
  <c r="H289" i="28"/>
  <c r="H692" i="28"/>
  <c r="H500" i="28"/>
  <c r="H390" i="28"/>
  <c r="H439" i="28"/>
  <c r="H371" i="28"/>
  <c r="H466" i="28"/>
  <c r="H400" i="28"/>
  <c r="H447" i="28"/>
  <c r="H67" i="28"/>
  <c r="H363" i="28"/>
  <c r="H572" i="28"/>
  <c r="H321" i="28"/>
  <c r="H545" i="28"/>
  <c r="H444" i="28"/>
  <c r="H178" i="28"/>
  <c r="H252" i="28"/>
  <c r="H610" i="28"/>
  <c r="H559" i="28"/>
  <c r="H743" i="28"/>
  <c r="H448" i="28"/>
  <c r="H346" i="28"/>
  <c r="H824" i="28"/>
  <c r="H485" i="28"/>
  <c r="H264" i="28"/>
  <c r="H621" i="28"/>
  <c r="H402" i="28"/>
  <c r="H491" i="28"/>
  <c r="H530" i="28"/>
  <c r="H222" i="28"/>
  <c r="H240" i="28"/>
  <c r="H361" i="28"/>
  <c r="H499" i="28"/>
  <c r="H578" i="28"/>
  <c r="H379" i="28"/>
  <c r="H450" i="28"/>
  <c r="H350" i="28"/>
  <c r="H356" i="28"/>
  <c r="H423" i="28"/>
  <c r="H226" i="28"/>
  <c r="H615" i="28"/>
  <c r="H456" i="28"/>
  <c r="H352" i="28"/>
  <c r="H636" i="28"/>
  <c r="H732" i="28"/>
  <c r="H625" i="28"/>
  <c r="H140" i="28"/>
  <c r="H523" i="28"/>
  <c r="H477" i="28"/>
  <c r="H562" i="28"/>
  <c r="H507" i="28"/>
  <c r="H333" i="28"/>
  <c r="H722" i="28"/>
  <c r="H255" i="28"/>
  <c r="H320" i="28"/>
  <c r="H188" i="28"/>
  <c r="H738" i="28"/>
  <c r="H571" i="28"/>
  <c r="H195" i="28"/>
  <c r="H401" i="28"/>
  <c r="H509" i="28"/>
  <c r="H612" i="28"/>
  <c r="H263" i="28"/>
  <c r="H514" i="28"/>
  <c r="H406" i="28"/>
  <c r="H152" i="28"/>
  <c r="H173" i="28"/>
  <c r="H595" i="28"/>
  <c r="H88" i="28"/>
  <c r="H475" i="28"/>
  <c r="H366" i="28"/>
  <c r="H257" i="28"/>
  <c r="H468" i="28"/>
  <c r="H297" i="28"/>
  <c r="H394" i="28"/>
  <c r="H727" i="28"/>
  <c r="H95" i="28"/>
  <c r="H391" i="28"/>
  <c r="H186" i="28"/>
  <c r="H355" i="28"/>
  <c r="H443" i="28"/>
  <c r="H900" i="28"/>
  <c r="H303" i="28"/>
  <c r="H869" i="28"/>
  <c r="H432" i="28"/>
  <c r="H417" i="28"/>
  <c r="H228" i="28"/>
  <c r="H187" i="28"/>
  <c r="H397" i="28"/>
  <c r="H410" i="28"/>
  <c r="H304" i="28"/>
  <c r="H510" i="28"/>
  <c r="H451" i="28"/>
  <c r="H108" i="28"/>
  <c r="H243" i="28"/>
  <c r="H492" i="28"/>
  <c r="H299" i="28"/>
  <c r="H643" i="28"/>
  <c r="H764" i="28"/>
  <c r="H404" i="28"/>
  <c r="H539" i="28"/>
  <c r="H279" i="28"/>
  <c r="H183" i="28"/>
  <c r="H535" i="28"/>
  <c r="H781" i="28"/>
  <c r="H386" i="28"/>
  <c r="H353" i="28"/>
  <c r="H210" i="28"/>
  <c r="H584" i="28"/>
  <c r="H812" i="28"/>
  <c r="H325" i="28"/>
  <c r="H155" i="28"/>
  <c r="H327" i="28"/>
  <c r="H591" i="28"/>
  <c r="H671" i="28"/>
  <c r="H531" i="28"/>
  <c r="H478" i="28"/>
  <c r="H256" i="28"/>
  <c r="H242" i="28"/>
  <c r="H344" i="28"/>
  <c r="H527" i="28"/>
  <c r="H590" i="28"/>
  <c r="H369" i="28"/>
  <c r="H105" i="28"/>
  <c r="H829" i="28"/>
  <c r="H296" i="28"/>
  <c r="H438" i="28"/>
  <c r="H248" i="28"/>
  <c r="H277" i="28"/>
  <c r="H301" i="28"/>
  <c r="H262" i="28"/>
  <c r="H191" i="28"/>
  <c r="H330" i="28"/>
  <c r="H782" i="28"/>
  <c r="H332" i="28"/>
  <c r="H134" i="28"/>
  <c r="H538" i="28"/>
  <c r="H420" i="28"/>
  <c r="H631" i="28"/>
  <c r="H285" i="28"/>
  <c r="H761" i="28"/>
  <c r="H470" i="28"/>
  <c r="H488" i="28"/>
  <c r="H421" i="28"/>
  <c r="H684" i="28"/>
  <c r="H337" i="28"/>
  <c r="H78" i="28"/>
  <c r="H431" i="28"/>
  <c r="H528" i="28"/>
  <c r="H60" i="28"/>
  <c r="H656" i="28"/>
  <c r="H232" i="28"/>
  <c r="H542" i="28"/>
  <c r="H316" i="28"/>
  <c r="H231" i="28"/>
  <c r="H235" i="28"/>
  <c r="H395" i="28"/>
  <c r="H160" i="28"/>
  <c r="H129" i="28"/>
  <c r="H619" i="28"/>
  <c r="H260" i="28"/>
  <c r="H442" i="28"/>
  <c r="H294" i="28"/>
  <c r="H322" i="28"/>
  <c r="H208" i="28"/>
  <c r="H880" i="28"/>
  <c r="H284" i="28"/>
  <c r="H292" i="28"/>
  <c r="H323" i="28"/>
  <c r="H278" i="28"/>
  <c r="H434" i="28"/>
  <c r="H497" i="28"/>
  <c r="H480" i="28"/>
  <c r="H408" i="28"/>
  <c r="H306" i="28"/>
  <c r="H503" i="28"/>
  <c r="H216" i="28"/>
  <c r="H461" i="28"/>
  <c r="H153" i="28"/>
  <c r="H149" i="28"/>
  <c r="H73" i="28"/>
  <c r="H547" i="28"/>
  <c r="H388" i="28"/>
  <c r="H436" i="28"/>
  <c r="H214" i="28"/>
  <c r="H298" i="28"/>
  <c r="H405" i="28"/>
  <c r="H392" i="28"/>
  <c r="H266" i="28"/>
  <c r="H236" i="28"/>
  <c r="H247" i="28"/>
  <c r="H168" i="28"/>
  <c r="H261" i="28"/>
  <c r="H319" i="28"/>
  <c r="H253" i="28"/>
  <c r="H66" i="28"/>
  <c r="H225" i="28"/>
  <c r="H310" i="28"/>
  <c r="H220" i="28"/>
  <c r="H193" i="28"/>
  <c r="H856" i="28"/>
  <c r="H185" i="28"/>
  <c r="H393" i="28"/>
  <c r="H109" i="28"/>
  <c r="H249" i="28"/>
  <c r="H245" i="28"/>
  <c r="H479" i="28"/>
  <c r="H100" i="28"/>
  <c r="H124" i="28"/>
  <c r="H362" i="28"/>
  <c r="H180" i="28"/>
  <c r="H646" i="28"/>
  <c r="H115" i="28"/>
  <c r="H302" i="28"/>
  <c r="H197" i="28"/>
  <c r="H196" i="28"/>
  <c r="H92" i="28"/>
  <c r="H217" i="28"/>
  <c r="H175" i="28"/>
  <c r="H72" i="28"/>
  <c r="H167" i="28"/>
  <c r="H125" i="28"/>
  <c r="H290" i="28"/>
  <c r="H118" i="28"/>
  <c r="H103" i="28"/>
  <c r="H380" i="28"/>
  <c r="H130" i="28"/>
  <c r="H318" i="28"/>
  <c r="H315" i="28"/>
  <c r="H377" i="28"/>
  <c r="H71" i="28"/>
  <c r="H194" i="28"/>
  <c r="H136" i="28"/>
  <c r="H57" i="28"/>
  <c r="H89" i="28"/>
  <c r="H281" i="28"/>
  <c r="H265" i="28"/>
  <c r="H305" i="28"/>
  <c r="H664" i="28"/>
  <c r="H359" i="28"/>
  <c r="H291" i="28"/>
  <c r="H313" i="28"/>
  <c r="H211" i="28"/>
  <c r="H233" i="28"/>
  <c r="H586" i="28"/>
  <c r="H224" i="28"/>
  <c r="H307" i="28"/>
  <c r="H384" i="28"/>
  <c r="H418" i="28"/>
  <c r="H207" i="28"/>
  <c r="H141" i="28"/>
  <c r="H157" i="28"/>
  <c r="H234" i="28"/>
  <c r="H367" i="28"/>
  <c r="H512" i="28"/>
  <c r="H120" i="28"/>
  <c r="H177" i="28"/>
  <c r="H239" i="28"/>
  <c r="H308" i="28"/>
  <c r="H521" i="28"/>
  <c r="H340" i="28"/>
  <c r="H123" i="28"/>
  <c r="H383" i="28"/>
  <c r="H268" i="28"/>
  <c r="H171" i="28"/>
  <c r="H122" i="28"/>
  <c r="H250" i="28"/>
  <c r="H274" i="28"/>
  <c r="H259" i="28"/>
  <c r="H251" i="28"/>
  <c r="H205" i="28"/>
  <c r="H199" i="28"/>
  <c r="H163" i="28"/>
  <c r="H360" i="28"/>
  <c r="H227" i="28"/>
  <c r="H138" i="28"/>
  <c r="H184" i="28"/>
  <c r="H137" i="28"/>
  <c r="H203" i="28"/>
  <c r="H70" i="28"/>
  <c r="H74" i="28"/>
  <c r="H121" i="28"/>
  <c r="H151" i="28"/>
  <c r="H165" i="28"/>
  <c r="H577" i="28"/>
  <c r="H238" i="28"/>
  <c r="H182" i="28"/>
  <c r="H142" i="28"/>
  <c r="H117" i="28"/>
  <c r="H53" i="28"/>
  <c r="H133" i="28"/>
  <c r="H145" i="28"/>
  <c r="H230" i="28"/>
  <c r="H128" i="28"/>
  <c r="H143" i="28"/>
  <c r="H283" i="28"/>
  <c r="H237" i="28"/>
  <c r="H164" i="28"/>
  <c r="H166" i="28"/>
  <c r="H334" i="28"/>
  <c r="H241" i="28"/>
  <c r="H144" i="28"/>
  <c r="H293" i="28"/>
  <c r="H106" i="28"/>
  <c r="H339" i="28"/>
  <c r="H170" i="28"/>
  <c r="H460" i="28"/>
  <c r="H198" i="28"/>
  <c r="H148" i="28"/>
  <c r="H204" i="28"/>
  <c r="H135" i="28"/>
  <c r="H172" i="28"/>
  <c r="H146" i="28"/>
  <c r="H312" i="28"/>
  <c r="H48" i="28"/>
  <c r="H94" i="28"/>
  <c r="H154" i="28"/>
  <c r="H158" i="28"/>
  <c r="H162" i="28"/>
  <c r="H458" i="28"/>
  <c r="H179" i="28"/>
  <c r="H126" i="28"/>
  <c r="H132" i="28"/>
  <c r="H107" i="28"/>
  <c r="H147" i="28"/>
  <c r="H79" i="28"/>
  <c r="H161" i="28"/>
  <c r="H63" i="28"/>
  <c r="H96" i="28"/>
  <c r="H76" i="28"/>
  <c r="H287" i="28"/>
  <c r="H174" i="28"/>
  <c r="H86" i="28"/>
  <c r="H201" i="28"/>
  <c r="H56" i="28"/>
  <c r="H59" i="28"/>
  <c r="H272" i="28"/>
  <c r="H345" i="28"/>
  <c r="H314" i="28"/>
  <c r="H275" i="28"/>
  <c r="H139" i="28"/>
  <c r="H202" i="28"/>
  <c r="H23" i="28"/>
  <c r="H40" i="28"/>
  <c r="H84" i="28"/>
  <c r="H453" i="28"/>
  <c r="H280" i="28"/>
  <c r="H169" i="28"/>
  <c r="H218" i="28"/>
  <c r="H19" i="28"/>
  <c r="H127" i="28"/>
  <c r="H486" i="28"/>
  <c r="H113" i="28"/>
  <c r="H200" i="28"/>
  <c r="H413" i="28"/>
  <c r="H116" i="28"/>
  <c r="H176" i="28"/>
  <c r="H30" i="28"/>
  <c r="H54" i="28"/>
  <c r="H724" i="28"/>
  <c r="H83" i="28"/>
  <c r="H68" i="28"/>
  <c r="H426" i="28"/>
  <c r="H131" i="28"/>
  <c r="H98" i="28"/>
  <c r="H351" i="28"/>
  <c r="H97" i="28"/>
  <c r="H90" i="28"/>
  <c r="H101" i="28"/>
  <c r="H69" i="28"/>
  <c r="H104" i="28"/>
  <c r="H190" i="28"/>
  <c r="H112" i="28"/>
  <c r="H93" i="28"/>
  <c r="H35" i="28"/>
  <c r="H114" i="28"/>
  <c r="H28" i="28"/>
  <c r="H102" i="28"/>
  <c r="H80" i="28"/>
  <c r="H42" i="28"/>
  <c r="H87" i="28"/>
  <c r="H159" i="28"/>
  <c r="H81" i="28"/>
  <c r="H110" i="28"/>
  <c r="H52" i="28"/>
  <c r="H26" i="28"/>
  <c r="H64" i="28"/>
  <c r="H50" i="28"/>
  <c r="H119" i="28"/>
  <c r="H47" i="28"/>
  <c r="H85" i="28"/>
  <c r="H75" i="28"/>
  <c r="H49" i="28"/>
  <c r="H61" i="28"/>
  <c r="H77" i="28"/>
  <c r="H65" i="28"/>
  <c r="H36" i="28"/>
  <c r="H20" i="28"/>
  <c r="H39" i="28"/>
  <c r="H37" i="28"/>
  <c r="H82" i="28"/>
  <c r="H62" i="28"/>
  <c r="H44" i="28"/>
  <c r="H17" i="28"/>
  <c r="H156" i="28"/>
  <c r="H51" i="28"/>
  <c r="H29" i="28"/>
  <c r="H41" i="28"/>
  <c r="H45" i="28"/>
  <c r="H58" i="28"/>
  <c r="H32" i="28"/>
  <c r="H38" i="28"/>
  <c r="H46" i="28"/>
  <c r="H55" i="28"/>
  <c r="H34" i="28"/>
  <c r="H25" i="28"/>
  <c r="H16" i="28"/>
  <c r="H24" i="28"/>
  <c r="H27" i="28"/>
  <c r="H12" i="28"/>
  <c r="H15" i="28"/>
  <c r="H33" i="28"/>
  <c r="H22" i="28"/>
  <c r="H18" i="28"/>
  <c r="H21" i="28"/>
  <c r="H14" i="28"/>
  <c r="H11" i="28"/>
  <c r="H10" i="28"/>
  <c r="H13" i="28"/>
  <c r="H9" i="28"/>
  <c r="H8" i="28"/>
  <c r="H7" i="28"/>
  <c r="I1082" i="28" l="1"/>
  <c r="I1078" i="28"/>
  <c r="I1076" i="28"/>
  <c r="I1067" i="28"/>
  <c r="I1074" i="28"/>
  <c r="I1073" i="28"/>
  <c r="H1083" i="28"/>
  <c r="I1068" i="28"/>
  <c r="I1080" i="28"/>
  <c r="I7" i="28"/>
  <c r="I1062" i="28" s="1"/>
  <c r="I1070" i="28"/>
  <c r="I1079" i="28"/>
  <c r="I1071" i="28"/>
  <c r="I1081" i="28"/>
  <c r="I1075" i="28"/>
  <c r="I1072" i="28"/>
  <c r="I1069" i="28"/>
  <c r="M80" i="22"/>
  <c r="M126" i="22"/>
  <c r="M157" i="22"/>
  <c r="M158" i="22"/>
  <c r="L80" i="22"/>
  <c r="L126" i="22"/>
  <c r="L157" i="22"/>
  <c r="L158" i="22"/>
  <c r="L18" i="22"/>
  <c r="L7" i="25"/>
  <c r="K1068" i="25"/>
  <c r="K1069" i="25"/>
  <c r="K1075" i="25"/>
  <c r="K1070" i="25"/>
  <c r="K1076" i="25"/>
  <c r="K1071" i="25"/>
  <c r="I1083" i="28" l="1"/>
  <c r="E41" i="22"/>
  <c r="E105" i="22"/>
  <c r="E26" i="22"/>
  <c r="E34" i="22"/>
  <c r="E45" i="22"/>
  <c r="E12" i="22"/>
  <c r="E18" i="22"/>
  <c r="E10" i="22"/>
  <c r="E30" i="22"/>
  <c r="L1067" i="25"/>
  <c r="K1067" i="25"/>
  <c r="J1083" i="25"/>
  <c r="H1083" i="25" l="1"/>
  <c r="M41" i="22" l="1"/>
  <c r="M105" i="22"/>
  <c r="M26" i="22"/>
  <c r="M34" i="22"/>
  <c r="M45" i="22"/>
  <c r="M12" i="22"/>
  <c r="M18" i="22"/>
  <c r="M10" i="22"/>
  <c r="L41" i="22"/>
  <c r="L105" i="22"/>
  <c r="L26" i="22"/>
  <c r="L34" i="22"/>
  <c r="L45" i="22"/>
  <c r="L12" i="22"/>
  <c r="L10" i="22"/>
  <c r="L30" i="22"/>
  <c r="L54" i="22"/>
  <c r="L9" i="22"/>
  <c r="L23" i="22"/>
  <c r="L37" i="22"/>
  <c r="L21" i="22"/>
  <c r="L44" i="22"/>
  <c r="L67" i="22"/>
  <c r="L59" i="22"/>
  <c r="L16" i="22"/>
  <c r="L14" i="22"/>
  <c r="L53" i="22"/>
  <c r="L46" i="22"/>
  <c r="L33" i="22"/>
  <c r="L57" i="22"/>
  <c r="L29" i="22"/>
  <c r="L99" i="22"/>
  <c r="L13" i="22"/>
  <c r="L42" i="22"/>
  <c r="L36" i="22"/>
  <c r="L96" i="22"/>
  <c r="L70" i="22"/>
  <c r="L79" i="22"/>
  <c r="L131" i="22"/>
  <c r="L69" i="22"/>
  <c r="L50" i="22"/>
  <c r="L60" i="22"/>
  <c r="L103" i="22"/>
  <c r="L74" i="22"/>
  <c r="L88" i="22"/>
  <c r="L129" i="22"/>
  <c r="L94" i="22"/>
  <c r="L17" i="22"/>
  <c r="M21" i="22" l="1"/>
  <c r="M14" i="22"/>
  <c r="M16" i="22"/>
  <c r="M50" i="22"/>
  <c r="M115" i="22"/>
  <c r="M31" i="22"/>
  <c r="M44" i="22"/>
  <c r="M94" i="22"/>
  <c r="M27" i="22"/>
  <c r="M24" i="22"/>
  <c r="M84" i="22"/>
  <c r="M46" i="22"/>
  <c r="M32" i="22"/>
  <c r="M42" i="22"/>
  <c r="M60" i="22"/>
  <c r="M38" i="22"/>
  <c r="M23" i="22"/>
  <c r="M29" i="22"/>
  <c r="M136" i="22"/>
  <c r="M59" i="22"/>
  <c r="M53" i="22"/>
  <c r="M93" i="22"/>
  <c r="E21" i="22"/>
  <c r="E14" i="22"/>
  <c r="E16" i="22"/>
  <c r="E50" i="22"/>
  <c r="E115" i="22"/>
  <c r="E31" i="22"/>
  <c r="E44" i="22"/>
  <c r="E94" i="22"/>
  <c r="E27" i="22"/>
  <c r="E24" i="22"/>
  <c r="E84" i="22"/>
  <c r="E46" i="22"/>
  <c r="E32" i="22"/>
  <c r="E42" i="22"/>
  <c r="E60" i="22"/>
  <c r="E38" i="22"/>
  <c r="E23" i="22"/>
  <c r="E29" i="22"/>
  <c r="L106" i="22"/>
  <c r="L20" i="22"/>
  <c r="L98" i="22"/>
  <c r="L66" i="22"/>
  <c r="L28" i="22"/>
  <c r="L77" i="22"/>
  <c r="L117" i="22"/>
  <c r="L118" i="22"/>
  <c r="L49" i="22"/>
  <c r="L56" i="22"/>
  <c r="L108" i="22"/>
  <c r="L122" i="22"/>
  <c r="L47" i="22"/>
  <c r="L121" i="22"/>
  <c r="L61" i="22"/>
  <c r="L83" i="22"/>
  <c r="L89" i="22"/>
  <c r="L19" i="22"/>
  <c r="L138" i="22"/>
  <c r="L139" i="22"/>
  <c r="L48" i="22"/>
  <c r="L134" i="22"/>
  <c r="L128" i="22"/>
  <c r="L140" i="22"/>
  <c r="L90" i="22"/>
  <c r="L97" i="22"/>
  <c r="L120" i="22"/>
  <c r="L141" i="22"/>
  <c r="L110" i="22"/>
  <c r="L116" i="22"/>
  <c r="L62" i="22"/>
  <c r="L142" i="22"/>
  <c r="L35" i="22"/>
  <c r="L124" i="22"/>
  <c r="L73" i="22"/>
  <c r="L82" i="22"/>
  <c r="L143" i="22"/>
  <c r="L52" i="22"/>
  <c r="L78" i="22"/>
  <c r="L64" i="22"/>
  <c r="L107" i="22"/>
  <c r="L63" i="22"/>
  <c r="L55" i="22"/>
  <c r="L111" i="22"/>
  <c r="L85" i="22"/>
  <c r="L100" i="22"/>
  <c r="L114" i="22"/>
  <c r="L68" i="22"/>
  <c r="L104" i="22"/>
  <c r="L71" i="22"/>
  <c r="L144" i="22"/>
  <c r="L75" i="22"/>
  <c r="L145" i="22"/>
  <c r="L95" i="22"/>
  <c r="L146" i="22"/>
  <c r="L113" i="22"/>
  <c r="L147" i="22"/>
  <c r="L148" i="22"/>
  <c r="L130" i="22"/>
  <c r="L72" i="22"/>
  <c r="L65" i="22"/>
  <c r="L132" i="22"/>
  <c r="L127" i="22"/>
  <c r="L149" i="22"/>
  <c r="L150" i="22"/>
  <c r="L151" i="22"/>
  <c r="L92" i="22"/>
  <c r="L135" i="22"/>
  <c r="L125" i="22"/>
  <c r="L152" i="22"/>
  <c r="L153" i="22"/>
  <c r="L154" i="22"/>
  <c r="L112" i="22"/>
  <c r="L155" i="22"/>
  <c r="L76" i="22"/>
  <c r="L133" i="22"/>
  <c r="L109" i="22"/>
  <c r="L123" i="22"/>
  <c r="L156" i="22"/>
  <c r="L91" i="22"/>
  <c r="L101" i="22"/>
  <c r="L136" i="22"/>
  <c r="L93" i="22"/>
  <c r="L39" i="22"/>
  <c r="L87" i="22"/>
  <c r="L43" i="22"/>
  <c r="L102" i="22"/>
  <c r="L81" i="22"/>
  <c r="L58" i="22"/>
  <c r="L137" i="22"/>
  <c r="L119" i="22"/>
  <c r="L115" i="22"/>
  <c r="L31" i="22"/>
  <c r="L27" i="22"/>
  <c r="L24" i="22"/>
  <c r="L84" i="22"/>
  <c r="L32" i="22"/>
  <c r="L38" i="22"/>
  <c r="K159" i="22" l="1"/>
  <c r="B229" i="21"/>
  <c r="D159" i="22" l="1"/>
  <c r="B159" i="22"/>
  <c r="M77" i="22"/>
  <c r="M123" i="22"/>
  <c r="M156" i="22"/>
  <c r="M91" i="22"/>
  <c r="M101" i="22"/>
  <c r="M13" i="22"/>
  <c r="M17" i="22"/>
  <c r="D229" i="21"/>
  <c r="G229" i="21" l="1"/>
  <c r="J229" i="21"/>
  <c r="C229" i="21"/>
  <c r="E17" i="22"/>
  <c r="G159" i="22"/>
  <c r="E13" i="22"/>
  <c r="E101" i="22"/>
  <c r="E91" i="22"/>
  <c r="E123" i="22"/>
  <c r="E9" i="22"/>
  <c r="M9" i="22"/>
  <c r="E77" i="22"/>
  <c r="F97" i="21" l="1"/>
  <c r="F172" i="21"/>
  <c r="F225" i="21"/>
  <c r="F167" i="21"/>
  <c r="F107" i="21"/>
  <c r="F126" i="21"/>
  <c r="F127" i="21"/>
  <c r="F223" i="21"/>
  <c r="F66" i="21"/>
  <c r="F185" i="21"/>
  <c r="F202" i="21"/>
  <c r="F149" i="21"/>
  <c r="F162" i="21"/>
  <c r="F147" i="21"/>
  <c r="F140" i="21"/>
  <c r="F85" i="21"/>
  <c r="F144" i="21"/>
  <c r="F152" i="21"/>
  <c r="F76" i="21"/>
  <c r="F92" i="21"/>
  <c r="F143" i="21"/>
  <c r="F148" i="21"/>
  <c r="F87" i="21"/>
  <c r="F81" i="21"/>
  <c r="F124" i="21"/>
  <c r="F94" i="21"/>
  <c r="F178" i="21"/>
  <c r="F174" i="21"/>
  <c r="F125" i="21"/>
  <c r="F164" i="21"/>
  <c r="F104" i="21"/>
  <c r="F68" i="21"/>
  <c r="F133" i="21"/>
  <c r="F212" i="21"/>
  <c r="F130" i="21"/>
  <c r="F158" i="22"/>
  <c r="F80" i="22"/>
  <c r="F157" i="22"/>
  <c r="F126" i="22"/>
  <c r="F105" i="22"/>
  <c r="F45" i="22"/>
  <c r="F30" i="22"/>
  <c r="F37" i="22"/>
  <c r="F59" i="22"/>
  <c r="F18" i="22"/>
  <c r="F9" i="22"/>
  <c r="F14" i="22"/>
  <c r="F34" i="22"/>
  <c r="F23" i="22"/>
  <c r="F26" i="22"/>
  <c r="F12" i="22"/>
  <c r="F54" i="22"/>
  <c r="F21" i="22"/>
  <c r="F16" i="22"/>
  <c r="F44" i="22"/>
  <c r="F41" i="22"/>
  <c r="F10" i="22"/>
  <c r="F67" i="22"/>
  <c r="F53" i="22"/>
  <c r="F77" i="22"/>
  <c r="F123" i="22"/>
  <c r="F156" i="22"/>
  <c r="F91" i="22"/>
  <c r="F101" i="22"/>
  <c r="F13" i="22"/>
  <c r="F17" i="22"/>
  <c r="I1083" i="25"/>
  <c r="K1083" i="25" l="1"/>
  <c r="K1062" i="25" l="1"/>
  <c r="K229" i="21" l="1"/>
  <c r="L159" i="22" l="1"/>
  <c r="M159" i="22" l="1"/>
  <c r="E159" i="22"/>
  <c r="E7" i="22" l="1"/>
  <c r="E11" i="22"/>
  <c r="M229" i="21" l="1"/>
  <c r="L229" i="21"/>
  <c r="E229" i="21"/>
  <c r="M134" i="22"/>
  <c r="M128" i="22"/>
  <c r="M140" i="22"/>
  <c r="M30" i="22"/>
  <c r="M131" i="22"/>
  <c r="M51" i="22"/>
  <c r="M47" i="22"/>
  <c r="M61" i="22"/>
  <c r="M90" i="22"/>
  <c r="M108" i="22"/>
  <c r="M97" i="22"/>
  <c r="M122" i="22"/>
  <c r="M88" i="22"/>
  <c r="M120" i="22"/>
  <c r="M141" i="22"/>
  <c r="M98" i="22"/>
  <c r="M110" i="22"/>
  <c r="M116" i="22"/>
  <c r="M62" i="22"/>
  <c r="M142" i="22"/>
  <c r="M35" i="22"/>
  <c r="M106" i="22"/>
  <c r="M102" i="22"/>
  <c r="M124" i="22"/>
  <c r="M73" i="22"/>
  <c r="M74" i="22"/>
  <c r="M82" i="22"/>
  <c r="M39" i="22"/>
  <c r="M143" i="22"/>
  <c r="M118" i="22"/>
  <c r="M52" i="22"/>
  <c r="M78" i="22"/>
  <c r="M119" i="22"/>
  <c r="M36" i="22"/>
  <c r="M64" i="22"/>
  <c r="M107" i="22"/>
  <c r="M63" i="22"/>
  <c r="M55" i="22"/>
  <c r="M111" i="22"/>
  <c r="M85" i="22"/>
  <c r="M100" i="22"/>
  <c r="M114" i="22"/>
  <c r="M68" i="22"/>
  <c r="M104" i="22"/>
  <c r="M71" i="22"/>
  <c r="M66" i="22"/>
  <c r="M144" i="22"/>
  <c r="M75" i="22"/>
  <c r="M121" i="22"/>
  <c r="M145" i="22"/>
  <c r="M95" i="22"/>
  <c r="M146" i="22"/>
  <c r="M113" i="22"/>
  <c r="M147" i="22"/>
  <c r="M148" i="22"/>
  <c r="M130" i="22"/>
  <c r="M86" i="22"/>
  <c r="M137" i="22"/>
  <c r="M72" i="22"/>
  <c r="M65" i="22"/>
  <c r="M132" i="22"/>
  <c r="M127" i="22"/>
  <c r="M149" i="22"/>
  <c r="M150" i="22"/>
  <c r="M151" i="22"/>
  <c r="M92" i="22"/>
  <c r="M135" i="22"/>
  <c r="M125" i="22"/>
  <c r="M152" i="22"/>
  <c r="M153" i="22"/>
  <c r="M154" i="22"/>
  <c r="M112" i="22"/>
  <c r="M155" i="22"/>
  <c r="M76" i="22"/>
  <c r="M133" i="22"/>
  <c r="M109" i="22"/>
  <c r="M7" i="22"/>
  <c r="M11" i="22"/>
  <c r="L7" i="22" l="1"/>
  <c r="L11" i="22"/>
  <c r="F7" i="22"/>
  <c r="F24" i="22"/>
  <c r="F11" i="22" l="1"/>
  <c r="F120" i="22" l="1"/>
  <c r="L99" i="21" l="1"/>
  <c r="L19" i="21"/>
  <c r="L23" i="21" l="1"/>
  <c r="L196" i="21"/>
  <c r="L129" i="21"/>
  <c r="M28" i="22" l="1"/>
  <c r="M15" i="22"/>
  <c r="M37" i="22"/>
  <c r="M56" i="22"/>
  <c r="M8" i="22"/>
  <c r="M70" i="22"/>
  <c r="M20" i="22"/>
  <c r="M54" i="22"/>
  <c r="M40" i="22"/>
  <c r="M117" i="22"/>
  <c r="M79" i="22"/>
  <c r="M43" i="22"/>
  <c r="M22" i="22"/>
  <c r="M33" i="22"/>
  <c r="M129" i="22"/>
  <c r="M49" i="22"/>
  <c r="M67" i="22"/>
  <c r="M81" i="22"/>
  <c r="M19" i="22"/>
  <c r="M87" i="22"/>
  <c r="M138" i="22"/>
  <c r="M69" i="22"/>
  <c r="M83" i="22"/>
  <c r="M103" i="22"/>
  <c r="M96" i="22"/>
  <c r="M58" i="22"/>
  <c r="M89" i="22"/>
  <c r="M139" i="22"/>
  <c r="M48" i="22"/>
  <c r="M57" i="22"/>
  <c r="M99" i="22"/>
  <c r="E213" i="21"/>
  <c r="E158" i="21"/>
  <c r="E162" i="21"/>
  <c r="M23" i="21"/>
  <c r="M196" i="21"/>
  <c r="M129" i="21"/>
  <c r="M25" i="22" l="1"/>
  <c r="L25" i="22" l="1"/>
  <c r="L15" i="22"/>
  <c r="L22" i="22"/>
  <c r="L8" i="22"/>
  <c r="L40" i="22"/>
  <c r="L51" i="22"/>
  <c r="L86" i="22"/>
  <c r="E141" i="21" l="1"/>
  <c r="E193" i="21" l="1"/>
  <c r="E204" i="21"/>
  <c r="M58" i="21" l="1"/>
  <c r="L58" i="21" l="1"/>
  <c r="E58" i="21"/>
  <c r="E40" i="21"/>
  <c r="F141" i="21" l="1"/>
  <c r="F193" i="21" l="1"/>
  <c r="F58" i="21"/>
  <c r="E61" i="22" l="1"/>
  <c r="E87" i="22"/>
  <c r="E93" i="22"/>
  <c r="E121" i="22"/>
  <c r="E86" i="22"/>
  <c r="E43" i="22"/>
  <c r="E22" i="22"/>
  <c r="E54" i="22"/>
  <c r="E52" i="22"/>
  <c r="E72" i="22"/>
  <c r="E98" i="22"/>
  <c r="E25" i="22"/>
  <c r="E114" i="22"/>
  <c r="E15" i="22"/>
  <c r="E108" i="22"/>
  <c r="E67" i="22"/>
  <c r="E111" i="22"/>
  <c r="E19" i="22"/>
  <c r="E116" i="22"/>
  <c r="E53" i="22"/>
  <c r="E8" i="22"/>
  <c r="E63" i="22"/>
  <c r="E37" i="22"/>
  <c r="E65" i="22"/>
  <c r="E51" i="22"/>
  <c r="E117" i="22"/>
  <c r="E39" i="22"/>
  <c r="E33" i="22"/>
  <c r="E122" i="22"/>
  <c r="E96" i="22"/>
  <c r="E64" i="22"/>
  <c r="E88" i="22"/>
  <c r="E102" i="22"/>
  <c r="E73" i="22"/>
  <c r="E97" i="22"/>
  <c r="E71" i="22"/>
  <c r="E125" i="22"/>
  <c r="E104" i="22"/>
  <c r="E113" i="22"/>
  <c r="E56" i="22"/>
  <c r="E112" i="22"/>
  <c r="E69" i="22"/>
  <c r="E79" i="22"/>
  <c r="E119" i="22"/>
  <c r="E120" i="22"/>
  <c r="E95" i="22"/>
  <c r="E62" i="22"/>
  <c r="E76" i="22"/>
  <c r="E106" i="22"/>
  <c r="E100" i="22"/>
  <c r="E20" i="22"/>
  <c r="E81" i="22"/>
  <c r="E48" i="22"/>
  <c r="E103" i="22"/>
  <c r="E49" i="22"/>
  <c r="E118" i="22"/>
  <c r="E110" i="22"/>
  <c r="E66" i="22"/>
  <c r="E35" i="22"/>
  <c r="E70" i="22"/>
  <c r="E68" i="22"/>
  <c r="E28" i="22"/>
  <c r="E75" i="22"/>
  <c r="E124" i="22"/>
  <c r="E59" i="22"/>
  <c r="E57" i="22"/>
  <c r="E74" i="22"/>
  <c r="E47" i="22"/>
  <c r="E83" i="22"/>
  <c r="M116" i="21" l="1"/>
  <c r="M120" i="21"/>
  <c r="M70" i="21" l="1"/>
  <c r="M88" i="21"/>
  <c r="M30" i="21"/>
  <c r="M93" i="21"/>
  <c r="M26" i="21"/>
  <c r="M118" i="21"/>
  <c r="M32" i="21"/>
  <c r="M37" i="21"/>
  <c r="M29" i="21"/>
  <c r="M33" i="21"/>
  <c r="M14" i="21"/>
  <c r="M165" i="21"/>
  <c r="M106" i="21"/>
  <c r="M18" i="21"/>
  <c r="M44" i="21"/>
  <c r="M49" i="21"/>
  <c r="M43" i="21"/>
  <c r="M113" i="21"/>
  <c r="M45" i="21"/>
  <c r="M57" i="21"/>
  <c r="M21" i="21"/>
  <c r="M25" i="21"/>
  <c r="M119" i="21"/>
  <c r="M42" i="21"/>
  <c r="M60" i="21"/>
  <c r="M99" i="21"/>
  <c r="M71" i="21"/>
  <c r="M31" i="21"/>
  <c r="M82" i="21"/>
  <c r="M20" i="21"/>
  <c r="M224" i="21"/>
  <c r="M7" i="21"/>
  <c r="M48" i="21"/>
  <c r="M52" i="21"/>
  <c r="M86" i="21"/>
  <c r="M171" i="21"/>
  <c r="M72" i="21"/>
  <c r="M39" i="21"/>
  <c r="M8" i="21"/>
  <c r="M101" i="21"/>
  <c r="M47" i="21"/>
  <c r="M96" i="21"/>
  <c r="M12" i="21"/>
  <c r="M135" i="21"/>
  <c r="M65" i="21"/>
  <c r="M46" i="21"/>
  <c r="M67" i="21"/>
  <c r="M69" i="21"/>
  <c r="M78" i="21"/>
  <c r="M38" i="21"/>
  <c r="M77" i="21"/>
  <c r="M34" i="21"/>
  <c r="M36" i="21"/>
  <c r="M28" i="21"/>
  <c r="M24" i="21"/>
  <c r="M11" i="21"/>
  <c r="M112" i="21"/>
  <c r="M194" i="21"/>
  <c r="M83" i="21"/>
  <c r="M56" i="21"/>
  <c r="M22" i="21"/>
  <c r="M90" i="21"/>
  <c r="M73" i="21"/>
  <c r="M59" i="21"/>
  <c r="M64" i="21"/>
  <c r="M95" i="21"/>
  <c r="M17" i="21"/>
  <c r="M9" i="21"/>
  <c r="M19" i="21"/>
  <c r="M10" i="21"/>
  <c r="M41" i="21"/>
  <c r="M53" i="21"/>
  <c r="M15" i="21"/>
  <c r="M54" i="21"/>
  <c r="M13" i="21"/>
  <c r="M80" i="21"/>
  <c r="M55" i="21"/>
  <c r="M35" i="21"/>
  <c r="M16" i="21"/>
  <c r="M61" i="21"/>
  <c r="M50" i="21"/>
  <c r="M62" i="21"/>
  <c r="M27" i="21"/>
  <c r="E40" i="22" l="1"/>
  <c r="L60" i="21"/>
  <c r="L30" i="21"/>
  <c r="L32" i="21"/>
  <c r="L50" i="21"/>
  <c r="L77" i="21"/>
  <c r="L165" i="21"/>
  <c r="L22" i="21"/>
  <c r="L96" i="21"/>
  <c r="L27" i="21"/>
  <c r="L47" i="21"/>
  <c r="L83" i="21"/>
  <c r="L25" i="21"/>
  <c r="L49" i="21"/>
  <c r="L72" i="21"/>
  <c r="L116" i="21"/>
  <c r="L62" i="21"/>
  <c r="L43" i="21"/>
  <c r="L18" i="21"/>
  <c r="L7" i="21"/>
  <c r="L113" i="21"/>
  <c r="L93" i="21"/>
  <c r="L56" i="21"/>
  <c r="L37" i="21"/>
  <c r="L118" i="21"/>
  <c r="L69" i="21"/>
  <c r="L24" i="21"/>
  <c r="L120" i="21"/>
  <c r="L26" i="21"/>
  <c r="L39" i="21"/>
  <c r="L20" i="21"/>
  <c r="L21" i="21"/>
  <c r="L38" i="21"/>
  <c r="L61" i="21"/>
  <c r="L70" i="21"/>
  <c r="L88" i="21"/>
  <c r="L48" i="21"/>
  <c r="L90" i="21"/>
  <c r="L42" i="21"/>
  <c r="L11" i="21"/>
  <c r="L36" i="21"/>
  <c r="L194" i="21"/>
  <c r="L29" i="21"/>
  <c r="L78" i="21"/>
  <c r="L64" i="21"/>
  <c r="L65" i="21"/>
  <c r="L28" i="21"/>
  <c r="L95" i="21"/>
  <c r="L33" i="21"/>
  <c r="L17" i="21"/>
  <c r="L71" i="21"/>
  <c r="L46" i="21"/>
  <c r="L14" i="21"/>
  <c r="L135" i="21"/>
  <c r="L57" i="21"/>
  <c r="L31" i="21"/>
  <c r="L45" i="21"/>
  <c r="L101" i="21"/>
  <c r="L9" i="21"/>
  <c r="L16" i="21"/>
  <c r="L12" i="21"/>
  <c r="L8" i="21"/>
  <c r="L34" i="21"/>
  <c r="L52" i="21"/>
  <c r="L106" i="21"/>
  <c r="L224" i="21"/>
  <c r="L171" i="21"/>
  <c r="L10" i="21"/>
  <c r="L82" i="21"/>
  <c r="L41" i="21"/>
  <c r="L53" i="21"/>
  <c r="L86" i="21"/>
  <c r="L59" i="21"/>
  <c r="L15" i="21"/>
  <c r="L119" i="21"/>
  <c r="L67" i="21"/>
  <c r="L54" i="21"/>
  <c r="L73" i="21"/>
  <c r="L13" i="21"/>
  <c r="L112" i="21"/>
  <c r="L80" i="21"/>
  <c r="L55" i="21"/>
  <c r="L35" i="21"/>
  <c r="L44" i="21"/>
  <c r="E32" i="21"/>
  <c r="E110" i="21"/>
  <c r="E115" i="21"/>
  <c r="E188" i="21"/>
  <c r="E218" i="21"/>
  <c r="E122" i="21"/>
  <c r="E180" i="21"/>
  <c r="E120" i="21"/>
  <c r="E56" i="21"/>
  <c r="E54" i="21"/>
  <c r="E132" i="21"/>
  <c r="E55" i="21"/>
  <c r="E59" i="21"/>
  <c r="E121" i="21"/>
  <c r="E172" i="21"/>
  <c r="E17" i="21"/>
  <c r="E208" i="21"/>
  <c r="E106" i="21"/>
  <c r="E31" i="21"/>
  <c r="E96" i="21"/>
  <c r="E78" i="21"/>
  <c r="E84" i="21"/>
  <c r="E134" i="21"/>
  <c r="E224" i="21"/>
  <c r="E163" i="21"/>
  <c r="E75" i="21"/>
  <c r="E66" i="21"/>
  <c r="E101" i="21"/>
  <c r="E222" i="21"/>
  <c r="E30" i="21"/>
  <c r="E194" i="21"/>
  <c r="E41" i="21"/>
  <c r="E179" i="21"/>
  <c r="E67" i="21"/>
  <c r="E182" i="21"/>
  <c r="E124" i="21"/>
  <c r="E47" i="21"/>
  <c r="E105" i="21"/>
  <c r="E88" i="21"/>
  <c r="E211" i="21"/>
  <c r="E228" i="21"/>
  <c r="E16" i="21"/>
  <c r="E227" i="21"/>
  <c r="E108" i="21"/>
  <c r="E166" i="21"/>
  <c r="E15" i="21"/>
  <c r="E155" i="21"/>
  <c r="E216" i="21"/>
  <c r="E129" i="21"/>
  <c r="E11" i="21"/>
  <c r="E116" i="21"/>
  <c r="E177" i="21"/>
  <c r="E89" i="21"/>
  <c r="E8" i="21"/>
  <c r="E14" i="21"/>
  <c r="E82" i="21"/>
  <c r="E79" i="21"/>
  <c r="E26" i="21"/>
  <c r="E72" i="21"/>
  <c r="E119" i="21"/>
  <c r="E203" i="21"/>
  <c r="E21" i="21"/>
  <c r="E71" i="21"/>
  <c r="E87" i="21"/>
  <c r="E206" i="21"/>
  <c r="E138" i="21"/>
  <c r="E109" i="21"/>
  <c r="E187" i="21"/>
  <c r="E69" i="21"/>
  <c r="E209" i="21"/>
  <c r="E112" i="21"/>
  <c r="E135" i="21"/>
  <c r="E64" i="21"/>
  <c r="E74" i="21"/>
  <c r="E168" i="21"/>
  <c r="E220" i="21"/>
  <c r="E36" i="21"/>
  <c r="E161" i="21"/>
  <c r="E37" i="21"/>
  <c r="E225" i="21"/>
  <c r="E139" i="21"/>
  <c r="E20" i="21"/>
  <c r="E147" i="21"/>
  <c r="E199" i="21"/>
  <c r="E221" i="21"/>
  <c r="E165" i="21"/>
  <c r="E189" i="21"/>
  <c r="E33" i="21"/>
  <c r="E143" i="21"/>
  <c r="E45" i="21"/>
  <c r="E22" i="21"/>
  <c r="E159" i="21"/>
  <c r="E34" i="21"/>
  <c r="E131" i="21"/>
  <c r="E42" i="21"/>
  <c r="E175" i="21"/>
  <c r="E28" i="21"/>
  <c r="E60" i="21"/>
  <c r="E176" i="21"/>
  <c r="E99" i="21"/>
  <c r="E136" i="21"/>
  <c r="E25" i="21"/>
  <c r="E18" i="21"/>
  <c r="E151" i="21"/>
  <c r="E73" i="21"/>
  <c r="E142" i="21"/>
  <c r="E68" i="21"/>
  <c r="E49" i="21"/>
  <c r="E173" i="21"/>
  <c r="E12" i="21"/>
  <c r="E93" i="21"/>
  <c r="E102" i="21"/>
  <c r="E38" i="21"/>
  <c r="E91" i="21"/>
  <c r="E210" i="21"/>
  <c r="E190" i="21"/>
  <c r="E184" i="21"/>
  <c r="E43" i="21"/>
  <c r="E195" i="21"/>
  <c r="E156" i="21"/>
  <c r="E65" i="21"/>
  <c r="E214" i="21"/>
  <c r="E192" i="21"/>
  <c r="E51" i="21"/>
  <c r="E62" i="21"/>
  <c r="E215" i="21"/>
  <c r="E153" i="21"/>
  <c r="E128" i="21"/>
  <c r="E111" i="21"/>
  <c r="E86" i="21"/>
  <c r="E50" i="21"/>
  <c r="E169" i="21"/>
  <c r="E13" i="21"/>
  <c r="E100" i="21"/>
  <c r="E80" i="21"/>
  <c r="E167" i="21"/>
  <c r="E146" i="21"/>
  <c r="E191" i="21"/>
  <c r="E53" i="21"/>
  <c r="E63" i="21"/>
  <c r="E24" i="21"/>
  <c r="E152" i="21"/>
  <c r="E198" i="21"/>
  <c r="E207" i="21"/>
  <c r="E83" i="21"/>
  <c r="E150" i="21"/>
  <c r="E226" i="21"/>
  <c r="E145" i="21"/>
  <c r="E7" i="21"/>
  <c r="E186" i="21"/>
  <c r="E154" i="21"/>
  <c r="E104" i="21"/>
  <c r="E201" i="21"/>
  <c r="E57" i="21"/>
  <c r="E46" i="21"/>
  <c r="E118" i="21"/>
  <c r="E19" i="21"/>
  <c r="E123" i="21"/>
  <c r="E171" i="21"/>
  <c r="E98" i="21"/>
  <c r="E9" i="21"/>
  <c r="E217" i="21"/>
  <c r="E219" i="21"/>
  <c r="E181" i="21"/>
  <c r="E114" i="21"/>
  <c r="E95" i="21"/>
  <c r="E29" i="21"/>
  <c r="E200" i="21"/>
  <c r="E170" i="21"/>
  <c r="E183" i="21"/>
  <c r="E90" i="21"/>
  <c r="E197" i="21"/>
  <c r="E205" i="21"/>
  <c r="E44" i="21"/>
  <c r="E61" i="21"/>
  <c r="E103" i="21"/>
  <c r="E10" i="21"/>
  <c r="E23" i="21"/>
  <c r="E117" i="21"/>
  <c r="E27" i="21"/>
  <c r="E92" i="21"/>
  <c r="E137" i="21"/>
  <c r="E77" i="21"/>
  <c r="E160" i="21"/>
  <c r="E35" i="21"/>
  <c r="E70" i="21"/>
  <c r="E196" i="21"/>
  <c r="E157" i="21"/>
  <c r="E39" i="21"/>
  <c r="E81" i="21"/>
  <c r="E52" i="21"/>
  <c r="E48" i="21"/>
  <c r="E113" i="21"/>
  <c r="F29" i="22" l="1"/>
  <c r="F137" i="22"/>
  <c r="F88" i="22"/>
  <c r="F102" i="22"/>
  <c r="F56" i="22"/>
  <c r="F112" i="22"/>
  <c r="F76" i="22"/>
  <c r="F19" i="22"/>
  <c r="F22" i="22"/>
  <c r="F48" i="22"/>
  <c r="F106" i="22"/>
  <c r="F141" i="22"/>
  <c r="F36" i="22"/>
  <c r="F149" i="22"/>
  <c r="F103" i="22"/>
  <c r="F139" i="22"/>
  <c r="F43" i="22"/>
  <c r="F122" i="22"/>
  <c r="F136" i="22"/>
  <c r="F15" i="22"/>
  <c r="F116" i="22"/>
  <c r="F86" i="22"/>
  <c r="F33" i="22"/>
  <c r="F121" i="22"/>
  <c r="F129" i="22"/>
  <c r="F40" i="22"/>
  <c r="F147" i="22"/>
  <c r="F93" i="22"/>
  <c r="F97" i="22"/>
  <c r="F155" i="22"/>
  <c r="F143" i="22"/>
  <c r="F46" i="22"/>
  <c r="F118" i="22"/>
  <c r="F130" i="22"/>
  <c r="F117" i="22"/>
  <c r="F58" i="22"/>
  <c r="F61" i="22"/>
  <c r="F135" i="22"/>
  <c r="F98" i="22"/>
  <c r="F134" i="22"/>
  <c r="F42" i="22"/>
  <c r="F69" i="22"/>
  <c r="F51" i="22"/>
  <c r="F108" i="22"/>
  <c r="F150" i="22"/>
  <c r="F39" i="22"/>
  <c r="F119" i="22"/>
  <c r="F87" i="22"/>
  <c r="F60" i="22"/>
  <c r="F72" i="22"/>
  <c r="F64" i="22"/>
  <c r="F125" i="22"/>
  <c r="F50" i="22"/>
  <c r="F114" i="22"/>
  <c r="F99" i="22"/>
  <c r="F152" i="22"/>
  <c r="F62" i="22"/>
  <c r="F35" i="22"/>
  <c r="F133" i="22"/>
  <c r="F154" i="22"/>
  <c r="F95" i="22"/>
  <c r="F107" i="22"/>
  <c r="F73" i="22"/>
  <c r="F113" i="22"/>
  <c r="F148" i="22"/>
  <c r="F132" i="22"/>
  <c r="F131" i="22"/>
  <c r="F144" i="22"/>
  <c r="F90" i="22"/>
  <c r="F115" i="22"/>
  <c r="F100" i="22"/>
  <c r="F94" i="22"/>
  <c r="F151" i="22"/>
  <c r="F27" i="22"/>
  <c r="F77" i="21"/>
  <c r="F32" i="21"/>
  <c r="F132" i="21"/>
  <c r="F67" i="21"/>
  <c r="F79" i="21"/>
  <c r="F187" i="21"/>
  <c r="F215" i="21"/>
  <c r="F63" i="21"/>
  <c r="F57" i="21"/>
  <c r="F217" i="21"/>
  <c r="F205" i="21"/>
  <c r="F160" i="21"/>
  <c r="F55" i="21"/>
  <c r="F134" i="21"/>
  <c r="F182" i="21"/>
  <c r="F155" i="21"/>
  <c r="F45" i="21"/>
  <c r="F25" i="21"/>
  <c r="F38" i="21"/>
  <c r="F153" i="21"/>
  <c r="F24" i="21"/>
  <c r="F44" i="21"/>
  <c r="F35" i="21"/>
  <c r="F110" i="21"/>
  <c r="F59" i="21"/>
  <c r="F224" i="21"/>
  <c r="F216" i="21"/>
  <c r="F26" i="21"/>
  <c r="F139" i="21"/>
  <c r="F91" i="21"/>
  <c r="F128" i="21"/>
  <c r="F46" i="21"/>
  <c r="F219" i="21"/>
  <c r="F70" i="21"/>
  <c r="F115" i="21"/>
  <c r="F121" i="21"/>
  <c r="F163" i="21"/>
  <c r="F47" i="21"/>
  <c r="F129" i="21"/>
  <c r="F72" i="21"/>
  <c r="F69" i="21"/>
  <c r="F22" i="21"/>
  <c r="F18" i="21"/>
  <c r="F210" i="21"/>
  <c r="F111" i="21"/>
  <c r="F198" i="21"/>
  <c r="F181" i="21"/>
  <c r="F61" i="21"/>
  <c r="F40" i="21"/>
  <c r="F188" i="21"/>
  <c r="F105" i="21"/>
  <c r="F119" i="21"/>
  <c r="F209" i="21"/>
  <c r="F159" i="21"/>
  <c r="F151" i="21"/>
  <c r="F86" i="21"/>
  <c r="F118" i="21"/>
  <c r="F114" i="21"/>
  <c r="F103" i="21"/>
  <c r="F196" i="21"/>
  <c r="F218" i="21"/>
  <c r="F17" i="21"/>
  <c r="F75" i="21"/>
  <c r="F203" i="21"/>
  <c r="F112" i="21"/>
  <c r="F34" i="21"/>
  <c r="F73" i="21"/>
  <c r="F190" i="21"/>
  <c r="F50" i="21"/>
  <c r="F207" i="21"/>
  <c r="F19" i="21"/>
  <c r="F95" i="21"/>
  <c r="F10" i="21"/>
  <c r="F208" i="21"/>
  <c r="F11" i="21"/>
  <c r="F213" i="21"/>
  <c r="F135" i="21"/>
  <c r="F20" i="21"/>
  <c r="F131" i="21"/>
  <c r="F142" i="21"/>
  <c r="F184" i="21"/>
  <c r="F169" i="21"/>
  <c r="F83" i="21"/>
  <c r="F123" i="21"/>
  <c r="F29" i="21"/>
  <c r="F157" i="21"/>
  <c r="F122" i="21"/>
  <c r="F106" i="21"/>
  <c r="F88" i="21"/>
  <c r="F21" i="21"/>
  <c r="F64" i="21"/>
  <c r="F42" i="21"/>
  <c r="F43" i="21"/>
  <c r="F13" i="21"/>
  <c r="F200" i="21"/>
  <c r="F23" i="21"/>
  <c r="F39" i="21"/>
  <c r="F31" i="21"/>
  <c r="F101" i="21"/>
  <c r="F116" i="21"/>
  <c r="F74" i="21"/>
  <c r="F49" i="21"/>
  <c r="F195" i="21"/>
  <c r="F100" i="21"/>
  <c r="F150" i="21"/>
  <c r="F170" i="21"/>
  <c r="F117" i="21"/>
  <c r="F180" i="21"/>
  <c r="F222" i="21"/>
  <c r="F211" i="21"/>
  <c r="F177" i="21"/>
  <c r="F168" i="21"/>
  <c r="F199" i="21"/>
  <c r="F175" i="21"/>
  <c r="F173" i="21"/>
  <c r="F156" i="21"/>
  <c r="F226" i="21"/>
  <c r="F183" i="21"/>
  <c r="F120" i="21"/>
  <c r="F30" i="21"/>
  <c r="F228" i="21"/>
  <c r="F89" i="21"/>
  <c r="F71" i="21"/>
  <c r="F221" i="21"/>
  <c r="F28" i="21"/>
  <c r="F65" i="21"/>
  <c r="F80" i="21"/>
  <c r="F145" i="21"/>
  <c r="F171" i="21"/>
  <c r="F90" i="21"/>
  <c r="F27" i="21"/>
  <c r="F204" i="21"/>
  <c r="F96" i="21"/>
  <c r="F16" i="21"/>
  <c r="F220" i="21"/>
  <c r="F165" i="21"/>
  <c r="F60" i="21"/>
  <c r="F214" i="21"/>
  <c r="F7" i="21"/>
  <c r="F52" i="21"/>
  <c r="F158" i="21"/>
  <c r="F194" i="21"/>
  <c r="F227" i="21"/>
  <c r="F8" i="21"/>
  <c r="F36" i="21"/>
  <c r="F189" i="21"/>
  <c r="F176" i="21"/>
  <c r="F12" i="21"/>
  <c r="F192" i="21"/>
  <c r="F146" i="21"/>
  <c r="F186" i="21"/>
  <c r="F98" i="21"/>
  <c r="F48" i="21"/>
  <c r="F78" i="21"/>
  <c r="F41" i="21"/>
  <c r="F108" i="21"/>
  <c r="F14" i="21"/>
  <c r="F206" i="21"/>
  <c r="F161" i="21"/>
  <c r="F99" i="21"/>
  <c r="F93" i="21"/>
  <c r="F154" i="21"/>
  <c r="F9" i="21"/>
  <c r="F137" i="21"/>
  <c r="F113" i="21"/>
  <c r="F56" i="21"/>
  <c r="F84" i="21"/>
  <c r="F166" i="21"/>
  <c r="F82" i="21"/>
  <c r="F138" i="21"/>
  <c r="F37" i="21"/>
  <c r="F136" i="21"/>
  <c r="F51" i="21"/>
  <c r="F191" i="21"/>
  <c r="F197" i="21"/>
  <c r="F54" i="21"/>
  <c r="F179" i="21"/>
  <c r="F15" i="21"/>
  <c r="F109" i="21"/>
  <c r="F33" i="21"/>
  <c r="F102" i="21"/>
  <c r="F62" i="21"/>
  <c r="F53" i="21"/>
  <c r="F201" i="21"/>
  <c r="F110" i="22"/>
  <c r="F65" i="22"/>
  <c r="F31" i="22"/>
  <c r="F104" i="22"/>
  <c r="F127" i="22"/>
  <c r="F109" i="22"/>
  <c r="F124" i="22"/>
  <c r="F142" i="22"/>
  <c r="F92" i="22"/>
  <c r="F47" i="22"/>
  <c r="F25" i="22"/>
  <c r="F66" i="22"/>
  <c r="F55" i="22"/>
  <c r="F83" i="22"/>
  <c r="F81" i="22"/>
  <c r="F32" i="22"/>
  <c r="F146" i="22"/>
  <c r="F70" i="22"/>
  <c r="F63" i="22"/>
  <c r="F78" i="22"/>
  <c r="F85" i="22"/>
  <c r="F68" i="22"/>
  <c r="F145" i="22"/>
  <c r="F49" i="22"/>
  <c r="F38" i="22"/>
  <c r="F28" i="22"/>
  <c r="F57" i="22"/>
  <c r="F138" i="22"/>
  <c r="F52" i="22"/>
  <c r="F96" i="22"/>
  <c r="F128" i="22"/>
  <c r="F8" i="22"/>
  <c r="F71" i="22"/>
  <c r="F153" i="22"/>
  <c r="F89" i="22"/>
  <c r="F79" i="22"/>
  <c r="F82" i="22"/>
  <c r="F20" i="22"/>
  <c r="F111" i="22"/>
  <c r="F140" i="22"/>
  <c r="F84" i="22"/>
  <c r="F75" i="22"/>
  <c r="F74" i="22"/>
  <c r="F159" i="22" l="1"/>
  <c r="F229" i="21"/>
  <c r="H1062" i="2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6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<sst xmlns="http://schemas.openxmlformats.org/spreadsheetml/2006/main" count="19620" uniqueCount="3288">
  <si>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</si>
  <si>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</si>
  <si>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</si>
  <si>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</si>
  <si>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</si>
  <si>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</si>
  <si>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</si>
  <si>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</si>
  <si>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</si>
  <si>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</si>
  <si>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</si>
  <si>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</si>
  <si>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</si>
  <si>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</si>
  <si>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IE00B3VTQ640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</si>
  <si>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</si>
  <si>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</si>
  <si>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</si>
  <si>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</si>
  <si>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</si>
  <si>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</si>
  <si>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</si>
  <si>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</si>
  <si>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</si>
  <si>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</si>
  <si>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</si>
  <si>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</si>
  <si>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</si>
  <si>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</si>
  <si>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</si>
  <si>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</si>
  <si>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</si>
  <si>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</si>
  <si>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</si>
  <si>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</si>
  <si>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</si>
  <si>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</si>
  <si>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</si>
  <si>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</si>
  <si>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</si>
  <si>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</si>
  <si>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</si>
  <si>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</si>
  <si>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</si>
  <si>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</si>
  <si>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</si>
  <si>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</si>
  <si>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</si>
  <si>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</si>
  <si>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</si>
  <si>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</si>
  <si>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</si>
  <si>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</si>
  <si>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</si>
  <si>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</si>
  <si>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</si>
  <si>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</si>
  <si>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</si>
  <si>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</si>
  <si>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</si>
  <si>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</si>
  <si>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</si>
  <si>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</si>
  <si>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</si>
  <si>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</si>
  <si>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</si>
  <si>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</si>
  <si>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</si>
  <si>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</si>
  <si>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</si>
  <si>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</si>
  <si>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</si>
  <si>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</si>
  <si>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</si>
  <si>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</si>
  <si>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</si>
  <si>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</si>
  <si>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</si>
  <si>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</si>
  <si>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</si>
  <si>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</si>
  <si>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</si>
  <si>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</si>
  <si>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</si>
  <si>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</si>
  <si>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</si>
  <si>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</si>
  <si>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</si>
  <si>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</si>
  <si>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</si>
  <si>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</si>
  <si>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</si>
  <si>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</si>
  <si>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</si>
  <si>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</si>
  <si>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</si>
  <si>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</si>
  <si>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</si>
  <si>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</si>
  <si>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</si>
  <si>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</si>
  <si>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</si>
  <si>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</si>
  <si>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</si>
  <si>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</si>
  <si>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</si>
  <si>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</si>
  <si>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</si>
  <si>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</si>
  <si>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</si>
  <si>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</si>
  <si>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</si>
  <si>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</si>
  <si>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</si>
  <si>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</si>
  <si>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</si>
  <si>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</si>
  <si>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</si>
  <si>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</si>
  <si>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</si>
  <si>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</si>
  <si>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</si>
  <si>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</si>
  <si>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</si>
  <si>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</si>
  <si>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</si>
  <si>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</si>
  <si>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</si>
  <si>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</si>
  <si>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</si>
  <si>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</si>
  <si>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</si>
  <si>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</si>
  <si>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</si>
  <si>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</si>
  <si>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</si>
  <si>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</si>
  <si>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</si>
  <si>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</si>
  <si>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</si>
  <si>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</si>
  <si>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</si>
  <si>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</si>
  <si>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</si>
  <si>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</si>
  <si>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</si>
  <si>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</si>
  <si>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</si>
  <si>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</si>
  <si>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</si>
  <si>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</si>
  <si>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</si>
  <si>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</si>
  <si>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</si>
  <si>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</si>
  <si>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</si>
  <si>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</si>
  <si>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</si>
  <si>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</si>
  <si>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</si>
  <si>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</si>
  <si>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</si>
  <si>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</si>
  <si>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</si>
  <si>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</si>
  <si>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</si>
  <si>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</si>
  <si>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</si>
  <si>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</si>
  <si>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</si>
  <si>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</si>
  <si>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</si>
  <si>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</si>
  <si>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</si>
  <si>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</si>
  <si>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</si>
  <si>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</si>
  <si>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</si>
  <si>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</si>
  <si>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</si>
  <si>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</si>
  <si>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</si>
  <si>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</si>
  <si>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</si>
  <si>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</si>
  <si>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</si>
  <si>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</si>
  <si>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</si>
  <si>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</si>
  <si>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</si>
  <si>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</si>
  <si>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</si>
  <si>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</si>
  <si>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</si>
  <si>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</si>
  <si>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</si>
  <si>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</si>
  <si>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</si>
  <si>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</si>
  <si>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</si>
  <si>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</si>
  <si>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</si>
  <si>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</si>
  <si>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</si>
  <si>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</si>
  <si>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</si>
  <si>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</si>
  <si>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</si>
  <si>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</si>
  <si>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</si>
  <si>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</si>
  <si>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</si>
  <si>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</si>
  <si>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</si>
  <si>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</si>
  <si>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</si>
  <si>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</si>
  <si>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</si>
  <si>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</si>
  <si>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</si>
  <si>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</si>
  <si>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</si>
  <si>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</si>
  <si>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</si>
  <si>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</si>
  <si>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</si>
  <si>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</si>
  <si>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</si>
  <si>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</si>
  <si>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</si>
  <si>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</si>
  <si>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</si>
  <si>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</si>
  <si>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</si>
  <si>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</si>
  <si>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</si>
  <si>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</si>
  <si>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</si>
  <si>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</si>
  <si>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</si>
  <si>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</si>
  <si>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</si>
  <si>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</si>
  <si>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</si>
  <si>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</si>
  <si>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</si>
  <si>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</si>
  <si>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</si>
  <si>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LU0328475529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</si>
  <si>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</si>
  <si>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</si>
  <si>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</si>
  <si>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</si>
  <si>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</si>
  <si>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</si>
  <si>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</si>
  <si>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</si>
  <si>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</si>
  <si>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</si>
  <si>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</si>
  <si>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</si>
  <si>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</si>
  <si>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</si>
  <si>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</si>
  <si>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</si>
  <si>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</si>
  <si>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</si>
  <si>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</si>
  <si>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</si>
  <si>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</si>
  <si>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</si>
  <si>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</si>
  <si>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</si>
  <si>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</si>
  <si>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</si>
  <si>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</si>
  <si>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</si>
  <si>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</si>
  <si>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</si>
  <si>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</si>
  <si>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</si>
  <si>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</si>
  <si>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</si>
  <si>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</si>
  <si>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</si>
  <si>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</si>
  <si>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</si>
  <si>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</si>
  <si>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</si>
  <si>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</si>
  <si>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</si>
  <si>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</si>
  <si>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</si>
  <si>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</si>
  <si>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</si>
  <si>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</si>
  <si>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</si>
  <si>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</si>
  <si>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</si>
  <si>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</si>
  <si>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</si>
  <si>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</si>
  <si>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</si>
  <si>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</si>
  <si>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</si>
  <si>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</si>
  <si>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</si>
  <si>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</si>
  <si>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</si>
  <si>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</si>
  <si>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</si>
  <si>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</si>
  <si>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</si>
  <si>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</si>
  <si>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</si>
  <si>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</si>
  <si>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</si>
  <si>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</si>
  <si>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</si>
  <si>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</si>
  <si>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</si>
  <si>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</si>
  <si>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</si>
  <si>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</si>
  <si>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</si>
  <si>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</si>
  <si>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</si>
  <si>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</si>
  <si>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</si>
  <si>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</si>
  <si>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</si>
  <si>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</si>
  <si>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</si>
  <si>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</si>
  <si>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</si>
  <si>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</si>
  <si>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</si>
  <si>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</si>
  <si>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</si>
  <si>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</si>
  <si>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</si>
  <si>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</si>
  <si>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</si>
  <si>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</si>
  <si>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</si>
  <si>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</si>
  <si>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</si>
  <si>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</si>
  <si>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</si>
  <si>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</si>
  <si>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</si>
  <si>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</si>
  <si>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</si>
  <si>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</si>
  <si>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</si>
  <si>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</si>
  <si>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</si>
  <si>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</si>
  <si>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</si>
  <si>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</si>
  <si>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</si>
  <si>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</si>
  <si>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</si>
  <si>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</si>
  <si>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</si>
  <si>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</si>
  <si>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</si>
  <si>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</si>
  <si>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</si>
  <si>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</si>
  <si>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</si>
  <si>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</si>
  <si>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</si>
  <si>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</si>
  <si>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</si>
  <si>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</si>
  <si>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</si>
  <si>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</si>
  <si>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</si>
  <si>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</si>
  <si>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</si>
  <si>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</si>
  <si>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</si>
  <si>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</si>
  <si>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</si>
  <si>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</si>
  <si>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</si>
  <si>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</si>
  <si>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</si>
  <si>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</si>
  <si>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FR0010129064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</si>
  <si>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</si>
  <si>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</si>
  <si>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</si>
  <si>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</si>
  <si>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</si>
  <si>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</si>
  <si>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</si>
  <si>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</si>
  <si>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</si>
  <si>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</si>
  <si>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</si>
  <si>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</si>
  <si>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</si>
  <si>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</si>
  <si>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</si>
  <si>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</si>
  <si>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</si>
  <si>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</si>
  <si>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</si>
  <si>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</si>
  <si>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</si>
  <si>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</si>
  <si>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</si>
  <si>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</si>
  <si>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</si>
  <si>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</si>
  <si>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</si>
  <si>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</si>
  <si>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</si>
  <si>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</si>
  <si>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</si>
  <si>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</si>
  <si>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</si>
  <si>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</si>
  <si>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</si>
  <si>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</si>
  <si>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</si>
  <si>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</si>
  <si>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</si>
  <si>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</si>
  <si>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</si>
  <si>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</si>
  <si>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</si>
  <si>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</si>
  <si>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</si>
  <si>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</si>
  <si>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</si>
  <si>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</si>
  <si>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</si>
  <si>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</si>
  <si>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</si>
  <si>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</si>
  <si>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</si>
  <si>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</si>
  <si>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</si>
  <si>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</si>
  <si>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</si>
  <si>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</si>
  <si>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</si>
  <si>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</si>
  <si>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</si>
  <si>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</si>
  <si>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</si>
  <si>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</si>
  <si>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</si>
  <si>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</si>
  <si>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</si>
  <si>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</si>
  <si>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</si>
  <si>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</si>
  <si>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</si>
  <si>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</si>
  <si>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</si>
  <si>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</si>
  <si>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</si>
  <si>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</si>
  <si>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</si>
  <si>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</si>
  <si>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</si>
  <si>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</si>
  <si>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</si>
  <si>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</si>
  <si>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</si>
  <si>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</si>
  <si>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</si>
  <si>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</si>
  <si>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</si>
  <si>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</si>
  <si>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</si>
  <si>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</si>
  <si>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</si>
  <si>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</si>
  <si>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</si>
  <si>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</si>
  <si>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</si>
  <si>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</si>
  <si>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</si>
  <si>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</si>
  <si>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</si>
  <si>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</si>
  <si>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</si>
  <si>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</si>
  <si>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</si>
  <si>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</si>
  <si>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</si>
  <si>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</si>
  <si>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</si>
  <si>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</si>
  <si>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</si>
  <si>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</si>
  <si>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</si>
  <si>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</si>
  <si>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</si>
  <si>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</si>
  <si>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</si>
  <si>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</si>
  <si>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</si>
  <si>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</si>
  <si>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</si>
  <si>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</si>
  <si>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</si>
  <si>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</si>
  <si>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</si>
  <si>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</si>
  <si>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</si>
  <si>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</si>
  <si>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</si>
  <si>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</si>
  <si>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</si>
  <si>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</si>
  <si>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</si>
  <si>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</si>
  <si>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</si>
  <si>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</si>
  <si>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</si>
  <si>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</si>
  <si>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</si>
  <si>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</si>
  <si>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</si>
  <si>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</si>
  <si>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</si>
  <si>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</si>
  <si>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</si>
  <si>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</si>
  <si>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</si>
  <si>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</si>
  <si>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</si>
  <si>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</si>
  <si>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</si>
  <si>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</si>
  <si>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</si>
  <si>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</si>
  <si>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</si>
  <si>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</si>
  <si>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</si>
  <si>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</si>
  <si>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</si>
  <si>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</si>
  <si>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</si>
  <si>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</si>
  <si>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</si>
  <si>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</si>
  <si>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</si>
  <si>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</si>
  <si>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</si>
  <si>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</si>
  <si>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</si>
  <si>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</si>
  <si>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</si>
  <si>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</si>
  <si>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</si>
  <si>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</si>
  <si>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</si>
  <si>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</si>
  <si>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</si>
  <si>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</si>
  <si>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</si>
  <si>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</si>
  <si>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</si>
  <si>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</si>
  <si>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</si>
  <si>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</si>
  <si>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</si>
  <si>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</si>
  <si>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</si>
  <si>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</si>
  <si>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</si>
  <si>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</si>
  <si>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</si>
  <si>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</si>
  <si>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</si>
  <si>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</si>
  <si>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</si>
  <si>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</si>
  <si>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</si>
  <si>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</si>
  <si>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</si>
  <si>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</si>
  <si>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</si>
  <si>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</si>
  <si>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</si>
  <si>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</si>
  <si>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</si>
  <si>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</si>
  <si>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</si>
  <si>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</si>
  <si>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</si>
  <si>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</si>
  <si>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</si>
  <si>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</si>
  <si>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</si>
  <si>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</si>
  <si>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</si>
  <si>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</si>
  <si>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</si>
  <si>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</si>
  <si>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</si>
  <si>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</si>
  <si>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</si>
  <si>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</si>
  <si>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</si>
  <si>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</si>
  <si>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</si>
  <si>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</si>
  <si>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</si>
  <si>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</si>
  <si>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</si>
  <si>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</si>
  <si>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</si>
  <si>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</si>
  <si>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</si>
  <si>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</si>
  <si>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</si>
  <si>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</si>
  <si>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</si>
  <si>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</si>
  <si>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</si>
  <si>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</si>
  <si>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</si>
  <si>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</si>
  <si>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</si>
  <si>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</si>
  <si>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</si>
  <si>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</si>
  <si>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</si>
  <si>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</si>
  <si>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</si>
  <si>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</si>
  <si>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</si>
  <si>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</si>
  <si>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</si>
  <si>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</si>
  <si>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</si>
  <si>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</si>
  <si>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</si>
  <si>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</si>
  <si>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</si>
  <si>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</si>
  <si>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</si>
  <si>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</si>
  <si>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</si>
  <si>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</si>
  <si>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</si>
  <si>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</si>
  <si>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</si>
  <si>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</si>
  <si>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</si>
  <si>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</si>
  <si>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</si>
  <si>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</si>
  <si>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</si>
  <si>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</si>
  <si>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</si>
  <si>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</si>
  <si>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</si>
  <si>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</si>
  <si>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</si>
  <si>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</si>
  <si>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</si>
  <si>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</si>
  <si>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</si>
  <si>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</si>
  <si>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DE000A0V9XV8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</si>
  <si>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</si>
  <si>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</si>
  <si>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</si>
  <si>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</si>
  <si>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</si>
  <si>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</si>
  <si>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</si>
  <si>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</si>
  <si>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</si>
  <si>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</si>
  <si>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</si>
  <si>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</si>
  <si>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</si>
  <si>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</si>
  <si>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</si>
  <si>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</si>
  <si>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</si>
  <si>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</si>
  <si>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</si>
  <si>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</si>
  <si>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</si>
  <si>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</si>
  <si>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</si>
  <si>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</si>
  <si>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</si>
  <si>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</si>
  <si>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</si>
  <si>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</si>
  <si>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</si>
  <si>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</si>
  <si>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</si>
  <si>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</si>
  <si>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</si>
  <si>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</si>
  <si>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</si>
  <si>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</si>
  <si>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</si>
  <si>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</si>
  <si>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</si>
  <si>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</si>
  <si>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</si>
  <si>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</si>
  <si>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</si>
  <si>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</si>
  <si>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</si>
  <si>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</si>
  <si>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</si>
  <si>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</si>
  <si>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</si>
  <si>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</si>
  <si>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</si>
  <si>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</si>
  <si>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</si>
  <si>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</si>
  <si>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</si>
  <si>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</si>
  <si>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</si>
  <si>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</si>
  <si>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</si>
  <si>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</si>
  <si>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</si>
  <si>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</si>
  <si>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</si>
  <si>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</si>
  <si>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</si>
  <si>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</si>
  <si>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</si>
  <si>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</si>
  <si>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</si>
  <si>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</si>
  <si>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</si>
  <si>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</si>
  <si>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</si>
  <si>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</si>
  <si>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</si>
  <si>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</si>
  <si>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</si>
  <si>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</si>
  <si>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</si>
  <si>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</si>
  <si>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</si>
  <si>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</si>
  <si>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</si>
  <si>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</si>
  <si>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</si>
  <si>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</si>
  <si>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</si>
  <si>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</si>
  <si>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</si>
  <si>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</si>
  <si>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</si>
  <si>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</si>
  <si>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</si>
  <si>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</si>
  <si>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</si>
  <si>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</si>
  <si>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</si>
  <si>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</si>
  <si>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</si>
  <si>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</si>
  <si>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</si>
  <si>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</si>
  <si>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</si>
  <si>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</si>
  <si>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</si>
  <si>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</si>
  <si>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</si>
  <si>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</si>
  <si>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</si>
  <si>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Short Copper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</si>
  <si>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</si>
  <si>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</si>
  <si>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</si>
  <si>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</si>
  <si>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</si>
  <si>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</si>
  <si>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</si>
  <si>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</si>
  <si>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</si>
  <si>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</si>
  <si>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</si>
  <si>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</si>
  <si>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</si>
  <si>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</si>
  <si>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</si>
  <si>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</si>
  <si>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</si>
  <si>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</si>
  <si>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</si>
  <si>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</si>
  <si>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</si>
  <si>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</si>
  <si>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</si>
  <si>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</si>
  <si>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</si>
  <si>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</si>
  <si>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</si>
  <si>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</si>
  <si>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</si>
  <si>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</si>
  <si>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</si>
  <si>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</si>
  <si>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</si>
  <si>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</si>
  <si>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</si>
  <si>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</si>
  <si>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</si>
  <si>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</si>
  <si>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</si>
  <si>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</si>
  <si>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</si>
  <si>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</si>
  <si>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</si>
  <si>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</si>
  <si>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</si>
  <si>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</si>
  <si>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</si>
  <si>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</si>
  <si>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</si>
  <si>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</si>
  <si>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</si>
  <si>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</si>
  <si>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</si>
  <si>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</si>
  <si>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</si>
  <si>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</si>
  <si>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</si>
  <si>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</si>
  <si>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</si>
  <si>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</si>
  <si>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</si>
  <si>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</si>
  <si>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</si>
  <si>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</si>
  <si>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</si>
  <si>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</si>
  <si>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</si>
  <si>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</si>
  <si>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</si>
  <si>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</si>
  <si>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</si>
  <si>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</si>
  <si>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</si>
  <si>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</si>
  <si>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</si>
  <si>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</si>
  <si>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</si>
  <si>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</si>
  <si>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</si>
  <si>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</si>
  <si>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</si>
  <si>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</si>
  <si>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</si>
  <si>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</si>
  <si>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</si>
  <si>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</si>
  <si>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</si>
  <si>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</si>
  <si>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</si>
  <si>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</si>
  <si>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</si>
  <si>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</si>
  <si>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</si>
  <si>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</si>
  <si>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</si>
  <si>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</si>
  <si>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</si>
  <si>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</si>
  <si>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</si>
  <si>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</si>
  <si>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</si>
  <si>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</si>
  <si>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</si>
  <si>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</si>
  <si>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</si>
  <si>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</si>
  <si>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</si>
  <si>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</si>
  <si>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</si>
  <si>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</si>
  <si>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</si>
  <si>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</si>
  <si>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</si>
  <si>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</si>
  <si>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</si>
  <si>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</si>
  <si>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</si>
  <si>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</si>
  <si>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</si>
  <si>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</si>
  <si>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</si>
  <si>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</si>
  <si>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</si>
  <si>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</si>
  <si>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</si>
  <si>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</si>
  <si>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</si>
  <si>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</si>
  <si>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</si>
  <si>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</si>
  <si>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</si>
  <si>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</si>
  <si>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</si>
  <si>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</si>
  <si>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</si>
  <si>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</si>
  <si>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</si>
  <si>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</si>
  <si>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</si>
  <si>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</si>
  <si>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</si>
  <si>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</si>
  <si>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</si>
  <si>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</si>
  <si>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</si>
  <si>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</si>
  <si>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</si>
  <si>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</si>
  <si>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</si>
  <si>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</si>
  <si>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</si>
  <si>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</si>
  <si>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</si>
  <si>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</si>
  <si>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</si>
  <si>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</si>
  <si>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</si>
  <si>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</si>
  <si>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</si>
  <si>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</si>
  <si>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</si>
  <si>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</si>
  <si>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</si>
  <si>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</si>
  <si>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</si>
  <si>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</si>
  <si>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</si>
  <si>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</si>
  <si>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</si>
  <si>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</si>
  <si>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</si>
  <si>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</si>
  <si>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</si>
  <si>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</si>
  <si>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</si>
  <si>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</si>
  <si>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</si>
  <si>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</si>
  <si>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</si>
  <si>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</si>
  <si>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</si>
  <si>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</si>
  <si>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</si>
  <si>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</si>
  <si>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</si>
  <si>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</si>
  <si>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</si>
  <si>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</si>
  <si>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</si>
  <si>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</si>
  <si>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</si>
  <si>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</si>
  <si>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</si>
  <si>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</si>
  <si>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</si>
  <si>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</si>
  <si>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</si>
  <si>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</si>
  <si>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</si>
  <si>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</si>
  <si>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</si>
  <si>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</si>
  <si>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</si>
  <si>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</si>
  <si>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</si>
  <si>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</si>
  <si>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</si>
  <si>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</si>
  <si>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</si>
  <si>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</si>
  <si>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</si>
  <si>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</si>
  <si>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</si>
  <si>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</si>
  <si>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</si>
  <si>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</si>
  <si>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</si>
  <si>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</si>
  <si>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</si>
  <si>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</si>
  <si>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</si>
  <si>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</si>
  <si>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</si>
  <si>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</si>
  <si>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</si>
  <si>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</si>
  <si>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</si>
  <si>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</si>
  <si>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</si>
  <si>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</si>
  <si>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</si>
  <si>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</si>
  <si>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</si>
  <si>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</si>
  <si>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</si>
  <si>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</si>
  <si>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</si>
  <si>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</si>
  <si>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</si>
  <si>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</si>
  <si>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</si>
  <si>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</si>
  <si>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</si>
  <si>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</si>
  <si>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</si>
  <si>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</si>
  <si>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</si>
  <si>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</si>
  <si>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</si>
  <si>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</si>
  <si>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</si>
  <si>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</si>
  <si>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</si>
  <si>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</si>
  <si>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</si>
  <si>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</si>
  <si>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</si>
  <si>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</si>
  <si>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</si>
  <si>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</si>
  <si>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</si>
  <si>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</si>
  <si>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</si>
  <si>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</si>
  <si>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</si>
  <si>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</si>
  <si>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</si>
  <si>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</si>
  <si>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</si>
  <si>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</si>
  <si>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</si>
  <si>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</si>
  <si>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</si>
  <si>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</si>
  <si>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</si>
  <si>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</si>
  <si>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</si>
  <si>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</si>
  <si>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</si>
  <si>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</si>
  <si>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</si>
  <si>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</si>
  <si>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</si>
  <si>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</si>
  <si>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</si>
  <si>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</si>
  <si>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</si>
  <si>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</si>
  <si>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</si>
  <si>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</si>
  <si>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</si>
  <si>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</si>
  <si>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</si>
  <si>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</si>
  <si>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</si>
  <si>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</si>
  <si>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</si>
  <si>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</si>
  <si>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</si>
  <si>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</si>
  <si>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</si>
  <si>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</si>
  <si>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</si>
  <si>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</si>
  <si>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</si>
  <si>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</si>
  <si>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</si>
  <si>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</si>
  <si>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</si>
  <si>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</si>
  <si>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</si>
  <si>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</si>
  <si>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</si>
  <si>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</si>
  <si>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</si>
  <si>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</si>
  <si>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</si>
  <si>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</si>
  <si>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</si>
  <si>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</si>
  <si>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</si>
  <si>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</si>
  <si>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</si>
  <si>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</si>
  <si>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</si>
  <si>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</si>
  <si>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</si>
  <si>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</si>
  <si>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</si>
  <si>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</si>
  <si>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</si>
  <si>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</si>
  <si>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</si>
  <si>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</si>
  <si>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</si>
  <si>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</si>
  <si>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</si>
  <si>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</si>
  <si>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</si>
  <si>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</si>
  <si>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</si>
  <si>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</si>
  <si>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</si>
  <si>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</si>
  <si>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</si>
  <si>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</si>
  <si>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</si>
  <si>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</si>
  <si>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</si>
  <si>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</si>
  <si>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</si>
  <si>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</si>
  <si>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</si>
  <si>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</si>
  <si>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</si>
  <si>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</si>
  <si>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</si>
  <si>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</si>
  <si>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</si>
  <si>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</si>
  <si>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</si>
  <si>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</si>
  <si>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</si>
  <si>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</si>
  <si>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</si>
  <si>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</si>
  <si>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</si>
  <si>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</si>
  <si>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</si>
  <si>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</si>
  <si>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</si>
  <si>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</si>
  <si>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</si>
  <si>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</si>
  <si>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</si>
  <si>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</si>
  <si>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</si>
  <si>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</si>
  <si>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</si>
  <si>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</si>
  <si>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</si>
  <si>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</si>
  <si>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</si>
  <si>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</si>
  <si>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</si>
  <si>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</si>
  <si>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</si>
  <si>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</si>
  <si>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</si>
  <si>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</si>
  <si>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</si>
  <si>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</si>
  <si>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</si>
  <si>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</si>
  <si>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</si>
  <si>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</si>
  <si>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</si>
  <si>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</si>
  <si>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</si>
  <si>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</si>
  <si>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</si>
  <si>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</si>
  <si>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</si>
  <si>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</si>
  <si>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</si>
  <si>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</si>
  <si>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</si>
  <si>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</si>
  <si>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</si>
  <si>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</si>
  <si>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</si>
  <si>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</si>
  <si>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</si>
  <si>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</si>
  <si>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</si>
  <si>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</si>
  <si>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</si>
  <si>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</si>
  <si>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</si>
  <si>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</si>
  <si>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</si>
  <si>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</si>
  <si>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</si>
  <si>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</si>
  <si>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</si>
  <si>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</si>
  <si>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</si>
  <si>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</si>
  <si>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</si>
  <si>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</si>
  <si>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</si>
  <si>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</si>
  <si>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</si>
  <si>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</si>
  <si>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</si>
  <si>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</si>
  <si>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</si>
  <si>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</si>
  <si>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</si>
  <si>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</si>
  <si>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</si>
  <si>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</si>
  <si>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</si>
  <si>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</si>
  <si>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</si>
  <si>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</si>
  <si>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</si>
  <si>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</si>
  <si>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</si>
  <si>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</si>
  <si>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</si>
  <si>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</si>
  <si>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</si>
  <si>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</si>
  <si>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</si>
  <si>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</si>
  <si>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</si>
  <si>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</si>
  <si>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</si>
  <si>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</si>
  <si>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</si>
  <si>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</si>
  <si>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</si>
  <si>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</si>
  <si>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</si>
  <si>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</si>
  <si>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</si>
  <si>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</si>
  <si>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</si>
  <si>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</si>
  <si>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</si>
  <si>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</si>
  <si>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</si>
  <si>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</si>
  <si>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</si>
  <si>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</si>
  <si>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</si>
  <si>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</si>
  <si>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</si>
  <si>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</si>
  <si>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</si>
  <si>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</si>
  <si>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</si>
  <si>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</si>
  <si>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</si>
  <si>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</si>
  <si>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</si>
  <si>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</si>
  <si>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</si>
  <si>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</si>
  <si>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</si>
  <si>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</si>
  <si>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</si>
  <si>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</si>
  <si>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</si>
  <si>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</si>
  <si>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</si>
  <si>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</si>
  <si>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</si>
  <si>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</si>
  <si>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</si>
  <si>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</si>
  <si>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</si>
  <si>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</si>
  <si>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</si>
  <si>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</si>
  <si>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</si>
  <si>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</si>
  <si>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</si>
  <si>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</si>
  <si>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</si>
  <si>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</si>
  <si>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</si>
  <si>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</si>
  <si>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</si>
  <si>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</si>
  <si>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</si>
  <si>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</si>
  <si>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</si>
  <si>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</si>
  <si>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</si>
  <si>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</si>
  <si>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</si>
  <si>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</si>
  <si>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</si>
  <si>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</si>
  <si>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</si>
  <si>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</si>
  <si>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</si>
  <si>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</si>
  <si>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</si>
  <si>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</si>
  <si>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</si>
  <si>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</si>
  <si>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</si>
  <si>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</si>
  <si>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</si>
  <si>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</si>
  <si>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</si>
  <si>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</si>
  <si>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</si>
  <si>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</si>
  <si>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</si>
  <si>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</si>
  <si>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</si>
  <si>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</si>
  <si>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</si>
  <si>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</si>
  <si>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</si>
  <si>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</si>
  <si>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</si>
  <si>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</si>
  <si>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</si>
  <si>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</si>
  <si>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</si>
  <si>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</si>
  <si>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</si>
  <si>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</si>
  <si>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</si>
  <si>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</si>
  <si>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</si>
  <si>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</si>
  <si>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</si>
  <si>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</si>
  <si>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</si>
  <si>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</si>
  <si>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</si>
  <si>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</si>
  <si>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</si>
  <si>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</si>
  <si>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</si>
  <si>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</si>
  <si>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</si>
  <si>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</si>
  <si>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</si>
  <si>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</si>
  <si>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</si>
  <si>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</si>
  <si>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</si>
  <si>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</si>
  <si>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</si>
  <si>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</si>
  <si>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</si>
  <si>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</si>
  <si>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</si>
  <si>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</si>
  <si>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</si>
  <si>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</si>
  <si>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</si>
  <si>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</si>
  <si>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</si>
  <si>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</si>
  <si>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</si>
  <si>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</si>
  <si>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</si>
  <si>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</si>
  <si>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</si>
  <si>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</si>
  <si>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</si>
  <si>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</si>
  <si>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</si>
  <si>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</si>
  <si>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</si>
  <si>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</si>
  <si>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</si>
  <si>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</si>
  <si>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</si>
  <si>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</si>
  <si>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</si>
  <si>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</si>
  <si>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</si>
  <si>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</si>
  <si>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</si>
  <si>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</si>
  <si>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</si>
  <si>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</si>
  <si>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</si>
  <si>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</si>
  <si>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</si>
  <si>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</si>
  <si>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</si>
  <si>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</si>
  <si>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</si>
  <si>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</si>
  <si>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</si>
  <si>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</si>
  <si>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</si>
  <si>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</si>
  <si>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</si>
  <si>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</si>
  <si>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</si>
  <si>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</si>
  <si>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</si>
  <si>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</si>
  <si>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</si>
  <si>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</si>
  <si>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</si>
  <si>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</si>
  <si>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</si>
  <si>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</si>
  <si>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</si>
  <si>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</si>
  <si>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</si>
  <si>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</si>
  <si>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</si>
  <si>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</si>
  <si>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</si>
  <si>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</si>
  <si>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</si>
  <si>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</si>
  <si>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</si>
  <si>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</si>
  <si>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</si>
  <si>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</si>
  <si>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</si>
  <si>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</si>
  <si>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</si>
  <si>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</si>
  <si>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</si>
  <si>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</si>
  <si>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</si>
  <si>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</si>
  <si>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</si>
  <si>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</si>
  <si>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</si>
  <si>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</si>
  <si>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</si>
  <si>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</si>
  <si>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</si>
  <si>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</si>
  <si>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</si>
  <si>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</si>
  <si>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</si>
  <si>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</si>
  <si>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</si>
  <si>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</si>
  <si>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</si>
  <si>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</si>
  <si>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</si>
  <si>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</si>
  <si>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</si>
  <si>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</si>
  <si>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</si>
  <si>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</si>
  <si>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</si>
  <si>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</si>
  <si>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</si>
  <si>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</si>
  <si>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</si>
  <si>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</si>
  <si>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</si>
  <si>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</si>
  <si>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</si>
  <si>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</si>
  <si>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</si>
  <si>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</si>
  <si>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</si>
  <si>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</si>
  <si>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</si>
  <si>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</si>
  <si>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</si>
  <si>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</si>
  <si>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</si>
  <si>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</si>
  <si>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</si>
  <si>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</si>
  <si>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</si>
  <si>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</si>
  <si>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</si>
  <si>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</si>
  <si>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</si>
  <si>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</si>
  <si>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</si>
  <si>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</si>
  <si>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</si>
  <si>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</si>
  <si>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</si>
  <si>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</si>
  <si>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</si>
  <si>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</si>
  <si>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</si>
  <si>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</si>
  <si>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</si>
  <si>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</si>
  <si>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</si>
  <si>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</si>
  <si>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</si>
  <si>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</si>
  <si>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</si>
  <si>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</si>
  <si>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</si>
  <si>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LU0621755676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</si>
  <si>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</si>
  <si>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</si>
  <si>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</si>
  <si>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</si>
  <si>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</si>
  <si>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</si>
  <si>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</si>
  <si>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</si>
  <si>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</si>
  <si>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</si>
  <si>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</si>
  <si>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</si>
  <si>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</si>
  <si>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</si>
  <si>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</si>
  <si>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</si>
  <si>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</si>
  <si>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</si>
  <si>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</si>
  <si>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</si>
  <si>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</si>
  <si>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</si>
  <si>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</si>
  <si>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</si>
  <si>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</si>
  <si>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</si>
  <si>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</si>
  <si>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</si>
  <si>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</si>
  <si>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</si>
  <si>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</si>
  <si>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</si>
  <si>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</si>
  <si>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</si>
  <si>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</si>
  <si>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</si>
  <si>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</si>
  <si>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</si>
  <si>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</si>
  <si>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</si>
  <si>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</si>
  <si>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</si>
  <si>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</si>
  <si>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</si>
  <si>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</si>
  <si>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</si>
  <si>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</si>
  <si>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</si>
  <si>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</si>
  <si>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</si>
  <si>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</si>
  <si>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</si>
  <si>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</si>
  <si>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</si>
  <si>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</si>
  <si>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</si>
  <si>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</si>
  <si>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</si>
  <si>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</si>
  <si>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</si>
  <si>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</si>
  <si>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</si>
  <si>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</si>
  <si>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</si>
  <si>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</si>
  <si>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</si>
  <si>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</si>
  <si>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</si>
  <si>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</si>
  <si>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</si>
  <si>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</si>
  <si>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</si>
  <si>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</si>
  <si>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</si>
  <si>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</si>
  <si>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</si>
  <si>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</si>
  <si>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</si>
  <si>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</si>
  <si>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</si>
  <si>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</si>
  <si>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</si>
  <si>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</si>
  <si>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</si>
  <si>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</si>
  <si>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</si>
  <si>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</si>
  <si>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</si>
  <si>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</si>
  <si>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</si>
  <si>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</si>
  <si>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</si>
  <si>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</si>
  <si>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</si>
  <si>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</si>
  <si>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</si>
  <si>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</si>
  <si>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</si>
  <si>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</si>
  <si>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</si>
  <si>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</si>
  <si>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</si>
  <si>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</si>
  <si>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</si>
  <si>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</si>
  <si>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</si>
  <si>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</si>
  <si>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</si>
  <si>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</si>
  <si>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</si>
  <si>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</si>
  <si>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</si>
  <si>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</si>
  <si>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</si>
  <si>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</si>
  <si>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</si>
  <si>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</si>
  <si>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</si>
  <si>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</si>
  <si>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</si>
  <si>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</si>
  <si>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</si>
  <si>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</si>
  <si>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</si>
  <si>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</si>
  <si>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</si>
  <si>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</si>
  <si>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</si>
  <si>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</si>
  <si>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</si>
  <si>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</si>
  <si>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</si>
  <si>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</si>
  <si>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</si>
  <si>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</si>
  <si>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</si>
  <si>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</si>
  <si>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</si>
  <si>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</si>
  <si>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</si>
  <si>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</si>
  <si>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</si>
  <si>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</si>
  <si>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</si>
  <si>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</si>
  <si>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</si>
  <si>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</si>
  <si>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</si>
  <si>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</si>
  <si>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</si>
  <si>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</si>
  <si>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</si>
  <si>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</si>
  <si>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</si>
  <si>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</si>
  <si>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</si>
  <si>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</si>
  <si>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</si>
  <si>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</si>
  <si>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</si>
  <si>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</si>
  <si>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</si>
  <si>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</si>
  <si>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</si>
  <si>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</si>
  <si>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</si>
  <si>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</si>
  <si>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</si>
  <si>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</si>
  <si>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</si>
  <si>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</si>
  <si>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</si>
  <si>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</si>
  <si>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</si>
  <si>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</si>
  <si>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</si>
  <si>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</si>
  <si>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</si>
  <si>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</si>
  <si>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</si>
  <si>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</si>
  <si>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</si>
  <si>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</si>
  <si>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</si>
  <si>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</si>
  <si>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</si>
  <si>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</si>
  <si>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</si>
  <si>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</si>
  <si>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</si>
  <si>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</si>
  <si>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</si>
  <si>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</si>
  <si>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</si>
  <si>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</si>
  <si>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</si>
  <si>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</si>
  <si>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</si>
  <si>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</si>
  <si>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</si>
  <si>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</si>
  <si>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</si>
  <si>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</si>
  <si>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</si>
  <si>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</si>
  <si>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</si>
  <si>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</si>
  <si>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</si>
  <si>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</si>
  <si>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</si>
  <si>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</si>
  <si>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</si>
  <si>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</si>
  <si>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</si>
  <si>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</si>
  <si>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</si>
  <si>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</si>
  <si>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</si>
  <si>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</si>
  <si>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</si>
  <si>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</si>
  <si>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</si>
  <si>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</si>
  <si>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</si>
  <si>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</si>
  <si>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</si>
  <si>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</si>
  <si>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</si>
  <si>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</si>
  <si>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</si>
  <si>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</si>
  <si>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</si>
  <si>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</si>
  <si>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</si>
  <si>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</si>
  <si>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</si>
  <si>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</si>
  <si>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</si>
  <si>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</si>
  <si>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</si>
  <si>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</si>
  <si>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</si>
  <si>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</si>
  <si>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</si>
  <si>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</si>
  <si>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</si>
  <si>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</si>
  <si>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</si>
  <si>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</si>
  <si>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</si>
  <si>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</si>
  <si>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</si>
  <si>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</si>
  <si>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</si>
  <si>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</si>
  <si>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</si>
  <si>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</si>
  <si>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</si>
  <si>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</si>
  <si>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</si>
  <si>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</si>
  <si>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</si>
  <si>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</si>
  <si>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</si>
  <si>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</si>
  <si>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</si>
  <si>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</si>
  <si>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</si>
  <si>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</si>
  <si>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</si>
  <si>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</si>
  <si>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</si>
  <si>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</si>
  <si>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</si>
  <si>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</si>
  <si>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</si>
  <si>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</si>
  <si>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</si>
  <si>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</si>
  <si>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</si>
  <si>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</si>
  <si>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</si>
  <si>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</si>
  <si>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</si>
  <si>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</si>
  <si>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</si>
  <si>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</si>
  <si>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</si>
  <si>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</si>
  <si>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</si>
  <si>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</si>
  <si>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</si>
  <si>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</si>
  <si>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</si>
  <si>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</si>
  <si>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</si>
  <si>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</si>
  <si>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</si>
  <si>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</si>
  <si>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</si>
  <si>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</si>
  <si>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</si>
  <si>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</si>
  <si>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</si>
  <si>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</si>
  <si>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</si>
  <si>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</si>
  <si>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</si>
  <si>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</si>
  <si>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</si>
  <si>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</si>
  <si>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</si>
  <si>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</si>
  <si>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</si>
  <si>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</si>
  <si>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</si>
  <si>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</si>
  <si>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</si>
  <si>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</si>
  <si>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</si>
  <si>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</si>
  <si>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</si>
  <si>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</si>
  <si>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</si>
  <si>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</si>
  <si>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</si>
  <si>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</si>
  <si>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</si>
  <si>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</si>
  <si>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</si>
  <si>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</si>
  <si>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</si>
  <si>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</si>
  <si>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</si>
  <si>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</si>
  <si>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</si>
  <si>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</si>
  <si>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</si>
  <si>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</si>
  <si>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</si>
  <si>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</si>
  <si>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</si>
  <si>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</si>
  <si>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</si>
  <si>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</si>
  <si>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</si>
  <si>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</si>
  <si>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</si>
  <si>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</si>
  <si>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</si>
  <si>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</si>
  <si>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</si>
  <si>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</si>
  <si>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</si>
  <si>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</si>
  <si>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</si>
  <si>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</si>
  <si>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</si>
  <si>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</si>
  <si>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</si>
  <si>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</si>
  <si>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</si>
  <si>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</si>
  <si>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</si>
  <si>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</si>
  <si>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</si>
  <si>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</si>
  <si>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</si>
  <si>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</si>
  <si>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</si>
  <si>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</si>
  <si>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</si>
  <si>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</si>
  <si>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</si>
  <si>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</si>
  <si>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</si>
  <si>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</si>
  <si>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</si>
  <si>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</si>
  <si>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</si>
  <si>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</si>
  <si>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</si>
  <si>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</si>
  <si>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</si>
  <si>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</si>
  <si>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</si>
  <si>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</si>
  <si>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</si>
  <si>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</si>
  <si>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</si>
  <si>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</si>
  <si>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</si>
  <si>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</si>
  <si>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</si>
  <si>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</si>
  <si>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</si>
  <si>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</si>
  <si>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</si>
  <si>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</si>
  <si>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</si>
  <si>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</si>
  <si>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</si>
  <si>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</si>
  <si>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</si>
  <si>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</si>
  <si>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</si>
  <si>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</si>
  <si>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</si>
  <si>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</si>
  <si>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</si>
  <si>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</si>
  <si>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</si>
  <si>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</si>
  <si>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</si>
  <si>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</si>
  <si>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</si>
  <si>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</si>
  <si>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</si>
  <si>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</si>
  <si>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</si>
  <si>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</si>
  <si>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</si>
  <si>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</si>
  <si>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</si>
  <si>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</si>
  <si>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</si>
  <si>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</si>
  <si>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</si>
  <si>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</si>
  <si>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</si>
  <si>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</si>
  <si>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</si>
  <si>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</si>
  <si>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</si>
  <si>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</si>
  <si>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</si>
  <si>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</si>
  <si>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</si>
  <si>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</si>
  <si>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</si>
  <si>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</si>
  <si>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</si>
  <si>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</si>
  <si>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</si>
  <si>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</si>
  <si>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</si>
  <si>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</si>
  <si>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</si>
  <si>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</si>
  <si>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</si>
  <si>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</si>
  <si>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</si>
  <si>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</si>
  <si>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</si>
  <si>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</si>
  <si>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</si>
  <si>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</si>
  <si>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</si>
  <si>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</si>
  <si>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</si>
  <si>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</si>
  <si>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</si>
  <si>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</si>
  <si>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</si>
  <si>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</si>
  <si>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</si>
  <si>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</si>
  <si>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</si>
  <si>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</si>
  <si>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</si>
  <si>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</si>
  <si>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</si>
  <si>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</si>
  <si>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</si>
  <si>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</si>
  <si>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</si>
  <si>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</si>
  <si>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</si>
  <si>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</si>
  <si>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</si>
  <si>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</si>
  <si>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</si>
  <si>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</si>
  <si>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</si>
  <si>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</si>
  <si>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</si>
  <si>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</si>
  <si>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</si>
  <si>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</si>
  <si>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</si>
  <si>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</si>
  <si>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</si>
  <si>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</si>
  <si>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</si>
  <si>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</si>
  <si>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</si>
  <si>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</si>
  <si>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</si>
  <si>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</si>
  <si>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</si>
  <si>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</si>
  <si>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</si>
  <si>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</si>
  <si>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</si>
  <si>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</si>
  <si>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</si>
  <si>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</si>
  <si>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</si>
  <si>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</si>
  <si>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</si>
  <si>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</si>
  <si>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</si>
  <si>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</si>
  <si>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</si>
  <si>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</si>
  <si>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</si>
  <si>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</si>
  <si>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</si>
  <si>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</si>
  <si>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</si>
  <si>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</si>
  <si>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</si>
  <si>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</si>
  <si>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</si>
  <si>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</si>
  <si>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</si>
  <si>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</si>
  <si>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</si>
  <si>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</si>
  <si>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</si>
  <si>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</si>
  <si>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</si>
  <si>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</si>
  <si>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</si>
  <si>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</si>
  <si>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</si>
  <si>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</si>
  <si>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</si>
  <si>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</si>
  <si>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</si>
  <si>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</si>
  <si>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</si>
  <si>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</si>
  <si>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</si>
  <si>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</si>
  <si>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</si>
  <si>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</si>
  <si>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</si>
  <si>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</si>
  <si>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</si>
  <si>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</si>
  <si>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</si>
  <si>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</si>
  <si>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</si>
  <si>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</si>
  <si>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</si>
  <si>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</si>
  <si>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</si>
  <si>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</si>
  <si>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</si>
  <si>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</si>
  <si>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</si>
  <si>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</si>
  <si>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</si>
  <si>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</si>
  <si>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</si>
  <si>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</si>
  <si>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</si>
  <si>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</si>
  <si>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</si>
  <si>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</si>
  <si>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</si>
  <si>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</si>
  <si>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</si>
  <si>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</si>
  <si>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</si>
  <si>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</si>
  <si>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</si>
  <si>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</si>
  <si>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</si>
  <si>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</si>
  <si>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</si>
  <si>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</si>
  <si>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</si>
  <si>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</si>
  <si>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</si>
  <si>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</si>
  <si>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</si>
  <si>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</si>
  <si>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</si>
  <si>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</si>
  <si>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</si>
  <si>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</si>
  <si>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</si>
  <si>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</si>
  <si>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</si>
  <si>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</si>
  <si>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</si>
  <si>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</si>
  <si>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</si>
  <si>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</si>
  <si>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</si>
  <si>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</si>
  <si>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</si>
  <si>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</si>
  <si>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</si>
  <si>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</si>
  <si>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</si>
  <si>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</si>
  <si>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</si>
  <si>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</si>
  <si>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</si>
  <si>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</si>
  <si>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</si>
  <si>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</si>
  <si>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</si>
  <si>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</si>
  <si>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</si>
  <si>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</si>
  <si>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</si>
  <si>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</si>
  <si>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</si>
  <si>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</si>
  <si>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</si>
  <si>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</si>
  <si>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</si>
  <si>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</si>
  <si>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</si>
  <si>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</si>
  <si>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</si>
  <si>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</si>
  <si>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</si>
  <si>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</si>
  <si>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</si>
  <si>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</si>
  <si>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</si>
  <si>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</si>
  <si>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</si>
  <si>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</si>
  <si>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</si>
  <si>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</si>
  <si>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</si>
  <si>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</si>
  <si>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</si>
  <si>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</si>
  <si>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</si>
  <si>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</si>
  <si>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</si>
  <si>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</si>
  <si>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</si>
  <si>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</si>
  <si>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</si>
  <si>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</si>
  <si>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</si>
  <si>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</si>
  <si>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</si>
  <si>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</si>
  <si>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</si>
  <si>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</si>
  <si>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</si>
  <si>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</si>
  <si>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</si>
  <si>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</si>
  <si>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</si>
  <si>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</si>
  <si>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</si>
  <si>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</si>
  <si>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</si>
  <si>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</si>
  <si>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</si>
  <si>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</si>
  <si>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</si>
  <si>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</si>
  <si>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</si>
  <si>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</si>
  <si>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</si>
  <si>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</si>
  <si>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</si>
  <si>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</si>
  <si>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</si>
  <si>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</si>
  <si>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</si>
  <si>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</si>
  <si>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</si>
  <si>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</si>
  <si>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</si>
  <si>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</si>
  <si>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</si>
  <si>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</si>
  <si>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</si>
  <si>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</si>
  <si>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</si>
  <si>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</si>
  <si>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</si>
  <si>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</si>
  <si>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</si>
  <si>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</si>
  <si>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</si>
  <si>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</si>
  <si>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</si>
  <si>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</si>
  <si>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</si>
  <si>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</si>
  <si>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</si>
  <si>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</si>
  <si>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</si>
  <si>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</si>
  <si>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</si>
  <si>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</si>
  <si>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</si>
  <si>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</si>
  <si>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</si>
  <si>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</si>
  <si>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</si>
  <si>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</si>
  <si>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</si>
  <si>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</si>
  <si>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</si>
  <si>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</si>
  <si>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</si>
  <si>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</si>
  <si>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</si>
  <si>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</si>
  <si>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</si>
  <si>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</si>
  <si>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</si>
  <si>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</si>
  <si>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</si>
  <si>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</si>
  <si>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</si>
  <si>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</si>
  <si>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</si>
  <si>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</si>
  <si>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</si>
  <si>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</si>
  <si>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</si>
  <si>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</si>
  <si>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</si>
  <si>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</si>
  <si>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</si>
  <si>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</si>
  <si>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</si>
  <si>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</si>
  <si>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</si>
  <si>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</si>
  <si>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</si>
  <si>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</si>
  <si>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</si>
  <si>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</si>
  <si>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</si>
  <si>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</si>
  <si>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</si>
  <si>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</si>
  <si>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</si>
  <si>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</si>
  <si>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</si>
  <si>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</si>
  <si>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</si>
  <si>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</si>
  <si>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</si>
  <si>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</si>
  <si>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</si>
  <si>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</si>
  <si>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</si>
  <si>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</si>
  <si>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</si>
  <si>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</si>
  <si>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</si>
  <si>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</si>
  <si>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</si>
  <si>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</si>
  <si>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</si>
  <si>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</si>
  <si>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</si>
  <si>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</si>
  <si>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</si>
  <si>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</si>
  <si>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</si>
  <si>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</si>
  <si>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</si>
  <si>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</si>
  <si>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</si>
  <si>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PowerShares FTSE RAFI Europe Mid-Small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</si>
  <si>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</si>
  <si>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</si>
  <si>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</si>
  <si>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</si>
  <si>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</si>
  <si>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</si>
  <si>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</si>
  <si>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</si>
  <si>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</si>
  <si>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</si>
  <si>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</si>
  <si>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</si>
  <si>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</si>
  <si>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</si>
  <si>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</si>
  <si>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</si>
  <si>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</si>
  <si>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</si>
  <si>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</si>
  <si>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</si>
  <si>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</si>
  <si>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</si>
  <si>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</si>
  <si>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</si>
  <si>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</si>
  <si>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</si>
  <si>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</si>
  <si>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</si>
  <si>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</si>
  <si>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</si>
  <si>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</si>
  <si>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</si>
  <si>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</si>
  <si>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</si>
  <si>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</si>
  <si>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</si>
  <si>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</si>
  <si>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</si>
  <si>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</si>
  <si>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</si>
  <si>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</si>
  <si>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</si>
  <si>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</si>
  <si>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</si>
  <si>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</si>
  <si>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</si>
  <si>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</si>
  <si>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</si>
  <si>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</si>
  <si>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</si>
  <si>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</si>
  <si>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</si>
  <si>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</si>
  <si>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</si>
  <si>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</si>
  <si>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</si>
  <si>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</si>
  <si>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</si>
  <si>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</si>
  <si>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</si>
  <si>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</si>
  <si>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</si>
  <si>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</si>
  <si>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</si>
  <si>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</si>
  <si>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</si>
  <si>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</si>
  <si>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</si>
  <si>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</si>
  <si>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</si>
  <si>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</si>
  <si>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</si>
  <si>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</si>
  <si>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</si>
  <si>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</si>
  <si>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</si>
  <si>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</si>
  <si>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</si>
  <si>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</si>
  <si>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</si>
  <si>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</si>
  <si>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</si>
  <si>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</si>
  <si>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</si>
  <si>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</si>
  <si>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</si>
  <si>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</si>
  <si>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</si>
  <si>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</si>
  <si>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</si>
  <si>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</si>
  <si>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</si>
  <si>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</si>
  <si>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</si>
  <si>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</si>
  <si>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</si>
  <si>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</si>
  <si>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</si>
  <si>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</si>
  <si>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</si>
  <si>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</si>
  <si>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</si>
  <si>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</si>
  <si>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</si>
  <si>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</si>
  <si>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</si>
  <si>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</si>
  <si>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</si>
  <si>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</si>
  <si>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</si>
  <si>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</si>
  <si>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</si>
  <si>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</si>
  <si>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</si>
  <si>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</si>
  <si>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</si>
  <si>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</si>
  <si>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</si>
  <si>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</si>
  <si>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</si>
  <si>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</si>
  <si>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</si>
  <si>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</si>
  <si>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</si>
  <si>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</si>
  <si>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</si>
  <si>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</si>
  <si>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</si>
  <si>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</si>
  <si>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</si>
  <si>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</si>
  <si>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</si>
  <si>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</si>
  <si>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</si>
  <si>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</si>
  <si>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</si>
  <si>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</si>
  <si>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</si>
  <si>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</si>
  <si>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</si>
  <si>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</si>
  <si>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</si>
  <si>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</si>
  <si>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</si>
  <si>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</si>
  <si>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</si>
  <si>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</si>
  <si>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</si>
  <si>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</si>
  <si>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</si>
  <si>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</si>
  <si>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</si>
  <si>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</si>
  <si>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</si>
  <si>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</si>
  <si>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</si>
  <si>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</si>
  <si>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</si>
  <si>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</si>
  <si>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</si>
  <si>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</si>
  <si>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</si>
  <si>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</si>
  <si>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</si>
  <si>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</si>
  <si>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</si>
  <si>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</si>
  <si>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</si>
  <si>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</si>
  <si>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</si>
  <si>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</si>
  <si>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</si>
  <si>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</si>
  <si>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</si>
  <si>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</si>
  <si>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</si>
  <si>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</si>
  <si>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</si>
  <si>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</si>
  <si>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</si>
  <si>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</si>
  <si>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</si>
  <si>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</si>
  <si>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</si>
  <si>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</si>
  <si>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</si>
  <si>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</si>
  <si>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</si>
  <si>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</si>
  <si>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</si>
  <si>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</si>
  <si>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</si>
  <si>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</si>
  <si>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</si>
  <si>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</si>
  <si>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</si>
  <si>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</si>
  <si>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</si>
  <si>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</si>
  <si>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</si>
  <si>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</si>
  <si>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</si>
  <si>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</si>
  <si>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</si>
  <si>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</si>
  <si>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</si>
  <si>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</si>
  <si>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</si>
  <si>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</si>
  <si>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</si>
  <si>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</si>
  <si>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</si>
  <si>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</si>
  <si>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</si>
  <si>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</si>
  <si>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</si>
  <si>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</si>
  <si>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</si>
  <si>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</si>
  <si>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</si>
  <si>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</si>
  <si>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</si>
  <si>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</si>
  <si>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</si>
  <si>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</si>
  <si>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</si>
  <si>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</si>
  <si>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</si>
  <si>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</si>
  <si>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</si>
  <si>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</si>
  <si>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</si>
  <si>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</si>
  <si>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</si>
  <si>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</si>
  <si>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</si>
  <si>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</si>
  <si>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</si>
  <si>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</si>
  <si>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</si>
  <si>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</si>
  <si>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</si>
  <si>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</si>
  <si>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</si>
  <si>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</si>
  <si>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</si>
  <si>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</si>
  <si>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</si>
  <si>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</si>
  <si>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</si>
  <si>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</si>
  <si>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</si>
  <si>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</si>
  <si>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</si>
  <si>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</si>
  <si>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</si>
  <si>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</si>
  <si>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</si>
  <si>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</si>
  <si>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</si>
  <si>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</si>
  <si>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</si>
  <si>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</si>
  <si>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</si>
  <si>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</si>
  <si>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</si>
  <si>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</si>
  <si>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</si>
  <si>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</si>
  <si>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</si>
  <si>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</si>
  <si>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</si>
  <si>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</si>
  <si>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</si>
  <si>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</si>
  <si>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</si>
  <si>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</si>
  <si>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</si>
  <si>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</si>
  <si>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</si>
  <si>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</si>
  <si>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</si>
  <si>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</si>
  <si>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</si>
  <si>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</si>
  <si>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</si>
  <si>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</si>
  <si>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</si>
  <si>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</si>
  <si>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</si>
  <si>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</si>
  <si>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</si>
  <si>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</si>
  <si>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</si>
  <si>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</si>
  <si>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</si>
  <si>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</si>
  <si>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</si>
  <si>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</si>
  <si>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</si>
  <si>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</si>
  <si>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</si>
  <si>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</si>
  <si>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</si>
  <si>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</si>
  <si>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</si>
  <si>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</si>
  <si>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</si>
  <si>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</si>
  <si>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</si>
  <si>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</si>
  <si>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</si>
  <si>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</si>
  <si>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</si>
  <si>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</si>
  <si>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</si>
  <si>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</si>
  <si>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</si>
  <si>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</si>
  <si>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</si>
  <si>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</si>
  <si>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</si>
  <si>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</si>
  <si>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</si>
  <si>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</si>
  <si>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</si>
  <si>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</si>
  <si>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</si>
  <si>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</si>
  <si>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</si>
  <si>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</si>
  <si>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</si>
  <si>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</si>
  <si>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</si>
  <si>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</si>
  <si>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</si>
  <si>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</si>
  <si>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</si>
  <si>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</si>
  <si>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</si>
  <si>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</si>
  <si>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</si>
  <si>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</si>
  <si>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</si>
  <si>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</si>
  <si>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</si>
  <si>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</si>
  <si>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</si>
  <si>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</si>
  <si>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</si>
  <si>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</si>
  <si>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</si>
  <si>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</si>
  <si>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</si>
  <si>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</si>
  <si>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</si>
  <si>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</si>
  <si>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</si>
  <si>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</si>
  <si>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</si>
  <si>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</si>
  <si>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</si>
  <si>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</si>
  <si>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</si>
  <si>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</si>
  <si>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</si>
  <si>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</si>
  <si>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</si>
  <si>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</si>
  <si>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</si>
  <si>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</si>
  <si>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</si>
  <si>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</si>
  <si>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</si>
  <si>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</si>
  <si>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</si>
  <si>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</si>
  <si>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</si>
  <si>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</si>
  <si>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</si>
  <si>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</si>
  <si>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</si>
  <si>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</si>
  <si>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</si>
  <si>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</si>
  <si>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</si>
  <si>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</si>
  <si>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</si>
  <si>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</si>
  <si>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</si>
  <si>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</si>
  <si>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</si>
  <si>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</si>
  <si>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</si>
  <si>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</si>
  <si>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</si>
  <si>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</si>
  <si>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</si>
  <si>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</si>
  <si>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</si>
  <si>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</si>
  <si>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</si>
  <si>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</si>
  <si>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</si>
  <si>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</si>
  <si>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</si>
  <si>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</si>
  <si>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</si>
  <si>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</si>
  <si>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</si>
  <si>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</si>
  <si>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</si>
  <si>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</si>
  <si>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</si>
  <si>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</si>
  <si>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</si>
  <si>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</si>
  <si>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</si>
  <si>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</si>
  <si>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</si>
  <si>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</si>
  <si>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</si>
  <si>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</si>
  <si>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</si>
  <si>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</si>
  <si>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</si>
  <si>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</si>
  <si>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</si>
  <si>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</si>
  <si>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</si>
  <si>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</si>
  <si>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</si>
  <si>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</si>
  <si>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</si>
  <si>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</si>
  <si>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</si>
  <si>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</si>
  <si>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</si>
  <si>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</si>
  <si>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</si>
  <si>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</si>
  <si>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</si>
  <si>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</si>
  <si>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</si>
  <si>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</si>
  <si>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</si>
  <si>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</si>
  <si>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</si>
  <si>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</si>
  <si>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</si>
  <si>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</si>
  <si>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</si>
  <si>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</si>
  <si>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</si>
  <si>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</si>
  <si>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</si>
  <si>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</si>
  <si>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</si>
  <si>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Gold</t>
  </si>
  <si>
    <t>ETFS Daily Leveraged Lean Hogs</t>
  </si>
  <si>
    <t>ETFS Daily Leveraged Live Cattle</t>
  </si>
  <si>
    <t>ETFS Daily Leveraged Natural Gas</t>
  </si>
  <si>
    <t>ETFS Daily Leveraged Nickel</t>
  </si>
  <si>
    <t>ETFS Daily Leveraged Silver</t>
  </si>
  <si>
    <t>ETFS Daily Leveraged Wheat</t>
  </si>
  <si>
    <t>ETFS Daily Leveraged WTI Crude Oil</t>
  </si>
  <si>
    <t>ETFS Daily Short Gold</t>
  </si>
  <si>
    <t>ETFS Daily Short Lean Hogs</t>
  </si>
  <si>
    <t>ETFS Daily Short Live Cattle</t>
  </si>
  <si>
    <t>ETFS Daily Short Natural Gas</t>
  </si>
  <si>
    <t>ETFS Daily Short Nickel</t>
  </si>
  <si>
    <t>ETFS Daily Short Silver</t>
  </si>
  <si>
    <t>ETFS Daily Short Soybean Oil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</si>
  <si>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</si>
  <si>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</si>
  <si>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</si>
  <si>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</si>
  <si>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</si>
  <si>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</si>
  <si>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</si>
  <si>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</si>
  <si>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</si>
  <si>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</si>
  <si>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</si>
  <si>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</si>
  <si>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</si>
  <si>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</si>
  <si>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</si>
  <si>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</si>
  <si>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</si>
  <si>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</si>
  <si>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</si>
  <si>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</si>
  <si>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</si>
  <si>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</si>
  <si>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</si>
  <si>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ETFS 3x Daily Long Euro Stoxx 50</t>
  </si>
  <si>
    <t>ETFS 3x Daily Short Euro Stoxx 50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</si>
  <si>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</si>
  <si>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</si>
  <si>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</si>
  <si>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</si>
  <si>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</si>
  <si>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</si>
  <si>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</si>
  <si>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</si>
  <si>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</si>
  <si>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</si>
  <si>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</si>
  <si>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</si>
  <si>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</si>
  <si>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</si>
  <si>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</si>
  <si>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</si>
  <si>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</si>
  <si>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</si>
  <si>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</si>
  <si>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</si>
  <si>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</si>
  <si>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</si>
  <si>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</si>
  <si>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</si>
  <si>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</si>
  <si>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</si>
  <si>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</si>
  <si>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</si>
  <si>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</si>
  <si>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</si>
  <si>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</si>
  <si>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</si>
  <si>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</si>
  <si>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</si>
  <si>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</si>
  <si>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</si>
  <si>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</si>
  <si>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</si>
  <si>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</si>
  <si>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</si>
  <si>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</si>
  <si>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</si>
  <si>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</si>
  <si>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</si>
  <si>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</si>
  <si>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</si>
  <si>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</si>
  <si>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</si>
  <si>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</si>
  <si>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</si>
  <si>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</si>
  <si>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</si>
  <si>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</si>
  <si>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</si>
  <si>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</si>
  <si>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</si>
  <si>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</si>
  <si>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</si>
  <si>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</si>
  <si>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</si>
  <si>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</si>
  <si>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</si>
  <si>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</si>
  <si>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</si>
  <si>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</si>
  <si>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</si>
  <si>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</si>
  <si>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</si>
  <si>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</si>
  <si>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</si>
  <si>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</si>
  <si>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</si>
  <si>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</si>
  <si>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</si>
  <si>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</si>
  <si>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</si>
  <si>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</si>
  <si>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</si>
  <si>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</si>
  <si>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</si>
  <si>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</si>
  <si>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</si>
  <si>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</si>
  <si>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</si>
  <si>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</si>
  <si>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</si>
  <si>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</si>
  <si>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</si>
  <si>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</si>
  <si>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</si>
  <si>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</si>
  <si>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</si>
  <si>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</si>
  <si>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</si>
  <si>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</si>
  <si>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</si>
  <si>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</si>
  <si>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</si>
  <si>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</si>
  <si>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</si>
  <si>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</si>
  <si>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</si>
  <si>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</si>
  <si>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</si>
  <si>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</si>
  <si>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</si>
  <si>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</si>
  <si>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</si>
  <si>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</si>
  <si>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</si>
  <si>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</si>
  <si>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</si>
  <si>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</si>
  <si>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</si>
  <si>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</si>
  <si>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</si>
  <si>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</si>
  <si>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</si>
  <si>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</si>
  <si>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</si>
  <si>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</si>
  <si>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</si>
  <si>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</si>
  <si>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</si>
  <si>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</si>
  <si>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</si>
  <si>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</si>
  <si>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</si>
  <si>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</si>
  <si>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</si>
  <si>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DE000A12GXQ5</t>
  </si>
  <si>
    <t>iShares MSCI Europe Momentum Factor UCITS ETF</t>
  </si>
  <si>
    <t>DE000A12GXR3</t>
  </si>
  <si>
    <t>iShares MSCI Europe Value Factor UCITS ETF</t>
  </si>
  <si>
    <t>DE000A12GXS1</t>
  </si>
  <si>
    <t>iShares MSCI Europe Size Factor UCITS ETF</t>
  </si>
  <si>
    <t>DE000A12GXT9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</si>
  <si>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</si>
  <si>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</si>
  <si>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</si>
  <si>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</si>
  <si>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</si>
  <si>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</si>
  <si>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DE000A12HST7</t>
  </si>
  <si>
    <t>Source Goldman Sachs Equity Factor Index Europe UCITS ETF (GS EFI Europe ETF)</t>
  </si>
  <si>
    <t>DE000A1161M1</t>
  </si>
  <si>
    <t>Amundi ETF JPX-Nikkei 400 UCITS ETF (EUR)</t>
  </si>
  <si>
    <t>FR0012205631</t>
  </si>
  <si>
    <t>DE000A12HSS9</t>
  </si>
  <si>
    <t>iShares Euro Corporate Bond BBB-BB UCITS ETF</t>
  </si>
  <si>
    <t>DE000A12HUB1</t>
  </si>
  <si>
    <t>iShares US Equity Buyback Achievers UCITS ETF</t>
  </si>
  <si>
    <t>DE000A14MBJ0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</si>
  <si>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</si>
  <si>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</si>
  <si>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</si>
  <si>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</si>
  <si>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</si>
  <si>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</si>
  <si>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</si>
  <si>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</si>
  <si>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</si>
  <si>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</si>
  <si>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</si>
  <si>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</si>
  <si>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</si>
  <si>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</si>
  <si>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</si>
  <si>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</si>
  <si>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</si>
  <si>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</si>
  <si>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</si>
  <si>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</si>
  <si>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</si>
  <si>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</si>
  <si>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</si>
  <si>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</si>
  <si>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</si>
  <si>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</si>
  <si>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</si>
  <si>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</si>
  <si>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</si>
  <si>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</si>
  <si>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</si>
  <si>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</si>
  <si>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</si>
  <si>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</si>
  <si>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</si>
  <si>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</si>
  <si>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</si>
  <si>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</si>
  <si>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</si>
  <si>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</si>
  <si>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</si>
  <si>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</si>
  <si>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</si>
  <si>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</si>
  <si>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</si>
  <si>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</si>
  <si>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</si>
  <si>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</si>
  <si>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</si>
  <si>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</si>
  <si>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</si>
  <si>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</si>
  <si>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</si>
  <si>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</si>
  <si>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</si>
  <si>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</si>
  <si>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</si>
  <si>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</si>
  <si>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</si>
  <si>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</si>
  <si>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</si>
  <si>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</si>
  <si>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</si>
  <si>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</si>
  <si>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</si>
  <si>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</si>
  <si>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</si>
  <si>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</si>
  <si>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</si>
  <si>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CNX Nifty UCITS ETF  1C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</si>
  <si>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</si>
  <si>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</si>
  <si>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</si>
  <si>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</si>
  <si>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</si>
  <si>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</si>
  <si>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</si>
  <si>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</si>
  <si>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</si>
  <si>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</si>
  <si>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Equity Strategies Hedge Fund Index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</si>
  <si>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</si>
  <si>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</si>
  <si>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</si>
  <si>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</si>
  <si>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</si>
  <si>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</si>
  <si>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</si>
  <si>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</si>
  <si>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</si>
  <si>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</si>
  <si>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</si>
  <si>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</si>
  <si>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</si>
  <si>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</si>
  <si>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</si>
  <si>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</si>
  <si>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</si>
  <si>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</si>
  <si>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</si>
  <si>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</si>
  <si>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</si>
  <si>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</si>
  <si>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</si>
  <si>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</si>
  <si>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</si>
  <si>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</si>
  <si>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</si>
  <si>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</si>
  <si>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</si>
  <si>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</si>
  <si>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</si>
  <si>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</si>
  <si>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</si>
  <si>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Eurozone Sovereigns Double Short Daily UCITS ETF 1C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</si>
  <si>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</si>
  <si>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</si>
  <si>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</si>
  <si>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</si>
  <si>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</si>
  <si>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</si>
  <si>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</si>
  <si>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</si>
  <si>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</si>
  <si>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</si>
  <si>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</si>
  <si>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</si>
  <si>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</si>
  <si>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</si>
  <si>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</si>
  <si>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</si>
  <si>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</si>
  <si>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</si>
  <si>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</si>
  <si>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</si>
  <si>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</si>
  <si>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</si>
  <si>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</si>
  <si>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</si>
  <si>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</si>
  <si>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</si>
  <si>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</si>
  <si>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</si>
  <si>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</si>
  <si>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</si>
  <si>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</si>
  <si>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</si>
  <si>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</si>
  <si>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</si>
  <si>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</si>
  <si>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</si>
  <si>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</si>
  <si>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</si>
  <si>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</si>
  <si>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</si>
  <si>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</si>
  <si>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</si>
  <si>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</si>
  <si>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</si>
  <si>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</si>
  <si>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</si>
  <si>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</si>
  <si>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Daily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</si>
  <si>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</si>
  <si>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</si>
  <si>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</si>
  <si>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2x Daily UCITS ETF 1C </t>
  </si>
  <si>
    <t xml:space="preserve">db x-trackers II iTraxx Europe 2x Short Daily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</si>
  <si>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</si>
  <si>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</si>
  <si>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</si>
  <si>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</si>
  <si>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</si>
  <si>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</si>
  <si>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</si>
  <si>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</si>
  <si>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</si>
  <si>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</si>
  <si>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</si>
  <si>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</si>
  <si>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</si>
  <si>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</si>
  <si>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</si>
  <si>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</si>
  <si>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</si>
  <si>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</si>
  <si>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</si>
  <si>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</si>
  <si>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BRIC Index UCITS ETF 1C </t>
  </si>
  <si>
    <t xml:space="preserve">db x-trackers MSCI Canada Index UCITS ETF 1C </t>
  </si>
  <si>
    <t xml:space="preserve">db x-trackers MSCI Chile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</si>
  <si>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</si>
  <si>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</si>
  <si>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</si>
  <si>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</si>
  <si>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</si>
  <si>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</si>
  <si>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</si>
  <si>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</si>
  <si>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</si>
  <si>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</si>
  <si>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</si>
  <si>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</si>
  <si>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</si>
  <si>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</si>
  <si>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</si>
  <si>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</si>
  <si>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</si>
  <si>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</si>
  <si>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</si>
  <si>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</si>
  <si>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</si>
  <si>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</si>
  <si>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</si>
  <si>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</si>
  <si>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</si>
  <si>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</si>
  <si>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</si>
  <si>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</si>
  <si>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</si>
  <si>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</si>
  <si>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</si>
  <si>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</si>
  <si>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</si>
  <si>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</si>
  <si>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</si>
  <si>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</si>
  <si>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</si>
  <si>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</si>
  <si>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</si>
  <si>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</si>
  <si>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</si>
  <si>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</si>
  <si>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</si>
  <si>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</si>
  <si>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</si>
  <si>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</si>
  <si>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</si>
  <si>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</si>
  <si>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</si>
  <si>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</si>
  <si>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</si>
  <si>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</si>
  <si>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</si>
  <si>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</si>
  <si>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</si>
  <si>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</si>
  <si>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</si>
  <si>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</si>
  <si>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</si>
  <si>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Russell 2000 UCITS ETF 1C </t>
  </si>
  <si>
    <t xml:space="preserve">db x-trackers Russell Midcap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</si>
  <si>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</si>
  <si>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</si>
  <si>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</si>
  <si>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Equal Weight UCITS ETF 1C </t>
  </si>
  <si>
    <t xml:space="preserve">db x-trackers S&amp;P 500 Inverse Daily UCITS ETF 1C </t>
  </si>
  <si>
    <t xml:space="preserve">db x-trackers S&amp;P 500 UCITS ETF 1C </t>
  </si>
  <si>
    <t>db x-trackers S&amp;P 500 UCITS ETF 3C (EUR hedged)</t>
  </si>
  <si>
    <t xml:space="preserve">db x-trackers S&amp;P Global Infrastructure UCITS ETF 1C </t>
  </si>
  <si>
    <t xml:space="preserve">db x-trackers S&amp;P Select Frontier UCITS ETF 1C </t>
  </si>
  <si>
    <t xml:space="preserve">db x-trackers S&amp;P/ASX 200 UCITS ETF (DR)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</si>
  <si>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</si>
  <si>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</si>
  <si>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</si>
  <si>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</si>
  <si>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</si>
  <si>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</si>
  <si>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</si>
  <si>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Short Daily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</si>
  <si>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</si>
  <si>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</si>
  <si>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Short Daily UCITS ETF 1C </t>
  </si>
  <si>
    <t xml:space="preserve">db x-trackers STOXX Europe 600 Health Care UCITS ETF 1C </t>
  </si>
  <si>
    <t xml:space="preserve">db x-trackers STOXX Europe 600 Industrial Goods Short Daily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</si>
  <si>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</si>
  <si>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</si>
  <si>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Short Daily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</si>
  <si>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</si>
  <si>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</si>
  <si>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</si>
  <si>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</si>
  <si>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</si>
  <si>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</si>
  <si>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</si>
  <si>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</si>
  <si>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</si>
  <si>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</si>
  <si>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</si>
  <si>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</si>
  <si>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</si>
  <si>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</si>
  <si>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</si>
  <si>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</si>
  <si>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</si>
  <si>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</si>
  <si>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</si>
  <si>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</si>
  <si>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/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</si>
  <si>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</si>
  <si>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</si>
  <si>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</si>
  <si>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</si>
  <si>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</si>
  <si>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</si>
  <si>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</si>
  <si>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</si>
  <si>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</si>
  <si>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</si>
  <si>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</si>
  <si>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</si>
  <si>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</si>
  <si>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</si>
  <si>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04/2015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</si>
  <si>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</si>
  <si>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</si>
  <si>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</si>
  <si>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</si>
  <si>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</si>
  <si>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</si>
  <si>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</si>
  <si>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</si>
  <si>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</si>
  <si>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</si>
  <si>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Market Vectors Gold Miners UCITS ETF</t>
  </si>
  <si>
    <t>IE00BQQP9F84</t>
  </si>
  <si>
    <t>Market Vectors Junior Gold Miners UCITS ETF</t>
  </si>
  <si>
    <t>IE00BQQP9G91</t>
  </si>
  <si>
    <t>IE00BVZ6SP04</t>
  </si>
  <si>
    <t>Unicredit ETF</t>
  </si>
  <si>
    <t>Market Vectors</t>
  </si>
  <si>
    <t>05/2015</t>
  </si>
  <si>
    <t>Turnover Report: May 2015</t>
  </si>
  <si>
    <t>iShares FTSE 100 UCITS ETF (Acc)</t>
  </si>
  <si>
    <t>db Copper Booster ETC (EUR)</t>
  </si>
  <si>
    <t>Designated Sponsor Report: May 2015</t>
  </si>
  <si>
    <t>k.A.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</si>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</sst>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98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4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5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2" fontId="2" fillId="0" borderId="0" xfId="1" applyNumberFormat="1" applyFont="1" applyAlignment="1">
      <alignment vertical="center"/>
    </xf>
    <xf numFmtId="0" fontId="2" fillId="0" borderId="25" xfId="4" applyFont="1" applyBorder="1" applyAlignment="1"/>
    <xf numFmtId="4" fontId="2" fillId="0" borderId="36" xfId="9" applyNumberFormat="1" applyFont="1" applyFill="1" applyBorder="1" applyAlignment="1">
      <alignment vertical="center"/>
    </xf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0" fontId="2" fillId="0" borderId="14" xfId="9" applyNumberFormat="1" applyFont="1" applyBorder="1" applyAlignment="1">
      <alignment horizontal="left" vertical="top"/>
    </xf>
    <xf numFmtId="0" fontId="2" fillId="6" borderId="14" xfId="9" applyNumberFormat="1" applyFont="1" applyFill="1" applyBorder="1" applyAlignment="1">
      <alignment horizontal="left" vertical="top"/>
    </xf>
    <xf numFmtId="4" fontId="2" fillId="6" borderId="0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2" fillId="6" borderId="16" xfId="9" applyNumberFormat="1" applyFont="1" applyFill="1" applyBorder="1" applyAlignment="1">
      <alignment horizontal="left" vertical="top"/>
    </xf>
    <xf numFmtId="0" fontId="6" fillId="0" borderId="6" xfId="1" applyFont="1" applyBorder="1" applyAlignment="1">
      <alignment vertical="center"/>
    </xf>
    <xf numFmtId="0" fontId="2" fillId="0" borderId="0" xfId="9" applyNumberFormat="1" applyFont="1" applyBorder="1" applyAlignment="1">
      <alignment horizontal="left" vertical="top"/>
    </xf>
    <xf numFmtId="4" fontId="1" fillId="0" borderId="0" xfId="13" applyNumberFormat="1" applyAlignment="1"/>
    <xf numFmtId="4" fontId="2" fillId="6" borderId="33" xfId="9" applyNumberFormat="1" applyFont="1" applyFill="1" applyBorder="1" applyAlignment="1">
      <alignment vertical="center"/>
    </xf>
    <xf numFmtId="164" fontId="2" fillId="0" borderId="31" xfId="11" applyNumberFormat="1" applyFont="1" applyBorder="1"/>
    <xf numFmtId="4" fontId="3" fillId="2" borderId="37" xfId="9" quotePrefix="1" applyNumberFormat="1" applyFont="1" applyFill="1" applyBorder="1" applyAlignment="1">
      <alignment horizontal="right" vertical="top" wrapText="1"/>
    </xf>
    <xf numFmtId="49" fontId="3" fillId="2" borderId="37" xfId="9" quotePrefix="1" applyNumberFormat="1" applyFont="1" applyFill="1" applyBorder="1" applyAlignment="1">
      <alignment horizontal="right" vertical="top" wrapText="1"/>
    </xf>
    <xf numFmtId="4" fontId="2" fillId="0" borderId="38" xfId="9" applyNumberFormat="1" applyFont="1" applyFill="1" applyBorder="1" applyAlignment="1">
      <alignment vertical="center"/>
    </xf>
    <xf numFmtId="4" fontId="2" fillId="0" borderId="39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2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41760</c:v>
              </c:pt>
              <c:pt idx="1">
                <c:v>41791</c:v>
              </c:pt>
              <c:pt idx="2">
                <c:v>41821</c:v>
              </c:pt>
              <c:pt idx="3">
                <c:v>41852</c:v>
              </c:pt>
              <c:pt idx="4">
                <c:v>41883</c:v>
              </c:pt>
              <c:pt idx="5">
                <c:v>41913</c:v>
              </c:pt>
              <c:pt idx="6">
                <c:v>41944</c:v>
              </c:pt>
              <c:pt idx="7">
                <c:v>41974</c:v>
              </c:pt>
              <c:pt idx="8">
                <c:v>42005</c:v>
              </c:pt>
              <c:pt idx="9">
                <c:v>42036</c:v>
              </c:pt>
              <c:pt idx="10">
                <c:v>42064</c:v>
              </c:pt>
              <c:pt idx="11">
                <c:v>42095</c:v>
              </c:pt>
              <c:pt idx="12">
                <c:v>42125</c:v>
              </c:pt>
            </c:numLit>
          </c:cat>
          <c:val>
            <c:numLit>
              <c:formatCode>General</c:formatCode>
              <c:ptCount val="13"/>
              <c:pt idx="0">
                <c:v>9199.6302304036981</c:v>
              </c:pt>
              <c:pt idx="1">
                <c:v>8511.6469280971196</c:v>
              </c:pt>
              <c:pt idx="2">
                <c:v>9948.5509704069118</c:v>
              </c:pt>
              <c:pt idx="3">
                <c:v>10968.876612848549</c:v>
              </c:pt>
              <c:pt idx="4">
                <c:v>10189.796363623273</c:v>
              </c:pt>
              <c:pt idx="5">
                <c:v>18201.12131161596</c:v>
              </c:pt>
              <c:pt idx="6">
                <c:v>10984.758402362926</c:v>
              </c:pt>
              <c:pt idx="7">
                <c:v>14602.322402893202</c:v>
              </c:pt>
              <c:pt idx="8">
                <c:v>18646.841223585041</c:v>
              </c:pt>
              <c:pt idx="9">
                <c:v>14647.169583364237</c:v>
              </c:pt>
              <c:pt idx="10">
                <c:v>17795.490834950659</c:v>
              </c:pt>
              <c:pt idx="11">
                <c:v>15306.075078856116</c:v>
              </c:pt>
              <c:pt idx="12">
                <c:v>14834.644602391711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9808"/>
        <c:axId val="91067904"/>
      </c:barChart>
      <c:catAx>
        <c:axId val="62919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6790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106790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91980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59008"/>
        <c:axId val="87260544"/>
        <c:axId val="0"/>
      </c:bar3DChart>
      <c:catAx>
        <c:axId val="872590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6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26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5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880768"/>
        <c:axId val="159326976"/>
        <c:axId val="0"/>
      </c:bar3DChart>
      <c:catAx>
        <c:axId val="1268807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2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2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80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081600"/>
        <c:axId val="184407168"/>
        <c:axId val="0"/>
      </c:bar3DChart>
      <c:catAx>
        <c:axId val="1830816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40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81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070272"/>
        <c:axId val="48165248"/>
        <c:axId val="0"/>
      </c:bar3DChart>
      <c:catAx>
        <c:axId val="202070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6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6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7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36128"/>
        <c:axId val="50337664"/>
        <c:axId val="0"/>
      </c:bar3DChart>
      <c:catAx>
        <c:axId val="503361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3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3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36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62240"/>
        <c:axId val="50363776"/>
        <c:axId val="0"/>
      </c:bar3DChart>
      <c:catAx>
        <c:axId val="503622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6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6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62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905792"/>
        <c:axId val="85907328"/>
        <c:axId val="0"/>
      </c:bar3DChart>
      <c:catAx>
        <c:axId val="859057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0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90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05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915520"/>
        <c:axId val="85917056"/>
        <c:axId val="0"/>
      </c:bar3DChart>
      <c:catAx>
        <c:axId val="859155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1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91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15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45184"/>
        <c:axId val="87246720"/>
        <c:axId val="0"/>
      </c:bar3DChart>
      <c:catAx>
        <c:axId val="872451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4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724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45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B2" sqref="B2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1" t="s">
        <v>280</v>
      </c>
      <c r="B1" s="138"/>
      <c r="C1" s="2"/>
      <c r="D1" s="2"/>
      <c r="E1" s="3"/>
      <c r="F1" s="4"/>
      <c r="G1" s="4"/>
    </row>
    <row r="2" spans="1:7" ht="24.75" customHeight="1" x14ac:dyDescent="0.2">
      <c r="A2" s="6" t="s">
        <v>3282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0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0"/>
      <c r="B26" s="130"/>
      <c r="C26" s="130"/>
      <c r="D26" s="130"/>
      <c r="E26" s="124"/>
      <c r="F26" s="124" t="e">
        <v>#N/A</v>
      </c>
      <c r="G26" s="124"/>
    </row>
    <row r="27" spans="1:7" ht="12.75" thickBot="1" x14ac:dyDescent="0.25">
      <c r="A27" s="130"/>
      <c r="B27" s="130"/>
      <c r="C27" s="130"/>
      <c r="D27" s="130"/>
      <c r="E27" s="124"/>
      <c r="F27" s="124"/>
      <c r="G27" s="124"/>
    </row>
    <row r="28" spans="1:7" ht="12.75" customHeight="1" x14ac:dyDescent="0.2">
      <c r="A28" s="183" t="s">
        <v>660</v>
      </c>
      <c r="B28" s="31"/>
      <c r="C28" s="34" t="s">
        <v>657</v>
      </c>
      <c r="D28" s="1"/>
      <c r="E28" s="183" t="s">
        <v>663</v>
      </c>
      <c r="F28" s="39"/>
      <c r="G28" s="40" t="s">
        <v>1026</v>
      </c>
    </row>
    <row r="29" spans="1:7" ht="12.75" customHeight="1" thickBot="1" x14ac:dyDescent="0.25">
      <c r="A29" s="184"/>
      <c r="B29" s="32"/>
      <c r="C29" s="33" t="s">
        <v>656</v>
      </c>
      <c r="D29" s="1"/>
      <c r="E29" s="184"/>
      <c r="F29" s="41"/>
      <c r="G29" s="42" t="s">
        <v>1027</v>
      </c>
    </row>
    <row r="30" spans="1:7" ht="17.25" customHeight="1" x14ac:dyDescent="0.2">
      <c r="A30" s="35" t="s">
        <v>2814</v>
      </c>
      <c r="B30" s="12" t="s">
        <v>2797</v>
      </c>
      <c r="C30" s="159">
        <v>3.43394736842105</v>
      </c>
      <c r="D30"/>
      <c r="E30" s="35" t="s">
        <v>2631</v>
      </c>
      <c r="F30" s="12" t="s">
        <v>584</v>
      </c>
      <c r="G30" s="159">
        <v>1630.6239862109999</v>
      </c>
    </row>
    <row r="31" spans="1:7" ht="17.25" customHeight="1" x14ac:dyDescent="0.2">
      <c r="A31" s="36" t="s">
        <v>2188</v>
      </c>
      <c r="B31" s="13" t="s">
        <v>345</v>
      </c>
      <c r="C31" s="43">
        <v>3.5619473684210501</v>
      </c>
      <c r="D31"/>
      <c r="E31" s="36" t="s">
        <v>2146</v>
      </c>
      <c r="F31" s="13" t="s">
        <v>591</v>
      </c>
      <c r="G31" s="43">
        <v>708.85954763100005</v>
      </c>
    </row>
    <row r="32" spans="1:7" ht="17.25" customHeight="1" x14ac:dyDescent="0.2">
      <c r="A32" s="36" t="s">
        <v>2044</v>
      </c>
      <c r="B32" s="13" t="s">
        <v>414</v>
      </c>
      <c r="C32" s="43">
        <v>4.96352631578947</v>
      </c>
      <c r="D32"/>
      <c r="E32" s="36" t="s">
        <v>2169</v>
      </c>
      <c r="F32" s="13" t="s">
        <v>605</v>
      </c>
      <c r="G32" s="43">
        <v>376.88888218800003</v>
      </c>
    </row>
    <row r="33" spans="1:7" ht="17.25" customHeight="1" x14ac:dyDescent="0.2">
      <c r="A33" s="36" t="s">
        <v>2529</v>
      </c>
      <c r="B33" s="13" t="s">
        <v>244</v>
      </c>
      <c r="C33" s="43">
        <v>5.8758947368421097</v>
      </c>
      <c r="D33"/>
      <c r="E33" s="36" t="s">
        <v>2193</v>
      </c>
      <c r="F33" s="13" t="s">
        <v>339</v>
      </c>
      <c r="G33" s="43">
        <v>304.05967603300002</v>
      </c>
    </row>
    <row r="34" spans="1:7" ht="17.25" customHeight="1" x14ac:dyDescent="0.2">
      <c r="A34" s="36" t="s">
        <v>2090</v>
      </c>
      <c r="B34" s="13" t="s">
        <v>1985</v>
      </c>
      <c r="C34" s="43">
        <v>6.1772105263157897</v>
      </c>
      <c r="D34"/>
      <c r="E34" s="36" t="s">
        <v>2480</v>
      </c>
      <c r="F34" s="13" t="s">
        <v>592</v>
      </c>
      <c r="G34" s="43">
        <v>266.94511478499999</v>
      </c>
    </row>
    <row r="35" spans="1:7" ht="17.25" customHeight="1" x14ac:dyDescent="0.2">
      <c r="A35" s="36" t="s">
        <v>2225</v>
      </c>
      <c r="B35" s="13" t="s">
        <v>172</v>
      </c>
      <c r="C35" s="43">
        <v>6.2784210526315798</v>
      </c>
      <c r="D35"/>
      <c r="E35" s="36" t="s">
        <v>2148</v>
      </c>
      <c r="F35" s="13" t="s">
        <v>589</v>
      </c>
      <c r="G35" s="43">
        <v>196.16334598500001</v>
      </c>
    </row>
    <row r="36" spans="1:7" ht="17.25" customHeight="1" x14ac:dyDescent="0.2">
      <c r="A36" s="36" t="s">
        <v>2499</v>
      </c>
      <c r="B36" s="13" t="s">
        <v>245</v>
      </c>
      <c r="C36" s="43">
        <v>6.28757894736842</v>
      </c>
      <c r="D36"/>
      <c r="E36" s="36" t="s">
        <v>2190</v>
      </c>
      <c r="F36" s="13" t="s">
        <v>925</v>
      </c>
      <c r="G36" s="43">
        <v>171.239809114</v>
      </c>
    </row>
    <row r="37" spans="1:7" ht="17.25" customHeight="1" x14ac:dyDescent="0.2">
      <c r="A37" s="36" t="s">
        <v>2193</v>
      </c>
      <c r="B37" s="13" t="s">
        <v>339</v>
      </c>
      <c r="C37" s="43">
        <v>7.4185263157894701</v>
      </c>
      <c r="D37"/>
      <c r="E37" s="36" t="s">
        <v>2814</v>
      </c>
      <c r="F37" s="13" t="s">
        <v>2797</v>
      </c>
      <c r="G37" s="43">
        <v>152.88213479699999</v>
      </c>
    </row>
    <row r="38" spans="1:7" ht="17.25" customHeight="1" x14ac:dyDescent="0.2">
      <c r="A38" s="36" t="s">
        <v>2098</v>
      </c>
      <c r="B38" s="13" t="s">
        <v>417</v>
      </c>
      <c r="C38" s="43">
        <v>8.1026842105263199</v>
      </c>
      <c r="D38"/>
      <c r="E38" s="36" t="s">
        <v>1667</v>
      </c>
      <c r="F38" s="13" t="s">
        <v>332</v>
      </c>
      <c r="G38" s="43">
        <v>139.00183754</v>
      </c>
    </row>
    <row r="39" spans="1:7" ht="17.25" customHeight="1" thickBot="1" x14ac:dyDescent="0.25">
      <c r="A39" s="16" t="s">
        <v>2242</v>
      </c>
      <c r="B39" s="15" t="s">
        <v>285</v>
      </c>
      <c r="C39" s="44">
        <v>8.1807368421052598</v>
      </c>
      <c r="D39"/>
      <c r="E39" s="16" t="s">
        <v>2162</v>
      </c>
      <c r="F39" s="15" t="s">
        <v>405</v>
      </c>
      <c r="G39" s="44">
        <v>138.58420428700001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0"/>
      <c r="B41" s="130"/>
      <c r="C41" s="130"/>
      <c r="E41" s="124"/>
      <c r="F41" s="124"/>
      <c r="G41" s="124"/>
    </row>
    <row r="42" spans="1:7" ht="12.75" x14ac:dyDescent="0.2">
      <c r="A42" s="183" t="s">
        <v>661</v>
      </c>
      <c r="B42" s="31"/>
      <c r="C42" s="34" t="s">
        <v>657</v>
      </c>
      <c r="D42" s="130"/>
      <c r="E42" s="185" t="s">
        <v>662</v>
      </c>
      <c r="F42" s="39"/>
      <c r="G42" s="40" t="s">
        <v>1026</v>
      </c>
    </row>
    <row r="43" spans="1:7" ht="12.75" customHeight="1" thickBot="1" x14ac:dyDescent="0.25">
      <c r="A43" s="184"/>
      <c r="B43" s="32"/>
      <c r="C43" s="33" t="s">
        <v>656</v>
      </c>
      <c r="D43" s="123"/>
      <c r="E43" s="186"/>
      <c r="F43" s="41"/>
      <c r="G43" s="42" t="s">
        <v>1027</v>
      </c>
    </row>
    <row r="44" spans="1:7" ht="17.25" customHeight="1" x14ac:dyDescent="0.2">
      <c r="A44" s="36" t="s">
        <v>1664</v>
      </c>
      <c r="B44" s="12" t="s">
        <v>124</v>
      </c>
      <c r="C44" s="43">
        <v>0.65421052631578902</v>
      </c>
      <c r="D44" s="1"/>
      <c r="E44" s="36" t="s">
        <v>2204</v>
      </c>
      <c r="F44" s="12" t="s">
        <v>47</v>
      </c>
      <c r="G44" s="43">
        <v>162.86569024000002</v>
      </c>
    </row>
    <row r="45" spans="1:7" ht="17.25" customHeight="1" x14ac:dyDescent="0.2">
      <c r="A45" s="36" t="s">
        <v>2196</v>
      </c>
      <c r="B45" s="14" t="s">
        <v>905</v>
      </c>
      <c r="C45" s="43">
        <v>3.5836842105263198</v>
      </c>
      <c r="E45" s="36" t="s">
        <v>1957</v>
      </c>
      <c r="F45" s="14" t="s">
        <v>1379</v>
      </c>
      <c r="G45" s="43">
        <v>99.220757030000001</v>
      </c>
    </row>
    <row r="46" spans="1:7" ht="17.25" customHeight="1" x14ac:dyDescent="0.2">
      <c r="A46" s="36" t="s">
        <v>2264</v>
      </c>
      <c r="B46" s="14" t="s">
        <v>49</v>
      </c>
      <c r="C46" s="43">
        <v>3.8057368421052602</v>
      </c>
      <c r="E46" s="36" t="s">
        <v>1664</v>
      </c>
      <c r="F46" s="14" t="s">
        <v>124</v>
      </c>
      <c r="G46" s="43">
        <v>80.193945496999987</v>
      </c>
    </row>
    <row r="47" spans="1:7" ht="17.25" customHeight="1" x14ac:dyDescent="0.2">
      <c r="A47" s="36" t="s">
        <v>2201</v>
      </c>
      <c r="B47" s="14" t="s">
        <v>902</v>
      </c>
      <c r="C47" s="43">
        <v>4.2044210526315799</v>
      </c>
      <c r="E47" s="36" t="s">
        <v>2121</v>
      </c>
      <c r="F47" s="14" t="s">
        <v>251</v>
      </c>
      <c r="G47" s="43">
        <v>72.439792107999992</v>
      </c>
    </row>
    <row r="48" spans="1:7" ht="17.25" customHeight="1" x14ac:dyDescent="0.2">
      <c r="A48" s="36" t="s">
        <v>2232</v>
      </c>
      <c r="B48" s="14" t="s">
        <v>44</v>
      </c>
      <c r="C48" s="43">
        <v>4.2885789473684204</v>
      </c>
      <c r="E48" s="36" t="s">
        <v>2308</v>
      </c>
      <c r="F48" s="14" t="s">
        <v>48</v>
      </c>
      <c r="G48" s="43">
        <v>61.945870859999999</v>
      </c>
    </row>
    <row r="49" spans="1:7" ht="17.25" customHeight="1" x14ac:dyDescent="0.2">
      <c r="A49" s="36" t="s">
        <v>2205</v>
      </c>
      <c r="B49" s="14" t="s">
        <v>903</v>
      </c>
      <c r="C49" s="43">
        <v>4.3109473684210498</v>
      </c>
      <c r="E49" s="36" t="s">
        <v>1660</v>
      </c>
      <c r="F49" s="14" t="s">
        <v>138</v>
      </c>
      <c r="G49" s="43">
        <v>59.281965462999999</v>
      </c>
    </row>
    <row r="50" spans="1:7" ht="17.25" customHeight="1" x14ac:dyDescent="0.2">
      <c r="A50" s="36" t="s">
        <v>2217</v>
      </c>
      <c r="B50" s="14" t="s">
        <v>46</v>
      </c>
      <c r="C50" s="43">
        <v>4.71763157894737</v>
      </c>
      <c r="E50" s="36" t="s">
        <v>1962</v>
      </c>
      <c r="F50" s="14" t="s">
        <v>1382</v>
      </c>
      <c r="G50" s="43">
        <v>48.401952030000004</v>
      </c>
    </row>
    <row r="51" spans="1:7" ht="17.25" customHeight="1" x14ac:dyDescent="0.2">
      <c r="A51" s="36" t="s">
        <v>2257</v>
      </c>
      <c r="B51" s="14" t="s">
        <v>45</v>
      </c>
      <c r="C51" s="43">
        <v>4.7240526315789504</v>
      </c>
      <c r="E51" s="36" t="s">
        <v>2208</v>
      </c>
      <c r="F51" s="14" t="s">
        <v>906</v>
      </c>
      <c r="G51" s="43">
        <v>48.023941055999998</v>
      </c>
    </row>
    <row r="52" spans="1:7" ht="17.25" customHeight="1" x14ac:dyDescent="0.2">
      <c r="A52" s="36" t="s">
        <v>2364</v>
      </c>
      <c r="B52" s="14" t="s">
        <v>190</v>
      </c>
      <c r="C52" s="43">
        <v>4.77289473684211</v>
      </c>
      <c r="D52" s="5"/>
      <c r="E52" s="36" t="s">
        <v>1752</v>
      </c>
      <c r="F52" s="14" t="s">
        <v>18</v>
      </c>
      <c r="G52" s="43">
        <v>46.426839460000004</v>
      </c>
    </row>
    <row r="53" spans="1:7" ht="17.25" customHeight="1" thickBot="1" x14ac:dyDescent="0.25">
      <c r="A53" s="16" t="s">
        <v>2373</v>
      </c>
      <c r="B53" s="15" t="s">
        <v>186</v>
      </c>
      <c r="C53" s="44">
        <v>4.8355789473684201</v>
      </c>
      <c r="D53" s="5"/>
      <c r="E53" s="16" t="s">
        <v>1734</v>
      </c>
      <c r="F53" s="15" t="s">
        <v>2854</v>
      </c>
      <c r="G53" s="44">
        <v>44.990516159999999</v>
      </c>
    </row>
    <row r="54" spans="1:7" ht="17.25" customHeight="1" thickBot="1" x14ac:dyDescent="0.25">
      <c r="A54" s="133"/>
      <c r="B54" s="134"/>
      <c r="C54" s="135"/>
      <c r="D54" s="5"/>
      <c r="E54" s="133"/>
      <c r="F54" s="124"/>
      <c r="G54" s="136"/>
    </row>
    <row r="55" spans="1:7" ht="17.25" customHeight="1" x14ac:dyDescent="0.2">
      <c r="A55" s="183" t="s">
        <v>658</v>
      </c>
      <c r="B55" s="31"/>
      <c r="C55" s="34" t="s">
        <v>657</v>
      </c>
      <c r="D55" s="124"/>
      <c r="E55" s="183" t="s">
        <v>659</v>
      </c>
      <c r="F55" s="39"/>
      <c r="G55" s="40" t="s">
        <v>1026</v>
      </c>
    </row>
    <row r="56" spans="1:7" ht="12.75" customHeight="1" thickBot="1" x14ac:dyDescent="0.25">
      <c r="A56" s="184"/>
      <c r="B56" s="32"/>
      <c r="C56" s="33" t="s">
        <v>656</v>
      </c>
      <c r="D56" s="30"/>
      <c r="E56" s="184"/>
      <c r="F56" s="41"/>
      <c r="G56" s="42" t="s">
        <v>1027</v>
      </c>
    </row>
    <row r="57" spans="1:7" ht="18" customHeight="1" x14ac:dyDescent="0.2">
      <c r="A57" s="35" t="s">
        <v>2479</v>
      </c>
      <c r="B57" s="12" t="s">
        <v>901</v>
      </c>
      <c r="C57" s="43">
        <v>19.396789473684201</v>
      </c>
      <c r="D57" s="30"/>
      <c r="E57" s="35" t="s">
        <v>2479</v>
      </c>
      <c r="F57" s="12" t="s">
        <v>901</v>
      </c>
      <c r="G57" s="43">
        <v>16.561460725</v>
      </c>
    </row>
    <row r="58" spans="1:7" ht="17.25" customHeight="1" x14ac:dyDescent="0.2">
      <c r="A58" s="36" t="s">
        <v>2500</v>
      </c>
      <c r="B58" s="13" t="s">
        <v>512</v>
      </c>
      <c r="C58" s="43">
        <v>19.9354736842105</v>
      </c>
      <c r="E58" s="36" t="s">
        <v>2037</v>
      </c>
      <c r="F58" s="13" t="s">
        <v>22</v>
      </c>
      <c r="G58" s="43">
        <v>11.792538929999999</v>
      </c>
    </row>
    <row r="59" spans="1:7" ht="17.25" customHeight="1" x14ac:dyDescent="0.2">
      <c r="A59" s="36" t="s">
        <v>2501</v>
      </c>
      <c r="B59" s="13" t="s">
        <v>513</v>
      </c>
      <c r="C59" s="43">
        <v>25.047947368421099</v>
      </c>
      <c r="E59" s="36" t="s">
        <v>2742</v>
      </c>
      <c r="F59" s="13" t="s">
        <v>100</v>
      </c>
      <c r="G59" s="43">
        <v>9.5407605760000003</v>
      </c>
    </row>
    <row r="60" spans="1:7" ht="17.25" customHeight="1" x14ac:dyDescent="0.2">
      <c r="A60" s="7" t="s">
        <v>2449</v>
      </c>
      <c r="B60" s="7" t="s">
        <v>344</v>
      </c>
      <c r="C60" s="162">
        <v>26.177421052631601</v>
      </c>
      <c r="E60" s="7" t="s">
        <v>2449</v>
      </c>
      <c r="F60" s="7" t="s">
        <v>344</v>
      </c>
      <c r="G60" s="162">
        <v>6.8106668959999999</v>
      </c>
    </row>
    <row r="61" spans="1:7" ht="17.25" customHeight="1" thickBot="1" x14ac:dyDescent="0.25">
      <c r="A61" s="16" t="s">
        <v>2590</v>
      </c>
      <c r="B61" s="15" t="s">
        <v>1329</v>
      </c>
      <c r="C61" s="44">
        <v>30.9904736842105</v>
      </c>
      <c r="E61" s="16" t="s">
        <v>2500</v>
      </c>
      <c r="F61" s="15" t="s">
        <v>512</v>
      </c>
      <c r="G61" s="44">
        <v>6.2990329200000001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1280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63</v>
      </c>
      <c r="B65" s="5"/>
      <c r="C65" s="5"/>
      <c r="D65" s="5"/>
      <c r="E65" s="7"/>
      <c r="F65" s="7"/>
      <c r="G65" s="7"/>
    </row>
    <row r="68" spans="1:7" x14ac:dyDescent="0.2">
      <c r="E68" s="5">
        <v>0</v>
      </c>
    </row>
    <row r="298" spans="1:5" x14ac:dyDescent="0.2">
      <c r="A298" s="7" t="s">
        <v>1002</v>
      </c>
      <c r="B298" s="7" t="s">
        <v>1003</v>
      </c>
      <c r="C298" s="7" t="s">
        <v>876</v>
      </c>
    </row>
    <row r="299" spans="1:5" x14ac:dyDescent="0.2">
      <c r="A299" s="7" t="s">
        <v>999</v>
      </c>
      <c r="B299" s="7" t="s">
        <v>1000</v>
      </c>
      <c r="C299" s="7" t="s">
        <v>650</v>
      </c>
      <c r="D299" s="7" t="s">
        <v>210</v>
      </c>
    </row>
    <row r="300" spans="1:5" x14ac:dyDescent="0.2">
      <c r="A300" s="7" t="s">
        <v>1016</v>
      </c>
      <c r="B300" s="7" t="s">
        <v>1006</v>
      </c>
      <c r="C300" s="7" t="s">
        <v>951</v>
      </c>
      <c r="D300" s="7" t="s">
        <v>210</v>
      </c>
    </row>
    <row r="301" spans="1:5" x14ac:dyDescent="0.2">
      <c r="A301" s="7" t="s">
        <v>1017</v>
      </c>
      <c r="B301" s="7" t="s">
        <v>1007</v>
      </c>
      <c r="C301" s="7" t="s">
        <v>951</v>
      </c>
      <c r="D301" s="7" t="s">
        <v>211</v>
      </c>
      <c r="E301" s="5" t="s">
        <v>998</v>
      </c>
    </row>
    <row r="302" spans="1:5" x14ac:dyDescent="0.2">
      <c r="A302" s="7" t="s">
        <v>1018</v>
      </c>
      <c r="B302" s="7" t="s">
        <v>1008</v>
      </c>
      <c r="C302" s="7" t="s">
        <v>951</v>
      </c>
      <c r="D302" s="7" t="s">
        <v>211</v>
      </c>
      <c r="E302" s="5" t="s">
        <v>998</v>
      </c>
    </row>
    <row r="303" spans="1:5" x14ac:dyDescent="0.2">
      <c r="A303" s="7" t="s">
        <v>1019</v>
      </c>
      <c r="B303" s="7" t="s">
        <v>1009</v>
      </c>
      <c r="C303" s="7" t="s">
        <v>951</v>
      </c>
      <c r="D303" s="7" t="s">
        <v>211</v>
      </c>
      <c r="E303" s="5" t="s">
        <v>212</v>
      </c>
    </row>
    <row r="304" spans="1:5" x14ac:dyDescent="0.2">
      <c r="A304" s="7" t="s">
        <v>1020</v>
      </c>
      <c r="B304" s="7" t="s">
        <v>1010</v>
      </c>
      <c r="C304" s="7" t="s">
        <v>951</v>
      </c>
      <c r="D304" s="7" t="s">
        <v>211</v>
      </c>
      <c r="E304" s="5" t="s">
        <v>212</v>
      </c>
    </row>
    <row r="305" spans="1:5" x14ac:dyDescent="0.2">
      <c r="A305" s="7" t="s">
        <v>1021</v>
      </c>
      <c r="B305" s="7" t="s">
        <v>1011</v>
      </c>
      <c r="C305" s="7" t="s">
        <v>951</v>
      </c>
      <c r="D305" s="7" t="s">
        <v>211</v>
      </c>
      <c r="E305" s="5" t="s">
        <v>212</v>
      </c>
    </row>
    <row r="306" spans="1:5" x14ac:dyDescent="0.2">
      <c r="A306" s="7" t="s">
        <v>1022</v>
      </c>
      <c r="B306" s="7" t="s">
        <v>1012</v>
      </c>
      <c r="C306" s="7" t="s">
        <v>951</v>
      </c>
      <c r="D306" s="7" t="s">
        <v>211</v>
      </c>
      <c r="E306" s="5" t="s">
        <v>212</v>
      </c>
    </row>
    <row r="307" spans="1:5" x14ac:dyDescent="0.2">
      <c r="A307" s="7" t="s">
        <v>1023</v>
      </c>
      <c r="B307" s="7" t="s">
        <v>1013</v>
      </c>
      <c r="C307" s="7" t="s">
        <v>951</v>
      </c>
      <c r="D307" s="7" t="s">
        <v>211</v>
      </c>
      <c r="E307" s="5" t="s">
        <v>212</v>
      </c>
    </row>
    <row r="308" spans="1:5" x14ac:dyDescent="0.2">
      <c r="A308" s="7" t="s">
        <v>1024</v>
      </c>
      <c r="B308" s="7" t="s">
        <v>1014</v>
      </c>
      <c r="C308" s="7" t="s">
        <v>951</v>
      </c>
      <c r="D308" s="7" t="s">
        <v>211</v>
      </c>
      <c r="E308" s="5" t="s">
        <v>212</v>
      </c>
    </row>
    <row r="309" spans="1:5" x14ac:dyDescent="0.2">
      <c r="A309" s="7" t="s">
        <v>1025</v>
      </c>
      <c r="B309" s="7" t="s">
        <v>1015</v>
      </c>
      <c r="C309" s="7" t="s">
        <v>951</v>
      </c>
      <c r="D309" s="7" t="s">
        <v>211</v>
      </c>
      <c r="E309" s="5" t="s">
        <v>212</v>
      </c>
    </row>
    <row r="310" spans="1:5" x14ac:dyDescent="0.2">
      <c r="D310" s="7" t="s">
        <v>211</v>
      </c>
      <c r="E310" s="5" t="s">
        <v>212</v>
      </c>
    </row>
    <row r="311" spans="1:5" x14ac:dyDescent="0.2">
      <c r="E311" s="5" t="s">
        <v>212</v>
      </c>
    </row>
    <row r="312" spans="1:5" x14ac:dyDescent="0.2">
      <c r="E312" s="5" t="s">
        <v>212</v>
      </c>
    </row>
    <row r="352" spans="1:4" x14ac:dyDescent="0.2">
      <c r="A352" s="5"/>
      <c r="B352" s="5"/>
      <c r="C352" s="5"/>
      <c r="D352" s="7" t="s">
        <v>256</v>
      </c>
    </row>
    <row r="430" spans="1:4" x14ac:dyDescent="0.2">
      <c r="A430" s="5"/>
      <c r="B430" s="5"/>
      <c r="C430" s="5"/>
      <c r="D430" s="7" t="s">
        <v>256</v>
      </c>
    </row>
    <row r="566" spans="1:4" x14ac:dyDescent="0.2">
      <c r="A566" s="5"/>
      <c r="B566" s="5"/>
      <c r="C566" s="5"/>
      <c r="D566" s="7" t="s">
        <v>256</v>
      </c>
    </row>
    <row r="618" spans="1:4" x14ac:dyDescent="0.2">
      <c r="A618" s="5"/>
      <c r="B618" s="5"/>
      <c r="C618" s="5"/>
      <c r="D618" s="7" t="s">
        <v>256</v>
      </c>
    </row>
    <row r="1229" spans="1:4" x14ac:dyDescent="0.2">
      <c r="A1229" s="5"/>
      <c r="B1229" s="5"/>
      <c r="C1229" s="5"/>
      <c r="D1229" s="7" t="s">
        <v>256</v>
      </c>
    </row>
    <row r="1240" spans="1:4" x14ac:dyDescent="0.2">
      <c r="A1240" s="5"/>
      <c r="B1240" s="5"/>
      <c r="C1240" s="5"/>
      <c r="D1240" s="7" t="s">
        <v>256</v>
      </c>
    </row>
    <row r="1243" spans="1:4" x14ac:dyDescent="0.2">
      <c r="A1243" s="5"/>
      <c r="B1243" s="5"/>
      <c r="C1243" s="5"/>
      <c r="D1243" s="7" t="s">
        <v>256</v>
      </c>
    </row>
    <row r="1254" spans="1:4" x14ac:dyDescent="0.2">
      <c r="A1254" s="5"/>
      <c r="B1254" s="5"/>
      <c r="C1254" s="5"/>
      <c r="D1254" s="7" t="s">
        <v>256</v>
      </c>
    </row>
    <row r="1266" spans="1:4" x14ac:dyDescent="0.2">
      <c r="A1266" s="5"/>
      <c r="B1266" s="5"/>
      <c r="C1266" s="5"/>
      <c r="D1266" s="7" t="s">
        <v>256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5"/>
  <sheetViews>
    <sheetView showGridLines="0" zoomScale="101" zoomScaleNormal="101" workbookViewId="0">
      <pane ySplit="6" topLeftCell="A7" activePane="bottomLeft" state="frozen"/>
      <selection activeCell="B2" sqref="B2"/>
      <selection pane="bottomLeft" activeCell="B2" sqref="B2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62.28515625" style="157" customWidth="1"/>
    <col min="13" max="13" width="12.42578125" style="157" bestFit="1" customWidth="1"/>
    <col min="14" max="14" width="19.85546875" style="157" customWidth="1"/>
    <col min="15" max="15" width="16.7109375" style="157" customWidth="1"/>
    <col min="16" max="16384" width="9.140625" style="157"/>
  </cols>
  <sheetData>
    <row r="1" spans="1:14" ht="20.25" x14ac:dyDescent="0.2">
      <c r="A1" s="53" t="s">
        <v>280</v>
      </c>
    </row>
    <row r="2" spans="1:14" ht="15.75" customHeight="1" x14ac:dyDescent="0.2">
      <c r="A2" s="6" t="s">
        <v>3282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0"/>
      <c r="G4" s="120"/>
      <c r="H4" s="120"/>
      <c r="I4" s="120"/>
      <c r="J4" s="120"/>
      <c r="K4" s="120"/>
    </row>
    <row r="5" spans="1:14" s="67" customFormat="1" ht="30.75" customHeight="1" x14ac:dyDescent="0.2">
      <c r="A5" s="56" t="s">
        <v>370</v>
      </c>
      <c r="B5" s="56" t="s">
        <v>98</v>
      </c>
      <c r="C5" s="56" t="s">
        <v>2187</v>
      </c>
      <c r="D5" s="56" t="s">
        <v>209</v>
      </c>
      <c r="E5" s="100" t="s">
        <v>1582</v>
      </c>
      <c r="F5" s="56" t="s">
        <v>644</v>
      </c>
      <c r="G5" s="56"/>
      <c r="H5" s="56"/>
      <c r="I5" s="56"/>
      <c r="J5" s="56" t="s">
        <v>277</v>
      </c>
      <c r="K5" s="56" t="s">
        <v>167</v>
      </c>
    </row>
    <row r="6" spans="1:14" ht="22.5" x14ac:dyDescent="0.2">
      <c r="A6" s="77"/>
      <c r="B6" s="77"/>
      <c r="C6" s="77"/>
      <c r="D6" s="77"/>
      <c r="E6" s="101"/>
      <c r="F6" s="78" t="s">
        <v>3281</v>
      </c>
      <c r="G6" s="78" t="s">
        <v>3263</v>
      </c>
      <c r="H6" s="79" t="s">
        <v>95</v>
      </c>
      <c r="I6" s="80" t="s">
        <v>96</v>
      </c>
      <c r="J6" s="81" t="s">
        <v>278</v>
      </c>
      <c r="K6" s="81" t="s">
        <v>891</v>
      </c>
    </row>
    <row r="7" spans="1:14" ht="12.75" x14ac:dyDescent="0.2">
      <c r="A7" s="116" t="s">
        <v>2631</v>
      </c>
      <c r="B7" s="116" t="s">
        <v>584</v>
      </c>
      <c r="C7" s="116" t="s">
        <v>875</v>
      </c>
      <c r="D7" s="116" t="s">
        <v>211</v>
      </c>
      <c r="E7" s="116" t="s">
        <v>998</v>
      </c>
      <c r="F7" s="117">
        <v>1630.6239862109999</v>
      </c>
      <c r="G7" s="117">
        <v>1831.6606601379999</v>
      </c>
      <c r="H7" s="74">
        <f t="shared" ref="H7:H70" si="0">IF(ISERROR(F7/G7-1),"",IF((F7/G7-1)&gt;10000%,"",F7/G7-1))</f>
        <v>-0.109756505832174</v>
      </c>
      <c r="I7" s="118">
        <f t="shared" ref="I7:I70" si="1">F7/$F$1062</f>
        <v>0.11018019879992212</v>
      </c>
      <c r="J7" s="119">
        <v>8355.9820100300003</v>
      </c>
      <c r="K7" s="119">
        <v>3.6004210526315799</v>
      </c>
      <c r="M7"/>
      <c r="N7" s="161" t="s">
        <v>3248</v>
      </c>
    </row>
    <row r="8" spans="1:14" ht="12.75" x14ac:dyDescent="0.2">
      <c r="A8" s="116" t="s">
        <v>2188</v>
      </c>
      <c r="B8" s="116" t="s">
        <v>345</v>
      </c>
      <c r="C8" s="116" t="s">
        <v>1861</v>
      </c>
      <c r="D8" s="116" t="s">
        <v>211</v>
      </c>
      <c r="E8" s="116" t="s">
        <v>998</v>
      </c>
      <c r="F8" s="117">
        <v>1044.121731018</v>
      </c>
      <c r="G8" s="117">
        <v>826.56849231700005</v>
      </c>
      <c r="H8" s="74">
        <f t="shared" si="0"/>
        <v>0.26320049786940758</v>
      </c>
      <c r="I8" s="118">
        <f t="shared" si="1"/>
        <v>7.0550624097096948E-2</v>
      </c>
      <c r="J8" s="119">
        <v>1388.42746807</v>
      </c>
      <c r="K8" s="119">
        <v>3.5619473684210501</v>
      </c>
      <c r="M8"/>
      <c r="N8" s="161" t="s">
        <v>3248</v>
      </c>
    </row>
    <row r="9" spans="1:14" ht="12.75" x14ac:dyDescent="0.2">
      <c r="A9" s="116" t="s">
        <v>2146</v>
      </c>
      <c r="B9" s="116" t="s">
        <v>591</v>
      </c>
      <c r="C9" s="116" t="s">
        <v>875</v>
      </c>
      <c r="D9" s="116" t="s">
        <v>211</v>
      </c>
      <c r="E9" s="116" t="s">
        <v>212</v>
      </c>
      <c r="F9" s="117">
        <v>708.85954763100005</v>
      </c>
      <c r="G9" s="117">
        <v>649.16223537999997</v>
      </c>
      <c r="H9" s="74">
        <f t="shared" si="0"/>
        <v>9.1960543909420656E-2</v>
      </c>
      <c r="I9" s="118">
        <f t="shared" si="1"/>
        <v>4.7897177117263469E-2</v>
      </c>
      <c r="J9" s="119">
        <v>7183.8379204599996</v>
      </c>
      <c r="K9" s="119">
        <v>6.4088947368421003</v>
      </c>
      <c r="M9"/>
      <c r="N9" s="161" t="s">
        <v>3248</v>
      </c>
    </row>
    <row r="10" spans="1:14" ht="12.75" x14ac:dyDescent="0.2">
      <c r="A10" s="116" t="s">
        <v>2189</v>
      </c>
      <c r="B10" s="116" t="s">
        <v>99</v>
      </c>
      <c r="C10" s="116" t="s">
        <v>650</v>
      </c>
      <c r="D10" s="116" t="s">
        <v>211</v>
      </c>
      <c r="E10" s="116" t="s">
        <v>998</v>
      </c>
      <c r="F10" s="117">
        <v>450.50095122699997</v>
      </c>
      <c r="G10" s="117">
        <v>632.81801255300002</v>
      </c>
      <c r="H10" s="74">
        <f t="shared" si="0"/>
        <v>-0.28810346372801854</v>
      </c>
      <c r="I10" s="118">
        <f t="shared" si="1"/>
        <v>3.0440055331874671E-2</v>
      </c>
      <c r="J10" s="119">
        <v>4318.5103140816</v>
      </c>
      <c r="K10" s="119">
        <v>5.9337368421052599</v>
      </c>
      <c r="M10"/>
      <c r="N10" s="161" t="s">
        <v>3248</v>
      </c>
    </row>
    <row r="11" spans="1:14" ht="12.75" x14ac:dyDescent="0.2">
      <c r="A11" s="116" t="s">
        <v>2169</v>
      </c>
      <c r="B11" s="59" t="s">
        <v>605</v>
      </c>
      <c r="C11" s="59" t="s">
        <v>875</v>
      </c>
      <c r="D11" s="116" t="s">
        <v>211</v>
      </c>
      <c r="E11" s="116" t="s">
        <v>212</v>
      </c>
      <c r="F11" s="117">
        <v>376.88888218800003</v>
      </c>
      <c r="G11" s="117">
        <v>686.51880885499997</v>
      </c>
      <c r="H11" s="74">
        <f t="shared" si="0"/>
        <v>-0.45101448448792181</v>
      </c>
      <c r="I11" s="118">
        <f t="shared" si="1"/>
        <v>2.5466135857258827E-2</v>
      </c>
      <c r="J11" s="119">
        <v>5031.0232978399999</v>
      </c>
      <c r="K11" s="119">
        <v>9.0948421052631598</v>
      </c>
      <c r="M11"/>
      <c r="N11" s="161" t="s">
        <v>3248</v>
      </c>
    </row>
    <row r="12" spans="1:14" ht="12.75" x14ac:dyDescent="0.2">
      <c r="A12" s="116" t="s">
        <v>2193</v>
      </c>
      <c r="B12" s="116" t="s">
        <v>339</v>
      </c>
      <c r="C12" s="116" t="s">
        <v>650</v>
      </c>
      <c r="D12" s="116" t="s">
        <v>210</v>
      </c>
      <c r="E12" s="116" t="s">
        <v>998</v>
      </c>
      <c r="F12" s="117">
        <v>304.05967603300002</v>
      </c>
      <c r="G12" s="117">
        <v>262.42481727000001</v>
      </c>
      <c r="H12" s="74">
        <f t="shared" si="0"/>
        <v>0.15865442604143376</v>
      </c>
      <c r="I12" s="118">
        <f t="shared" si="1"/>
        <v>2.0545113916913056E-2</v>
      </c>
      <c r="J12" s="119">
        <v>455.36847141329997</v>
      </c>
      <c r="K12" s="119">
        <v>7.4185263157894701</v>
      </c>
      <c r="M12"/>
      <c r="N12" s="161" t="s">
        <v>3248</v>
      </c>
    </row>
    <row r="13" spans="1:14" ht="12.75" x14ac:dyDescent="0.2">
      <c r="A13" s="116" t="s">
        <v>2480</v>
      </c>
      <c r="B13" s="59" t="s">
        <v>592</v>
      </c>
      <c r="C13" s="59" t="s">
        <v>875</v>
      </c>
      <c r="D13" s="116" t="s">
        <v>211</v>
      </c>
      <c r="E13" s="116" t="s">
        <v>212</v>
      </c>
      <c r="F13" s="117">
        <v>266.94511478499999</v>
      </c>
      <c r="G13" s="117">
        <v>238.07225475999999</v>
      </c>
      <c r="H13" s="74">
        <f t="shared" si="0"/>
        <v>0.1212777190441896</v>
      </c>
      <c r="I13" s="118">
        <f t="shared" si="1"/>
        <v>1.8037307229867683E-2</v>
      </c>
      <c r="J13" s="119">
        <v>1394.99551651</v>
      </c>
      <c r="K13" s="119">
        <v>11.368894736842099</v>
      </c>
      <c r="M13"/>
      <c r="N13" s="161" t="s">
        <v>3248</v>
      </c>
    </row>
    <row r="14" spans="1:14" ht="12.75" x14ac:dyDescent="0.2">
      <c r="A14" s="116" t="s">
        <v>2813</v>
      </c>
      <c r="B14" s="116" t="s">
        <v>590</v>
      </c>
      <c r="C14" s="116" t="s">
        <v>875</v>
      </c>
      <c r="D14" s="116" t="s">
        <v>211</v>
      </c>
      <c r="E14" s="116" t="s">
        <v>212</v>
      </c>
      <c r="F14" s="117">
        <v>224.763448584</v>
      </c>
      <c r="G14" s="117">
        <v>315.79672097500003</v>
      </c>
      <c r="H14" s="74">
        <f t="shared" si="0"/>
        <v>-0.28826541361778946</v>
      </c>
      <c r="I14" s="118">
        <f t="shared" si="1"/>
        <v>1.5187119567329065E-2</v>
      </c>
      <c r="J14" s="119">
        <v>6303.6366389200002</v>
      </c>
      <c r="K14" s="119">
        <v>5.7782631578947399</v>
      </c>
      <c r="M14"/>
      <c r="N14" s="161" t="s">
        <v>3248</v>
      </c>
    </row>
    <row r="15" spans="1:14" ht="12.75" x14ac:dyDescent="0.2">
      <c r="A15" s="116" t="s">
        <v>2191</v>
      </c>
      <c r="B15" s="116" t="s">
        <v>346</v>
      </c>
      <c r="C15" s="116" t="s">
        <v>1861</v>
      </c>
      <c r="D15" s="116" t="s">
        <v>211</v>
      </c>
      <c r="E15" s="116" t="s">
        <v>212</v>
      </c>
      <c r="F15" s="117">
        <v>223.48469555399998</v>
      </c>
      <c r="G15" s="117">
        <v>189.001822584</v>
      </c>
      <c r="H15" s="74">
        <f t="shared" si="0"/>
        <v>0.18244730393895758</v>
      </c>
      <c r="I15" s="118">
        <f t="shared" si="1"/>
        <v>1.5100715059451812E-2</v>
      </c>
      <c r="J15" s="119">
        <v>1413.68425688</v>
      </c>
      <c r="K15" s="119">
        <v>7.6007368421052597</v>
      </c>
      <c r="M15"/>
      <c r="N15" s="161" t="s">
        <v>3248</v>
      </c>
    </row>
    <row r="16" spans="1:14" ht="12.75" x14ac:dyDescent="0.2">
      <c r="A16" s="116" t="s">
        <v>2194</v>
      </c>
      <c r="B16" s="116" t="s">
        <v>359</v>
      </c>
      <c r="C16" s="116" t="s">
        <v>1861</v>
      </c>
      <c r="D16" s="116" t="s">
        <v>211</v>
      </c>
      <c r="E16" s="116" t="s">
        <v>212</v>
      </c>
      <c r="F16" s="117">
        <v>206.06466868500002</v>
      </c>
      <c r="G16" s="117">
        <v>242.78284800600002</v>
      </c>
      <c r="H16" s="74">
        <f t="shared" si="0"/>
        <v>-0.15123877004726693</v>
      </c>
      <c r="I16" s="118">
        <f t="shared" si="1"/>
        <v>1.3923655210119974E-2</v>
      </c>
      <c r="J16" s="119">
        <v>442.93628034</v>
      </c>
      <c r="K16" s="119">
        <v>6.2373684210526301</v>
      </c>
      <c r="M16"/>
      <c r="N16" s="161" t="s">
        <v>3248</v>
      </c>
    </row>
    <row r="17" spans="1:14" ht="12.75" x14ac:dyDescent="0.2">
      <c r="A17" s="116" t="s">
        <v>2148</v>
      </c>
      <c r="B17" s="59" t="s">
        <v>589</v>
      </c>
      <c r="C17" s="59" t="s">
        <v>875</v>
      </c>
      <c r="D17" s="116" t="s">
        <v>211</v>
      </c>
      <c r="E17" s="116" t="s">
        <v>212</v>
      </c>
      <c r="F17" s="117">
        <v>196.16334598500001</v>
      </c>
      <c r="G17" s="117">
        <v>84.823238870000012</v>
      </c>
      <c r="H17" s="74">
        <f t="shared" si="0"/>
        <v>1.3126132484240518</v>
      </c>
      <c r="I17" s="118">
        <f t="shared" si="1"/>
        <v>1.3254629295688823E-2</v>
      </c>
      <c r="J17" s="119">
        <v>998.0271553099999</v>
      </c>
      <c r="K17" s="119">
        <v>21.091842105263201</v>
      </c>
      <c r="M17"/>
      <c r="N17" s="161" t="s">
        <v>3248</v>
      </c>
    </row>
    <row r="18" spans="1:14" ht="12.75" x14ac:dyDescent="0.2">
      <c r="A18" s="116" t="s">
        <v>2190</v>
      </c>
      <c r="B18" s="59" t="s">
        <v>925</v>
      </c>
      <c r="C18" s="59" t="s">
        <v>875</v>
      </c>
      <c r="D18" s="116" t="s">
        <v>211</v>
      </c>
      <c r="E18" s="116" t="s">
        <v>998</v>
      </c>
      <c r="F18" s="117">
        <v>171.239809114</v>
      </c>
      <c r="G18" s="117">
        <v>214.282313066</v>
      </c>
      <c r="H18" s="74">
        <f t="shared" si="0"/>
        <v>-0.20086820669488803</v>
      </c>
      <c r="I18" s="118">
        <f t="shared" si="1"/>
        <v>1.1570562171406602E-2</v>
      </c>
      <c r="J18" s="119">
        <v>1477.03292906</v>
      </c>
      <c r="K18" s="119">
        <v>9.0643157894736905</v>
      </c>
      <c r="M18"/>
      <c r="N18" s="161" t="s">
        <v>3248</v>
      </c>
    </row>
    <row r="19" spans="1:14" ht="12.75" x14ac:dyDescent="0.2">
      <c r="A19" s="116" t="s">
        <v>2204</v>
      </c>
      <c r="B19" s="116" t="s">
        <v>47</v>
      </c>
      <c r="C19" s="116" t="s">
        <v>1861</v>
      </c>
      <c r="D19" s="116" t="s">
        <v>211</v>
      </c>
      <c r="E19" s="116" t="s">
        <v>212</v>
      </c>
      <c r="F19" s="117">
        <v>162.86569024000002</v>
      </c>
      <c r="G19" s="117">
        <v>50.780575200000001</v>
      </c>
      <c r="H19" s="74">
        <f t="shared" si="0"/>
        <v>2.2072439037673606</v>
      </c>
      <c r="I19" s="118">
        <f t="shared" si="1"/>
        <v>1.1004728423029429E-2</v>
      </c>
      <c r="J19" s="119">
        <v>266.80607350000002</v>
      </c>
      <c r="K19" s="119">
        <v>8.7616842105263206</v>
      </c>
      <c r="M19"/>
      <c r="N19" s="161" t="s">
        <v>3248</v>
      </c>
    </row>
    <row r="20" spans="1:14" ht="12.75" x14ac:dyDescent="0.2">
      <c r="A20" s="116" t="s">
        <v>2741</v>
      </c>
      <c r="B20" s="116" t="s">
        <v>392</v>
      </c>
      <c r="C20" s="116" t="s">
        <v>650</v>
      </c>
      <c r="D20" s="116" t="s">
        <v>211</v>
      </c>
      <c r="E20" s="116" t="s">
        <v>998</v>
      </c>
      <c r="F20" s="117">
        <v>154.22655194499998</v>
      </c>
      <c r="G20" s="117">
        <v>210.21950422099999</v>
      </c>
      <c r="H20" s="74">
        <f t="shared" si="0"/>
        <v>-0.26635469664668043</v>
      </c>
      <c r="I20" s="118">
        <f t="shared" si="1"/>
        <v>1.0420987485294962E-2</v>
      </c>
      <c r="J20" s="119">
        <v>1935.8095712528</v>
      </c>
      <c r="K20" s="119">
        <v>8.4473157894736808</v>
      </c>
      <c r="M20"/>
      <c r="N20" s="161" t="s">
        <v>3248</v>
      </c>
    </row>
    <row r="21" spans="1:14" ht="12.75" x14ac:dyDescent="0.2">
      <c r="A21" s="116" t="s">
        <v>2814</v>
      </c>
      <c r="B21" s="116" t="s">
        <v>2797</v>
      </c>
      <c r="C21" s="116" t="s">
        <v>875</v>
      </c>
      <c r="D21" s="116" t="s">
        <v>211</v>
      </c>
      <c r="E21" s="116" t="s">
        <v>212</v>
      </c>
      <c r="F21" s="117">
        <v>152.88213479699999</v>
      </c>
      <c r="G21" s="117">
        <v>141.76785813999999</v>
      </c>
      <c r="H21" s="74">
        <f t="shared" si="0"/>
        <v>7.8397718656540105E-2</v>
      </c>
      <c r="I21" s="118">
        <f t="shared" si="1"/>
        <v>1.0330146095808927E-2</v>
      </c>
      <c r="J21" s="119">
        <v>9803.2118684482484</v>
      </c>
      <c r="K21" s="119">
        <v>3.43394736842105</v>
      </c>
      <c r="M21"/>
      <c r="N21" s="161" t="s">
        <v>3248</v>
      </c>
    </row>
    <row r="22" spans="1:14" ht="12.75" x14ac:dyDescent="0.2">
      <c r="A22" s="116" t="s">
        <v>1667</v>
      </c>
      <c r="B22" s="116" t="s">
        <v>332</v>
      </c>
      <c r="C22" s="116" t="s">
        <v>650</v>
      </c>
      <c r="D22" s="116" t="s">
        <v>210</v>
      </c>
      <c r="E22" s="116" t="s">
        <v>998</v>
      </c>
      <c r="F22" s="117">
        <v>139.00183754</v>
      </c>
      <c r="G22" s="117">
        <v>119.61200108400001</v>
      </c>
      <c r="H22" s="74">
        <f t="shared" si="0"/>
        <v>0.16210611209809178</v>
      </c>
      <c r="I22" s="118">
        <f t="shared" si="1"/>
        <v>9.3922634667597191E-3</v>
      </c>
      <c r="J22" s="119">
        <v>1956.8903972360783</v>
      </c>
      <c r="K22" s="119">
        <v>7.9867368421052598</v>
      </c>
      <c r="M22"/>
      <c r="N22" s="161" t="s">
        <v>3248</v>
      </c>
    </row>
    <row r="23" spans="1:14" ht="12.75" x14ac:dyDescent="0.2">
      <c r="A23" s="116" t="s">
        <v>2162</v>
      </c>
      <c r="B23" s="59" t="s">
        <v>405</v>
      </c>
      <c r="C23" s="59" t="s">
        <v>875</v>
      </c>
      <c r="D23" s="116" t="s">
        <v>211</v>
      </c>
      <c r="E23" s="116" t="s">
        <v>212</v>
      </c>
      <c r="F23" s="117">
        <v>138.58420428700001</v>
      </c>
      <c r="G23" s="117">
        <v>56.106361782</v>
      </c>
      <c r="H23" s="74">
        <f t="shared" si="0"/>
        <v>1.4700265689203977</v>
      </c>
      <c r="I23" s="118">
        <f t="shared" si="1"/>
        <v>9.3640442603515513E-3</v>
      </c>
      <c r="J23" s="119">
        <v>298.00679000000002</v>
      </c>
      <c r="K23" s="119">
        <v>22.167894736842101</v>
      </c>
      <c r="M23"/>
      <c r="N23" s="161" t="s">
        <v>3248</v>
      </c>
    </row>
    <row r="24" spans="1:14" ht="12.75" x14ac:dyDescent="0.2">
      <c r="A24" s="116" t="s">
        <v>2040</v>
      </c>
      <c r="B24" s="116" t="s">
        <v>413</v>
      </c>
      <c r="C24" s="116" t="s">
        <v>871</v>
      </c>
      <c r="D24" s="116" t="s">
        <v>210</v>
      </c>
      <c r="E24" s="116" t="s">
        <v>998</v>
      </c>
      <c r="F24" s="117">
        <v>136.38470743299999</v>
      </c>
      <c r="G24" s="117">
        <v>117.67921411100001</v>
      </c>
      <c r="H24" s="74">
        <f t="shared" si="0"/>
        <v>0.15895324814419798</v>
      </c>
      <c r="I24" s="118">
        <f t="shared" si="1"/>
        <v>9.2154256930528818E-3</v>
      </c>
      <c r="J24" s="119">
        <v>502.77349430999999</v>
      </c>
      <c r="K24" s="119">
        <v>5.6228947368421096</v>
      </c>
      <c r="M24"/>
      <c r="N24" s="161" t="s">
        <v>3248</v>
      </c>
    </row>
    <row r="25" spans="1:14" ht="12.75" x14ac:dyDescent="0.2">
      <c r="A25" s="116" t="s">
        <v>2741</v>
      </c>
      <c r="B25" s="116" t="s">
        <v>101</v>
      </c>
      <c r="C25" s="116" t="s">
        <v>650</v>
      </c>
      <c r="D25" s="116" t="s">
        <v>211</v>
      </c>
      <c r="E25" s="116" t="s">
        <v>212</v>
      </c>
      <c r="F25" s="117">
        <v>126.15059781299999</v>
      </c>
      <c r="G25" s="117">
        <v>149.03912045199999</v>
      </c>
      <c r="H25" s="74">
        <f t="shared" si="0"/>
        <v>-0.15357392454802865</v>
      </c>
      <c r="I25" s="118">
        <f t="shared" si="1"/>
        <v>8.5239135835738986E-3</v>
      </c>
      <c r="J25" s="119">
        <v>2315.2836998720004</v>
      </c>
      <c r="K25" s="119">
        <v>8.18621052631579</v>
      </c>
      <c r="M25"/>
      <c r="N25" s="161" t="s">
        <v>3248</v>
      </c>
    </row>
    <row r="26" spans="1:14" ht="12.75" x14ac:dyDescent="0.2">
      <c r="A26" s="116" t="s">
        <v>2147</v>
      </c>
      <c r="B26" s="59" t="s">
        <v>596</v>
      </c>
      <c r="C26" s="59" t="s">
        <v>875</v>
      </c>
      <c r="D26" s="116" t="s">
        <v>211</v>
      </c>
      <c r="E26" s="116" t="s">
        <v>212</v>
      </c>
      <c r="F26" s="117">
        <v>122.360728416</v>
      </c>
      <c r="G26" s="117">
        <v>38.208225770000006</v>
      </c>
      <c r="H26" s="74">
        <f t="shared" si="0"/>
        <v>2.2024708279460103</v>
      </c>
      <c r="I26" s="118">
        <f t="shared" si="1"/>
        <v>8.2678345812298437E-3</v>
      </c>
      <c r="J26" s="119">
        <v>474.54699212999998</v>
      </c>
      <c r="K26" s="119">
        <v>15.6176315789474</v>
      </c>
      <c r="M26"/>
      <c r="N26" s="161" t="s">
        <v>3248</v>
      </c>
    </row>
    <row r="27" spans="1:14" ht="12.75" x14ac:dyDescent="0.2">
      <c r="A27" s="116" t="s">
        <v>2502</v>
      </c>
      <c r="B27" s="116" t="s">
        <v>159</v>
      </c>
      <c r="C27" s="116" t="s">
        <v>876</v>
      </c>
      <c r="D27" s="116" t="s">
        <v>210</v>
      </c>
      <c r="E27" s="116" t="s">
        <v>998</v>
      </c>
      <c r="F27" s="117">
        <v>120.983846094</v>
      </c>
      <c r="G27" s="117">
        <v>144.23873216600001</v>
      </c>
      <c r="H27" s="74">
        <f t="shared" si="0"/>
        <v>-0.16122497558586868</v>
      </c>
      <c r="I27" s="118">
        <f t="shared" si="1"/>
        <v>8.1747995411194808E-3</v>
      </c>
      <c r="J27" s="119">
        <v>258.52311090000001</v>
      </c>
      <c r="K27" s="119">
        <v>11.7307368421053</v>
      </c>
      <c r="M27"/>
      <c r="N27" s="161" t="s">
        <v>3248</v>
      </c>
    </row>
    <row r="28" spans="1:14" ht="12.75" x14ac:dyDescent="0.2">
      <c r="A28" s="116" t="s">
        <v>1676</v>
      </c>
      <c r="B28" s="59" t="s">
        <v>531</v>
      </c>
      <c r="C28" s="59" t="s">
        <v>650</v>
      </c>
      <c r="D28" s="116" t="s">
        <v>210</v>
      </c>
      <c r="E28" s="116" t="s">
        <v>998</v>
      </c>
      <c r="F28" s="117">
        <v>116.46950288799999</v>
      </c>
      <c r="G28" s="117">
        <v>33.086158531999999</v>
      </c>
      <c r="H28" s="74">
        <f t="shared" si="0"/>
        <v>2.5201881407705273</v>
      </c>
      <c r="I28" s="118">
        <f t="shared" si="1"/>
        <v>7.8697683162054395E-3</v>
      </c>
      <c r="J28" s="119">
        <v>1017.0512261520081</v>
      </c>
      <c r="K28" s="119">
        <v>25.490842105263201</v>
      </c>
      <c r="M28"/>
      <c r="N28" s="161" t="s">
        <v>3248</v>
      </c>
    </row>
    <row r="29" spans="1:14" ht="12.75" x14ac:dyDescent="0.2">
      <c r="A29" s="116" t="s">
        <v>2636</v>
      </c>
      <c r="B29" s="116" t="s">
        <v>2646</v>
      </c>
      <c r="C29" s="59" t="s">
        <v>875</v>
      </c>
      <c r="D29" s="116" t="s">
        <v>812</v>
      </c>
      <c r="E29" s="116" t="s">
        <v>998</v>
      </c>
      <c r="F29" s="117">
        <v>112.28197695999999</v>
      </c>
      <c r="G29" s="117">
        <v>86.302285769999997</v>
      </c>
      <c r="H29" s="74">
        <f t="shared" si="0"/>
        <v>0.30103132215104011</v>
      </c>
      <c r="I29" s="118">
        <f t="shared" si="1"/>
        <v>7.5868199215243584E-3</v>
      </c>
      <c r="J29" s="119">
        <v>3831.351729659963</v>
      </c>
      <c r="K29" s="119">
        <v>7.9873157894736897</v>
      </c>
      <c r="M29"/>
      <c r="N29" s="161" t="s">
        <v>3248</v>
      </c>
    </row>
    <row r="30" spans="1:14" ht="12.75" x14ac:dyDescent="0.2">
      <c r="A30" s="116" t="s">
        <v>2189</v>
      </c>
      <c r="B30" s="116" t="s">
        <v>1593</v>
      </c>
      <c r="C30" s="116" t="s">
        <v>650</v>
      </c>
      <c r="D30" s="116" t="s">
        <v>211</v>
      </c>
      <c r="E30" s="116" t="s">
        <v>212</v>
      </c>
      <c r="F30" s="117">
        <v>105.813397636</v>
      </c>
      <c r="G30" s="117">
        <v>72.859477217999995</v>
      </c>
      <c r="H30" s="74">
        <f t="shared" si="0"/>
        <v>0.45229422000105579</v>
      </c>
      <c r="I30" s="118">
        <f t="shared" si="1"/>
        <v>7.1497422372156219E-3</v>
      </c>
      <c r="J30" s="119">
        <v>470.04548999999997</v>
      </c>
      <c r="K30" s="119">
        <v>4.4123684210526299</v>
      </c>
      <c r="M30"/>
      <c r="N30" s="161" t="s">
        <v>3248</v>
      </c>
    </row>
    <row r="31" spans="1:14" ht="12.75" x14ac:dyDescent="0.2">
      <c r="A31" s="116" t="s">
        <v>1957</v>
      </c>
      <c r="B31" s="59" t="s">
        <v>1379</v>
      </c>
      <c r="C31" s="59" t="s">
        <v>951</v>
      </c>
      <c r="D31" s="116" t="s">
        <v>211</v>
      </c>
      <c r="E31" s="116" t="s">
        <v>212</v>
      </c>
      <c r="F31" s="117">
        <v>99.220757030000001</v>
      </c>
      <c r="G31" s="117">
        <v>23.989782899999998</v>
      </c>
      <c r="H31" s="74">
        <f t="shared" si="0"/>
        <v>3.1359589390031539</v>
      </c>
      <c r="I31" s="118">
        <f t="shared" si="1"/>
        <v>6.7042818130295598E-3</v>
      </c>
      <c r="J31" s="119">
        <v>18.551676090000001</v>
      </c>
      <c r="K31" s="119">
        <v>32.977526315789497</v>
      </c>
      <c r="M31"/>
      <c r="N31" s="161" t="s">
        <v>3248</v>
      </c>
    </row>
    <row r="32" spans="1:14" ht="12.75" x14ac:dyDescent="0.2">
      <c r="A32" s="116" t="s">
        <v>1651</v>
      </c>
      <c r="B32" s="59" t="s">
        <v>155</v>
      </c>
      <c r="C32" s="59" t="s">
        <v>650</v>
      </c>
      <c r="D32" s="116" t="s">
        <v>210</v>
      </c>
      <c r="E32" s="116" t="s">
        <v>998</v>
      </c>
      <c r="F32" s="117">
        <v>97.101568513999993</v>
      </c>
      <c r="G32" s="117">
        <v>108.52480835600001</v>
      </c>
      <c r="H32" s="74">
        <f t="shared" si="0"/>
        <v>-0.10525924915276264</v>
      </c>
      <c r="I32" s="118">
        <f t="shared" si="1"/>
        <v>6.5610896277300242E-3</v>
      </c>
      <c r="J32" s="119">
        <v>1984.7667060681081</v>
      </c>
      <c r="K32" s="119">
        <v>9.6451578947368404</v>
      </c>
      <c r="M32"/>
      <c r="N32" s="161" t="s">
        <v>3248</v>
      </c>
    </row>
    <row r="33" spans="1:14" ht="12.75" x14ac:dyDescent="0.2">
      <c r="A33" s="116" t="s">
        <v>1730</v>
      </c>
      <c r="B33" s="59" t="s">
        <v>802</v>
      </c>
      <c r="C33" s="59" t="s">
        <v>875</v>
      </c>
      <c r="D33" s="116" t="s">
        <v>812</v>
      </c>
      <c r="E33" s="116" t="s">
        <v>998</v>
      </c>
      <c r="F33" s="117">
        <v>96.36927000499999</v>
      </c>
      <c r="G33" s="117">
        <v>67.681455165000003</v>
      </c>
      <c r="H33" s="74">
        <f t="shared" si="0"/>
        <v>0.42386521935827504</v>
      </c>
      <c r="I33" s="118">
        <f t="shared" si="1"/>
        <v>6.5116086952864936E-3</v>
      </c>
      <c r="J33" s="119">
        <v>4521.6211555899999</v>
      </c>
      <c r="K33" s="119">
        <v>13.3838421052632</v>
      </c>
      <c r="M33"/>
      <c r="N33" s="161" t="s">
        <v>3248</v>
      </c>
    </row>
    <row r="34" spans="1:14" ht="12.75" x14ac:dyDescent="0.2">
      <c r="A34" s="116" t="s">
        <v>2815</v>
      </c>
      <c r="B34" s="116" t="s">
        <v>2798</v>
      </c>
      <c r="C34" s="59" t="s">
        <v>875</v>
      </c>
      <c r="D34" s="116" t="s">
        <v>812</v>
      </c>
      <c r="E34" s="116" t="s">
        <v>212</v>
      </c>
      <c r="F34" s="117">
        <v>88.93923190000001</v>
      </c>
      <c r="G34" s="117">
        <v>176.77059032</v>
      </c>
      <c r="H34" s="74">
        <f t="shared" si="0"/>
        <v>-0.49686635237797616</v>
      </c>
      <c r="I34" s="118">
        <f t="shared" si="1"/>
        <v>6.0095658684775162E-3</v>
      </c>
      <c r="J34" s="119">
        <v>6249.2086438157503</v>
      </c>
      <c r="K34" s="119">
        <v>6.80321052631579</v>
      </c>
      <c r="M34"/>
      <c r="N34" s="161" t="s">
        <v>3248</v>
      </c>
    </row>
    <row r="35" spans="1:14" ht="12.75" x14ac:dyDescent="0.2">
      <c r="A35" s="116" t="s">
        <v>2150</v>
      </c>
      <c r="B35" s="59" t="s">
        <v>604</v>
      </c>
      <c r="C35" s="59" t="s">
        <v>875</v>
      </c>
      <c r="D35" s="116" t="s">
        <v>211</v>
      </c>
      <c r="E35" s="116" t="s">
        <v>212</v>
      </c>
      <c r="F35" s="117">
        <v>85.132006047999994</v>
      </c>
      <c r="G35" s="117">
        <v>38.383328376999998</v>
      </c>
      <c r="H35" s="74">
        <f t="shared" si="0"/>
        <v>1.2179422589890008</v>
      </c>
      <c r="I35" s="118">
        <f t="shared" si="1"/>
        <v>5.7523141017938361E-3</v>
      </c>
      <c r="J35" s="119">
        <v>535.36331061999999</v>
      </c>
      <c r="K35" s="119">
        <v>12.315157894736799</v>
      </c>
      <c r="M35"/>
      <c r="N35" s="161" t="s">
        <v>3248</v>
      </c>
    </row>
    <row r="36" spans="1:14" ht="12.75" x14ac:dyDescent="0.2">
      <c r="A36" s="116" t="s">
        <v>1664</v>
      </c>
      <c r="B36" s="116" t="s">
        <v>124</v>
      </c>
      <c r="C36" s="116" t="s">
        <v>650</v>
      </c>
      <c r="D36" s="116" t="s">
        <v>210</v>
      </c>
      <c r="E36" s="116" t="s">
        <v>998</v>
      </c>
      <c r="F36" s="117">
        <v>80.193945496999987</v>
      </c>
      <c r="G36" s="117">
        <v>46.266242957999999</v>
      </c>
      <c r="H36" s="74">
        <f t="shared" si="0"/>
        <v>0.73331440743522647</v>
      </c>
      <c r="I36" s="118">
        <f t="shared" si="1"/>
        <v>5.4186525723449296E-3</v>
      </c>
      <c r="J36" s="119">
        <v>523.59360274120002</v>
      </c>
      <c r="K36" s="119">
        <v>0.65421052631578902</v>
      </c>
      <c r="M36"/>
      <c r="N36" s="161" t="s">
        <v>3248</v>
      </c>
    </row>
    <row r="37" spans="1:14" ht="12.75" x14ac:dyDescent="0.2">
      <c r="A37" s="116" t="s">
        <v>2200</v>
      </c>
      <c r="B37" s="59" t="s">
        <v>529</v>
      </c>
      <c r="C37" s="59" t="s">
        <v>650</v>
      </c>
      <c r="D37" s="116" t="s">
        <v>812</v>
      </c>
      <c r="E37" s="116" t="s">
        <v>998</v>
      </c>
      <c r="F37" s="117">
        <v>79.856682500000005</v>
      </c>
      <c r="G37" s="117">
        <v>59.525813071999998</v>
      </c>
      <c r="H37" s="74">
        <f t="shared" si="0"/>
        <v>0.34154711004801586</v>
      </c>
      <c r="I37" s="118">
        <f t="shared" si="1"/>
        <v>5.3958639316947568E-3</v>
      </c>
      <c r="J37" s="119">
        <v>1318.0215125411999</v>
      </c>
      <c r="K37" s="119">
        <v>11.287000000000001</v>
      </c>
      <c r="M37"/>
      <c r="N37" s="161" t="s">
        <v>3248</v>
      </c>
    </row>
    <row r="38" spans="1:14" ht="12.75" x14ac:dyDescent="0.2">
      <c r="A38" s="116" t="s">
        <v>2121</v>
      </c>
      <c r="B38" s="59" t="s">
        <v>251</v>
      </c>
      <c r="C38" s="59" t="s">
        <v>650</v>
      </c>
      <c r="D38" s="116" t="s">
        <v>210</v>
      </c>
      <c r="E38" s="116" t="s">
        <v>998</v>
      </c>
      <c r="F38" s="117">
        <v>72.439792107999992</v>
      </c>
      <c r="G38" s="117">
        <v>63.073933512000004</v>
      </c>
      <c r="H38" s="74">
        <f t="shared" si="0"/>
        <v>0.14849016185454977</v>
      </c>
      <c r="I38" s="118">
        <f t="shared" si="1"/>
        <v>4.8947094872745763E-3</v>
      </c>
      <c r="J38" s="119">
        <v>2077.6849455179999</v>
      </c>
      <c r="K38" s="119">
        <v>12.018157894736801</v>
      </c>
      <c r="M38"/>
      <c r="N38" s="161" t="s">
        <v>3248</v>
      </c>
    </row>
    <row r="39" spans="1:14" ht="12.75" x14ac:dyDescent="0.2">
      <c r="A39" s="116" t="s">
        <v>2816</v>
      </c>
      <c r="B39" s="116" t="s">
        <v>2799</v>
      </c>
      <c r="C39" s="59" t="s">
        <v>875</v>
      </c>
      <c r="D39" s="116" t="s">
        <v>812</v>
      </c>
      <c r="E39" s="116" t="s">
        <v>212</v>
      </c>
      <c r="F39" s="117">
        <v>66.94994853</v>
      </c>
      <c r="G39" s="117">
        <v>77.162658579999999</v>
      </c>
      <c r="H39" s="74">
        <f t="shared" si="0"/>
        <v>-0.13235300905828373</v>
      </c>
      <c r="I39" s="118">
        <f t="shared" si="1"/>
        <v>4.52376433871827E-3</v>
      </c>
      <c r="J39" s="119">
        <v>4487.6712199351332</v>
      </c>
      <c r="K39" s="119">
        <v>11.05</v>
      </c>
      <c r="M39"/>
      <c r="N39" s="161" t="s">
        <v>3248</v>
      </c>
    </row>
    <row r="40" spans="1:14" ht="12.75" x14ac:dyDescent="0.2">
      <c r="A40" s="116" t="s">
        <v>1878</v>
      </c>
      <c r="B40" s="59" t="s">
        <v>37</v>
      </c>
      <c r="C40" s="59" t="s">
        <v>1861</v>
      </c>
      <c r="D40" s="116" t="s">
        <v>211</v>
      </c>
      <c r="E40" s="116" t="s">
        <v>212</v>
      </c>
      <c r="F40" s="117">
        <v>64.600500210999996</v>
      </c>
      <c r="G40" s="117">
        <v>23.506512043000001</v>
      </c>
      <c r="H40" s="74">
        <f t="shared" si="0"/>
        <v>1.7481959081308012</v>
      </c>
      <c r="I40" s="118">
        <f t="shared" si="1"/>
        <v>4.3650136487697741E-3</v>
      </c>
      <c r="J40" s="119">
        <v>367.79537383999997</v>
      </c>
      <c r="K40" s="119">
        <v>20.437421052631599</v>
      </c>
      <c r="M40"/>
      <c r="N40" s="161" t="s">
        <v>3248</v>
      </c>
    </row>
    <row r="41" spans="1:14" ht="12.75" x14ac:dyDescent="0.2">
      <c r="A41" s="116" t="s">
        <v>2195</v>
      </c>
      <c r="B41" s="116" t="s">
        <v>299</v>
      </c>
      <c r="C41" s="116" t="s">
        <v>650</v>
      </c>
      <c r="D41" s="116" t="s">
        <v>211</v>
      </c>
      <c r="E41" s="116" t="s">
        <v>998</v>
      </c>
      <c r="F41" s="117">
        <v>64.559399757999998</v>
      </c>
      <c r="G41" s="117">
        <v>128.633598393</v>
      </c>
      <c r="H41" s="74">
        <f t="shared" si="0"/>
        <v>-0.49811401869705296</v>
      </c>
      <c r="I41" s="118">
        <f t="shared" si="1"/>
        <v>4.3622365179777581E-3</v>
      </c>
      <c r="J41" s="119">
        <v>2601.8956565118606</v>
      </c>
      <c r="K41" s="119">
        <v>11.192368421052601</v>
      </c>
      <c r="M41"/>
      <c r="N41" s="161" t="s">
        <v>3248</v>
      </c>
    </row>
    <row r="42" spans="1:14" ht="12.75" x14ac:dyDescent="0.2">
      <c r="A42" s="116" t="s">
        <v>2044</v>
      </c>
      <c r="B42" s="116" t="s">
        <v>414</v>
      </c>
      <c r="C42" s="116" t="s">
        <v>871</v>
      </c>
      <c r="D42" s="116" t="s">
        <v>210</v>
      </c>
      <c r="E42" s="116" t="s">
        <v>998</v>
      </c>
      <c r="F42" s="117">
        <v>63.184260899999998</v>
      </c>
      <c r="G42" s="117">
        <v>80.709352762999998</v>
      </c>
      <c r="H42" s="74">
        <f t="shared" si="0"/>
        <v>-0.21713830260120881</v>
      </c>
      <c r="I42" s="118">
        <f t="shared" si="1"/>
        <v>4.2693192825923026E-3</v>
      </c>
      <c r="J42" s="119">
        <v>324.33883480000003</v>
      </c>
      <c r="K42" s="119">
        <v>4.96352631578947</v>
      </c>
      <c r="M42"/>
      <c r="N42" s="161" t="s">
        <v>3248</v>
      </c>
    </row>
    <row r="43" spans="1:14" ht="12.75" x14ac:dyDescent="0.2">
      <c r="A43" s="116" t="s">
        <v>2308</v>
      </c>
      <c r="B43" s="59" t="s">
        <v>48</v>
      </c>
      <c r="C43" s="59" t="s">
        <v>1861</v>
      </c>
      <c r="D43" s="116" t="s">
        <v>211</v>
      </c>
      <c r="E43" s="116" t="s">
        <v>212</v>
      </c>
      <c r="F43" s="117">
        <v>61.945870859999999</v>
      </c>
      <c r="G43" s="117">
        <v>22.645243245</v>
      </c>
      <c r="H43" s="74">
        <f t="shared" si="0"/>
        <v>1.7354915197776672</v>
      </c>
      <c r="I43" s="118">
        <f t="shared" si="1"/>
        <v>4.1856420756133366E-3</v>
      </c>
      <c r="J43" s="119">
        <v>82.30518640999999</v>
      </c>
      <c r="K43" s="119">
        <v>11.851157894736801</v>
      </c>
      <c r="M43"/>
      <c r="N43" s="161" t="s">
        <v>3248</v>
      </c>
    </row>
    <row r="44" spans="1:14" ht="12.75" x14ac:dyDescent="0.2">
      <c r="A44" s="116" t="s">
        <v>2175</v>
      </c>
      <c r="B44" s="59" t="s">
        <v>16</v>
      </c>
      <c r="C44" s="59" t="s">
        <v>875</v>
      </c>
      <c r="D44" s="116" t="s">
        <v>211</v>
      </c>
      <c r="E44" s="116" t="s">
        <v>212</v>
      </c>
      <c r="F44" s="117">
        <v>61.487538749999999</v>
      </c>
      <c r="G44" s="117">
        <v>87.468862920000007</v>
      </c>
      <c r="H44" s="74">
        <f t="shared" si="0"/>
        <v>-0.29703511972898078</v>
      </c>
      <c r="I44" s="118">
        <f t="shared" si="1"/>
        <v>4.1546728739928389E-3</v>
      </c>
      <c r="J44" s="119">
        <v>1024.0523537500001</v>
      </c>
      <c r="K44" s="119">
        <v>20.902473684210499</v>
      </c>
      <c r="M44"/>
      <c r="N44" s="161" t="s">
        <v>3248</v>
      </c>
    </row>
    <row r="45" spans="1:14" ht="12.75" x14ac:dyDescent="0.2">
      <c r="A45" s="116" t="s">
        <v>1660</v>
      </c>
      <c r="B45" s="59" t="s">
        <v>138</v>
      </c>
      <c r="C45" s="59" t="s">
        <v>650</v>
      </c>
      <c r="D45" s="116" t="s">
        <v>210</v>
      </c>
      <c r="E45" s="116" t="s">
        <v>998</v>
      </c>
      <c r="F45" s="117">
        <v>59.281965462999999</v>
      </c>
      <c r="G45" s="117">
        <v>57.389777409000004</v>
      </c>
      <c r="H45" s="74">
        <f t="shared" si="0"/>
        <v>3.2970820578635873E-2</v>
      </c>
      <c r="I45" s="118">
        <f t="shared" si="1"/>
        <v>4.0056437260811073E-3</v>
      </c>
      <c r="J45" s="119">
        <v>1264.0752825114998</v>
      </c>
      <c r="K45" s="119">
        <v>10.2561578947368</v>
      </c>
      <c r="M45"/>
      <c r="N45" s="161" t="s">
        <v>3248</v>
      </c>
    </row>
    <row r="46" spans="1:14" ht="12.75" x14ac:dyDescent="0.2">
      <c r="A46" s="116" t="s">
        <v>2192</v>
      </c>
      <c r="B46" s="59" t="s">
        <v>226</v>
      </c>
      <c r="C46" s="59" t="s">
        <v>872</v>
      </c>
      <c r="D46" s="116" t="s">
        <v>210</v>
      </c>
      <c r="E46" s="116" t="s">
        <v>998</v>
      </c>
      <c r="F46" s="117">
        <v>57.391346349999999</v>
      </c>
      <c r="G46" s="117">
        <v>91.694734239999988</v>
      </c>
      <c r="H46" s="74">
        <f t="shared" si="0"/>
        <v>-0.37410422936844967</v>
      </c>
      <c r="I46" s="118">
        <f t="shared" si="1"/>
        <v>3.8778958262054839E-3</v>
      </c>
      <c r="J46" s="119">
        <v>94.175240420000009</v>
      </c>
      <c r="K46" s="119">
        <v>17.009</v>
      </c>
      <c r="M46"/>
      <c r="N46" s="161" t="s">
        <v>3248</v>
      </c>
    </row>
    <row r="47" spans="1:14" ht="12.75" x14ac:dyDescent="0.2">
      <c r="A47" s="116" t="s">
        <v>2202</v>
      </c>
      <c r="B47" s="59" t="s">
        <v>932</v>
      </c>
      <c r="C47" s="59" t="s">
        <v>650</v>
      </c>
      <c r="D47" s="116" t="s">
        <v>210</v>
      </c>
      <c r="E47" s="116" t="s">
        <v>998</v>
      </c>
      <c r="F47" s="117">
        <v>57.299689293999997</v>
      </c>
      <c r="G47" s="117">
        <v>58.603440288999998</v>
      </c>
      <c r="H47" s="74">
        <f t="shared" si="0"/>
        <v>-2.2247004417669247E-2</v>
      </c>
      <c r="I47" s="118">
        <f t="shared" si="1"/>
        <v>3.8717026187358931E-3</v>
      </c>
      <c r="J47" s="119">
        <v>63.774678000000002</v>
      </c>
      <c r="K47" s="119">
        <v>16.694631578947401</v>
      </c>
      <c r="M47"/>
      <c r="N47" s="161" t="s">
        <v>3248</v>
      </c>
    </row>
    <row r="48" spans="1:14" ht="12.75" x14ac:dyDescent="0.2">
      <c r="A48" s="116" t="s">
        <v>2047</v>
      </c>
      <c r="B48" s="59" t="s">
        <v>609</v>
      </c>
      <c r="C48" s="59" t="s">
        <v>871</v>
      </c>
      <c r="D48" s="116" t="s">
        <v>211</v>
      </c>
      <c r="E48" s="116" t="s">
        <v>212</v>
      </c>
      <c r="F48" s="117">
        <v>56.806788900000001</v>
      </c>
      <c r="G48" s="117">
        <v>35.589515310000003</v>
      </c>
      <c r="H48" s="74">
        <f t="shared" si="0"/>
        <v>0.59616641039329732</v>
      </c>
      <c r="I48" s="118">
        <f t="shared" si="1"/>
        <v>3.8383976607206044E-3</v>
      </c>
      <c r="J48" s="119">
        <v>74.489876640000006</v>
      </c>
      <c r="K48" s="119">
        <v>8.8828421052631601</v>
      </c>
      <c r="M48"/>
      <c r="N48" s="161" t="s">
        <v>3248</v>
      </c>
    </row>
    <row r="49" spans="1:14" ht="12.75" x14ac:dyDescent="0.2">
      <c r="A49" s="116" t="s">
        <v>2625</v>
      </c>
      <c r="B49" s="59" t="s">
        <v>543</v>
      </c>
      <c r="C49" s="59" t="s">
        <v>874</v>
      </c>
      <c r="D49" s="116" t="s">
        <v>210</v>
      </c>
      <c r="E49" s="116" t="s">
        <v>998</v>
      </c>
      <c r="F49" s="117">
        <v>55.136364727</v>
      </c>
      <c r="G49" s="117">
        <v>98.780435264000005</v>
      </c>
      <c r="H49" s="74">
        <f t="shared" si="0"/>
        <v>-0.44182909723324382</v>
      </c>
      <c r="I49" s="118">
        <f t="shared" si="1"/>
        <v>3.7255281892681468E-3</v>
      </c>
      <c r="J49" s="119">
        <v>37.947552899999998</v>
      </c>
      <c r="K49" s="119">
        <v>22.568473684210499</v>
      </c>
      <c r="M49"/>
      <c r="N49" s="161" t="s">
        <v>3248</v>
      </c>
    </row>
    <row r="50" spans="1:14" ht="12.75" x14ac:dyDescent="0.2">
      <c r="A50" s="116" t="s">
        <v>2152</v>
      </c>
      <c r="B50" s="59" t="s">
        <v>395</v>
      </c>
      <c r="C50" s="59" t="s">
        <v>875</v>
      </c>
      <c r="D50" s="116" t="s">
        <v>211</v>
      </c>
      <c r="E50" s="116" t="s">
        <v>212</v>
      </c>
      <c r="F50" s="117">
        <v>53.089054830999999</v>
      </c>
      <c r="G50" s="117">
        <v>47.584825434000003</v>
      </c>
      <c r="H50" s="74">
        <f t="shared" si="0"/>
        <v>0.11567194681914605</v>
      </c>
      <c r="I50" s="118">
        <f t="shared" si="1"/>
        <v>3.5871927954227016E-3</v>
      </c>
      <c r="J50" s="119">
        <v>521.82114180999997</v>
      </c>
      <c r="K50" s="119">
        <v>18.683947368421101</v>
      </c>
      <c r="M50"/>
      <c r="N50" s="161" t="s">
        <v>3248</v>
      </c>
    </row>
    <row r="51" spans="1:14" ht="12.75" x14ac:dyDescent="0.2">
      <c r="A51" s="116" t="s">
        <v>2197</v>
      </c>
      <c r="B51" s="59" t="s">
        <v>931</v>
      </c>
      <c r="C51" s="59" t="s">
        <v>650</v>
      </c>
      <c r="D51" s="116" t="s">
        <v>210</v>
      </c>
      <c r="E51" s="116" t="s">
        <v>998</v>
      </c>
      <c r="F51" s="117">
        <v>52.898265359</v>
      </c>
      <c r="G51" s="117">
        <v>49.502197981999998</v>
      </c>
      <c r="H51" s="74">
        <f t="shared" si="0"/>
        <v>6.8604375471062573E-2</v>
      </c>
      <c r="I51" s="118">
        <f t="shared" si="1"/>
        <v>3.5743012752858382E-3</v>
      </c>
      <c r="J51" s="119">
        <v>103.289832</v>
      </c>
      <c r="K51" s="119">
        <v>18.533526315789501</v>
      </c>
      <c r="M51"/>
      <c r="N51" s="161" t="s">
        <v>3248</v>
      </c>
    </row>
    <row r="52" spans="1:14" ht="12.75" x14ac:dyDescent="0.2">
      <c r="A52" s="116" t="s">
        <v>2206</v>
      </c>
      <c r="B52" s="59" t="s">
        <v>499</v>
      </c>
      <c r="C52" s="59" t="s">
        <v>875</v>
      </c>
      <c r="D52" s="116" t="s">
        <v>211</v>
      </c>
      <c r="E52" s="116" t="s">
        <v>212</v>
      </c>
      <c r="F52" s="117">
        <v>52.770029952000002</v>
      </c>
      <c r="G52" s="117">
        <v>62.542139707999993</v>
      </c>
      <c r="H52" s="74">
        <f t="shared" si="0"/>
        <v>-0.15624840789945027</v>
      </c>
      <c r="I52" s="118">
        <f t="shared" si="1"/>
        <v>3.5656364925057936E-3</v>
      </c>
      <c r="J52" s="119">
        <v>768.64660583377361</v>
      </c>
      <c r="K52" s="119">
        <v>13.7398947368421</v>
      </c>
      <c r="M52"/>
      <c r="N52" s="161" t="s">
        <v>3248</v>
      </c>
    </row>
    <row r="53" spans="1:14" ht="12.75" x14ac:dyDescent="0.2">
      <c r="A53" s="116" t="s">
        <v>1867</v>
      </c>
      <c r="B53" s="59" t="s">
        <v>41</v>
      </c>
      <c r="C53" s="59" t="s">
        <v>1861</v>
      </c>
      <c r="D53" s="116" t="s">
        <v>211</v>
      </c>
      <c r="E53" s="116" t="s">
        <v>212</v>
      </c>
      <c r="F53" s="117">
        <v>52.286344476000004</v>
      </c>
      <c r="G53" s="117">
        <v>50.160112287000004</v>
      </c>
      <c r="H53" s="74">
        <f t="shared" si="0"/>
        <v>4.2388904092446777E-2</v>
      </c>
      <c r="I53" s="118">
        <f t="shared" si="1"/>
        <v>3.532954180487222E-3</v>
      </c>
      <c r="J53" s="119">
        <v>440.67772152768237</v>
      </c>
      <c r="K53" s="119">
        <v>14.5723684210526</v>
      </c>
      <c r="M53"/>
      <c r="N53" s="161" t="s">
        <v>3248</v>
      </c>
    </row>
    <row r="54" spans="1:14" ht="12.75" x14ac:dyDescent="0.2">
      <c r="A54" s="116" t="s">
        <v>2818</v>
      </c>
      <c r="B54" s="59" t="s">
        <v>930</v>
      </c>
      <c r="C54" s="59" t="s">
        <v>875</v>
      </c>
      <c r="D54" s="116" t="s">
        <v>812</v>
      </c>
      <c r="E54" s="116" t="s">
        <v>212</v>
      </c>
      <c r="F54" s="117">
        <v>50.923443413000001</v>
      </c>
      <c r="G54" s="117">
        <v>44.544809443999995</v>
      </c>
      <c r="H54" s="74">
        <f t="shared" si="0"/>
        <v>0.14319589753816264</v>
      </c>
      <c r="I54" s="118">
        <f t="shared" si="1"/>
        <v>3.4408638449250082E-3</v>
      </c>
      <c r="J54" s="119">
        <v>2513.1162512727215</v>
      </c>
      <c r="K54" s="119">
        <v>21.2601578947368</v>
      </c>
      <c r="M54"/>
      <c r="N54" s="161" t="s">
        <v>3248</v>
      </c>
    </row>
    <row r="55" spans="1:14" ht="12.75" x14ac:dyDescent="0.2">
      <c r="A55" s="116" t="s">
        <v>2637</v>
      </c>
      <c r="B55" s="59" t="s">
        <v>883</v>
      </c>
      <c r="C55" s="59" t="s">
        <v>875</v>
      </c>
      <c r="D55" s="116" t="s">
        <v>211</v>
      </c>
      <c r="E55" s="116" t="s">
        <v>998</v>
      </c>
      <c r="F55" s="117">
        <v>49.545630166000002</v>
      </c>
      <c r="G55" s="117">
        <v>91.410393396999993</v>
      </c>
      <c r="H55" s="74">
        <f t="shared" si="0"/>
        <v>-0.45798690581255008</v>
      </c>
      <c r="I55" s="118">
        <f t="shared" si="1"/>
        <v>3.3477659028198058E-3</v>
      </c>
      <c r="J55" s="119">
        <v>10741.024807203506</v>
      </c>
      <c r="K55" s="119">
        <v>5.5057368421052599</v>
      </c>
      <c r="M55"/>
      <c r="N55" s="161" t="s">
        <v>3248</v>
      </c>
    </row>
    <row r="56" spans="1:14" ht="12.75" x14ac:dyDescent="0.2">
      <c r="A56" s="116" t="s">
        <v>1962</v>
      </c>
      <c r="B56" s="59" t="s">
        <v>1382</v>
      </c>
      <c r="C56" s="59" t="s">
        <v>951</v>
      </c>
      <c r="D56" s="116" t="s">
        <v>211</v>
      </c>
      <c r="E56" s="116" t="s">
        <v>212</v>
      </c>
      <c r="F56" s="117">
        <v>48.401952030000004</v>
      </c>
      <c r="G56" s="117">
        <v>15.446119119999999</v>
      </c>
      <c r="H56" s="74">
        <f t="shared" si="0"/>
        <v>2.1335995568833868</v>
      </c>
      <c r="I56" s="118">
        <f t="shared" si="1"/>
        <v>3.2704883173965663E-3</v>
      </c>
      <c r="J56" s="119">
        <v>10.19248932</v>
      </c>
      <c r="K56" s="119">
        <v>8.5197368421052602</v>
      </c>
      <c r="M56"/>
      <c r="N56" s="161" t="s">
        <v>3248</v>
      </c>
    </row>
    <row r="57" spans="1:14" ht="12.75" x14ac:dyDescent="0.2">
      <c r="A57" s="116" t="s">
        <v>1765</v>
      </c>
      <c r="B57" s="59" t="s">
        <v>1510</v>
      </c>
      <c r="C57" s="59" t="s">
        <v>875</v>
      </c>
      <c r="D57" s="116" t="s">
        <v>812</v>
      </c>
      <c r="E57" s="116" t="s">
        <v>998</v>
      </c>
      <c r="F57" s="117">
        <v>48.060526520000003</v>
      </c>
      <c r="G57" s="117">
        <v>16.53659249</v>
      </c>
      <c r="H57" s="74">
        <f t="shared" si="0"/>
        <v>1.9063137734731712</v>
      </c>
      <c r="I57" s="118">
        <f t="shared" si="1"/>
        <v>3.2474184184589352E-3</v>
      </c>
      <c r="J57" s="119">
        <v>367.5674125578235</v>
      </c>
      <c r="K57" s="119">
        <v>23.1197894736842</v>
      </c>
      <c r="M57"/>
      <c r="N57" s="161" t="s">
        <v>3248</v>
      </c>
    </row>
    <row r="58" spans="1:14" ht="12.75" x14ac:dyDescent="0.2">
      <c r="A58" s="116" t="s">
        <v>2747</v>
      </c>
      <c r="B58" s="59" t="s">
        <v>1569</v>
      </c>
      <c r="C58" s="59" t="s">
        <v>650</v>
      </c>
      <c r="D58" s="116" t="s">
        <v>210</v>
      </c>
      <c r="E58" s="116" t="s">
        <v>998</v>
      </c>
      <c r="F58" s="117">
        <v>48.042009420999996</v>
      </c>
      <c r="G58" s="117">
        <v>76.807621810000001</v>
      </c>
      <c r="H58" s="74">
        <f t="shared" si="0"/>
        <v>-0.37451507690418884</v>
      </c>
      <c r="I58" s="118">
        <f t="shared" si="1"/>
        <v>3.2461672301615277E-3</v>
      </c>
      <c r="J58" s="119">
        <v>448.18624423842499</v>
      </c>
      <c r="K58" s="119">
        <v>63.699473684210503</v>
      </c>
      <c r="M58"/>
      <c r="N58" s="161" t="s">
        <v>3248</v>
      </c>
    </row>
    <row r="59" spans="1:14" ht="12.75" x14ac:dyDescent="0.2">
      <c r="A59" s="116" t="s">
        <v>2208</v>
      </c>
      <c r="B59" s="116" t="s">
        <v>906</v>
      </c>
      <c r="C59" s="116" t="s">
        <v>875</v>
      </c>
      <c r="D59" s="116" t="s">
        <v>211</v>
      </c>
      <c r="E59" s="116" t="s">
        <v>212</v>
      </c>
      <c r="F59" s="117">
        <v>48.023941055999998</v>
      </c>
      <c r="G59" s="117">
        <v>22.321017423999997</v>
      </c>
      <c r="H59" s="74">
        <f t="shared" si="0"/>
        <v>1.1515121888827395</v>
      </c>
      <c r="I59" s="118">
        <f t="shared" si="1"/>
        <v>3.2449463625277117E-3</v>
      </c>
      <c r="J59" s="119">
        <v>319.80049918999998</v>
      </c>
      <c r="K59" s="119">
        <v>5.4774210526315796</v>
      </c>
      <c r="M59"/>
      <c r="N59" s="161" t="s">
        <v>3248</v>
      </c>
    </row>
    <row r="60" spans="1:14" ht="12.75" x14ac:dyDescent="0.2">
      <c r="A60" s="116" t="s">
        <v>2223</v>
      </c>
      <c r="B60" s="59" t="s">
        <v>283</v>
      </c>
      <c r="C60" s="59" t="s">
        <v>872</v>
      </c>
      <c r="D60" s="116" t="s">
        <v>210</v>
      </c>
      <c r="E60" s="116" t="s">
        <v>998</v>
      </c>
      <c r="F60" s="117">
        <v>47.883746130000006</v>
      </c>
      <c r="G60" s="117">
        <v>29.85752089</v>
      </c>
      <c r="H60" s="74">
        <f t="shared" si="0"/>
        <v>0.60374152651225033</v>
      </c>
      <c r="I60" s="118">
        <f t="shared" si="1"/>
        <v>3.2354734828521758E-3</v>
      </c>
      <c r="J60" s="119">
        <v>673.85772285999997</v>
      </c>
      <c r="K60" s="119">
        <v>15.101684210526299</v>
      </c>
      <c r="M60"/>
      <c r="N60" s="161" t="s">
        <v>3248</v>
      </c>
    </row>
    <row r="61" spans="1:14" ht="12.75" x14ac:dyDescent="0.2">
      <c r="A61" s="116" t="s">
        <v>1750</v>
      </c>
      <c r="B61" s="116" t="s">
        <v>801</v>
      </c>
      <c r="C61" s="116" t="s">
        <v>875</v>
      </c>
      <c r="D61" s="116" t="s">
        <v>812</v>
      </c>
      <c r="E61" s="116" t="s">
        <v>998</v>
      </c>
      <c r="F61" s="117">
        <v>47.487616659000004</v>
      </c>
      <c r="G61" s="117">
        <v>49.766811159999996</v>
      </c>
      <c r="H61" s="74">
        <f t="shared" si="0"/>
        <v>-4.5797479241183381E-2</v>
      </c>
      <c r="I61" s="118">
        <f t="shared" si="1"/>
        <v>3.2087072729629755E-3</v>
      </c>
      <c r="J61" s="119">
        <v>1086.4488768900001</v>
      </c>
      <c r="K61" s="119">
        <v>7.09768421052632</v>
      </c>
      <c r="M61"/>
      <c r="N61" s="161" t="s">
        <v>3248</v>
      </c>
    </row>
    <row r="62" spans="1:14" ht="12.75" x14ac:dyDescent="0.2">
      <c r="A62" s="116" t="s">
        <v>2510</v>
      </c>
      <c r="B62" s="116" t="s">
        <v>514</v>
      </c>
      <c r="C62" s="116" t="s">
        <v>876</v>
      </c>
      <c r="D62" s="116" t="s">
        <v>211</v>
      </c>
      <c r="E62" s="116" t="s">
        <v>998</v>
      </c>
      <c r="F62" s="117">
        <v>46.444591869999996</v>
      </c>
      <c r="G62" s="117">
        <v>55.208154131999997</v>
      </c>
      <c r="H62" s="74">
        <f t="shared" si="0"/>
        <v>-0.15873673734946381</v>
      </c>
      <c r="I62" s="118">
        <f t="shared" si="1"/>
        <v>3.1382307685223023E-3</v>
      </c>
      <c r="J62" s="119">
        <v>1034.902045</v>
      </c>
      <c r="K62" s="119">
        <v>7.27157894736842</v>
      </c>
      <c r="M62"/>
      <c r="N62" s="161" t="s">
        <v>3248</v>
      </c>
    </row>
    <row r="63" spans="1:14" ht="12.75" x14ac:dyDescent="0.2">
      <c r="A63" s="116" t="s">
        <v>1752</v>
      </c>
      <c r="B63" s="59" t="s">
        <v>18</v>
      </c>
      <c r="C63" s="59" t="s">
        <v>875</v>
      </c>
      <c r="D63" s="116" t="s">
        <v>211</v>
      </c>
      <c r="E63" s="116" t="s">
        <v>212</v>
      </c>
      <c r="F63" s="117">
        <v>46.426839460000004</v>
      </c>
      <c r="G63" s="117">
        <v>33.065166236000003</v>
      </c>
      <c r="H63" s="74">
        <f t="shared" si="0"/>
        <v>0.40410119606331674</v>
      </c>
      <c r="I63" s="118">
        <f t="shared" si="1"/>
        <v>3.1370312497616825E-3</v>
      </c>
      <c r="J63" s="119">
        <v>1818.17555705</v>
      </c>
      <c r="K63" s="119">
        <v>9.6880000000000006</v>
      </c>
      <c r="M63"/>
      <c r="N63" s="161" t="s">
        <v>3248</v>
      </c>
    </row>
    <row r="64" spans="1:14" ht="12.75" x14ac:dyDescent="0.2">
      <c r="A64" s="116" t="s">
        <v>1734</v>
      </c>
      <c r="B64" s="116" t="s">
        <v>2854</v>
      </c>
      <c r="C64" s="59" t="s">
        <v>875</v>
      </c>
      <c r="D64" s="116" t="s">
        <v>812</v>
      </c>
      <c r="E64" s="116" t="s">
        <v>212</v>
      </c>
      <c r="F64" s="117">
        <v>44.990516159999999</v>
      </c>
      <c r="G64" s="117">
        <v>64.150025569999997</v>
      </c>
      <c r="H64" s="74">
        <f t="shared" si="0"/>
        <v>-0.29866721392173556</v>
      </c>
      <c r="I64" s="118">
        <f t="shared" si="1"/>
        <v>3.0399798215518664E-3</v>
      </c>
      <c r="J64" s="119">
        <v>4032.4090068</v>
      </c>
      <c r="K64" s="119">
        <v>12.529315789473699</v>
      </c>
      <c r="M64"/>
      <c r="N64" s="161" t="s">
        <v>3248</v>
      </c>
    </row>
    <row r="65" spans="1:14" ht="12.75" x14ac:dyDescent="0.2">
      <c r="A65" s="116" t="s">
        <v>1647</v>
      </c>
      <c r="B65" s="116" t="s">
        <v>889</v>
      </c>
      <c r="C65" s="116" t="s">
        <v>650</v>
      </c>
      <c r="D65" s="116" t="s">
        <v>210</v>
      </c>
      <c r="E65" s="116" t="s">
        <v>998</v>
      </c>
      <c r="F65" s="117">
        <v>44.845975222999996</v>
      </c>
      <c r="G65" s="117">
        <v>47.250755101999999</v>
      </c>
      <c r="H65" s="74">
        <f t="shared" si="0"/>
        <v>-5.089399891724089E-2</v>
      </c>
      <c r="I65" s="118">
        <f t="shared" si="1"/>
        <v>3.0302132847487419E-3</v>
      </c>
      <c r="J65" s="119">
        <v>1505.8229508106645</v>
      </c>
      <c r="K65" s="119">
        <v>4.72915789473684</v>
      </c>
      <c r="M65"/>
      <c r="N65" s="161" t="s">
        <v>3248</v>
      </c>
    </row>
    <row r="66" spans="1:14" ht="12.75" x14ac:dyDescent="0.2">
      <c r="A66" s="116" t="s">
        <v>2717</v>
      </c>
      <c r="B66" s="59" t="s">
        <v>301</v>
      </c>
      <c r="C66" s="59" t="s">
        <v>650</v>
      </c>
      <c r="D66" s="116" t="s">
        <v>211</v>
      </c>
      <c r="E66" s="116" t="s">
        <v>998</v>
      </c>
      <c r="F66" s="117">
        <v>44.414042556999995</v>
      </c>
      <c r="G66" s="117">
        <v>10.124091206000001</v>
      </c>
      <c r="H66" s="74">
        <f t="shared" si="0"/>
        <v>3.3869658671860039</v>
      </c>
      <c r="I66" s="118">
        <f t="shared" si="1"/>
        <v>3.0010278763342342E-3</v>
      </c>
      <c r="J66" s="119">
        <v>354.94624773973732</v>
      </c>
      <c r="K66" s="119">
        <v>39.534105263157898</v>
      </c>
      <c r="M66"/>
      <c r="N66" s="161" t="s">
        <v>3248</v>
      </c>
    </row>
    <row r="67" spans="1:14" ht="12.75" x14ac:dyDescent="0.2">
      <c r="A67" s="116" t="s">
        <v>1659</v>
      </c>
      <c r="B67" s="59" t="s">
        <v>130</v>
      </c>
      <c r="C67" s="59" t="s">
        <v>650</v>
      </c>
      <c r="D67" s="116" t="s">
        <v>210</v>
      </c>
      <c r="E67" s="116" t="s">
        <v>998</v>
      </c>
      <c r="F67" s="117">
        <v>44.123158678999999</v>
      </c>
      <c r="G67" s="117">
        <v>32.422644368</v>
      </c>
      <c r="H67" s="74">
        <f t="shared" si="0"/>
        <v>0.36087476944193964</v>
      </c>
      <c r="I67" s="118">
        <f t="shared" si="1"/>
        <v>2.9813730424934765E-3</v>
      </c>
      <c r="J67" s="119">
        <v>319.32269031300001</v>
      </c>
      <c r="K67" s="119">
        <v>34.7940526315789</v>
      </c>
      <c r="M67"/>
      <c r="N67" s="161" t="s">
        <v>3248</v>
      </c>
    </row>
    <row r="68" spans="1:14" ht="12.75" x14ac:dyDescent="0.2">
      <c r="A68" s="116" t="s">
        <v>1652</v>
      </c>
      <c r="B68" s="59" t="s">
        <v>152</v>
      </c>
      <c r="C68" s="59" t="s">
        <v>650</v>
      </c>
      <c r="D68" s="116" t="s">
        <v>210</v>
      </c>
      <c r="E68" s="116" t="s">
        <v>998</v>
      </c>
      <c r="F68" s="117">
        <v>43.364893009000006</v>
      </c>
      <c r="G68" s="117">
        <v>56.708044711999996</v>
      </c>
      <c r="H68" s="74">
        <f t="shared" si="0"/>
        <v>-0.23529556998068113</v>
      </c>
      <c r="I68" s="118">
        <f t="shared" si="1"/>
        <v>2.9301375259242111E-3</v>
      </c>
      <c r="J68" s="119">
        <v>822.77999365732956</v>
      </c>
      <c r="K68" s="119">
        <v>22.958052631578902</v>
      </c>
      <c r="M68"/>
      <c r="N68" s="161" t="s">
        <v>3248</v>
      </c>
    </row>
    <row r="69" spans="1:14" ht="12.75" x14ac:dyDescent="0.2">
      <c r="A69" s="116" t="s">
        <v>1665</v>
      </c>
      <c r="B69" s="116" t="s">
        <v>331</v>
      </c>
      <c r="C69" s="116" t="s">
        <v>650</v>
      </c>
      <c r="D69" s="116" t="s">
        <v>210</v>
      </c>
      <c r="E69" s="116" t="s">
        <v>998</v>
      </c>
      <c r="F69" s="117">
        <v>42.007083564000006</v>
      </c>
      <c r="G69" s="117">
        <v>37.853381405</v>
      </c>
      <c r="H69" s="74">
        <f t="shared" si="0"/>
        <v>0.10973133719703432</v>
      </c>
      <c r="I69" s="118">
        <f t="shared" si="1"/>
        <v>2.8383912276680819E-3</v>
      </c>
      <c r="J69" s="119">
        <v>1604.3739207733836</v>
      </c>
      <c r="K69" s="119">
        <v>8.2462105263157905</v>
      </c>
      <c r="M69"/>
      <c r="N69" s="161" t="s">
        <v>3248</v>
      </c>
    </row>
    <row r="70" spans="1:14" ht="12.75" x14ac:dyDescent="0.2">
      <c r="A70" s="116" t="s">
        <v>2209</v>
      </c>
      <c r="B70" s="59" t="s">
        <v>235</v>
      </c>
      <c r="C70" s="59" t="s">
        <v>872</v>
      </c>
      <c r="D70" s="116" t="s">
        <v>210</v>
      </c>
      <c r="E70" s="116" t="s">
        <v>998</v>
      </c>
      <c r="F70" s="117">
        <v>41.430176009999997</v>
      </c>
      <c r="G70" s="117">
        <v>21.133432350000003</v>
      </c>
      <c r="H70" s="74">
        <f t="shared" si="0"/>
        <v>0.96040923801949241</v>
      </c>
      <c r="I70" s="118">
        <f t="shared" si="1"/>
        <v>2.7994099606645237E-3</v>
      </c>
      <c r="J70" s="119">
        <v>114.34436771</v>
      </c>
      <c r="K70" s="119">
        <v>18.369421052631601</v>
      </c>
      <c r="M70"/>
      <c r="N70" s="161" t="s">
        <v>3248</v>
      </c>
    </row>
    <row r="71" spans="1:14" ht="12.75" x14ac:dyDescent="0.2">
      <c r="A71" s="116" t="s">
        <v>1627</v>
      </c>
      <c r="B71" s="59" t="s">
        <v>1388</v>
      </c>
      <c r="C71" s="59" t="s">
        <v>148</v>
      </c>
      <c r="D71" s="116" t="s">
        <v>211</v>
      </c>
      <c r="E71" s="116" t="s">
        <v>212</v>
      </c>
      <c r="F71" s="117">
        <v>41.088721790000001</v>
      </c>
      <c r="G71" s="117">
        <v>35.36959718</v>
      </c>
      <c r="H71" s="74">
        <f t="shared" ref="H71:H134" si="2">IF(ISERROR(F71/G71-1),"",IF((F71/G71-1)&gt;10000%,"",F71/G71-1))</f>
        <v>0.16169606288968197</v>
      </c>
      <c r="I71" s="118">
        <f t="shared" ref="I71:I134" si="3">F71/$F$1062</f>
        <v>2.7763381218109257E-3</v>
      </c>
      <c r="J71" s="119">
        <v>719.41822260000004</v>
      </c>
      <c r="K71" s="119">
        <v>15.3466842105263</v>
      </c>
      <c r="M71"/>
      <c r="N71" s="161" t="s">
        <v>3248</v>
      </c>
    </row>
    <row r="72" spans="1:14" ht="12.75" x14ac:dyDescent="0.2">
      <c r="A72" s="116" t="s">
        <v>2245</v>
      </c>
      <c r="B72" s="59" t="s">
        <v>360</v>
      </c>
      <c r="C72" s="59" t="s">
        <v>1861</v>
      </c>
      <c r="D72" s="116" t="s">
        <v>211</v>
      </c>
      <c r="E72" s="116" t="s">
        <v>212</v>
      </c>
      <c r="F72" s="117">
        <v>40.631003749999998</v>
      </c>
      <c r="G72" s="117">
        <v>5.75572719</v>
      </c>
      <c r="H72" s="74">
        <f t="shared" si="2"/>
        <v>6.059230295103684</v>
      </c>
      <c r="I72" s="118">
        <f t="shared" si="3"/>
        <v>2.7454104124996601E-3</v>
      </c>
      <c r="J72" s="119">
        <v>121.05379020000001</v>
      </c>
      <c r="K72" s="119">
        <v>17.839052631578902</v>
      </c>
      <c r="M72"/>
      <c r="N72" s="161" t="s">
        <v>3248</v>
      </c>
    </row>
    <row r="73" spans="1:14" ht="12.75" x14ac:dyDescent="0.2">
      <c r="A73" s="116" t="s">
        <v>2369</v>
      </c>
      <c r="B73" s="116" t="s">
        <v>64</v>
      </c>
      <c r="C73" s="116" t="s">
        <v>870</v>
      </c>
      <c r="D73" s="116" t="s">
        <v>210</v>
      </c>
      <c r="E73" s="116" t="s">
        <v>998</v>
      </c>
      <c r="F73" s="117">
        <v>39.816487594999998</v>
      </c>
      <c r="G73" s="117">
        <v>33.537055455000001</v>
      </c>
      <c r="H73" s="74">
        <f t="shared" si="2"/>
        <v>0.18723862470352337</v>
      </c>
      <c r="I73" s="118">
        <f t="shared" si="3"/>
        <v>2.6903740873612195E-3</v>
      </c>
      <c r="J73" s="119">
        <v>1169.50467168</v>
      </c>
      <c r="K73" s="119">
        <v>7.59578947368421</v>
      </c>
      <c r="M73"/>
      <c r="N73" s="161" t="s">
        <v>3248</v>
      </c>
    </row>
    <row r="74" spans="1:14" ht="12.75" x14ac:dyDescent="0.2">
      <c r="A74" s="116" t="s">
        <v>2035</v>
      </c>
      <c r="B74" s="59" t="s">
        <v>259</v>
      </c>
      <c r="C74" s="59" t="s">
        <v>871</v>
      </c>
      <c r="D74" s="116" t="s">
        <v>210</v>
      </c>
      <c r="E74" s="116" t="s">
        <v>998</v>
      </c>
      <c r="F74" s="117">
        <v>39.513129310000004</v>
      </c>
      <c r="G74" s="117">
        <v>9.38721943</v>
      </c>
      <c r="H74" s="74">
        <f t="shared" si="2"/>
        <v>3.2092474352652909</v>
      </c>
      <c r="I74" s="118">
        <f t="shared" si="3"/>
        <v>2.6698763659787636E-3</v>
      </c>
      <c r="J74" s="119">
        <v>542.02177553999991</v>
      </c>
      <c r="K74" s="119">
        <v>11.0916315789474</v>
      </c>
      <c r="M74"/>
      <c r="N74" s="161" t="s">
        <v>3248</v>
      </c>
    </row>
    <row r="75" spans="1:14" ht="12.75" x14ac:dyDescent="0.2">
      <c r="A75" s="116" t="s">
        <v>1736</v>
      </c>
      <c r="B75" s="59" t="s">
        <v>32</v>
      </c>
      <c r="C75" s="59" t="s">
        <v>875</v>
      </c>
      <c r="D75" s="116" t="s">
        <v>211</v>
      </c>
      <c r="E75" s="116" t="s">
        <v>212</v>
      </c>
      <c r="F75" s="117">
        <v>39.007640051999999</v>
      </c>
      <c r="G75" s="117">
        <v>24.416858434999998</v>
      </c>
      <c r="H75" s="74">
        <f t="shared" si="2"/>
        <v>0.59756998042324128</v>
      </c>
      <c r="I75" s="118">
        <f t="shared" si="3"/>
        <v>2.6357207866369676E-3</v>
      </c>
      <c r="J75" s="119">
        <v>1106.8136497200001</v>
      </c>
      <c r="K75" s="119">
        <v>13.8051052631579</v>
      </c>
      <c r="M75"/>
      <c r="N75" s="161" t="s">
        <v>3248</v>
      </c>
    </row>
    <row r="76" spans="1:14" ht="12.75" x14ac:dyDescent="0.2">
      <c r="A76" s="116" t="s">
        <v>1742</v>
      </c>
      <c r="B76" s="59" t="s">
        <v>977</v>
      </c>
      <c r="C76" s="59" t="s">
        <v>875</v>
      </c>
      <c r="D76" s="116" t="s">
        <v>211</v>
      </c>
      <c r="E76" s="116" t="s">
        <v>212</v>
      </c>
      <c r="F76" s="117">
        <v>38.947935780000002</v>
      </c>
      <c r="G76" s="117">
        <v>12.05495316</v>
      </c>
      <c r="H76" s="74">
        <f t="shared" si="2"/>
        <v>2.2308657912694869</v>
      </c>
      <c r="I76" s="118">
        <f t="shared" si="3"/>
        <v>2.6316866079337279E-3</v>
      </c>
      <c r="J76" s="119">
        <v>1716.5184037908291</v>
      </c>
      <c r="K76" s="119">
        <v>29.5839473684211</v>
      </c>
      <c r="M76"/>
      <c r="N76" s="161" t="s">
        <v>3248</v>
      </c>
    </row>
    <row r="77" spans="1:14" ht="12.75" x14ac:dyDescent="0.2">
      <c r="A77" s="116" t="s">
        <v>2817</v>
      </c>
      <c r="B77" s="116" t="s">
        <v>2857</v>
      </c>
      <c r="C77" s="59" t="s">
        <v>875</v>
      </c>
      <c r="D77" s="116" t="s">
        <v>812</v>
      </c>
      <c r="E77" s="116" t="s">
        <v>212</v>
      </c>
      <c r="F77" s="117">
        <v>38.896574489999999</v>
      </c>
      <c r="G77" s="117">
        <v>66.359883609999997</v>
      </c>
      <c r="H77" s="74">
        <f t="shared" si="2"/>
        <v>-0.41385408813256963</v>
      </c>
      <c r="I77" s="118">
        <f t="shared" si="3"/>
        <v>2.6282161590806047E-3</v>
      </c>
      <c r="J77" s="119">
        <v>5014.2761553800001</v>
      </c>
      <c r="K77" s="119">
        <v>11.8891052631579</v>
      </c>
      <c r="M77"/>
      <c r="N77" s="161" t="s">
        <v>3248</v>
      </c>
    </row>
    <row r="78" spans="1:14" ht="12.75" x14ac:dyDescent="0.2">
      <c r="A78" s="116" t="s">
        <v>1639</v>
      </c>
      <c r="B78" s="59" t="s">
        <v>1640</v>
      </c>
      <c r="C78" s="59" t="s">
        <v>148</v>
      </c>
      <c r="D78" s="116" t="s">
        <v>211</v>
      </c>
      <c r="E78" s="116" t="s">
        <v>998</v>
      </c>
      <c r="F78" s="117">
        <v>37.743320619999999</v>
      </c>
      <c r="G78" s="117">
        <v>17.593419340000001</v>
      </c>
      <c r="H78" s="74">
        <f t="shared" si="2"/>
        <v>1.1453089868771351</v>
      </c>
      <c r="I78" s="118">
        <f t="shared" si="3"/>
        <v>2.5502915475589531E-3</v>
      </c>
      <c r="J78" s="119">
        <v>271.76386657999996</v>
      </c>
      <c r="K78" s="119">
        <v>18.097526315789501</v>
      </c>
      <c r="M78"/>
      <c r="N78" s="161" t="s">
        <v>3248</v>
      </c>
    </row>
    <row r="79" spans="1:14" ht="12.75" x14ac:dyDescent="0.2">
      <c r="A79" s="116" t="s">
        <v>2219</v>
      </c>
      <c r="B79" s="59" t="s">
        <v>284</v>
      </c>
      <c r="C79" s="59" t="s">
        <v>872</v>
      </c>
      <c r="D79" s="116" t="s">
        <v>210</v>
      </c>
      <c r="E79" s="116" t="s">
        <v>998</v>
      </c>
      <c r="F79" s="117">
        <v>37.735601350000003</v>
      </c>
      <c r="G79" s="117">
        <v>31.709446460000002</v>
      </c>
      <c r="H79" s="74">
        <f t="shared" si="2"/>
        <v>0.19004289140151709</v>
      </c>
      <c r="I79" s="118">
        <f t="shared" si="3"/>
        <v>2.5497699615217172E-3</v>
      </c>
      <c r="J79" s="119">
        <v>408.44697375999999</v>
      </c>
      <c r="K79" s="119">
        <v>8.5696842105263205</v>
      </c>
      <c r="M79"/>
      <c r="N79" s="161" t="s">
        <v>3248</v>
      </c>
    </row>
    <row r="80" spans="1:14" ht="12.75" x14ac:dyDescent="0.2">
      <c r="A80" s="116" t="s">
        <v>2726</v>
      </c>
      <c r="B80" s="59" t="s">
        <v>1900</v>
      </c>
      <c r="C80" s="59" t="s">
        <v>1897</v>
      </c>
      <c r="D80" s="116" t="s">
        <v>210</v>
      </c>
      <c r="E80" s="116" t="s">
        <v>998</v>
      </c>
      <c r="F80" s="117">
        <v>37.221162840000005</v>
      </c>
      <c r="G80" s="117">
        <v>31.342821019999999</v>
      </c>
      <c r="H80" s="74">
        <f t="shared" si="2"/>
        <v>0.18754986401029461</v>
      </c>
      <c r="I80" s="118">
        <f t="shared" si="3"/>
        <v>2.5150096870614827E-3</v>
      </c>
      <c r="J80" s="119">
        <v>1037.3825045870001</v>
      </c>
      <c r="K80" s="119">
        <v>9.0944210526315796</v>
      </c>
      <c r="M80"/>
      <c r="N80" s="161" t="s">
        <v>3248</v>
      </c>
    </row>
    <row r="81" spans="1:14" ht="12.75" x14ac:dyDescent="0.2">
      <c r="A81" s="116" t="s">
        <v>2626</v>
      </c>
      <c r="B81" s="59" t="s">
        <v>544</v>
      </c>
      <c r="C81" s="59" t="s">
        <v>874</v>
      </c>
      <c r="D81" s="116" t="s">
        <v>210</v>
      </c>
      <c r="E81" s="116" t="s">
        <v>998</v>
      </c>
      <c r="F81" s="117">
        <v>37.012152450000002</v>
      </c>
      <c r="G81" s="117">
        <v>37.957451999</v>
      </c>
      <c r="H81" s="74">
        <f t="shared" si="2"/>
        <v>-2.4904188748625766E-2</v>
      </c>
      <c r="I81" s="118">
        <f t="shared" si="3"/>
        <v>2.5008869913841301E-3</v>
      </c>
      <c r="J81" s="119">
        <v>92.795811870000009</v>
      </c>
      <c r="K81" s="119">
        <v>31.1014736842105</v>
      </c>
      <c r="M81"/>
      <c r="N81" s="161" t="s">
        <v>3248</v>
      </c>
    </row>
    <row r="82" spans="1:14" ht="12.75" x14ac:dyDescent="0.2">
      <c r="A82" s="116" t="s">
        <v>1731</v>
      </c>
      <c r="B82" s="59" t="s">
        <v>354</v>
      </c>
      <c r="C82" s="59" t="s">
        <v>875</v>
      </c>
      <c r="D82" s="116" t="s">
        <v>812</v>
      </c>
      <c r="E82" s="116" t="s">
        <v>212</v>
      </c>
      <c r="F82" s="117">
        <v>36.181831439999996</v>
      </c>
      <c r="G82" s="117">
        <v>45.318434410999998</v>
      </c>
      <c r="H82" s="74">
        <f t="shared" si="2"/>
        <v>-0.20160897192826022</v>
      </c>
      <c r="I82" s="118">
        <f t="shared" si="3"/>
        <v>2.4447827425056797E-3</v>
      </c>
      <c r="J82" s="119">
        <v>4426.5096799599996</v>
      </c>
      <c r="K82" s="119">
        <v>8.4342631578947405</v>
      </c>
      <c r="M82"/>
      <c r="N82" s="161" t="s">
        <v>3248</v>
      </c>
    </row>
    <row r="83" spans="1:14" ht="12.75" x14ac:dyDescent="0.2">
      <c r="A83" s="116" t="s">
        <v>2149</v>
      </c>
      <c r="B83" s="59" t="s">
        <v>907</v>
      </c>
      <c r="C83" s="59" t="s">
        <v>875</v>
      </c>
      <c r="D83" s="116" t="s">
        <v>812</v>
      </c>
      <c r="E83" s="116" t="s">
        <v>212</v>
      </c>
      <c r="F83" s="117">
        <v>33.454659845999998</v>
      </c>
      <c r="G83" s="117">
        <v>38.915188196999999</v>
      </c>
      <c r="H83" s="74">
        <f t="shared" si="2"/>
        <v>-0.1403186931374254</v>
      </c>
      <c r="I83" s="118">
        <f t="shared" si="3"/>
        <v>2.2605095373220423E-3</v>
      </c>
      <c r="J83" s="119">
        <v>1025.8868012</v>
      </c>
      <c r="K83" s="119">
        <v>8.4663684210526302</v>
      </c>
      <c r="M83"/>
      <c r="N83" s="161" t="s">
        <v>3248</v>
      </c>
    </row>
    <row r="84" spans="1:14" ht="12.75" x14ac:dyDescent="0.2">
      <c r="A84" s="116" t="s">
        <v>2238</v>
      </c>
      <c r="B84" s="59" t="s">
        <v>2125</v>
      </c>
      <c r="C84" s="59" t="s">
        <v>1897</v>
      </c>
      <c r="D84" s="116" t="s">
        <v>211</v>
      </c>
      <c r="E84" s="116" t="s">
        <v>212</v>
      </c>
      <c r="F84" s="117">
        <v>32.848780600000005</v>
      </c>
      <c r="G84" s="117">
        <v>37.590865409999999</v>
      </c>
      <c r="H84" s="74">
        <f t="shared" si="2"/>
        <v>-0.1261499238785414</v>
      </c>
      <c r="I84" s="118">
        <f t="shared" si="3"/>
        <v>2.2195706719934736E-3</v>
      </c>
      <c r="J84" s="119">
        <v>493.06717262109999</v>
      </c>
      <c r="K84" s="119">
        <v>94.447421052631597</v>
      </c>
      <c r="M84"/>
      <c r="N84" s="161" t="s">
        <v>3248</v>
      </c>
    </row>
    <row r="85" spans="1:14" ht="12.75" x14ac:dyDescent="0.2">
      <c r="A85" s="116" t="s">
        <v>2133</v>
      </c>
      <c r="B85" s="59" t="s">
        <v>338</v>
      </c>
      <c r="C85" s="59" t="s">
        <v>650</v>
      </c>
      <c r="D85" s="116" t="s">
        <v>211</v>
      </c>
      <c r="E85" s="116" t="s">
        <v>212</v>
      </c>
      <c r="F85" s="117">
        <v>32.251272432999997</v>
      </c>
      <c r="G85" s="117">
        <v>12.770632486</v>
      </c>
      <c r="H85" s="74">
        <f t="shared" si="2"/>
        <v>1.5254248345456611</v>
      </c>
      <c r="I85" s="118">
        <f t="shared" si="3"/>
        <v>2.1791974350109781E-3</v>
      </c>
      <c r="J85" s="119">
        <v>286.0145821456</v>
      </c>
      <c r="K85" s="119">
        <v>10.8531052631579</v>
      </c>
      <c r="M85"/>
      <c r="N85" s="161" t="s">
        <v>3248</v>
      </c>
    </row>
    <row r="86" spans="1:14" ht="12.75" x14ac:dyDescent="0.2">
      <c r="A86" s="116" t="s">
        <v>2215</v>
      </c>
      <c r="B86" s="59" t="s">
        <v>102</v>
      </c>
      <c r="C86" s="59" t="s">
        <v>650</v>
      </c>
      <c r="D86" s="116" t="s">
        <v>210</v>
      </c>
      <c r="E86" s="116" t="s">
        <v>998</v>
      </c>
      <c r="F86" s="117">
        <v>31.973584731999999</v>
      </c>
      <c r="G86" s="117">
        <v>23.902502379000001</v>
      </c>
      <c r="H86" s="74">
        <f t="shared" si="2"/>
        <v>0.33766683609206538</v>
      </c>
      <c r="I86" s="118">
        <f t="shared" si="3"/>
        <v>2.160434258239878E-3</v>
      </c>
      <c r="J86" s="119">
        <v>436.05047024039999</v>
      </c>
      <c r="K86" s="119">
        <v>15.7484736842105</v>
      </c>
      <c r="M86"/>
      <c r="N86" s="161" t="s">
        <v>3248</v>
      </c>
    </row>
    <row r="87" spans="1:14" ht="12.75" x14ac:dyDescent="0.2">
      <c r="A87" s="116" t="s">
        <v>2199</v>
      </c>
      <c r="B87" s="59" t="s">
        <v>585</v>
      </c>
      <c r="C87" s="59" t="s">
        <v>875</v>
      </c>
      <c r="D87" s="116" t="s">
        <v>211</v>
      </c>
      <c r="E87" s="116" t="s">
        <v>212</v>
      </c>
      <c r="F87" s="117">
        <v>31.827668500999998</v>
      </c>
      <c r="G87" s="117">
        <v>66.263368920999994</v>
      </c>
      <c r="H87" s="74">
        <f t="shared" si="2"/>
        <v>-0.51967928858332968</v>
      </c>
      <c r="I87" s="118">
        <f t="shared" si="3"/>
        <v>2.1505747937185242E-3</v>
      </c>
      <c r="J87" s="119">
        <v>564.35975390999999</v>
      </c>
      <c r="K87" s="119">
        <v>12.760210526315801</v>
      </c>
      <c r="M87"/>
      <c r="N87" s="161" t="s">
        <v>3248</v>
      </c>
    </row>
    <row r="88" spans="1:14" ht="12.75" x14ac:dyDescent="0.2">
      <c r="A88" s="116" t="s">
        <v>2726</v>
      </c>
      <c r="B88" s="59" t="s">
        <v>2027</v>
      </c>
      <c r="C88" s="59" t="s">
        <v>1897</v>
      </c>
      <c r="D88" s="116" t="s">
        <v>210</v>
      </c>
      <c r="E88" s="116" t="s">
        <v>212</v>
      </c>
      <c r="F88" s="117">
        <v>31.735231949999999</v>
      </c>
      <c r="G88" s="117">
        <v>7.9666054600000002</v>
      </c>
      <c r="H88" s="74">
        <f t="shared" si="2"/>
        <v>2.9835325232737206</v>
      </c>
      <c r="I88" s="118">
        <f t="shared" si="3"/>
        <v>2.1443289162803884E-3</v>
      </c>
      <c r="J88" s="119">
        <v>23.749179187300001</v>
      </c>
      <c r="K88" s="119">
        <v>11.4632631578947</v>
      </c>
      <c r="M88"/>
      <c r="N88" s="161" t="s">
        <v>3248</v>
      </c>
    </row>
    <row r="89" spans="1:14" ht="12.75" x14ac:dyDescent="0.2">
      <c r="A89" s="116" t="s">
        <v>2517</v>
      </c>
      <c r="B89" s="116" t="s">
        <v>893</v>
      </c>
      <c r="C89" s="116" t="s">
        <v>876</v>
      </c>
      <c r="D89" s="116" t="s">
        <v>210</v>
      </c>
      <c r="E89" s="116" t="s">
        <v>212</v>
      </c>
      <c r="F89" s="117">
        <v>30.670622690000002</v>
      </c>
      <c r="G89" s="117">
        <v>73.207726575000009</v>
      </c>
      <c r="H89" s="74">
        <f t="shared" si="2"/>
        <v>-0.58104664459729538</v>
      </c>
      <c r="I89" s="118">
        <f t="shared" si="3"/>
        <v>2.0723939632176658E-3</v>
      </c>
      <c r="J89" s="119">
        <v>955.86744220000003</v>
      </c>
      <c r="K89" s="119">
        <v>6.1442105263157902</v>
      </c>
      <c r="M89"/>
      <c r="N89" s="161" t="s">
        <v>3248</v>
      </c>
    </row>
    <row r="90" spans="1:14" ht="12.75" x14ac:dyDescent="0.2">
      <c r="A90" s="116" t="s">
        <v>1663</v>
      </c>
      <c r="B90" s="59" t="s">
        <v>136</v>
      </c>
      <c r="C90" s="59" t="s">
        <v>650</v>
      </c>
      <c r="D90" s="116" t="s">
        <v>210</v>
      </c>
      <c r="E90" s="116" t="s">
        <v>998</v>
      </c>
      <c r="F90" s="117">
        <v>30.520028686</v>
      </c>
      <c r="G90" s="117">
        <v>19.930773143</v>
      </c>
      <c r="H90" s="74">
        <f t="shared" si="2"/>
        <v>0.53130179481868778</v>
      </c>
      <c r="I90" s="118">
        <f t="shared" si="3"/>
        <v>2.0622184246268521E-3</v>
      </c>
      <c r="J90" s="119">
        <v>289.6748219333</v>
      </c>
      <c r="K90" s="119">
        <v>15.1069473684211</v>
      </c>
      <c r="M90"/>
      <c r="N90" s="161" t="s">
        <v>3248</v>
      </c>
    </row>
    <row r="91" spans="1:14" ht="12.75" x14ac:dyDescent="0.2">
      <c r="A91" s="116" t="s">
        <v>2553</v>
      </c>
      <c r="B91" s="59" t="s">
        <v>774</v>
      </c>
      <c r="C91" s="59" t="s">
        <v>876</v>
      </c>
      <c r="D91" s="116" t="s">
        <v>210</v>
      </c>
      <c r="E91" s="116" t="s">
        <v>998</v>
      </c>
      <c r="F91" s="117">
        <v>30.227569089999999</v>
      </c>
      <c r="G91" s="117">
        <v>11.187831135</v>
      </c>
      <c r="H91" s="74">
        <f t="shared" si="2"/>
        <v>1.7018256465666615</v>
      </c>
      <c r="I91" s="118">
        <f t="shared" si="3"/>
        <v>2.0424571205489568E-3</v>
      </c>
      <c r="J91" s="119">
        <v>640.15102710000008</v>
      </c>
      <c r="K91" s="119">
        <v>7.93063157894737</v>
      </c>
      <c r="M91"/>
      <c r="N91" s="161" t="s">
        <v>3248</v>
      </c>
    </row>
    <row r="92" spans="1:14" ht="12.75" x14ac:dyDescent="0.2">
      <c r="A92" s="116" t="s">
        <v>1979</v>
      </c>
      <c r="B92" s="59" t="s">
        <v>363</v>
      </c>
      <c r="C92" s="59" t="s">
        <v>951</v>
      </c>
      <c r="D92" s="116" t="s">
        <v>812</v>
      </c>
      <c r="E92" s="116" t="s">
        <v>212</v>
      </c>
      <c r="F92" s="117">
        <v>30.160765123000001</v>
      </c>
      <c r="G92" s="117">
        <v>18.733847432999998</v>
      </c>
      <c r="H92" s="74">
        <f t="shared" si="2"/>
        <v>0.60996107344566552</v>
      </c>
      <c r="I92" s="118">
        <f t="shared" si="3"/>
        <v>2.0379432200869712E-3</v>
      </c>
      <c r="J92" s="119">
        <v>1146.0896758599999</v>
      </c>
      <c r="K92" s="119">
        <v>8.2322631578947405</v>
      </c>
      <c r="M92"/>
      <c r="N92" s="161" t="s">
        <v>3248</v>
      </c>
    </row>
    <row r="93" spans="1:14" ht="12.75" x14ac:dyDescent="0.2">
      <c r="A93" s="116" t="s">
        <v>2512</v>
      </c>
      <c r="B93" s="59" t="s">
        <v>511</v>
      </c>
      <c r="C93" s="59" t="s">
        <v>876</v>
      </c>
      <c r="D93" s="116" t="s">
        <v>210</v>
      </c>
      <c r="E93" s="116" t="s">
        <v>998</v>
      </c>
      <c r="F93" s="117">
        <v>29.620166635</v>
      </c>
      <c r="G93" s="117">
        <v>53.046990563000001</v>
      </c>
      <c r="H93" s="74">
        <f t="shared" si="2"/>
        <v>-0.44162399561908583</v>
      </c>
      <c r="I93" s="118">
        <f t="shared" si="3"/>
        <v>2.0014153329821201E-3</v>
      </c>
      <c r="J93" s="119">
        <v>873.2434007999999</v>
      </c>
      <c r="K93" s="119">
        <v>21.387368421052599</v>
      </c>
      <c r="M93"/>
      <c r="N93" s="161" t="s">
        <v>3248</v>
      </c>
    </row>
    <row r="94" spans="1:14" ht="12.75" x14ac:dyDescent="0.2">
      <c r="A94" s="116" t="s">
        <v>1642</v>
      </c>
      <c r="B94" s="59" t="s">
        <v>165</v>
      </c>
      <c r="C94" s="59" t="s">
        <v>650</v>
      </c>
      <c r="D94" s="116" t="s">
        <v>210</v>
      </c>
      <c r="E94" s="116" t="s">
        <v>212</v>
      </c>
      <c r="F94" s="117">
        <v>29.398486679000001</v>
      </c>
      <c r="G94" s="117">
        <v>6.2527724999999998</v>
      </c>
      <c r="H94" s="74">
        <f t="shared" si="2"/>
        <v>3.7016722068490422</v>
      </c>
      <c r="I94" s="118">
        <f t="shared" si="3"/>
        <v>1.9864365629967771E-3</v>
      </c>
      <c r="J94" s="119">
        <v>108.91643792299999</v>
      </c>
      <c r="K94" s="119">
        <v>10.978315789473699</v>
      </c>
      <c r="M94"/>
      <c r="N94" s="161" t="s">
        <v>3248</v>
      </c>
    </row>
    <row r="95" spans="1:14" ht="12.75" x14ac:dyDescent="0.2">
      <c r="A95" s="116" t="s">
        <v>2247</v>
      </c>
      <c r="B95" s="59" t="s">
        <v>823</v>
      </c>
      <c r="C95" s="59" t="s">
        <v>871</v>
      </c>
      <c r="D95" s="116" t="s">
        <v>210</v>
      </c>
      <c r="E95" s="116" t="s">
        <v>998</v>
      </c>
      <c r="F95" s="117">
        <v>29.136730660000001</v>
      </c>
      <c r="G95" s="117">
        <v>34.815391210000001</v>
      </c>
      <c r="H95" s="74">
        <f t="shared" si="2"/>
        <v>-0.16310776218906664</v>
      </c>
      <c r="I95" s="118">
        <f t="shared" si="3"/>
        <v>1.9687498795833243E-3</v>
      </c>
      <c r="J95" s="119">
        <v>47.347257990000003</v>
      </c>
      <c r="K95" s="119">
        <v>11.9531052631579</v>
      </c>
      <c r="M95"/>
      <c r="N95" s="161" t="s">
        <v>3248</v>
      </c>
    </row>
    <row r="96" spans="1:14" ht="12.75" x14ac:dyDescent="0.2">
      <c r="A96" s="116" t="s">
        <v>2509</v>
      </c>
      <c r="B96" s="59" t="s">
        <v>221</v>
      </c>
      <c r="C96" s="59" t="s">
        <v>876</v>
      </c>
      <c r="D96" s="116" t="s">
        <v>210</v>
      </c>
      <c r="E96" s="116" t="s">
        <v>212</v>
      </c>
      <c r="F96" s="117">
        <v>28.004360723000001</v>
      </c>
      <c r="G96" s="117">
        <v>13.809224982</v>
      </c>
      <c r="H96" s="74">
        <f t="shared" si="2"/>
        <v>1.0279458665857808</v>
      </c>
      <c r="I96" s="118">
        <f t="shared" si="3"/>
        <v>1.8922363817881489E-3</v>
      </c>
      <c r="J96" s="119">
        <v>1710.8266920000001</v>
      </c>
      <c r="K96" s="119">
        <v>11.786</v>
      </c>
      <c r="M96"/>
      <c r="N96" s="161" t="s">
        <v>3248</v>
      </c>
    </row>
    <row r="97" spans="1:14" ht="12.75" x14ac:dyDescent="0.2">
      <c r="A97" s="116" t="s">
        <v>2477</v>
      </c>
      <c r="B97" s="116" t="s">
        <v>2853</v>
      </c>
      <c r="C97" s="59" t="s">
        <v>875</v>
      </c>
      <c r="D97" s="116" t="s">
        <v>812</v>
      </c>
      <c r="E97" s="116" t="s">
        <v>212</v>
      </c>
      <c r="F97" s="117">
        <v>28.001112589999998</v>
      </c>
      <c r="G97" s="117">
        <v>22.675113660000001</v>
      </c>
      <c r="H97" s="74">
        <f t="shared" si="2"/>
        <v>0.23488300918179372</v>
      </c>
      <c r="I97" s="118">
        <f t="shared" si="3"/>
        <v>1.8920169075606781E-3</v>
      </c>
      <c r="J97" s="119">
        <v>6469.3550056099994</v>
      </c>
      <c r="K97" s="119">
        <v>8.4375789473684204</v>
      </c>
      <c r="M97"/>
      <c r="N97" s="161" t="s">
        <v>3248</v>
      </c>
    </row>
    <row r="98" spans="1:14" ht="12.75" x14ac:dyDescent="0.2">
      <c r="A98" s="116" t="s">
        <v>2222</v>
      </c>
      <c r="B98" s="59" t="s">
        <v>117</v>
      </c>
      <c r="C98" s="59" t="s">
        <v>650</v>
      </c>
      <c r="D98" s="116" t="s">
        <v>210</v>
      </c>
      <c r="E98" s="116" t="s">
        <v>212</v>
      </c>
      <c r="F98" s="117">
        <v>27.141824118000002</v>
      </c>
      <c r="G98" s="117">
        <v>34.014574693000007</v>
      </c>
      <c r="H98" s="74">
        <f t="shared" si="2"/>
        <v>-0.20205310920481312</v>
      </c>
      <c r="I98" s="118">
        <f t="shared" si="3"/>
        <v>1.8339553461755571E-3</v>
      </c>
      <c r="J98" s="119">
        <v>750.41684026209998</v>
      </c>
      <c r="K98" s="119">
        <v>20.1635789473684</v>
      </c>
      <c r="M98"/>
      <c r="N98" s="161" t="s">
        <v>3248</v>
      </c>
    </row>
    <row r="99" spans="1:14" ht="12.75" x14ac:dyDescent="0.2">
      <c r="A99" s="116" t="s">
        <v>3236</v>
      </c>
      <c r="B99" s="59" t="s">
        <v>3243</v>
      </c>
      <c r="C99" s="59" t="s">
        <v>872</v>
      </c>
      <c r="D99" s="116" t="s">
        <v>210</v>
      </c>
      <c r="E99" s="116" t="s">
        <v>998</v>
      </c>
      <c r="F99" s="117">
        <v>26.776112870000002</v>
      </c>
      <c r="G99" s="117">
        <v>1.73439655</v>
      </c>
      <c r="H99" s="74">
        <f t="shared" si="2"/>
        <v>14.438287668411242</v>
      </c>
      <c r="I99" s="118">
        <f t="shared" si="3"/>
        <v>1.8092444757672069E-3</v>
      </c>
      <c r="J99" s="119">
        <v>22.636845000000001</v>
      </c>
      <c r="K99" s="119">
        <v>52.447578947368399</v>
      </c>
      <c r="M99"/>
      <c r="N99" s="161" t="s">
        <v>3248</v>
      </c>
    </row>
    <row r="100" spans="1:14" ht="12.75" x14ac:dyDescent="0.2">
      <c r="A100" s="116" t="s">
        <v>1625</v>
      </c>
      <c r="B100" s="59" t="s">
        <v>1452</v>
      </c>
      <c r="C100" s="59" t="s">
        <v>148</v>
      </c>
      <c r="D100" s="116" t="s">
        <v>211</v>
      </c>
      <c r="E100" s="116" t="s">
        <v>212</v>
      </c>
      <c r="F100" s="117">
        <v>26.664963</v>
      </c>
      <c r="G100" s="117">
        <v>36.30304443</v>
      </c>
      <c r="H100" s="74">
        <f t="shared" si="2"/>
        <v>-0.26548961888263323</v>
      </c>
      <c r="I100" s="118">
        <f t="shared" si="3"/>
        <v>1.8017341515742932E-3</v>
      </c>
      <c r="J100" s="119">
        <v>1279.1810472054722</v>
      </c>
      <c r="K100" s="119">
        <v>5.6316842105263198</v>
      </c>
      <c r="M100"/>
      <c r="N100" s="161" t="s">
        <v>3248</v>
      </c>
    </row>
    <row r="101" spans="1:14" ht="12.75" x14ac:dyDescent="0.2">
      <c r="A101" s="116" t="s">
        <v>2170</v>
      </c>
      <c r="B101" s="59" t="s">
        <v>412</v>
      </c>
      <c r="C101" s="59" t="s">
        <v>875</v>
      </c>
      <c r="D101" s="116" t="s">
        <v>211</v>
      </c>
      <c r="E101" s="116" t="s">
        <v>212</v>
      </c>
      <c r="F101" s="117">
        <v>26.286766414000002</v>
      </c>
      <c r="G101" s="117">
        <v>24.790898859000002</v>
      </c>
      <c r="H101" s="74">
        <f t="shared" si="2"/>
        <v>6.0339383557968418E-2</v>
      </c>
      <c r="I101" s="118">
        <f t="shared" si="3"/>
        <v>1.7761796550237073E-3</v>
      </c>
      <c r="J101" s="119">
        <v>193.12260963999998</v>
      </c>
      <c r="K101" s="119">
        <v>20.513999999999999</v>
      </c>
      <c r="M101"/>
      <c r="N101" s="161" t="s">
        <v>3248</v>
      </c>
    </row>
    <row r="102" spans="1:14" ht="12.75" x14ac:dyDescent="0.2">
      <c r="A102" s="116" t="s">
        <v>1757</v>
      </c>
      <c r="B102" s="59" t="s">
        <v>811</v>
      </c>
      <c r="C102" s="59" t="s">
        <v>875</v>
      </c>
      <c r="D102" s="116" t="s">
        <v>812</v>
      </c>
      <c r="E102" s="116" t="s">
        <v>998</v>
      </c>
      <c r="F102" s="117">
        <v>26.191188350000001</v>
      </c>
      <c r="G102" s="117">
        <v>67.784749398000002</v>
      </c>
      <c r="H102" s="74">
        <f t="shared" si="2"/>
        <v>-0.61361237472137398</v>
      </c>
      <c r="I102" s="118">
        <f t="shared" si="3"/>
        <v>1.7697215076019331E-3</v>
      </c>
      <c r="J102" s="119">
        <v>716.98674794999999</v>
      </c>
      <c r="K102" s="119">
        <v>23.9781578947368</v>
      </c>
      <c r="M102"/>
      <c r="N102" s="161" t="s">
        <v>3248</v>
      </c>
    </row>
    <row r="103" spans="1:14" ht="12.75" x14ac:dyDescent="0.2">
      <c r="A103" s="116" t="s">
        <v>1822</v>
      </c>
      <c r="B103" s="59" t="s">
        <v>582</v>
      </c>
      <c r="C103" s="59" t="s">
        <v>875</v>
      </c>
      <c r="D103" s="116" t="s">
        <v>211</v>
      </c>
      <c r="E103" s="116" t="s">
        <v>212</v>
      </c>
      <c r="F103" s="117">
        <v>25.777511643</v>
      </c>
      <c r="G103" s="117">
        <v>22.779592870000002</v>
      </c>
      <c r="H103" s="74">
        <f t="shared" si="2"/>
        <v>0.13160545889071451</v>
      </c>
      <c r="I103" s="118">
        <f t="shared" si="3"/>
        <v>1.7417696424254206E-3</v>
      </c>
      <c r="J103" s="119">
        <v>544.13072891999991</v>
      </c>
      <c r="K103" s="119">
        <v>10.4093684210526</v>
      </c>
      <c r="M103"/>
      <c r="N103" s="161" t="s">
        <v>3248</v>
      </c>
    </row>
    <row r="104" spans="1:14" ht="12.75" x14ac:dyDescent="0.2">
      <c r="A104" s="116" t="s">
        <v>2610</v>
      </c>
      <c r="B104" s="59" t="s">
        <v>223</v>
      </c>
      <c r="C104" s="59" t="s">
        <v>876</v>
      </c>
      <c r="D104" s="116" t="s">
        <v>210</v>
      </c>
      <c r="E104" s="116" t="s">
        <v>998</v>
      </c>
      <c r="F104" s="117">
        <v>25.734666991000001</v>
      </c>
      <c r="G104" s="117">
        <v>30.505991774000002</v>
      </c>
      <c r="H104" s="74">
        <f t="shared" si="2"/>
        <v>-0.156406151891333</v>
      </c>
      <c r="I104" s="118">
        <f t="shared" si="3"/>
        <v>1.738874657245028E-3</v>
      </c>
      <c r="J104" s="119">
        <v>1478.1901</v>
      </c>
      <c r="K104" s="119">
        <v>24.933210526315801</v>
      </c>
      <c r="M104"/>
      <c r="N104" s="161" t="s">
        <v>3248</v>
      </c>
    </row>
    <row r="105" spans="1:14" ht="12.75" x14ac:dyDescent="0.2">
      <c r="A105" s="116" t="s">
        <v>2242</v>
      </c>
      <c r="B105" s="59" t="s">
        <v>285</v>
      </c>
      <c r="C105" s="59" t="s">
        <v>872</v>
      </c>
      <c r="D105" s="116" t="s">
        <v>210</v>
      </c>
      <c r="E105" s="116" t="s">
        <v>998</v>
      </c>
      <c r="F105" s="117">
        <v>25.648596619999999</v>
      </c>
      <c r="G105" s="117">
        <v>17.158247132</v>
      </c>
      <c r="H105" s="74">
        <f t="shared" si="2"/>
        <v>0.49482615693100507</v>
      </c>
      <c r="I105" s="118">
        <f t="shared" si="3"/>
        <v>1.7330589384356911E-3</v>
      </c>
      <c r="J105" s="119">
        <v>527.40679716</v>
      </c>
      <c r="K105" s="119">
        <v>8.1807368421052598</v>
      </c>
      <c r="M105"/>
      <c r="N105" s="161" t="s">
        <v>3248</v>
      </c>
    </row>
    <row r="106" spans="1:14" ht="12.75" x14ac:dyDescent="0.2">
      <c r="A106" s="116" t="s">
        <v>1968</v>
      </c>
      <c r="B106" s="59" t="s">
        <v>91</v>
      </c>
      <c r="C106" s="59" t="s">
        <v>951</v>
      </c>
      <c r="D106" s="116" t="s">
        <v>211</v>
      </c>
      <c r="E106" s="116" t="s">
        <v>212</v>
      </c>
      <c r="F106" s="117">
        <v>25.601973229999999</v>
      </c>
      <c r="G106" s="117">
        <v>9.4519166800000001</v>
      </c>
      <c r="H106" s="74">
        <f t="shared" si="2"/>
        <v>1.7086541382842575</v>
      </c>
      <c r="I106" s="118">
        <f t="shared" si="3"/>
        <v>1.7299086263941868E-3</v>
      </c>
      <c r="J106" s="119">
        <v>2327.29910905</v>
      </c>
      <c r="K106" s="119">
        <v>14.7074210526316</v>
      </c>
      <c r="M106"/>
      <c r="N106" s="161" t="s">
        <v>3248</v>
      </c>
    </row>
    <row r="107" spans="1:14" ht="12.75" x14ac:dyDescent="0.2">
      <c r="A107" s="116" t="s">
        <v>2848</v>
      </c>
      <c r="B107" s="59" t="s">
        <v>300</v>
      </c>
      <c r="C107" s="59" t="s">
        <v>650</v>
      </c>
      <c r="D107" s="116" t="s">
        <v>211</v>
      </c>
      <c r="E107" s="116" t="s">
        <v>998</v>
      </c>
      <c r="F107" s="117">
        <v>25.446184546999998</v>
      </c>
      <c r="G107" s="117">
        <v>21.604915433999999</v>
      </c>
      <c r="H107" s="74">
        <f t="shared" si="2"/>
        <v>0.17779607259905927</v>
      </c>
      <c r="I107" s="118">
        <f t="shared" si="3"/>
        <v>1.7193820867327635E-3</v>
      </c>
      <c r="J107" s="119">
        <v>1066.7830772504381</v>
      </c>
      <c r="K107" s="119">
        <v>16.394631578947401</v>
      </c>
      <c r="M107"/>
      <c r="N107" s="161" t="s">
        <v>3248</v>
      </c>
    </row>
    <row r="108" spans="1:14" ht="12.75" x14ac:dyDescent="0.2">
      <c r="A108" s="116" t="s">
        <v>2151</v>
      </c>
      <c r="B108" s="59" t="s">
        <v>394</v>
      </c>
      <c r="C108" s="59" t="s">
        <v>875</v>
      </c>
      <c r="D108" s="116" t="s">
        <v>211</v>
      </c>
      <c r="E108" s="116" t="s">
        <v>212</v>
      </c>
      <c r="F108" s="117">
        <v>25.129918374000003</v>
      </c>
      <c r="G108" s="117">
        <v>24.205541883000002</v>
      </c>
      <c r="H108" s="74">
        <f t="shared" si="2"/>
        <v>3.8188630333833018E-2</v>
      </c>
      <c r="I108" s="118">
        <f t="shared" si="3"/>
        <v>1.6980121877802768E-3</v>
      </c>
      <c r="J108" s="119">
        <v>117.82193603</v>
      </c>
      <c r="K108" s="119">
        <v>18.0213157894737</v>
      </c>
      <c r="M108"/>
      <c r="N108" s="161" t="s">
        <v>3248</v>
      </c>
    </row>
    <row r="109" spans="1:14" ht="12.75" x14ac:dyDescent="0.2">
      <c r="A109" s="116" t="s">
        <v>2226</v>
      </c>
      <c r="B109" s="59" t="s">
        <v>904</v>
      </c>
      <c r="C109" s="59" t="s">
        <v>875</v>
      </c>
      <c r="D109" s="116" t="s">
        <v>211</v>
      </c>
      <c r="E109" s="116" t="s">
        <v>212</v>
      </c>
      <c r="F109" s="117">
        <v>25.062918545999999</v>
      </c>
      <c r="G109" s="117">
        <v>12.522017056999999</v>
      </c>
      <c r="H109" s="74">
        <f t="shared" si="2"/>
        <v>1.0015080982491908</v>
      </c>
      <c r="I109" s="118">
        <f t="shared" si="3"/>
        <v>1.6934850531183157E-3</v>
      </c>
      <c r="J109" s="119">
        <v>58.553407130000004</v>
      </c>
      <c r="K109" s="119">
        <v>11.1493157894737</v>
      </c>
      <c r="M109"/>
      <c r="N109" s="161" t="s">
        <v>3248</v>
      </c>
    </row>
    <row r="110" spans="1:14" ht="12.75" x14ac:dyDescent="0.2">
      <c r="A110" s="116" t="s">
        <v>2092</v>
      </c>
      <c r="B110" s="59" t="s">
        <v>881</v>
      </c>
      <c r="C110" s="59" t="s">
        <v>871</v>
      </c>
      <c r="D110" s="116" t="s">
        <v>210</v>
      </c>
      <c r="E110" s="116" t="s">
        <v>998</v>
      </c>
      <c r="F110" s="117">
        <v>24.896551404</v>
      </c>
      <c r="G110" s="117">
        <v>21.020509541999999</v>
      </c>
      <c r="H110" s="74">
        <f t="shared" si="2"/>
        <v>0.18439333519748802</v>
      </c>
      <c r="I110" s="118">
        <f t="shared" si="3"/>
        <v>1.6822437338844881E-3</v>
      </c>
      <c r="J110" s="119">
        <v>170.25653266999998</v>
      </c>
      <c r="K110" s="119">
        <v>46.320421052631602</v>
      </c>
      <c r="M110"/>
      <c r="N110" s="161" t="s">
        <v>3248</v>
      </c>
    </row>
    <row r="111" spans="1:14" ht="12.75" x14ac:dyDescent="0.2">
      <c r="A111" s="116" t="s">
        <v>2250</v>
      </c>
      <c r="B111" s="59" t="s">
        <v>2863</v>
      </c>
      <c r="C111" s="59" t="s">
        <v>148</v>
      </c>
      <c r="D111" s="116" t="s">
        <v>211</v>
      </c>
      <c r="E111" s="116" t="s">
        <v>998</v>
      </c>
      <c r="F111" s="117">
        <v>24.805125870000001</v>
      </c>
      <c r="G111" s="117">
        <v>7.6402142400000006</v>
      </c>
      <c r="H111" s="74">
        <f t="shared" si="2"/>
        <v>2.2466531815474324</v>
      </c>
      <c r="I111" s="118">
        <f t="shared" si="3"/>
        <v>1.676066170205374E-3</v>
      </c>
      <c r="J111" s="119">
        <v>1042.2029748208793</v>
      </c>
      <c r="K111" s="119">
        <v>23.029105263157899</v>
      </c>
      <c r="M111"/>
      <c r="N111" s="161" t="s">
        <v>3248</v>
      </c>
    </row>
    <row r="112" spans="1:14" ht="12.75" x14ac:dyDescent="0.2">
      <c r="A112" s="116" t="s">
        <v>2380</v>
      </c>
      <c r="B112" s="59" t="s">
        <v>1714</v>
      </c>
      <c r="C112" s="59" t="s">
        <v>870</v>
      </c>
      <c r="D112" s="116" t="s">
        <v>210</v>
      </c>
      <c r="E112" s="116" t="s">
        <v>2912</v>
      </c>
      <c r="F112" s="117">
        <v>24.636875677999999</v>
      </c>
      <c r="G112" s="117">
        <v>18.530271437</v>
      </c>
      <c r="H112" s="74">
        <f t="shared" si="2"/>
        <v>0.32954747920242244</v>
      </c>
      <c r="I112" s="118">
        <f t="shared" si="3"/>
        <v>1.6646976145116971E-3</v>
      </c>
      <c r="J112" s="119">
        <v>1189.8467511600002</v>
      </c>
      <c r="K112" s="119">
        <v>13.5551052631579</v>
      </c>
      <c r="M112"/>
      <c r="N112" s="161" t="s">
        <v>3248</v>
      </c>
    </row>
    <row r="113" spans="1:14" ht="12.75" x14ac:dyDescent="0.2">
      <c r="A113" s="116" t="s">
        <v>2184</v>
      </c>
      <c r="B113" s="59" t="s">
        <v>2185</v>
      </c>
      <c r="C113" s="116" t="s">
        <v>650</v>
      </c>
      <c r="D113" s="116" t="s">
        <v>812</v>
      </c>
      <c r="E113" s="116" t="s">
        <v>998</v>
      </c>
      <c r="F113" s="117">
        <v>24.560624499999999</v>
      </c>
      <c r="G113" s="117">
        <v>9.8455862599999993</v>
      </c>
      <c r="H113" s="74">
        <f t="shared" si="2"/>
        <v>1.4945822271430691</v>
      </c>
      <c r="I113" s="118">
        <f t="shared" si="3"/>
        <v>1.6595453721665505E-3</v>
      </c>
      <c r="J113" s="119">
        <v>309.10208</v>
      </c>
      <c r="K113" s="119">
        <v>24.003105263157899</v>
      </c>
      <c r="M113"/>
      <c r="N113" s="161" t="s">
        <v>3248</v>
      </c>
    </row>
    <row r="114" spans="1:14" ht="12.75" x14ac:dyDescent="0.2">
      <c r="A114" s="116" t="s">
        <v>2158</v>
      </c>
      <c r="B114" s="59" t="s">
        <v>401</v>
      </c>
      <c r="C114" s="59" t="s">
        <v>875</v>
      </c>
      <c r="D114" s="116" t="s">
        <v>211</v>
      </c>
      <c r="E114" s="116" t="s">
        <v>212</v>
      </c>
      <c r="F114" s="117">
        <v>24.516413384</v>
      </c>
      <c r="G114" s="117">
        <v>36.299577788000001</v>
      </c>
      <c r="H114" s="74">
        <f t="shared" si="2"/>
        <v>-0.32460885558551333</v>
      </c>
      <c r="I114" s="118">
        <f t="shared" si="3"/>
        <v>1.6565580559052674E-3</v>
      </c>
      <c r="J114" s="119">
        <v>579.12997659000007</v>
      </c>
      <c r="K114" s="119">
        <v>18.960263157894701</v>
      </c>
      <c r="M114"/>
      <c r="N114" s="161" t="s">
        <v>3248</v>
      </c>
    </row>
    <row r="115" spans="1:14" ht="12.75" x14ac:dyDescent="0.2">
      <c r="A115" s="116" t="s">
        <v>2414</v>
      </c>
      <c r="B115" s="59" t="s">
        <v>103</v>
      </c>
      <c r="C115" s="59" t="s">
        <v>650</v>
      </c>
      <c r="D115" s="116" t="s">
        <v>211</v>
      </c>
      <c r="E115" s="116" t="s">
        <v>212</v>
      </c>
      <c r="F115" s="117">
        <v>24.260452368999999</v>
      </c>
      <c r="G115" s="117">
        <v>8.0505901670000011</v>
      </c>
      <c r="H115" s="74">
        <f t="shared" si="2"/>
        <v>2.0134998634566559</v>
      </c>
      <c r="I115" s="118">
        <f t="shared" si="3"/>
        <v>1.6392629371309747E-3</v>
      </c>
      <c r="J115" s="119">
        <v>168.6083725755</v>
      </c>
      <c r="K115" s="119">
        <v>19.890526315789501</v>
      </c>
      <c r="M115"/>
      <c r="N115" s="161" t="s">
        <v>3248</v>
      </c>
    </row>
    <row r="116" spans="1:14" ht="12.75" x14ac:dyDescent="0.2">
      <c r="A116" s="116" t="s">
        <v>1749</v>
      </c>
      <c r="B116" s="59" t="s">
        <v>368</v>
      </c>
      <c r="C116" s="59" t="s">
        <v>875</v>
      </c>
      <c r="D116" s="116" t="s">
        <v>812</v>
      </c>
      <c r="E116" s="116" t="s">
        <v>212</v>
      </c>
      <c r="F116" s="117">
        <v>24.094264761000002</v>
      </c>
      <c r="G116" s="117">
        <v>39.208564179</v>
      </c>
      <c r="H116" s="74">
        <f t="shared" si="2"/>
        <v>-0.38548464434959273</v>
      </c>
      <c r="I116" s="118">
        <f t="shared" si="3"/>
        <v>1.6280337488923846E-3</v>
      </c>
      <c r="J116" s="119">
        <v>1345.35937743</v>
      </c>
      <c r="K116" s="119">
        <v>13.395842105263201</v>
      </c>
      <c r="M116"/>
      <c r="N116" s="161" t="s">
        <v>3248</v>
      </c>
    </row>
    <row r="117" spans="1:14" ht="12.75" x14ac:dyDescent="0.2">
      <c r="A117" s="116" t="s">
        <v>1753</v>
      </c>
      <c r="B117" s="59" t="s">
        <v>1565</v>
      </c>
      <c r="C117" s="59" t="s">
        <v>875</v>
      </c>
      <c r="D117" s="116" t="s">
        <v>812</v>
      </c>
      <c r="E117" s="116" t="s">
        <v>212</v>
      </c>
      <c r="F117" s="117">
        <v>24.076223727000002</v>
      </c>
      <c r="G117" s="117">
        <v>11.856679785000001</v>
      </c>
      <c r="H117" s="74">
        <f t="shared" si="2"/>
        <v>1.0306041964175385</v>
      </c>
      <c r="I117" s="118">
        <f t="shared" si="3"/>
        <v>1.6268147279964054E-3</v>
      </c>
      <c r="J117" s="119">
        <v>820.9441148200001</v>
      </c>
      <c r="K117" s="119">
        <v>11.5304736842105</v>
      </c>
      <c r="M117"/>
      <c r="N117" s="161" t="s">
        <v>3248</v>
      </c>
    </row>
    <row r="118" spans="1:14" ht="12.75" x14ac:dyDescent="0.2">
      <c r="A118" s="116" t="s">
        <v>1780</v>
      </c>
      <c r="B118" s="59" t="s">
        <v>181</v>
      </c>
      <c r="C118" s="59" t="s">
        <v>875</v>
      </c>
      <c r="D118" s="116" t="s">
        <v>211</v>
      </c>
      <c r="E118" s="116" t="s">
        <v>998</v>
      </c>
      <c r="F118" s="117">
        <v>23.811038348</v>
      </c>
      <c r="G118" s="117">
        <v>29.010958760000001</v>
      </c>
      <c r="H118" s="74">
        <f t="shared" si="2"/>
        <v>-0.17923986776919609</v>
      </c>
      <c r="I118" s="118">
        <f t="shared" si="3"/>
        <v>1.608896324965339E-3</v>
      </c>
      <c r="J118" s="119">
        <v>1258.8577298800001</v>
      </c>
      <c r="K118" s="119">
        <v>14.442473684210499</v>
      </c>
      <c r="M118"/>
      <c r="N118" s="161" t="s">
        <v>3248</v>
      </c>
    </row>
    <row r="119" spans="1:14" ht="12.75" x14ac:dyDescent="0.2">
      <c r="A119" s="116" t="s">
        <v>2416</v>
      </c>
      <c r="B119" s="59" t="s">
        <v>298</v>
      </c>
      <c r="C119" s="59" t="s">
        <v>650</v>
      </c>
      <c r="D119" s="116" t="s">
        <v>812</v>
      </c>
      <c r="E119" s="116" t="s">
        <v>998</v>
      </c>
      <c r="F119" s="117">
        <v>23.782963657</v>
      </c>
      <c r="G119" s="117">
        <v>21.394473359000003</v>
      </c>
      <c r="H119" s="74">
        <f t="shared" si="2"/>
        <v>0.11164052780926403</v>
      </c>
      <c r="I119" s="118">
        <f t="shared" si="3"/>
        <v>1.6069993364126228E-3</v>
      </c>
      <c r="J119" s="119">
        <v>457.80936478496017</v>
      </c>
      <c r="K119" s="119">
        <v>23.584157894736801</v>
      </c>
      <c r="M119"/>
      <c r="N119" s="161" t="s">
        <v>3248</v>
      </c>
    </row>
    <row r="120" spans="1:14" ht="12.75" x14ac:dyDescent="0.2">
      <c r="A120" s="116" t="s">
        <v>2174</v>
      </c>
      <c r="B120" s="59" t="s">
        <v>899</v>
      </c>
      <c r="C120" s="59" t="s">
        <v>875</v>
      </c>
      <c r="D120" s="116" t="s">
        <v>211</v>
      </c>
      <c r="E120" s="116" t="s">
        <v>212</v>
      </c>
      <c r="F120" s="117">
        <v>23.157387944</v>
      </c>
      <c r="G120" s="117">
        <v>28.671200944999999</v>
      </c>
      <c r="H120" s="74">
        <f t="shared" si="2"/>
        <v>-0.19231189553507555</v>
      </c>
      <c r="I120" s="118">
        <f t="shared" si="3"/>
        <v>1.5647295936604001E-3</v>
      </c>
      <c r="J120" s="119">
        <v>374.15295637000003</v>
      </c>
      <c r="K120" s="119">
        <v>26.405789473684202</v>
      </c>
      <c r="M120"/>
      <c r="N120" s="161" t="s">
        <v>3248</v>
      </c>
    </row>
    <row r="121" spans="1:14" ht="12.75" x14ac:dyDescent="0.2">
      <c r="A121" s="116" t="s">
        <v>1760</v>
      </c>
      <c r="B121" s="59" t="s">
        <v>353</v>
      </c>
      <c r="C121" s="59" t="s">
        <v>875</v>
      </c>
      <c r="D121" s="116" t="s">
        <v>211</v>
      </c>
      <c r="E121" s="116" t="s">
        <v>212</v>
      </c>
      <c r="F121" s="117">
        <v>23.044517942000002</v>
      </c>
      <c r="G121" s="117">
        <v>33.281641106000002</v>
      </c>
      <c r="H121" s="74">
        <f t="shared" si="2"/>
        <v>-0.30759069636606517</v>
      </c>
      <c r="I121" s="118">
        <f t="shared" si="3"/>
        <v>1.5571030412705974E-3</v>
      </c>
      <c r="J121" s="119">
        <v>1723.6020608756278</v>
      </c>
      <c r="K121" s="119">
        <v>8.8907894736842099</v>
      </c>
      <c r="M121"/>
      <c r="N121" s="161" t="s">
        <v>3248</v>
      </c>
    </row>
    <row r="122" spans="1:14" ht="12.75" x14ac:dyDescent="0.2">
      <c r="A122" s="116" t="s">
        <v>1741</v>
      </c>
      <c r="B122" s="59" t="s">
        <v>603</v>
      </c>
      <c r="C122" s="59" t="s">
        <v>875</v>
      </c>
      <c r="D122" s="116" t="s">
        <v>211</v>
      </c>
      <c r="E122" s="116" t="s">
        <v>212</v>
      </c>
      <c r="F122" s="117">
        <v>22.584325875000001</v>
      </c>
      <c r="G122" s="117">
        <v>54.513433461000005</v>
      </c>
      <c r="H122" s="74">
        <f t="shared" si="2"/>
        <v>-0.58571081582749185</v>
      </c>
      <c r="I122" s="118">
        <f t="shared" si="3"/>
        <v>1.5260081635691931E-3</v>
      </c>
      <c r="J122" s="119">
        <v>785.57248202999995</v>
      </c>
      <c r="K122" s="119">
        <v>12.200052631578901</v>
      </c>
      <c r="M122"/>
      <c r="N122" s="161" t="s">
        <v>3248</v>
      </c>
    </row>
    <row r="123" spans="1:14" ht="12.75" x14ac:dyDescent="0.2">
      <c r="A123" s="116" t="s">
        <v>2521</v>
      </c>
      <c r="B123" s="116" t="s">
        <v>567</v>
      </c>
      <c r="C123" s="116" t="s">
        <v>876</v>
      </c>
      <c r="D123" s="116" t="s">
        <v>210</v>
      </c>
      <c r="E123" s="116" t="s">
        <v>998</v>
      </c>
      <c r="F123" s="117">
        <v>22.429548346000001</v>
      </c>
      <c r="G123" s="117">
        <v>2.0415127160000002</v>
      </c>
      <c r="H123" s="74">
        <f t="shared" si="2"/>
        <v>9.9867296785429378</v>
      </c>
      <c r="I123" s="118">
        <f t="shared" si="3"/>
        <v>1.515549946923793E-3</v>
      </c>
      <c r="J123" s="119">
        <v>432.21411989999996</v>
      </c>
      <c r="K123" s="119">
        <v>1.1905789473684201</v>
      </c>
      <c r="M123"/>
      <c r="N123" s="161" t="s">
        <v>3248</v>
      </c>
    </row>
    <row r="124" spans="1:14" ht="12.75" x14ac:dyDescent="0.2">
      <c r="A124" s="116" t="s">
        <v>2730</v>
      </c>
      <c r="B124" s="59" t="s">
        <v>139</v>
      </c>
      <c r="C124" s="59" t="s">
        <v>650</v>
      </c>
      <c r="D124" s="116" t="s">
        <v>210</v>
      </c>
      <c r="E124" s="116" t="s">
        <v>998</v>
      </c>
      <c r="F124" s="117">
        <v>22.071829478000002</v>
      </c>
      <c r="G124" s="117">
        <v>26.732859826999999</v>
      </c>
      <c r="H124" s="74">
        <f t="shared" si="2"/>
        <v>-0.17435584442381247</v>
      </c>
      <c r="I124" s="118">
        <f t="shared" si="3"/>
        <v>1.4913791164171803E-3</v>
      </c>
      <c r="J124" s="119">
        <v>449.90971920509998</v>
      </c>
      <c r="K124" s="119">
        <v>37.270421052631598</v>
      </c>
      <c r="M124"/>
      <c r="N124" s="161" t="s">
        <v>3248</v>
      </c>
    </row>
    <row r="125" spans="1:14" ht="12.75" x14ac:dyDescent="0.2">
      <c r="A125" s="116" t="s">
        <v>1747</v>
      </c>
      <c r="B125" s="116" t="s">
        <v>2855</v>
      </c>
      <c r="C125" s="59" t="s">
        <v>875</v>
      </c>
      <c r="D125" s="116" t="s">
        <v>812</v>
      </c>
      <c r="E125" s="116" t="s">
        <v>998</v>
      </c>
      <c r="F125" s="117">
        <v>21.83158057</v>
      </c>
      <c r="G125" s="117">
        <v>29.08038968</v>
      </c>
      <c r="H125" s="74">
        <f t="shared" si="2"/>
        <v>-0.2492679496308593</v>
      </c>
      <c r="I125" s="118">
        <f t="shared" si="3"/>
        <v>1.4751456544610535E-3</v>
      </c>
      <c r="J125" s="119">
        <v>812.89740774999996</v>
      </c>
      <c r="K125" s="119">
        <v>15.9547368421053</v>
      </c>
      <c r="M125"/>
      <c r="N125" s="161" t="s">
        <v>3248</v>
      </c>
    </row>
    <row r="126" spans="1:14" ht="12.75" x14ac:dyDescent="0.2">
      <c r="A126" s="116" t="s">
        <v>2454</v>
      </c>
      <c r="B126" s="59" t="s">
        <v>2455</v>
      </c>
      <c r="C126" s="59" t="s">
        <v>875</v>
      </c>
      <c r="D126" s="116" t="s">
        <v>812</v>
      </c>
      <c r="E126" s="116" t="s">
        <v>998</v>
      </c>
      <c r="F126" s="117">
        <v>21.423735109999999</v>
      </c>
      <c r="G126" s="117">
        <v>52.10451406</v>
      </c>
      <c r="H126" s="74">
        <f t="shared" si="2"/>
        <v>-0.58883149576388161</v>
      </c>
      <c r="I126" s="118">
        <f t="shared" si="3"/>
        <v>1.447587802839563E-3</v>
      </c>
      <c r="J126" s="119">
        <v>1155.8596912571149</v>
      </c>
      <c r="K126" s="119">
        <v>33.717473684210503</v>
      </c>
      <c r="M126"/>
      <c r="N126" s="161" t="s">
        <v>3248</v>
      </c>
    </row>
    <row r="127" spans="1:14" ht="12.75" x14ac:dyDescent="0.2">
      <c r="A127" s="116" t="s">
        <v>1739</v>
      </c>
      <c r="B127" s="59" t="s">
        <v>31</v>
      </c>
      <c r="C127" s="59" t="s">
        <v>875</v>
      </c>
      <c r="D127" s="116" t="s">
        <v>812</v>
      </c>
      <c r="E127" s="116" t="s">
        <v>212</v>
      </c>
      <c r="F127" s="117">
        <v>21.339502111999998</v>
      </c>
      <c r="G127" s="117">
        <v>18.189467507</v>
      </c>
      <c r="H127" s="74">
        <f t="shared" si="2"/>
        <v>0.1731790446195165</v>
      </c>
      <c r="I127" s="118">
        <f t="shared" si="3"/>
        <v>1.4418962341249885E-3</v>
      </c>
      <c r="J127" s="119">
        <v>3900.8601367643287</v>
      </c>
      <c r="K127" s="119">
        <v>18.842526315789499</v>
      </c>
      <c r="M127"/>
      <c r="N127" s="161" t="s">
        <v>3248</v>
      </c>
    </row>
    <row r="128" spans="1:14" ht="12.75" x14ac:dyDescent="0.2">
      <c r="A128" s="116" t="s">
        <v>2213</v>
      </c>
      <c r="B128" s="59" t="s">
        <v>104</v>
      </c>
      <c r="C128" s="59" t="s">
        <v>650</v>
      </c>
      <c r="D128" s="116" t="s">
        <v>210</v>
      </c>
      <c r="E128" s="116" t="s">
        <v>998</v>
      </c>
      <c r="F128" s="117">
        <v>21.250126807000001</v>
      </c>
      <c r="G128" s="117">
        <v>21.048643585000001</v>
      </c>
      <c r="H128" s="74">
        <f t="shared" si="2"/>
        <v>9.5722663166564192E-3</v>
      </c>
      <c r="I128" s="118">
        <f t="shared" si="3"/>
        <v>1.4358572030816728E-3</v>
      </c>
      <c r="J128" s="119">
        <v>179.181273232</v>
      </c>
      <c r="K128" s="119">
        <v>24.2606842105263</v>
      </c>
      <c r="M128"/>
      <c r="N128" s="161" t="s">
        <v>3248</v>
      </c>
    </row>
    <row r="129" spans="1:14" ht="12.75" x14ac:dyDescent="0.2">
      <c r="A129" s="116" t="s">
        <v>1882</v>
      </c>
      <c r="B129" s="59" t="s">
        <v>23</v>
      </c>
      <c r="C129" s="59" t="s">
        <v>1861</v>
      </c>
      <c r="D129" s="116" t="s">
        <v>211</v>
      </c>
      <c r="E129" s="116" t="s">
        <v>212</v>
      </c>
      <c r="F129" s="117">
        <v>21.176567170000002</v>
      </c>
      <c r="G129" s="117">
        <v>6.6869087249999994</v>
      </c>
      <c r="H129" s="74">
        <f t="shared" si="2"/>
        <v>2.1668694819817516</v>
      </c>
      <c r="I129" s="118">
        <f t="shared" si="3"/>
        <v>1.4308868264057213E-3</v>
      </c>
      <c r="J129" s="119">
        <v>80.728593010000012</v>
      </c>
      <c r="K129" s="119">
        <v>15.608789473684199</v>
      </c>
      <c r="M129"/>
      <c r="N129" s="161" t="s">
        <v>3248</v>
      </c>
    </row>
    <row r="130" spans="1:14" ht="12.75" x14ac:dyDescent="0.2">
      <c r="A130" s="116" t="s">
        <v>1661</v>
      </c>
      <c r="B130" s="59" t="s">
        <v>132</v>
      </c>
      <c r="C130" s="59" t="s">
        <v>650</v>
      </c>
      <c r="D130" s="116" t="s">
        <v>210</v>
      </c>
      <c r="E130" s="116" t="s">
        <v>998</v>
      </c>
      <c r="F130" s="117">
        <v>21.122251625999997</v>
      </c>
      <c r="G130" s="117">
        <v>15.483063937000001</v>
      </c>
      <c r="H130" s="74">
        <f t="shared" si="2"/>
        <v>0.36421652148086681</v>
      </c>
      <c r="I130" s="118">
        <f t="shared" si="3"/>
        <v>1.4272167605374078E-3</v>
      </c>
      <c r="J130" s="119">
        <v>297.96341758040001</v>
      </c>
      <c r="K130" s="119">
        <v>7.6707894736842102</v>
      </c>
      <c r="M130"/>
      <c r="N130" s="161" t="s">
        <v>3248</v>
      </c>
    </row>
    <row r="131" spans="1:14" ht="12.75" x14ac:dyDescent="0.2">
      <c r="A131" s="116" t="s">
        <v>2499</v>
      </c>
      <c r="B131" s="116" t="s">
        <v>245</v>
      </c>
      <c r="C131" s="116" t="s">
        <v>876</v>
      </c>
      <c r="D131" s="116" t="s">
        <v>210</v>
      </c>
      <c r="E131" s="116" t="s">
        <v>212</v>
      </c>
      <c r="F131" s="117">
        <v>21.047377820999998</v>
      </c>
      <c r="G131" s="117">
        <v>22.939546381</v>
      </c>
      <c r="H131" s="74">
        <f t="shared" si="2"/>
        <v>-8.2485003346326691E-2</v>
      </c>
      <c r="I131" s="118">
        <f t="shared" si="3"/>
        <v>1.4221575863871637E-3</v>
      </c>
      <c r="J131" s="119">
        <v>1192.9720440000001</v>
      </c>
      <c r="K131" s="119">
        <v>6.28757894736842</v>
      </c>
      <c r="M131"/>
      <c r="N131" s="161" t="s">
        <v>3248</v>
      </c>
    </row>
    <row r="132" spans="1:14" ht="12.75" x14ac:dyDescent="0.2">
      <c r="A132" s="116" t="s">
        <v>1781</v>
      </c>
      <c r="B132" s="59" t="s">
        <v>357</v>
      </c>
      <c r="C132" s="59" t="s">
        <v>875</v>
      </c>
      <c r="D132" s="116" t="s">
        <v>211</v>
      </c>
      <c r="E132" s="116" t="s">
        <v>212</v>
      </c>
      <c r="F132" s="117">
        <v>20.770882877999998</v>
      </c>
      <c r="G132" s="117">
        <v>40.421424960000003</v>
      </c>
      <c r="H132" s="74">
        <f t="shared" si="2"/>
        <v>-0.48614174540966015</v>
      </c>
      <c r="I132" s="118">
        <f t="shared" si="3"/>
        <v>1.4034750034958735E-3</v>
      </c>
      <c r="J132" s="119">
        <v>1376.02546377</v>
      </c>
      <c r="K132" s="119">
        <v>8.2213684210526292</v>
      </c>
      <c r="M132"/>
      <c r="N132" s="161" t="s">
        <v>3248</v>
      </c>
    </row>
    <row r="133" spans="1:14" ht="12.75" x14ac:dyDescent="0.2">
      <c r="A133" s="116" t="s">
        <v>2172</v>
      </c>
      <c r="B133" s="59" t="s">
        <v>898</v>
      </c>
      <c r="C133" s="59" t="s">
        <v>875</v>
      </c>
      <c r="D133" s="116" t="s">
        <v>211</v>
      </c>
      <c r="E133" s="116" t="s">
        <v>212</v>
      </c>
      <c r="F133" s="117">
        <v>20.453812541000001</v>
      </c>
      <c r="G133" s="117">
        <v>29.996872024000002</v>
      </c>
      <c r="H133" s="74">
        <f t="shared" si="2"/>
        <v>-0.31813515340415344</v>
      </c>
      <c r="I133" s="118">
        <f t="shared" si="3"/>
        <v>1.3820507677066072E-3</v>
      </c>
      <c r="J133" s="119">
        <v>336.28825885000003</v>
      </c>
      <c r="K133" s="119">
        <v>25.230736842105301</v>
      </c>
      <c r="M133"/>
      <c r="N133" s="161" t="s">
        <v>3248</v>
      </c>
    </row>
    <row r="134" spans="1:14" ht="12.75" x14ac:dyDescent="0.2">
      <c r="A134" s="116" t="s">
        <v>1866</v>
      </c>
      <c r="B134" s="59" t="s">
        <v>469</v>
      </c>
      <c r="C134" s="59" t="s">
        <v>1861</v>
      </c>
      <c r="D134" s="116" t="s">
        <v>211</v>
      </c>
      <c r="E134" s="116" t="s">
        <v>212</v>
      </c>
      <c r="F134" s="117">
        <v>20.38954377</v>
      </c>
      <c r="G134" s="117">
        <v>4.3387604900000003</v>
      </c>
      <c r="H134" s="74">
        <f t="shared" si="2"/>
        <v>3.6993937132491954</v>
      </c>
      <c r="I134" s="118">
        <f t="shared" si="3"/>
        <v>1.3777081687841781E-3</v>
      </c>
      <c r="J134" s="119">
        <v>510.13158422000004</v>
      </c>
      <c r="K134" s="119">
        <v>27.8938947368421</v>
      </c>
      <c r="M134"/>
      <c r="N134" s="161" t="s">
        <v>3248</v>
      </c>
    </row>
    <row r="135" spans="1:14" ht="12.75" x14ac:dyDescent="0.2">
      <c r="A135" s="116" t="s">
        <v>2212</v>
      </c>
      <c r="B135" s="59" t="s">
        <v>127</v>
      </c>
      <c r="C135" s="59" t="s">
        <v>872</v>
      </c>
      <c r="D135" s="116" t="s">
        <v>210</v>
      </c>
      <c r="E135" s="116" t="s">
        <v>998</v>
      </c>
      <c r="F135" s="117">
        <v>20.357025929999999</v>
      </c>
      <c r="G135" s="117">
        <v>34.392544880000003</v>
      </c>
      <c r="H135" s="74">
        <f t="shared" ref="H135:H198" si="4">IF(ISERROR(F135/G135-1),"",IF((F135/G135-1)&gt;10000%,"",F135/G135-1))</f>
        <v>-0.4080977141695018</v>
      </c>
      <c r="I135" s="118">
        <f t="shared" ref="I135:I198" si="5">F135/$F$1062</f>
        <v>1.3755109595525946E-3</v>
      </c>
      <c r="J135" s="119">
        <v>307.70346375999998</v>
      </c>
      <c r="K135" s="119">
        <v>9.1428947368421092</v>
      </c>
      <c r="M135"/>
      <c r="N135" s="161" t="s">
        <v>3248</v>
      </c>
    </row>
    <row r="136" spans="1:14" ht="12.75" x14ac:dyDescent="0.2">
      <c r="A136" s="116" t="s">
        <v>2038</v>
      </c>
      <c r="B136" s="116" t="s">
        <v>464</v>
      </c>
      <c r="C136" s="116" t="s">
        <v>871</v>
      </c>
      <c r="D136" s="116" t="s">
        <v>210</v>
      </c>
      <c r="E136" s="116" t="s">
        <v>998</v>
      </c>
      <c r="F136" s="117">
        <v>20.332934807000001</v>
      </c>
      <c r="G136" s="117">
        <v>14.910126537</v>
      </c>
      <c r="H136" s="74">
        <f t="shared" si="4"/>
        <v>0.36369968132350272</v>
      </c>
      <c r="I136" s="118">
        <f t="shared" si="5"/>
        <v>1.3738831380904434E-3</v>
      </c>
      <c r="J136" s="119">
        <v>73.977799610000005</v>
      </c>
      <c r="K136" s="119">
        <v>1.7172631578947399</v>
      </c>
      <c r="M136"/>
      <c r="N136" s="161" t="s">
        <v>3248</v>
      </c>
    </row>
    <row r="137" spans="1:14" ht="12.75" x14ac:dyDescent="0.2">
      <c r="A137" s="116" t="s">
        <v>2379</v>
      </c>
      <c r="B137" s="59" t="s">
        <v>312</v>
      </c>
      <c r="C137" s="59" t="s">
        <v>870</v>
      </c>
      <c r="D137" s="116" t="s">
        <v>210</v>
      </c>
      <c r="E137" s="116" t="s">
        <v>998</v>
      </c>
      <c r="F137" s="117">
        <v>20.248139510000001</v>
      </c>
      <c r="G137" s="117">
        <v>17.39304533</v>
      </c>
      <c r="H137" s="74">
        <f t="shared" si="4"/>
        <v>0.16415148272369851</v>
      </c>
      <c r="I137" s="118">
        <f t="shared" si="5"/>
        <v>1.3681535751993272E-3</v>
      </c>
      <c r="J137" s="119">
        <v>1775.9822300000001</v>
      </c>
      <c r="K137" s="119">
        <v>7.5880000000000001</v>
      </c>
      <c r="M137"/>
      <c r="N137" s="161" t="s">
        <v>3248</v>
      </c>
    </row>
    <row r="138" spans="1:14" ht="12.75" x14ac:dyDescent="0.2">
      <c r="A138" s="116" t="s">
        <v>2478</v>
      </c>
      <c r="B138" s="59" t="s">
        <v>371</v>
      </c>
      <c r="C138" s="59" t="s">
        <v>875</v>
      </c>
      <c r="D138" s="116" t="s">
        <v>812</v>
      </c>
      <c r="E138" s="116" t="s">
        <v>212</v>
      </c>
      <c r="F138" s="117">
        <v>19.930115528000002</v>
      </c>
      <c r="G138" s="117">
        <v>15.104138422</v>
      </c>
      <c r="H138" s="74">
        <f t="shared" si="4"/>
        <v>0.3195135645056526</v>
      </c>
      <c r="I138" s="118">
        <f t="shared" si="5"/>
        <v>1.3466649022396441E-3</v>
      </c>
      <c r="J138" s="119">
        <v>1338.6991143800001</v>
      </c>
      <c r="K138" s="119">
        <v>10.9511578947368</v>
      </c>
      <c r="M138"/>
      <c r="N138" s="161" t="s">
        <v>3248</v>
      </c>
    </row>
    <row r="139" spans="1:14" ht="12.75" x14ac:dyDescent="0.2">
      <c r="A139" s="116" t="s">
        <v>2203</v>
      </c>
      <c r="B139" s="59" t="s">
        <v>509</v>
      </c>
      <c r="C139" s="59" t="s">
        <v>875</v>
      </c>
      <c r="D139" s="116" t="s">
        <v>211</v>
      </c>
      <c r="E139" s="116" t="s">
        <v>998</v>
      </c>
      <c r="F139" s="117">
        <v>19.905780750000002</v>
      </c>
      <c r="G139" s="117">
        <v>12.235377785000001</v>
      </c>
      <c r="H139" s="74">
        <f t="shared" si="4"/>
        <v>0.62690364774870755</v>
      </c>
      <c r="I139" s="118">
        <f t="shared" si="5"/>
        <v>1.3450206171681225E-3</v>
      </c>
      <c r="J139" s="119">
        <v>192.73949299</v>
      </c>
      <c r="K139" s="119">
        <v>24.320263157894701</v>
      </c>
      <c r="M139"/>
      <c r="N139" s="161" t="s">
        <v>3248</v>
      </c>
    </row>
    <row r="140" spans="1:14" ht="12.75" x14ac:dyDescent="0.2">
      <c r="A140" s="116" t="s">
        <v>2834</v>
      </c>
      <c r="B140" s="59" t="s">
        <v>1214</v>
      </c>
      <c r="C140" s="59" t="s">
        <v>870</v>
      </c>
      <c r="D140" s="116" t="s">
        <v>210</v>
      </c>
      <c r="E140" s="116" t="s">
        <v>2912</v>
      </c>
      <c r="F140" s="117">
        <v>19.880625590000001</v>
      </c>
      <c r="G140" s="117">
        <v>12.536736027</v>
      </c>
      <c r="H140" s="74">
        <f t="shared" si="4"/>
        <v>0.58578959843963241</v>
      </c>
      <c r="I140" s="118">
        <f t="shared" si="5"/>
        <v>1.343320899420143E-3</v>
      </c>
      <c r="J140" s="119">
        <v>473.75245883999997</v>
      </c>
      <c r="K140" s="119">
        <v>26.016315789473701</v>
      </c>
      <c r="M140"/>
      <c r="N140" s="161" t="s">
        <v>3248</v>
      </c>
    </row>
    <row r="141" spans="1:14" ht="12.75" x14ac:dyDescent="0.2">
      <c r="A141" s="116" t="s">
        <v>1744</v>
      </c>
      <c r="B141" s="116" t="s">
        <v>355</v>
      </c>
      <c r="C141" s="116" t="s">
        <v>875</v>
      </c>
      <c r="D141" s="116" t="s">
        <v>211</v>
      </c>
      <c r="E141" s="116" t="s">
        <v>212</v>
      </c>
      <c r="F141" s="117">
        <v>19.723069500000001</v>
      </c>
      <c r="G141" s="117">
        <v>13.449194349999999</v>
      </c>
      <c r="H141" s="74">
        <f t="shared" si="4"/>
        <v>0.4664870613606682</v>
      </c>
      <c r="I141" s="118">
        <f t="shared" si="5"/>
        <v>1.3326749372209261E-3</v>
      </c>
      <c r="J141" s="119">
        <v>893.82591061000005</v>
      </c>
      <c r="K141" s="119">
        <v>5.9374210526315796</v>
      </c>
      <c r="M141"/>
      <c r="N141" s="161" t="s">
        <v>3248</v>
      </c>
    </row>
    <row r="142" spans="1:14" ht="12.75" x14ac:dyDescent="0.2">
      <c r="A142" s="116" t="s">
        <v>2139</v>
      </c>
      <c r="B142" s="116" t="s">
        <v>602</v>
      </c>
      <c r="C142" s="116" t="s">
        <v>875</v>
      </c>
      <c r="D142" s="116" t="s">
        <v>211</v>
      </c>
      <c r="E142" s="116" t="s">
        <v>212</v>
      </c>
      <c r="F142" s="117">
        <v>19.618139607</v>
      </c>
      <c r="G142" s="117">
        <v>7.6540695300000001</v>
      </c>
      <c r="H142" s="74">
        <f t="shared" si="4"/>
        <v>1.5630992154052197</v>
      </c>
      <c r="I142" s="118">
        <f t="shared" si="5"/>
        <v>1.3255848928154965E-3</v>
      </c>
      <c r="J142" s="119">
        <v>216.158930592671</v>
      </c>
      <c r="K142" s="119">
        <v>25.3211052631579</v>
      </c>
      <c r="M142"/>
      <c r="N142" s="161" t="s">
        <v>3248</v>
      </c>
    </row>
    <row r="143" spans="1:14" ht="12.75" x14ac:dyDescent="0.2">
      <c r="A143" s="116" t="s">
        <v>2634</v>
      </c>
      <c r="B143" s="59" t="s">
        <v>373</v>
      </c>
      <c r="C143" s="59" t="s">
        <v>875</v>
      </c>
      <c r="D143" s="116" t="s">
        <v>812</v>
      </c>
      <c r="E143" s="116" t="s">
        <v>998</v>
      </c>
      <c r="F143" s="117">
        <v>19.496325565000003</v>
      </c>
      <c r="G143" s="117">
        <v>26.358086712000002</v>
      </c>
      <c r="H143" s="74">
        <f t="shared" si="4"/>
        <v>-0.2603284988768193</v>
      </c>
      <c r="I143" s="118">
        <f t="shared" si="5"/>
        <v>1.3173539974786945E-3</v>
      </c>
      <c r="J143" s="119">
        <v>1095.0615106978382</v>
      </c>
      <c r="K143" s="119">
        <v>18.108421052631599</v>
      </c>
      <c r="M143"/>
      <c r="N143" s="161" t="s">
        <v>3248</v>
      </c>
    </row>
    <row r="144" spans="1:14" ht="12.75" x14ac:dyDescent="0.2">
      <c r="A144" s="116" t="s">
        <v>2701</v>
      </c>
      <c r="B144" s="59" t="s">
        <v>503</v>
      </c>
      <c r="C144" s="59" t="s">
        <v>650</v>
      </c>
      <c r="D144" s="116" t="s">
        <v>210</v>
      </c>
      <c r="E144" s="116" t="s">
        <v>998</v>
      </c>
      <c r="F144" s="117">
        <v>19.441721657000002</v>
      </c>
      <c r="G144" s="117">
        <v>15.489777514</v>
      </c>
      <c r="H144" s="74">
        <f t="shared" si="4"/>
        <v>0.25513240196175491</v>
      </c>
      <c r="I144" s="118">
        <f t="shared" si="5"/>
        <v>1.3136644470430527E-3</v>
      </c>
      <c r="J144" s="119">
        <v>273.70234199999999</v>
      </c>
      <c r="K144" s="119">
        <v>12.0503684210526</v>
      </c>
      <c r="M144"/>
      <c r="N144" s="161" t="s">
        <v>3248</v>
      </c>
    </row>
    <row r="145" spans="1:14" ht="12.75" x14ac:dyDescent="0.2">
      <c r="A145" s="116" t="s">
        <v>2264</v>
      </c>
      <c r="B145" s="116" t="s">
        <v>49</v>
      </c>
      <c r="C145" s="116" t="s">
        <v>1861</v>
      </c>
      <c r="D145" s="116" t="s">
        <v>211</v>
      </c>
      <c r="E145" s="116" t="s">
        <v>212</v>
      </c>
      <c r="F145" s="117">
        <v>19.128400005</v>
      </c>
      <c r="G145" s="117">
        <v>7.3496988949999995</v>
      </c>
      <c r="H145" s="74">
        <f t="shared" si="4"/>
        <v>1.6026100222980633</v>
      </c>
      <c r="I145" s="118">
        <f t="shared" si="5"/>
        <v>1.2924935074532966E-3</v>
      </c>
      <c r="J145" s="119">
        <v>80.911840290000001</v>
      </c>
      <c r="K145" s="119">
        <v>3.8057368421052602</v>
      </c>
      <c r="M145"/>
      <c r="N145" s="161" t="s">
        <v>3248</v>
      </c>
    </row>
    <row r="146" spans="1:14" ht="12.75" x14ac:dyDescent="0.2">
      <c r="A146" s="116" t="s">
        <v>1748</v>
      </c>
      <c r="B146" s="59" t="s">
        <v>366</v>
      </c>
      <c r="C146" s="59" t="s">
        <v>875</v>
      </c>
      <c r="D146" s="116" t="s">
        <v>211</v>
      </c>
      <c r="E146" s="116" t="s">
        <v>212</v>
      </c>
      <c r="F146" s="117">
        <v>19.097466876999999</v>
      </c>
      <c r="G146" s="117">
        <v>20.189883653999999</v>
      </c>
      <c r="H146" s="74">
        <f t="shared" si="4"/>
        <v>-5.4107135817177965E-2</v>
      </c>
      <c r="I146" s="118">
        <f t="shared" si="5"/>
        <v>1.2904033761775614E-3</v>
      </c>
      <c r="J146" s="119">
        <v>1434.7296793</v>
      </c>
      <c r="K146" s="119">
        <v>8.6215263157894704</v>
      </c>
      <c r="M146"/>
      <c r="N146" s="161" t="s">
        <v>3248</v>
      </c>
    </row>
    <row r="147" spans="1:14" ht="12.75" x14ac:dyDescent="0.2">
      <c r="A147" s="116" t="s">
        <v>2205</v>
      </c>
      <c r="B147" s="116" t="s">
        <v>903</v>
      </c>
      <c r="C147" s="116" t="s">
        <v>875</v>
      </c>
      <c r="D147" s="116" t="s">
        <v>211</v>
      </c>
      <c r="E147" s="116" t="s">
        <v>212</v>
      </c>
      <c r="F147" s="117">
        <v>18.853194108</v>
      </c>
      <c r="G147" s="117">
        <v>10.293956742000001</v>
      </c>
      <c r="H147" s="74">
        <f t="shared" si="4"/>
        <v>0.8314817694033787</v>
      </c>
      <c r="I147" s="118">
        <f t="shared" si="5"/>
        <v>1.2738980245591506E-3</v>
      </c>
      <c r="J147" s="119">
        <v>301.24686824000003</v>
      </c>
      <c r="K147" s="119">
        <v>4.3109473684210498</v>
      </c>
      <c r="M147"/>
      <c r="N147" s="161" t="s">
        <v>3248</v>
      </c>
    </row>
    <row r="148" spans="1:14" ht="12.75" x14ac:dyDescent="0.2">
      <c r="A148" s="116" t="s">
        <v>2153</v>
      </c>
      <c r="B148" s="59" t="s">
        <v>396</v>
      </c>
      <c r="C148" s="59" t="s">
        <v>875</v>
      </c>
      <c r="D148" s="116" t="s">
        <v>211</v>
      </c>
      <c r="E148" s="116" t="s">
        <v>212</v>
      </c>
      <c r="F148" s="117">
        <v>18.780521280999999</v>
      </c>
      <c r="G148" s="117">
        <v>20.372824455</v>
      </c>
      <c r="H148" s="74">
        <f t="shared" si="4"/>
        <v>-7.8158194388663227E-2</v>
      </c>
      <c r="I148" s="118">
        <f t="shared" si="5"/>
        <v>1.268987569056274E-3</v>
      </c>
      <c r="J148" s="119">
        <v>139.51116555000002</v>
      </c>
      <c r="K148" s="119">
        <v>25.523105263157898</v>
      </c>
      <c r="M148"/>
      <c r="N148" s="161" t="s">
        <v>3248</v>
      </c>
    </row>
    <row r="149" spans="1:14" ht="12.75" x14ac:dyDescent="0.2">
      <c r="A149" s="116" t="s">
        <v>2385</v>
      </c>
      <c r="B149" s="59" t="s">
        <v>473</v>
      </c>
      <c r="C149" s="59" t="s">
        <v>870</v>
      </c>
      <c r="D149" s="116" t="s">
        <v>210</v>
      </c>
      <c r="E149" s="116" t="s">
        <v>2912</v>
      </c>
      <c r="F149" s="117">
        <v>18.603716133999999</v>
      </c>
      <c r="G149" s="117">
        <v>9.7869458199999997</v>
      </c>
      <c r="H149" s="74">
        <f t="shared" si="4"/>
        <v>0.90087045296425261</v>
      </c>
      <c r="I149" s="118">
        <f t="shared" si="5"/>
        <v>1.257040960635178E-3</v>
      </c>
      <c r="J149" s="119">
        <v>323.45165673000002</v>
      </c>
      <c r="K149" s="119">
        <v>22.6895789473684</v>
      </c>
      <c r="M149"/>
      <c r="N149" s="161" t="s">
        <v>3248</v>
      </c>
    </row>
    <row r="150" spans="1:14" ht="12.75" x14ac:dyDescent="0.2">
      <c r="A150" s="116" t="s">
        <v>1678</v>
      </c>
      <c r="B150" s="59" t="s">
        <v>646</v>
      </c>
      <c r="C150" s="59" t="s">
        <v>650</v>
      </c>
      <c r="D150" s="116" t="s">
        <v>210</v>
      </c>
      <c r="E150" s="116" t="s">
        <v>998</v>
      </c>
      <c r="F150" s="117">
        <v>18.422051410000002</v>
      </c>
      <c r="G150" s="117">
        <v>4.2398412699999994</v>
      </c>
      <c r="H150" s="74">
        <f t="shared" si="4"/>
        <v>3.3449861060482586</v>
      </c>
      <c r="I150" s="118">
        <f t="shared" si="5"/>
        <v>1.2447659937669655E-3</v>
      </c>
      <c r="J150" s="119">
        <v>179.76354656479998</v>
      </c>
      <c r="K150" s="119">
        <v>43.776578947368399</v>
      </c>
      <c r="M150"/>
      <c r="N150" s="161" t="s">
        <v>3248</v>
      </c>
    </row>
    <row r="151" spans="1:14" ht="12.75" x14ac:dyDescent="0.2">
      <c r="A151" s="116" t="s">
        <v>1650</v>
      </c>
      <c r="B151" s="59" t="s">
        <v>515</v>
      </c>
      <c r="C151" s="59" t="s">
        <v>650</v>
      </c>
      <c r="D151" s="116" t="s">
        <v>210</v>
      </c>
      <c r="E151" s="116" t="s">
        <v>998</v>
      </c>
      <c r="F151" s="117">
        <v>18.421600390000002</v>
      </c>
      <c r="G151" s="117">
        <v>21.303881370000003</v>
      </c>
      <c r="H151" s="74">
        <f t="shared" si="4"/>
        <v>-0.13529370211659231</v>
      </c>
      <c r="I151" s="118">
        <f t="shared" si="5"/>
        <v>1.2447355186398466E-3</v>
      </c>
      <c r="J151" s="119">
        <v>311.56933500000002</v>
      </c>
      <c r="K151" s="119">
        <v>85.519578947368402</v>
      </c>
      <c r="M151"/>
      <c r="N151" s="161" t="s">
        <v>3248</v>
      </c>
    </row>
    <row r="152" spans="1:14" ht="12.75" x14ac:dyDescent="0.2">
      <c r="A152" s="116" t="s">
        <v>1644</v>
      </c>
      <c r="B152" s="59" t="s">
        <v>168</v>
      </c>
      <c r="C152" s="59" t="s">
        <v>650</v>
      </c>
      <c r="D152" s="116" t="s">
        <v>210</v>
      </c>
      <c r="E152" s="116" t="s">
        <v>998</v>
      </c>
      <c r="F152" s="117">
        <v>18.153319140999997</v>
      </c>
      <c r="G152" s="117">
        <v>4.8819893480000003</v>
      </c>
      <c r="H152" s="74">
        <f t="shared" si="4"/>
        <v>2.7184266181237877</v>
      </c>
      <c r="I152" s="118">
        <f t="shared" si="5"/>
        <v>1.2266079296928711E-3</v>
      </c>
      <c r="J152" s="119">
        <v>312.64952304500002</v>
      </c>
      <c r="K152" s="119">
        <v>16.0448947368421</v>
      </c>
      <c r="M152"/>
      <c r="N152" s="161" t="s">
        <v>3248</v>
      </c>
    </row>
    <row r="153" spans="1:14" ht="12.75" x14ac:dyDescent="0.2">
      <c r="A153" s="116" t="s">
        <v>2403</v>
      </c>
      <c r="B153" s="59" t="s">
        <v>936</v>
      </c>
      <c r="C153" s="59" t="s">
        <v>870</v>
      </c>
      <c r="D153" s="116" t="s">
        <v>210</v>
      </c>
      <c r="E153" s="116" t="s">
        <v>2912</v>
      </c>
      <c r="F153" s="117">
        <v>18.074572910000001</v>
      </c>
      <c r="G153" s="117">
        <v>14.14572926</v>
      </c>
      <c r="H153" s="74">
        <f t="shared" si="4"/>
        <v>0.2777406224725103</v>
      </c>
      <c r="I153" s="118">
        <f t="shared" si="5"/>
        <v>1.221287098244485E-3</v>
      </c>
      <c r="J153" s="119">
        <v>430.12890306000003</v>
      </c>
      <c r="K153" s="119">
        <v>17.325947368421101</v>
      </c>
      <c r="M153"/>
      <c r="N153" s="161" t="s">
        <v>3248</v>
      </c>
    </row>
    <row r="154" spans="1:14" ht="12.75" x14ac:dyDescent="0.2">
      <c r="A154" s="116" t="s">
        <v>2220</v>
      </c>
      <c r="B154" s="59" t="s">
        <v>281</v>
      </c>
      <c r="C154" s="59" t="s">
        <v>1861</v>
      </c>
      <c r="D154" s="116" t="s">
        <v>211</v>
      </c>
      <c r="E154" s="116" t="s">
        <v>212</v>
      </c>
      <c r="F154" s="117">
        <v>18.002992815999999</v>
      </c>
      <c r="G154" s="117">
        <v>31.769648372000002</v>
      </c>
      <c r="H154" s="74">
        <f t="shared" si="4"/>
        <v>-0.43332728756712224</v>
      </c>
      <c r="I154" s="118">
        <f t="shared" si="5"/>
        <v>1.2164504779974326E-3</v>
      </c>
      <c r="J154" s="119">
        <v>250.47548571999999</v>
      </c>
      <c r="K154" s="119">
        <v>23.764421052631601</v>
      </c>
      <c r="M154"/>
      <c r="N154" s="161" t="s">
        <v>3248</v>
      </c>
    </row>
    <row r="155" spans="1:14" ht="12.75" x14ac:dyDescent="0.2">
      <c r="A155" s="116" t="s">
        <v>2443</v>
      </c>
      <c r="B155" s="116" t="s">
        <v>2437</v>
      </c>
      <c r="C155" s="59" t="s">
        <v>1861</v>
      </c>
      <c r="D155" s="116" t="s">
        <v>211</v>
      </c>
      <c r="E155" s="116" t="s">
        <v>998</v>
      </c>
      <c r="F155" s="117">
        <v>17.843429440000001</v>
      </c>
      <c r="G155" s="117">
        <v>6.7941822900000002</v>
      </c>
      <c r="H155" s="74">
        <f t="shared" si="4"/>
        <v>1.6262806439949085</v>
      </c>
      <c r="I155" s="118">
        <f t="shared" si="5"/>
        <v>1.2056688847929084E-3</v>
      </c>
      <c r="J155" s="119">
        <v>98.806709269999999</v>
      </c>
      <c r="K155" s="119">
        <v>13.9551052631579</v>
      </c>
      <c r="M155"/>
      <c r="N155" s="161" t="s">
        <v>3248</v>
      </c>
    </row>
    <row r="156" spans="1:14" ht="12.75" x14ac:dyDescent="0.2">
      <c r="A156" s="116" t="s">
        <v>2847</v>
      </c>
      <c r="B156" s="59" t="s">
        <v>1576</v>
      </c>
      <c r="C156" s="59" t="s">
        <v>650</v>
      </c>
      <c r="D156" s="116" t="s">
        <v>211</v>
      </c>
      <c r="E156" s="116" t="s">
        <v>998</v>
      </c>
      <c r="F156" s="117">
        <v>17.719613324000001</v>
      </c>
      <c r="G156" s="117">
        <v>14.054186442000001</v>
      </c>
      <c r="H156" s="74">
        <f t="shared" si="4"/>
        <v>0.26080676367335753</v>
      </c>
      <c r="I156" s="118">
        <f t="shared" si="5"/>
        <v>1.1973027106222381E-3</v>
      </c>
      <c r="J156" s="119">
        <v>375.51393360000003</v>
      </c>
      <c r="K156" s="119">
        <v>19.968473684210501</v>
      </c>
      <c r="M156"/>
      <c r="N156" s="161" t="s">
        <v>3248</v>
      </c>
    </row>
    <row r="157" spans="1:14" ht="12.75" x14ac:dyDescent="0.2">
      <c r="A157" s="116" t="s">
        <v>2252</v>
      </c>
      <c r="B157" s="59" t="s">
        <v>884</v>
      </c>
      <c r="C157" s="59" t="s">
        <v>650</v>
      </c>
      <c r="D157" s="116" t="s">
        <v>812</v>
      </c>
      <c r="E157" s="116" t="s">
        <v>998</v>
      </c>
      <c r="F157" s="117">
        <v>17.711088800000002</v>
      </c>
      <c r="G157" s="117">
        <v>12.109134201</v>
      </c>
      <c r="H157" s="74">
        <f t="shared" si="4"/>
        <v>0.46262222434840794</v>
      </c>
      <c r="I157" s="118">
        <f t="shared" si="5"/>
        <v>1.1967267140976332E-3</v>
      </c>
      <c r="J157" s="119">
        <v>267.74446469859998</v>
      </c>
      <c r="K157" s="119">
        <v>31.380578947368399</v>
      </c>
      <c r="M157"/>
      <c r="N157" s="161" t="s">
        <v>3248</v>
      </c>
    </row>
    <row r="158" spans="1:14" ht="12.75" x14ac:dyDescent="0.2">
      <c r="A158" s="116" t="s">
        <v>2246</v>
      </c>
      <c r="B158" s="59" t="s">
        <v>341</v>
      </c>
      <c r="C158" s="59" t="s">
        <v>650</v>
      </c>
      <c r="D158" s="116" t="s">
        <v>211</v>
      </c>
      <c r="E158" s="116" t="s">
        <v>212</v>
      </c>
      <c r="F158" s="117">
        <v>17.381547745000002</v>
      </c>
      <c r="G158" s="117">
        <v>10.399568644999999</v>
      </c>
      <c r="H158" s="74">
        <f t="shared" si="4"/>
        <v>0.67137199035239448</v>
      </c>
      <c r="I158" s="118">
        <f t="shared" si="5"/>
        <v>1.1744598400299916E-3</v>
      </c>
      <c r="J158" s="119">
        <v>671.03217171561482</v>
      </c>
      <c r="K158" s="119">
        <v>14.176631578947401</v>
      </c>
      <c r="M158"/>
      <c r="N158" s="161" t="s">
        <v>3248</v>
      </c>
    </row>
    <row r="159" spans="1:14" ht="12.75" x14ac:dyDescent="0.2">
      <c r="A159" s="116" t="s">
        <v>2504</v>
      </c>
      <c r="B159" s="116" t="s">
        <v>545</v>
      </c>
      <c r="C159" s="116" t="s">
        <v>876</v>
      </c>
      <c r="D159" s="116" t="s">
        <v>210</v>
      </c>
      <c r="E159" s="116" t="s">
        <v>212</v>
      </c>
      <c r="F159" s="117">
        <v>17.044712096000001</v>
      </c>
      <c r="G159" s="117">
        <v>20.82104417</v>
      </c>
      <c r="H159" s="74">
        <f t="shared" si="4"/>
        <v>-0.1813709266051664</v>
      </c>
      <c r="I159" s="118">
        <f t="shared" si="5"/>
        <v>1.1517000750053414E-3</v>
      </c>
      <c r="J159" s="119">
        <v>7366.6566380000004</v>
      </c>
      <c r="K159" s="119">
        <v>10.729052631578901</v>
      </c>
      <c r="M159"/>
      <c r="N159" s="161" t="s">
        <v>3248</v>
      </c>
    </row>
    <row r="160" spans="1:14" ht="12.75" x14ac:dyDescent="0.2">
      <c r="A160" s="116" t="s">
        <v>1770</v>
      </c>
      <c r="B160" s="59" t="s">
        <v>20</v>
      </c>
      <c r="C160" s="59" t="s">
        <v>875</v>
      </c>
      <c r="D160" s="116" t="s">
        <v>812</v>
      </c>
      <c r="E160" s="116" t="s">
        <v>212</v>
      </c>
      <c r="F160" s="117">
        <v>17.001029952</v>
      </c>
      <c r="G160" s="117">
        <v>13.168117649000001</v>
      </c>
      <c r="H160" s="74">
        <f t="shared" si="4"/>
        <v>0.29107518668707177</v>
      </c>
      <c r="I160" s="118">
        <f t="shared" si="5"/>
        <v>1.148748501036955E-3</v>
      </c>
      <c r="J160" s="119">
        <v>577.74027815857528</v>
      </c>
      <c r="K160" s="119">
        <v>10.4053684210526</v>
      </c>
      <c r="M160"/>
      <c r="N160" s="161" t="s">
        <v>3248</v>
      </c>
    </row>
    <row r="161" spans="1:14" ht="12.75" x14ac:dyDescent="0.2">
      <c r="A161" s="116" t="s">
        <v>2173</v>
      </c>
      <c r="B161" s="59" t="s">
        <v>896</v>
      </c>
      <c r="C161" s="59" t="s">
        <v>875</v>
      </c>
      <c r="D161" s="116" t="s">
        <v>211</v>
      </c>
      <c r="E161" s="116" t="s">
        <v>212</v>
      </c>
      <c r="F161" s="117">
        <v>16.990262713</v>
      </c>
      <c r="G161" s="117">
        <v>37.579946948</v>
      </c>
      <c r="H161" s="74">
        <f t="shared" si="4"/>
        <v>-0.54789018897472874</v>
      </c>
      <c r="I161" s="118">
        <f t="shared" si="5"/>
        <v>1.1480209657231252E-3</v>
      </c>
      <c r="J161" s="119">
        <v>443.73603998000004</v>
      </c>
      <c r="K161" s="119">
        <v>19.621789473684199</v>
      </c>
      <c r="M161"/>
      <c r="N161" s="161" t="s">
        <v>3248</v>
      </c>
    </row>
    <row r="162" spans="1:14" ht="12.75" x14ac:dyDescent="0.2">
      <c r="A162" s="116" t="s">
        <v>1735</v>
      </c>
      <c r="B162" s="59" t="s">
        <v>367</v>
      </c>
      <c r="C162" s="59" t="s">
        <v>875</v>
      </c>
      <c r="D162" s="116" t="s">
        <v>211</v>
      </c>
      <c r="E162" s="116" t="s">
        <v>212</v>
      </c>
      <c r="F162" s="117">
        <v>16.745357845000001</v>
      </c>
      <c r="G162" s="117">
        <v>20.531021350000003</v>
      </c>
      <c r="H162" s="74">
        <f t="shared" si="4"/>
        <v>-0.18438749054245185</v>
      </c>
      <c r="I162" s="118">
        <f t="shared" si="5"/>
        <v>1.1314729035877158E-3</v>
      </c>
      <c r="J162" s="119">
        <v>2199.6221871799999</v>
      </c>
      <c r="K162" s="119">
        <v>12.284263157894699</v>
      </c>
      <c r="M162"/>
      <c r="N162" s="161" t="s">
        <v>3248</v>
      </c>
    </row>
    <row r="163" spans="1:14" ht="12.75" x14ac:dyDescent="0.2">
      <c r="A163" s="116" t="s">
        <v>2479</v>
      </c>
      <c r="B163" s="59" t="s">
        <v>901</v>
      </c>
      <c r="C163" s="59" t="s">
        <v>875</v>
      </c>
      <c r="D163" s="116" t="s">
        <v>210</v>
      </c>
      <c r="E163" s="116" t="s">
        <v>998</v>
      </c>
      <c r="F163" s="117">
        <v>16.561460725</v>
      </c>
      <c r="G163" s="117">
        <v>8.5771772090000002</v>
      </c>
      <c r="H163" s="74">
        <f t="shared" si="4"/>
        <v>0.93087542922887501</v>
      </c>
      <c r="I163" s="118">
        <f t="shared" si="5"/>
        <v>1.1190470951783751E-3</v>
      </c>
      <c r="J163" s="119">
        <v>669.44266212000002</v>
      </c>
      <c r="K163" s="119">
        <v>19.396789473684201</v>
      </c>
      <c r="M163"/>
      <c r="N163" s="161" t="s">
        <v>3248</v>
      </c>
    </row>
    <row r="164" spans="1:14" ht="12.75" x14ac:dyDescent="0.2">
      <c r="A164" s="116" t="s">
        <v>2752</v>
      </c>
      <c r="B164" s="59" t="s">
        <v>334</v>
      </c>
      <c r="C164" s="59" t="s">
        <v>650</v>
      </c>
      <c r="D164" s="116" t="s">
        <v>210</v>
      </c>
      <c r="E164" s="116" t="s">
        <v>998</v>
      </c>
      <c r="F164" s="117">
        <v>16.046677748</v>
      </c>
      <c r="G164" s="117">
        <v>25.585350464000001</v>
      </c>
      <c r="H164" s="74">
        <f t="shared" si="4"/>
        <v>-0.37281774699242209</v>
      </c>
      <c r="I164" s="118">
        <f t="shared" si="5"/>
        <v>1.0842635453077085E-3</v>
      </c>
      <c r="J164" s="119">
        <v>262.8572123707267</v>
      </c>
      <c r="K164" s="119">
        <v>28.525631578947401</v>
      </c>
      <c r="M164"/>
      <c r="N164" s="161" t="s">
        <v>3248</v>
      </c>
    </row>
    <row r="165" spans="1:14" ht="12.75" x14ac:dyDescent="0.2">
      <c r="A165" s="116" t="s">
        <v>1768</v>
      </c>
      <c r="B165" s="59" t="s">
        <v>351</v>
      </c>
      <c r="C165" s="59" t="s">
        <v>875</v>
      </c>
      <c r="D165" s="116" t="s">
        <v>812</v>
      </c>
      <c r="E165" s="116" t="s">
        <v>212</v>
      </c>
      <c r="F165" s="117">
        <v>15.777980475</v>
      </c>
      <c r="G165" s="117">
        <v>18.027808467</v>
      </c>
      <c r="H165" s="74">
        <f t="shared" si="4"/>
        <v>-0.12479764227129009</v>
      </c>
      <c r="I165" s="118">
        <f t="shared" si="5"/>
        <v>1.0661078458905002E-3</v>
      </c>
      <c r="J165" s="119">
        <v>2815.2547739886249</v>
      </c>
      <c r="K165" s="119">
        <v>19.0730526315789</v>
      </c>
      <c r="M165"/>
      <c r="N165" s="161" t="s">
        <v>3248</v>
      </c>
    </row>
    <row r="166" spans="1:14" ht="12.75" x14ac:dyDescent="0.2">
      <c r="A166" s="116" t="s">
        <v>2632</v>
      </c>
      <c r="B166" s="59" t="s">
        <v>170</v>
      </c>
      <c r="C166" s="59" t="s">
        <v>875</v>
      </c>
      <c r="D166" s="116" t="s">
        <v>211</v>
      </c>
      <c r="E166" s="116" t="s">
        <v>998</v>
      </c>
      <c r="F166" s="117">
        <v>15.755779112999999</v>
      </c>
      <c r="G166" s="117">
        <v>17.516213631999999</v>
      </c>
      <c r="H166" s="74">
        <f t="shared" si="4"/>
        <v>-0.10050314274449701</v>
      </c>
      <c r="I166" s="118">
        <f t="shared" si="5"/>
        <v>1.0646077143460885E-3</v>
      </c>
      <c r="J166" s="119">
        <v>940.72602613999993</v>
      </c>
      <c r="K166" s="119">
        <v>16.580894736842101</v>
      </c>
      <c r="M166"/>
      <c r="N166" s="161" t="s">
        <v>3248</v>
      </c>
    </row>
    <row r="167" spans="1:14" ht="12.75" x14ac:dyDescent="0.2">
      <c r="A167" s="116" t="s">
        <v>1804</v>
      </c>
      <c r="B167" s="59" t="s">
        <v>356</v>
      </c>
      <c r="C167" s="59" t="s">
        <v>875</v>
      </c>
      <c r="D167" s="116" t="s">
        <v>211</v>
      </c>
      <c r="E167" s="116" t="s">
        <v>212</v>
      </c>
      <c r="F167" s="117">
        <v>15.739292661</v>
      </c>
      <c r="G167" s="117">
        <v>6.1675469930000002</v>
      </c>
      <c r="H167" s="74">
        <f t="shared" si="4"/>
        <v>1.5519534231135448</v>
      </c>
      <c r="I167" s="118">
        <f t="shared" si="5"/>
        <v>1.063493735541517E-3</v>
      </c>
      <c r="J167" s="119">
        <v>370.21084164000001</v>
      </c>
      <c r="K167" s="119">
        <v>18.116578947368399</v>
      </c>
      <c r="M167"/>
      <c r="N167" s="161" t="s">
        <v>3248</v>
      </c>
    </row>
    <row r="168" spans="1:14" ht="12.75" x14ac:dyDescent="0.2">
      <c r="A168" s="116" t="s">
        <v>2160</v>
      </c>
      <c r="B168" s="59" t="s">
        <v>403</v>
      </c>
      <c r="C168" s="59" t="s">
        <v>875</v>
      </c>
      <c r="D168" s="116" t="s">
        <v>211</v>
      </c>
      <c r="E168" s="116" t="s">
        <v>212</v>
      </c>
      <c r="F168" s="117">
        <v>15.579544994999999</v>
      </c>
      <c r="G168" s="117">
        <v>9.1874678599999999</v>
      </c>
      <c r="H168" s="74">
        <f t="shared" si="4"/>
        <v>0.69573872065768505</v>
      </c>
      <c r="I168" s="118">
        <f t="shared" si="5"/>
        <v>1.0526996899819379E-3</v>
      </c>
      <c r="J168" s="119">
        <v>67.695829579999995</v>
      </c>
      <c r="K168" s="119">
        <v>18.088736842105298</v>
      </c>
      <c r="M168"/>
      <c r="N168" s="161" t="s">
        <v>3248</v>
      </c>
    </row>
    <row r="169" spans="1:14" ht="12.75" x14ac:dyDescent="0.2">
      <c r="A169" s="116" t="s">
        <v>1751</v>
      </c>
      <c r="B169" s="59" t="s">
        <v>352</v>
      </c>
      <c r="C169" s="59" t="s">
        <v>875</v>
      </c>
      <c r="D169" s="116" t="s">
        <v>211</v>
      </c>
      <c r="E169" s="116" t="s">
        <v>212</v>
      </c>
      <c r="F169" s="117">
        <v>15.368421545</v>
      </c>
      <c r="G169" s="117">
        <v>54.205990389</v>
      </c>
      <c r="H169" s="74">
        <f t="shared" si="4"/>
        <v>-0.71648112257130336</v>
      </c>
      <c r="I169" s="118">
        <f t="shared" si="5"/>
        <v>1.0384342162191135E-3</v>
      </c>
      <c r="J169" s="119">
        <v>2042.6828441798912</v>
      </c>
      <c r="K169" s="119">
        <v>6.8617368421052598</v>
      </c>
      <c r="M169"/>
      <c r="N169" s="161" t="s">
        <v>3248</v>
      </c>
    </row>
    <row r="170" spans="1:14" ht="12.75" x14ac:dyDescent="0.2">
      <c r="A170" s="116" t="s">
        <v>2236</v>
      </c>
      <c r="B170" s="59" t="s">
        <v>462</v>
      </c>
      <c r="C170" s="59" t="s">
        <v>871</v>
      </c>
      <c r="D170" s="116" t="s">
        <v>210</v>
      </c>
      <c r="E170" s="116" t="s">
        <v>998</v>
      </c>
      <c r="F170" s="117">
        <v>15.291399557</v>
      </c>
      <c r="G170" s="117">
        <v>21.430578676</v>
      </c>
      <c r="H170" s="74">
        <f t="shared" si="4"/>
        <v>-0.28646819163475212</v>
      </c>
      <c r="I170" s="118">
        <f t="shared" si="5"/>
        <v>1.0332298907452045E-3</v>
      </c>
      <c r="J170" s="119">
        <v>154.96112088999999</v>
      </c>
      <c r="K170" s="119">
        <v>10.337578947368399</v>
      </c>
      <c r="M170"/>
      <c r="N170" s="161" t="s">
        <v>3248</v>
      </c>
    </row>
    <row r="171" spans="1:14" ht="12.75" x14ac:dyDescent="0.2">
      <c r="A171" s="116" t="s">
        <v>1805</v>
      </c>
      <c r="B171" s="59" t="s">
        <v>1590</v>
      </c>
      <c r="C171" s="59" t="s">
        <v>875</v>
      </c>
      <c r="D171" s="116" t="s">
        <v>812</v>
      </c>
      <c r="E171" s="116" t="s">
        <v>212</v>
      </c>
      <c r="F171" s="117">
        <v>15.175656609999999</v>
      </c>
      <c r="G171" s="117">
        <v>5.1654447999999995</v>
      </c>
      <c r="H171" s="74">
        <f t="shared" si="4"/>
        <v>1.9379186493290956</v>
      </c>
      <c r="I171" s="118">
        <f t="shared" si="5"/>
        <v>1.0254092153362884E-3</v>
      </c>
      <c r="J171" s="119">
        <v>710.4974072</v>
      </c>
      <c r="K171" s="119">
        <v>8.8675263157894708</v>
      </c>
      <c r="M171"/>
      <c r="N171" s="161" t="s">
        <v>3248</v>
      </c>
    </row>
    <row r="172" spans="1:14" ht="12.75" x14ac:dyDescent="0.2">
      <c r="A172" s="116" t="s">
        <v>2522</v>
      </c>
      <c r="B172" s="116" t="s">
        <v>243</v>
      </c>
      <c r="C172" s="116" t="s">
        <v>876</v>
      </c>
      <c r="D172" s="116" t="s">
        <v>210</v>
      </c>
      <c r="E172" s="116" t="s">
        <v>212</v>
      </c>
      <c r="F172" s="117">
        <v>15.135684447000001</v>
      </c>
      <c r="G172" s="117">
        <v>12.531685334000001</v>
      </c>
      <c r="H172" s="74">
        <f t="shared" si="4"/>
        <v>0.20779320926093092</v>
      </c>
      <c r="I172" s="118">
        <f t="shared" si="5"/>
        <v>1.0227083223633864E-3</v>
      </c>
      <c r="J172" s="119">
        <v>434.09793980000001</v>
      </c>
      <c r="K172" s="119">
        <v>6.82</v>
      </c>
      <c r="M172"/>
      <c r="N172" s="161" t="s">
        <v>3248</v>
      </c>
    </row>
    <row r="173" spans="1:14" ht="12.75" x14ac:dyDescent="0.2">
      <c r="A173" s="116" t="s">
        <v>2228</v>
      </c>
      <c r="B173" s="59" t="s">
        <v>241</v>
      </c>
      <c r="C173" s="59" t="s">
        <v>872</v>
      </c>
      <c r="D173" s="116" t="s">
        <v>210</v>
      </c>
      <c r="E173" s="116" t="s">
        <v>998</v>
      </c>
      <c r="F173" s="117">
        <v>15.126212789999999</v>
      </c>
      <c r="G173" s="117">
        <v>12.501451789999999</v>
      </c>
      <c r="H173" s="74">
        <f t="shared" si="4"/>
        <v>0.20995649498081215</v>
      </c>
      <c r="I173" s="118">
        <f t="shared" si="5"/>
        <v>1.0220683286799562E-3</v>
      </c>
      <c r="J173" s="119">
        <v>134.03950752</v>
      </c>
      <c r="K173" s="119">
        <v>15.246210526315799</v>
      </c>
      <c r="M173"/>
      <c r="N173" s="161" t="s">
        <v>3248</v>
      </c>
    </row>
    <row r="174" spans="1:14" ht="12.75" x14ac:dyDescent="0.2">
      <c r="A174" s="116" t="s">
        <v>1869</v>
      </c>
      <c r="B174" s="59" t="s">
        <v>42</v>
      </c>
      <c r="C174" s="59" t="s">
        <v>1861</v>
      </c>
      <c r="D174" s="116" t="s">
        <v>211</v>
      </c>
      <c r="E174" s="116" t="s">
        <v>212</v>
      </c>
      <c r="F174" s="117">
        <v>14.9811864</v>
      </c>
      <c r="G174" s="117">
        <v>33.256548030000005</v>
      </c>
      <c r="H174" s="74">
        <f t="shared" si="4"/>
        <v>-0.54952671616772131</v>
      </c>
      <c r="I174" s="118">
        <f t="shared" si="5"/>
        <v>1.0122689901343699E-3</v>
      </c>
      <c r="J174" s="119">
        <v>31.528809213719832</v>
      </c>
      <c r="K174" s="119">
        <v>21.577000000000002</v>
      </c>
      <c r="M174"/>
      <c r="N174" s="161" t="s">
        <v>3248</v>
      </c>
    </row>
    <row r="175" spans="1:14" ht="12.75" x14ac:dyDescent="0.2">
      <c r="A175" s="116" t="s">
        <v>1746</v>
      </c>
      <c r="B175" s="59" t="s">
        <v>1710</v>
      </c>
      <c r="C175" s="59" t="s">
        <v>875</v>
      </c>
      <c r="D175" s="116" t="s">
        <v>812</v>
      </c>
      <c r="E175" s="116" t="s">
        <v>998</v>
      </c>
      <c r="F175" s="117">
        <v>14.857570730000001</v>
      </c>
      <c r="G175" s="117">
        <v>31.355794399999997</v>
      </c>
      <c r="H175" s="74">
        <f t="shared" si="4"/>
        <v>-0.52616187807380177</v>
      </c>
      <c r="I175" s="118">
        <f t="shared" si="5"/>
        <v>1.0039163599691327E-3</v>
      </c>
      <c r="J175" s="119">
        <v>774.68982462227405</v>
      </c>
      <c r="K175" s="119">
        <v>17.770421052631601</v>
      </c>
      <c r="M175"/>
      <c r="N175" s="161" t="s">
        <v>3248</v>
      </c>
    </row>
    <row r="176" spans="1:14" ht="12.75" x14ac:dyDescent="0.2">
      <c r="A176" s="116" t="s">
        <v>2505</v>
      </c>
      <c r="B176" s="59" t="s">
        <v>50</v>
      </c>
      <c r="C176" s="59" t="s">
        <v>876</v>
      </c>
      <c r="D176" s="116" t="s">
        <v>210</v>
      </c>
      <c r="E176" s="116" t="s">
        <v>998</v>
      </c>
      <c r="F176" s="117">
        <v>14.767356651</v>
      </c>
      <c r="G176" s="117">
        <v>13.830567229</v>
      </c>
      <c r="H176" s="74">
        <f t="shared" si="4"/>
        <v>6.7733261151844637E-2</v>
      </c>
      <c r="I176" s="118">
        <f t="shared" si="5"/>
        <v>9.9782065351391937E-4</v>
      </c>
      <c r="J176" s="119">
        <v>347.8473328</v>
      </c>
      <c r="K176" s="119">
        <v>31.040421052631601</v>
      </c>
      <c r="M176"/>
      <c r="N176" s="161" t="s">
        <v>3248</v>
      </c>
    </row>
    <row r="177" spans="1:14" ht="12.75" x14ac:dyDescent="0.2">
      <c r="A177" s="116" t="s">
        <v>2225</v>
      </c>
      <c r="B177" s="59" t="s">
        <v>172</v>
      </c>
      <c r="C177" s="59" t="s">
        <v>875</v>
      </c>
      <c r="D177" s="116" t="s">
        <v>211</v>
      </c>
      <c r="E177" s="116" t="s">
        <v>998</v>
      </c>
      <c r="F177" s="117">
        <v>14.750183051999999</v>
      </c>
      <c r="G177" s="117">
        <v>22.601946037000001</v>
      </c>
      <c r="H177" s="74">
        <f t="shared" si="4"/>
        <v>-0.34739322765156821</v>
      </c>
      <c r="I177" s="118">
        <f t="shared" si="5"/>
        <v>9.9666024463490664E-4</v>
      </c>
      <c r="J177" s="119">
        <v>737.04769397715495</v>
      </c>
      <c r="K177" s="119">
        <v>6.2784210526315798</v>
      </c>
      <c r="M177"/>
      <c r="N177" s="161" t="s">
        <v>3248</v>
      </c>
    </row>
    <row r="178" spans="1:14" ht="12.75" x14ac:dyDescent="0.2">
      <c r="A178" s="116" t="s">
        <v>2131</v>
      </c>
      <c r="B178" s="59" t="s">
        <v>119</v>
      </c>
      <c r="C178" s="59" t="s">
        <v>650</v>
      </c>
      <c r="D178" s="116" t="s">
        <v>211</v>
      </c>
      <c r="E178" s="116" t="s">
        <v>212</v>
      </c>
      <c r="F178" s="117">
        <v>14.678092177</v>
      </c>
      <c r="G178" s="117">
        <v>6.0771331289999999</v>
      </c>
      <c r="H178" s="74">
        <f t="shared" si="4"/>
        <v>1.4152987708885849</v>
      </c>
      <c r="I178" s="118">
        <f t="shared" si="5"/>
        <v>9.9178911124895848E-4</v>
      </c>
      <c r="J178" s="119">
        <v>323.91407680693163</v>
      </c>
      <c r="K178" s="119">
        <v>24.427</v>
      </c>
      <c r="M178"/>
      <c r="N178" s="161" t="s">
        <v>3248</v>
      </c>
    </row>
    <row r="179" spans="1:14" ht="12.75" x14ac:dyDescent="0.2">
      <c r="A179" s="116" t="s">
        <v>1740</v>
      </c>
      <c r="B179" s="59" t="s">
        <v>1567</v>
      </c>
      <c r="C179" s="59" t="s">
        <v>875</v>
      </c>
      <c r="D179" s="116" t="s">
        <v>812</v>
      </c>
      <c r="E179" s="116" t="s">
        <v>212</v>
      </c>
      <c r="F179" s="117">
        <v>14.623758650000001</v>
      </c>
      <c r="G179" s="117">
        <v>14.365047039999999</v>
      </c>
      <c r="H179" s="74">
        <f t="shared" si="4"/>
        <v>1.8009799012812966E-2</v>
      </c>
      <c r="I179" s="118">
        <f t="shared" si="5"/>
        <v>9.8811783028106889E-4</v>
      </c>
      <c r="J179" s="119">
        <v>886.71801207999999</v>
      </c>
      <c r="K179" s="119">
        <v>16.025736842105299</v>
      </c>
      <c r="M179"/>
      <c r="N179" s="161" t="s">
        <v>3248</v>
      </c>
    </row>
    <row r="180" spans="1:14" ht="12.75" x14ac:dyDescent="0.2">
      <c r="A180" s="116" t="s">
        <v>2820</v>
      </c>
      <c r="B180" s="59" t="s">
        <v>123</v>
      </c>
      <c r="C180" s="59" t="s">
        <v>650</v>
      </c>
      <c r="D180" s="116" t="s">
        <v>812</v>
      </c>
      <c r="E180" s="116" t="s">
        <v>998</v>
      </c>
      <c r="F180" s="117">
        <v>14.615667338</v>
      </c>
      <c r="G180" s="117">
        <v>19.400467815000003</v>
      </c>
      <c r="H180" s="74">
        <f t="shared" si="4"/>
        <v>-0.24663325248788603</v>
      </c>
      <c r="I180" s="118">
        <f t="shared" si="5"/>
        <v>9.875711056086423E-4</v>
      </c>
      <c r="J180" s="119">
        <v>431.47741310497332</v>
      </c>
      <c r="K180" s="119">
        <v>32.758105263157901</v>
      </c>
      <c r="M180"/>
      <c r="N180" s="161" t="s">
        <v>3248</v>
      </c>
    </row>
    <row r="181" spans="1:14" ht="12.75" x14ac:dyDescent="0.2">
      <c r="A181" s="116" t="s">
        <v>2565</v>
      </c>
      <c r="B181" s="59" t="s">
        <v>952</v>
      </c>
      <c r="C181" s="59" t="s">
        <v>876</v>
      </c>
      <c r="D181" s="116" t="s">
        <v>210</v>
      </c>
      <c r="E181" s="116" t="s">
        <v>998</v>
      </c>
      <c r="F181" s="117">
        <v>14.5642839</v>
      </c>
      <c r="G181" s="117">
        <v>6.30036474</v>
      </c>
      <c r="H181" s="74">
        <f t="shared" si="4"/>
        <v>1.3116572612905579</v>
      </c>
      <c r="I181" s="118">
        <f t="shared" si="5"/>
        <v>9.8409916022961061E-4</v>
      </c>
      <c r="J181" s="119">
        <v>18.62768793</v>
      </c>
      <c r="K181" s="119">
        <v>5.5764210526315798</v>
      </c>
      <c r="M181"/>
      <c r="N181" s="161" t="s">
        <v>3248</v>
      </c>
    </row>
    <row r="182" spans="1:14" ht="12.75" x14ac:dyDescent="0.2">
      <c r="A182" s="116" t="s">
        <v>1732</v>
      </c>
      <c r="B182" s="59" t="s">
        <v>494</v>
      </c>
      <c r="C182" s="59" t="s">
        <v>875</v>
      </c>
      <c r="D182" s="116" t="s">
        <v>812</v>
      </c>
      <c r="E182" s="116" t="s">
        <v>212</v>
      </c>
      <c r="F182" s="117">
        <v>14.400242852</v>
      </c>
      <c r="G182" s="117">
        <v>16.78248378</v>
      </c>
      <c r="H182" s="74">
        <f t="shared" si="4"/>
        <v>-0.14194805484269024</v>
      </c>
      <c r="I182" s="118">
        <f t="shared" si="5"/>
        <v>9.7301501364963452E-4</v>
      </c>
      <c r="J182" s="119">
        <v>2385.7474650134445</v>
      </c>
      <c r="K182" s="119">
        <v>12.8350526315789</v>
      </c>
      <c r="M182"/>
      <c r="N182" s="161" t="s">
        <v>3248</v>
      </c>
    </row>
    <row r="183" spans="1:14" ht="12.75" x14ac:dyDescent="0.2">
      <c r="A183" s="116" t="s">
        <v>2402</v>
      </c>
      <c r="B183" s="59" t="s">
        <v>71</v>
      </c>
      <c r="C183" s="59" t="s">
        <v>870</v>
      </c>
      <c r="D183" s="116" t="s">
        <v>210</v>
      </c>
      <c r="E183" s="116" t="s">
        <v>2912</v>
      </c>
      <c r="F183" s="117">
        <v>14.093260416</v>
      </c>
      <c r="G183" s="117">
        <v>14.08120703</v>
      </c>
      <c r="H183" s="74">
        <f t="shared" si="4"/>
        <v>8.5599096542798847E-4</v>
      </c>
      <c r="I183" s="118">
        <f t="shared" si="5"/>
        <v>9.5227241074879153E-4</v>
      </c>
      <c r="J183" s="119">
        <v>190.18679438000001</v>
      </c>
      <c r="K183" s="119">
        <v>8.7590000000000003</v>
      </c>
      <c r="M183"/>
      <c r="N183" s="161" t="s">
        <v>3248</v>
      </c>
    </row>
    <row r="184" spans="1:14" ht="12.75" x14ac:dyDescent="0.2">
      <c r="A184" s="116" t="s">
        <v>2508</v>
      </c>
      <c r="B184" s="59" t="s">
        <v>217</v>
      </c>
      <c r="C184" s="59" t="s">
        <v>876</v>
      </c>
      <c r="D184" s="116" t="s">
        <v>210</v>
      </c>
      <c r="E184" s="116" t="s">
        <v>998</v>
      </c>
      <c r="F184" s="117">
        <v>14.000926780999999</v>
      </c>
      <c r="G184" s="117">
        <v>11.659697024</v>
      </c>
      <c r="H184" s="74">
        <f t="shared" si="4"/>
        <v>0.20079679190470179</v>
      </c>
      <c r="I184" s="118">
        <f t="shared" si="5"/>
        <v>9.460334872776246E-4</v>
      </c>
      <c r="J184" s="119">
        <v>1246.3920069999999</v>
      </c>
      <c r="K184" s="119">
        <v>12.923368421052601</v>
      </c>
      <c r="M184"/>
      <c r="N184" s="161" t="s">
        <v>3248</v>
      </c>
    </row>
    <row r="185" spans="1:14" ht="12.75" x14ac:dyDescent="0.2">
      <c r="A185" s="116" t="s">
        <v>1743</v>
      </c>
      <c r="B185" s="59" t="s">
        <v>915</v>
      </c>
      <c r="C185" s="59" t="s">
        <v>875</v>
      </c>
      <c r="D185" s="116" t="s">
        <v>211</v>
      </c>
      <c r="E185" s="116" t="s">
        <v>212</v>
      </c>
      <c r="F185" s="117">
        <v>13.988533437999999</v>
      </c>
      <c r="G185" s="117">
        <v>13.081186994999999</v>
      </c>
      <c r="H185" s="74">
        <f t="shared" si="4"/>
        <v>6.9362699527712124E-2</v>
      </c>
      <c r="I185" s="118">
        <f t="shared" si="5"/>
        <v>9.4519607717751409E-4</v>
      </c>
      <c r="J185" s="119">
        <v>1440.1255638299999</v>
      </c>
      <c r="K185" s="119">
        <v>25.275210526315799</v>
      </c>
      <c r="M185"/>
      <c r="N185" s="161" t="s">
        <v>3248</v>
      </c>
    </row>
    <row r="186" spans="1:14" ht="12.75" x14ac:dyDescent="0.2">
      <c r="A186" s="116" t="s">
        <v>1655</v>
      </c>
      <c r="B186" s="59" t="s">
        <v>137</v>
      </c>
      <c r="C186" s="59" t="s">
        <v>650</v>
      </c>
      <c r="D186" s="116" t="s">
        <v>210</v>
      </c>
      <c r="E186" s="116" t="s">
        <v>998</v>
      </c>
      <c r="F186" s="117">
        <v>13.87482616</v>
      </c>
      <c r="G186" s="117">
        <v>17.073639489999998</v>
      </c>
      <c r="H186" s="74">
        <f t="shared" si="4"/>
        <v>-0.18735392251157335</v>
      </c>
      <c r="I186" s="118">
        <f t="shared" si="5"/>
        <v>9.3751295059469643E-4</v>
      </c>
      <c r="J186" s="119">
        <v>157.42793807839999</v>
      </c>
      <c r="K186" s="119">
        <v>19.1025263157895</v>
      </c>
      <c r="M186"/>
      <c r="N186" s="161" t="s">
        <v>3248</v>
      </c>
    </row>
    <row r="187" spans="1:14" ht="12.75" x14ac:dyDescent="0.2">
      <c r="A187" s="116" t="s">
        <v>1818</v>
      </c>
      <c r="B187" s="59" t="s">
        <v>1709</v>
      </c>
      <c r="C187" s="59" t="s">
        <v>875</v>
      </c>
      <c r="D187" s="116" t="s">
        <v>812</v>
      </c>
      <c r="E187" s="116" t="s">
        <v>998</v>
      </c>
      <c r="F187" s="117">
        <v>13.872669480000001</v>
      </c>
      <c r="G187" s="117">
        <v>23.06023343</v>
      </c>
      <c r="H187" s="74">
        <f t="shared" si="4"/>
        <v>-0.39841591273952681</v>
      </c>
      <c r="I187" s="118">
        <f t="shared" si="5"/>
        <v>9.3736722513428549E-4</v>
      </c>
      <c r="J187" s="119">
        <v>433.98586714999999</v>
      </c>
      <c r="K187" s="119">
        <v>21.6042105263158</v>
      </c>
      <c r="M187"/>
      <c r="N187" s="161" t="s">
        <v>3248</v>
      </c>
    </row>
    <row r="188" spans="1:14" ht="12.75" x14ac:dyDescent="0.2">
      <c r="A188" s="116" t="s">
        <v>2094</v>
      </c>
      <c r="B188" s="59" t="s">
        <v>146</v>
      </c>
      <c r="C188" s="59" t="s">
        <v>871</v>
      </c>
      <c r="D188" s="116" t="s">
        <v>210</v>
      </c>
      <c r="E188" s="116" t="s">
        <v>998</v>
      </c>
      <c r="F188" s="117">
        <v>13.863961199999999</v>
      </c>
      <c r="G188" s="117">
        <v>9.5506870199999998</v>
      </c>
      <c r="H188" s="74">
        <f t="shared" si="4"/>
        <v>0.45161925743850828</v>
      </c>
      <c r="I188" s="118">
        <f t="shared" si="5"/>
        <v>9.3677881233665756E-4</v>
      </c>
      <c r="J188" s="119">
        <v>93.551175180000001</v>
      </c>
      <c r="K188" s="119">
        <v>36.953052631578899</v>
      </c>
      <c r="M188"/>
      <c r="N188" s="161" t="s">
        <v>3248</v>
      </c>
    </row>
    <row r="189" spans="1:14" ht="12.75" x14ac:dyDescent="0.2">
      <c r="A189" s="116" t="s">
        <v>1618</v>
      </c>
      <c r="B189" s="59" t="s">
        <v>815</v>
      </c>
      <c r="C189" s="59" t="s">
        <v>148</v>
      </c>
      <c r="D189" s="116" t="s">
        <v>812</v>
      </c>
      <c r="E189" s="116" t="s">
        <v>998</v>
      </c>
      <c r="F189" s="117">
        <v>13.809120199999999</v>
      </c>
      <c r="G189" s="117">
        <v>11.53249334</v>
      </c>
      <c r="H189" s="74">
        <f t="shared" si="4"/>
        <v>0.19740977019285211</v>
      </c>
      <c r="I189" s="118">
        <f t="shared" si="5"/>
        <v>9.3307324174927346E-4</v>
      </c>
      <c r="J189" s="119">
        <v>251.29784898803499</v>
      </c>
      <c r="K189" s="119">
        <v>47.807421052631597</v>
      </c>
      <c r="M189"/>
      <c r="N189" s="161" t="s">
        <v>3248</v>
      </c>
    </row>
    <row r="190" spans="1:14" ht="12.75" x14ac:dyDescent="0.2">
      <c r="A190" s="116" t="s">
        <v>2196</v>
      </c>
      <c r="B190" s="116" t="s">
        <v>905</v>
      </c>
      <c r="C190" s="116" t="s">
        <v>875</v>
      </c>
      <c r="D190" s="116" t="s">
        <v>211</v>
      </c>
      <c r="E190" s="116" t="s">
        <v>212</v>
      </c>
      <c r="F190" s="117">
        <v>13.786262821000001</v>
      </c>
      <c r="G190" s="117">
        <v>21.297578830999999</v>
      </c>
      <c r="H190" s="74">
        <f t="shared" si="4"/>
        <v>-0.35268403369244927</v>
      </c>
      <c r="I190" s="118">
        <f t="shared" si="5"/>
        <v>9.3152878356420965E-4</v>
      </c>
      <c r="J190" s="119">
        <v>185.08643662</v>
      </c>
      <c r="K190" s="119">
        <v>3.5836842105263198</v>
      </c>
      <c r="M190"/>
      <c r="N190" s="161" t="s">
        <v>3248</v>
      </c>
    </row>
    <row r="191" spans="1:14" ht="12.75" x14ac:dyDescent="0.2">
      <c r="A191" s="116" t="s">
        <v>1859</v>
      </c>
      <c r="B191" s="59" t="s">
        <v>1860</v>
      </c>
      <c r="C191" s="59" t="s">
        <v>875</v>
      </c>
      <c r="D191" s="116" t="s">
        <v>812</v>
      </c>
      <c r="E191" s="116" t="s">
        <v>212</v>
      </c>
      <c r="F191" s="117">
        <v>13.409206490000001</v>
      </c>
      <c r="G191" s="117">
        <v>18.790613480000001</v>
      </c>
      <c r="H191" s="74">
        <f t="shared" si="4"/>
        <v>-0.28638804133392248</v>
      </c>
      <c r="I191" s="118">
        <f t="shared" si="5"/>
        <v>9.0605133329998088E-4</v>
      </c>
      <c r="J191" s="119">
        <v>718.56833074999997</v>
      </c>
      <c r="K191" s="119">
        <v>32.975263157894702</v>
      </c>
      <c r="M191"/>
      <c r="N191" s="161" t="s">
        <v>3248</v>
      </c>
    </row>
    <row r="192" spans="1:14" ht="12.75" x14ac:dyDescent="0.2">
      <c r="A192" s="116" t="s">
        <v>2033</v>
      </c>
      <c r="B192" s="59" t="s">
        <v>264</v>
      </c>
      <c r="C192" s="59" t="s">
        <v>871</v>
      </c>
      <c r="D192" s="116" t="s">
        <v>210</v>
      </c>
      <c r="E192" s="116" t="s">
        <v>998</v>
      </c>
      <c r="F192" s="117">
        <v>13.385483130000001</v>
      </c>
      <c r="G192" s="117">
        <v>5.42842001</v>
      </c>
      <c r="H192" s="74">
        <f t="shared" si="4"/>
        <v>1.4658156711053758</v>
      </c>
      <c r="I192" s="118">
        <f t="shared" si="5"/>
        <v>9.0444836134378158E-4</v>
      </c>
      <c r="J192" s="119">
        <v>57.547883599999999</v>
      </c>
      <c r="K192" s="119">
        <v>12.637368421052599</v>
      </c>
      <c r="M192"/>
      <c r="N192" s="161" t="s">
        <v>3248</v>
      </c>
    </row>
    <row r="193" spans="1:14" ht="12.75" x14ac:dyDescent="0.2">
      <c r="A193" s="116" t="s">
        <v>2529</v>
      </c>
      <c r="B193" s="116" t="s">
        <v>244</v>
      </c>
      <c r="C193" s="116" t="s">
        <v>876</v>
      </c>
      <c r="D193" s="116" t="s">
        <v>210</v>
      </c>
      <c r="E193" s="116" t="s">
        <v>212</v>
      </c>
      <c r="F193" s="117">
        <v>13.380501449999999</v>
      </c>
      <c r="G193" s="117">
        <v>10.500888544</v>
      </c>
      <c r="H193" s="74">
        <f t="shared" si="4"/>
        <v>0.27422564232865354</v>
      </c>
      <c r="I193" s="118">
        <f t="shared" si="5"/>
        <v>9.0411175247662439E-4</v>
      </c>
      <c r="J193" s="119">
        <v>714.0970397000001</v>
      </c>
      <c r="K193" s="119">
        <v>5.8758947368421097</v>
      </c>
      <c r="M193"/>
      <c r="N193" s="161" t="s">
        <v>3248</v>
      </c>
    </row>
    <row r="194" spans="1:14" ht="12.75" x14ac:dyDescent="0.2">
      <c r="A194" s="116" t="s">
        <v>1679</v>
      </c>
      <c r="B194" s="59" t="s">
        <v>128</v>
      </c>
      <c r="C194" s="59" t="s">
        <v>650</v>
      </c>
      <c r="D194" s="116" t="s">
        <v>210</v>
      </c>
      <c r="E194" s="116" t="s">
        <v>998</v>
      </c>
      <c r="F194" s="117">
        <v>13.257813519999999</v>
      </c>
      <c r="G194" s="117">
        <v>19.38807752</v>
      </c>
      <c r="H194" s="74">
        <f t="shared" si="4"/>
        <v>-0.31618730602228373</v>
      </c>
      <c r="I194" s="118">
        <f t="shared" si="5"/>
        <v>8.9582180909785587E-4</v>
      </c>
      <c r="J194" s="119">
        <v>621.94221180313116</v>
      </c>
      <c r="K194" s="119">
        <v>27.636105263157901</v>
      </c>
      <c r="M194"/>
      <c r="N194" s="161" t="s">
        <v>3248</v>
      </c>
    </row>
    <row r="195" spans="1:14" ht="12.75" x14ac:dyDescent="0.2">
      <c r="A195" s="116" t="s">
        <v>2520</v>
      </c>
      <c r="B195" s="59" t="s">
        <v>547</v>
      </c>
      <c r="C195" s="59" t="s">
        <v>876</v>
      </c>
      <c r="D195" s="116" t="s">
        <v>210</v>
      </c>
      <c r="E195" s="116" t="s">
        <v>998</v>
      </c>
      <c r="F195" s="117">
        <v>13.03617637</v>
      </c>
      <c r="G195" s="117">
        <v>10.59498741</v>
      </c>
      <c r="H195" s="74">
        <f t="shared" si="4"/>
        <v>0.23040980281825552</v>
      </c>
      <c r="I195" s="118">
        <f t="shared" si="5"/>
        <v>8.808459314860027E-4</v>
      </c>
      <c r="J195" s="119">
        <v>1051.5854200000001</v>
      </c>
      <c r="K195" s="119">
        <v>16.5771052631579</v>
      </c>
      <c r="M195"/>
      <c r="N195" s="161" t="s">
        <v>3248</v>
      </c>
    </row>
    <row r="196" spans="1:14" ht="12.75" x14ac:dyDescent="0.2">
      <c r="A196" s="116" t="s">
        <v>2387</v>
      </c>
      <c r="B196" s="59" t="s">
        <v>69</v>
      </c>
      <c r="C196" s="59" t="s">
        <v>870</v>
      </c>
      <c r="D196" s="116" t="s">
        <v>210</v>
      </c>
      <c r="E196" s="116" t="s">
        <v>2912</v>
      </c>
      <c r="F196" s="117">
        <v>12.769327990000001</v>
      </c>
      <c r="G196" s="117">
        <v>12.396744529999999</v>
      </c>
      <c r="H196" s="74">
        <f t="shared" si="4"/>
        <v>3.0054943787730215E-2</v>
      </c>
      <c r="I196" s="118">
        <f t="shared" si="5"/>
        <v>8.6281516056244015E-4</v>
      </c>
      <c r="J196" s="119">
        <v>1178.5152835199999</v>
      </c>
      <c r="K196" s="119">
        <v>9.1510526315789509</v>
      </c>
      <c r="M196"/>
      <c r="N196" s="161" t="s">
        <v>3248</v>
      </c>
    </row>
    <row r="197" spans="1:14" ht="12.75" x14ac:dyDescent="0.2">
      <c r="A197" s="116" t="s">
        <v>2234</v>
      </c>
      <c r="B197" s="116" t="s">
        <v>82</v>
      </c>
      <c r="C197" s="116" t="s">
        <v>877</v>
      </c>
      <c r="D197" s="116" t="s">
        <v>211</v>
      </c>
      <c r="E197" s="116" t="s">
        <v>212</v>
      </c>
      <c r="F197" s="117">
        <v>12.581500590999999</v>
      </c>
      <c r="G197" s="117">
        <v>4.682298608</v>
      </c>
      <c r="H197" s="74">
        <f t="shared" si="4"/>
        <v>1.6870350749317264</v>
      </c>
      <c r="I197" s="118">
        <f t="shared" si="5"/>
        <v>8.5012378576549503E-4</v>
      </c>
      <c r="J197" s="119">
        <v>1124.366</v>
      </c>
      <c r="K197" s="119">
        <v>7.8256842105263198</v>
      </c>
      <c r="M197"/>
      <c r="N197" s="161" t="s">
        <v>3248</v>
      </c>
    </row>
    <row r="198" spans="1:14" ht="12.75" x14ac:dyDescent="0.2">
      <c r="A198" s="116" t="s">
        <v>2089</v>
      </c>
      <c r="B198" s="59" t="s">
        <v>518</v>
      </c>
      <c r="C198" s="59" t="s">
        <v>871</v>
      </c>
      <c r="D198" s="116" t="s">
        <v>210</v>
      </c>
      <c r="E198" s="116" t="s">
        <v>998</v>
      </c>
      <c r="F198" s="117">
        <v>12.224009303999999</v>
      </c>
      <c r="G198" s="117">
        <v>17.539768026999997</v>
      </c>
      <c r="H198" s="74">
        <f t="shared" si="4"/>
        <v>-0.30306892969263555</v>
      </c>
      <c r="I198" s="118">
        <f t="shared" si="5"/>
        <v>8.2596833275856056E-4</v>
      </c>
      <c r="J198" s="119">
        <v>591.65705362000006</v>
      </c>
      <c r="K198" s="119">
        <v>9.0156842105263202</v>
      </c>
      <c r="M198"/>
      <c r="N198" s="161" t="s">
        <v>3248</v>
      </c>
    </row>
    <row r="199" spans="1:14" ht="12.75" x14ac:dyDescent="0.2">
      <c r="A199" s="116" t="s">
        <v>2526</v>
      </c>
      <c r="B199" s="59" t="s">
        <v>157</v>
      </c>
      <c r="C199" s="59" t="s">
        <v>876</v>
      </c>
      <c r="D199" s="116" t="s">
        <v>210</v>
      </c>
      <c r="E199" s="116" t="s">
        <v>212</v>
      </c>
      <c r="F199" s="117">
        <v>12.15729872</v>
      </c>
      <c r="G199" s="117">
        <v>32.311131617999997</v>
      </c>
      <c r="H199" s="74">
        <f t="shared" ref="H199:H262" si="6">IF(ISERROR(F199/G199-1),"",IF((F199/G199-1)&gt;10000%,"",F199/G199-1))</f>
        <v>-0.62374271307701989</v>
      </c>
      <c r="I199" s="118">
        <f t="shared" ref="I199:I262" si="7">F199/$F$1062</f>
        <v>8.2146074212495403E-4</v>
      </c>
      <c r="J199" s="119">
        <v>274.8226535</v>
      </c>
      <c r="K199" s="119">
        <v>26.5793684210526</v>
      </c>
      <c r="M199"/>
      <c r="N199" s="161" t="s">
        <v>3248</v>
      </c>
    </row>
    <row r="200" spans="1:14" ht="12.75" x14ac:dyDescent="0.2">
      <c r="A200" s="116" t="s">
        <v>1629</v>
      </c>
      <c r="B200" s="59" t="s">
        <v>1096</v>
      </c>
      <c r="C200" s="59" t="s">
        <v>148</v>
      </c>
      <c r="D200" s="116" t="s">
        <v>211</v>
      </c>
      <c r="E200" s="116" t="s">
        <v>212</v>
      </c>
      <c r="F200" s="117">
        <v>12.010087720000001</v>
      </c>
      <c r="G200" s="117">
        <v>25.732006999999999</v>
      </c>
      <c r="H200" s="74">
        <f t="shared" si="6"/>
        <v>-0.53326269031405116</v>
      </c>
      <c r="I200" s="118">
        <f t="shared" si="7"/>
        <v>8.1151379090708053E-4</v>
      </c>
      <c r="J200" s="119">
        <v>1984.598</v>
      </c>
      <c r="K200" s="119">
        <v>14.865736842105299</v>
      </c>
      <c r="M200"/>
      <c r="N200" s="161" t="s">
        <v>3248</v>
      </c>
    </row>
    <row r="201" spans="1:14" ht="12.75" x14ac:dyDescent="0.2">
      <c r="A201" s="116" t="s">
        <v>1938</v>
      </c>
      <c r="B201" s="59" t="s">
        <v>1939</v>
      </c>
      <c r="C201" s="59" t="s">
        <v>273</v>
      </c>
      <c r="D201" s="116" t="s">
        <v>211</v>
      </c>
      <c r="E201" s="116" t="s">
        <v>212</v>
      </c>
      <c r="F201" s="117">
        <v>11.991166355000001</v>
      </c>
      <c r="G201" s="117">
        <v>14.98913312</v>
      </c>
      <c r="H201" s="74">
        <f t="shared" si="6"/>
        <v>-0.20000934950666438</v>
      </c>
      <c r="I201" s="118">
        <f t="shared" si="7"/>
        <v>8.1023528661982897E-4</v>
      </c>
      <c r="J201" s="119">
        <v>46.880629415799994</v>
      </c>
      <c r="K201" s="119">
        <v>41.743578947368398</v>
      </c>
      <c r="M201"/>
      <c r="N201" s="161" t="s">
        <v>3248</v>
      </c>
    </row>
    <row r="202" spans="1:14" ht="12.75" x14ac:dyDescent="0.2">
      <c r="A202" s="116" t="s">
        <v>1737</v>
      </c>
      <c r="B202" s="59" t="s">
        <v>929</v>
      </c>
      <c r="C202" s="59" t="s">
        <v>875</v>
      </c>
      <c r="D202" s="116" t="s">
        <v>812</v>
      </c>
      <c r="E202" s="116" t="s">
        <v>212</v>
      </c>
      <c r="F202" s="117">
        <v>11.987746484999999</v>
      </c>
      <c r="G202" s="117">
        <v>14.983897958</v>
      </c>
      <c r="H202" s="74">
        <f t="shared" si="6"/>
        <v>-0.19995808042728536</v>
      </c>
      <c r="I202" s="118">
        <f t="shared" si="7"/>
        <v>8.1000420823532321E-4</v>
      </c>
      <c r="J202" s="119">
        <v>2413.6856718457398</v>
      </c>
      <c r="K202" s="119">
        <v>22.159578947368399</v>
      </c>
      <c r="M202"/>
      <c r="N202" s="161" t="s">
        <v>3248</v>
      </c>
    </row>
    <row r="203" spans="1:14" ht="12.75" x14ac:dyDescent="0.2">
      <c r="A203" s="116" t="s">
        <v>2198</v>
      </c>
      <c r="B203" s="59" t="s">
        <v>500</v>
      </c>
      <c r="C203" s="59" t="s">
        <v>875</v>
      </c>
      <c r="D203" s="116" t="s">
        <v>211</v>
      </c>
      <c r="E203" s="116" t="s">
        <v>212</v>
      </c>
      <c r="F203" s="117">
        <v>11.906879119999999</v>
      </c>
      <c r="G203" s="117">
        <v>16.165284106000001</v>
      </c>
      <c r="H203" s="74">
        <f t="shared" si="6"/>
        <v>-0.26342902222296405</v>
      </c>
      <c r="I203" s="118">
        <f t="shared" si="7"/>
        <v>8.0454005314655288E-4</v>
      </c>
      <c r="J203" s="119">
        <v>189.76881820812</v>
      </c>
      <c r="K203" s="119">
        <v>36.569526315789503</v>
      </c>
      <c r="M203"/>
      <c r="N203" s="161" t="s">
        <v>3248</v>
      </c>
    </row>
    <row r="204" spans="1:14" ht="12.75" x14ac:dyDescent="0.2">
      <c r="A204" s="116" t="s">
        <v>2037</v>
      </c>
      <c r="B204" s="59" t="s">
        <v>22</v>
      </c>
      <c r="C204" s="59" t="s">
        <v>871</v>
      </c>
      <c r="D204" s="116" t="s">
        <v>210</v>
      </c>
      <c r="E204" s="116" t="s">
        <v>998</v>
      </c>
      <c r="F204" s="117">
        <v>11.792538929999999</v>
      </c>
      <c r="G204" s="117">
        <v>9.7718894600000006</v>
      </c>
      <c r="H204" s="74">
        <f t="shared" si="6"/>
        <v>0.20678185915541447</v>
      </c>
      <c r="I204" s="118">
        <f t="shared" si="7"/>
        <v>7.9681416111285707E-4</v>
      </c>
      <c r="J204" s="119">
        <v>371.43619342</v>
      </c>
      <c r="K204" s="119">
        <v>34.278263157894699</v>
      </c>
      <c r="M204"/>
      <c r="N204" s="161" t="s">
        <v>3248</v>
      </c>
    </row>
    <row r="205" spans="1:14" ht="12.75" x14ac:dyDescent="0.2">
      <c r="A205" s="116" t="s">
        <v>1773</v>
      </c>
      <c r="B205" s="59" t="s">
        <v>35</v>
      </c>
      <c r="C205" s="59" t="s">
        <v>875</v>
      </c>
      <c r="D205" s="116" t="s">
        <v>211</v>
      </c>
      <c r="E205" s="116" t="s">
        <v>998</v>
      </c>
      <c r="F205" s="117">
        <v>11.725030326999999</v>
      </c>
      <c r="G205" s="117">
        <v>2.8540257069999999</v>
      </c>
      <c r="H205" s="74">
        <f t="shared" si="6"/>
        <v>3.1082427177310636</v>
      </c>
      <c r="I205" s="118">
        <f t="shared" si="7"/>
        <v>7.9225264885611133E-4</v>
      </c>
      <c r="J205" s="119">
        <v>538.59720756774459</v>
      </c>
      <c r="K205" s="119">
        <v>23.9326842105263</v>
      </c>
      <c r="M205"/>
      <c r="N205" s="161" t="s">
        <v>3248</v>
      </c>
    </row>
    <row r="206" spans="1:14" ht="12.75" x14ac:dyDescent="0.2">
      <c r="A206" s="116" t="s">
        <v>2060</v>
      </c>
      <c r="B206" s="59" t="s">
        <v>385</v>
      </c>
      <c r="C206" s="59" t="s">
        <v>871</v>
      </c>
      <c r="D206" s="116" t="s">
        <v>210</v>
      </c>
      <c r="E206" s="116" t="s">
        <v>998</v>
      </c>
      <c r="F206" s="117">
        <v>11.699146902000001</v>
      </c>
      <c r="G206" s="117">
        <v>2.9269289999999999</v>
      </c>
      <c r="H206" s="74">
        <f t="shared" si="6"/>
        <v>2.9970723246105391</v>
      </c>
      <c r="I206" s="118">
        <f t="shared" si="7"/>
        <v>7.9050372271725975E-4</v>
      </c>
      <c r="J206" s="119">
        <v>81.38122473</v>
      </c>
      <c r="K206" s="119">
        <v>36.8982105263158</v>
      </c>
      <c r="M206"/>
      <c r="N206" s="161" t="s">
        <v>3248</v>
      </c>
    </row>
    <row r="207" spans="1:14" ht="12.75" x14ac:dyDescent="0.2">
      <c r="A207" s="116" t="s">
        <v>1733</v>
      </c>
      <c r="B207" s="59" t="s">
        <v>496</v>
      </c>
      <c r="C207" s="59" t="s">
        <v>875</v>
      </c>
      <c r="D207" s="116" t="s">
        <v>211</v>
      </c>
      <c r="E207" s="116" t="s">
        <v>212</v>
      </c>
      <c r="F207" s="117">
        <v>11.445877796</v>
      </c>
      <c r="G207" s="117">
        <v>13.23065267</v>
      </c>
      <c r="H207" s="74">
        <f t="shared" si="6"/>
        <v>-0.13489696377918747</v>
      </c>
      <c r="I207" s="118">
        <f t="shared" si="7"/>
        <v>7.7339049447768221E-4</v>
      </c>
      <c r="J207" s="119">
        <v>202.9642052540905</v>
      </c>
      <c r="K207" s="119">
        <v>47.002526315789503</v>
      </c>
      <c r="M207"/>
      <c r="N207" s="161" t="s">
        <v>3248</v>
      </c>
    </row>
    <row r="208" spans="1:14" ht="12.75" x14ac:dyDescent="0.2">
      <c r="A208" s="116" t="s">
        <v>2515</v>
      </c>
      <c r="B208" s="59" t="s">
        <v>222</v>
      </c>
      <c r="C208" s="59" t="s">
        <v>876</v>
      </c>
      <c r="D208" s="116" t="s">
        <v>210</v>
      </c>
      <c r="E208" s="116" t="s">
        <v>212</v>
      </c>
      <c r="F208" s="117">
        <v>11.309918947</v>
      </c>
      <c r="G208" s="117">
        <v>15.675192033</v>
      </c>
      <c r="H208" s="74">
        <f t="shared" si="6"/>
        <v>-0.27848290960710809</v>
      </c>
      <c r="I208" s="118">
        <f t="shared" si="7"/>
        <v>7.6420384376108333E-4</v>
      </c>
      <c r="J208" s="119">
        <v>212.94005230000002</v>
      </c>
      <c r="K208" s="119">
        <v>113.06578947368401</v>
      </c>
      <c r="M208"/>
      <c r="N208" s="161" t="s">
        <v>3248</v>
      </c>
    </row>
    <row r="209" spans="1:14" ht="12.75" x14ac:dyDescent="0.2">
      <c r="A209" s="116" t="s">
        <v>2134</v>
      </c>
      <c r="B209" s="59" t="s">
        <v>583</v>
      </c>
      <c r="C209" s="59" t="s">
        <v>875</v>
      </c>
      <c r="D209" s="116" t="s">
        <v>211</v>
      </c>
      <c r="E209" s="116" t="s">
        <v>212</v>
      </c>
      <c r="F209" s="117">
        <v>11.200616437000001</v>
      </c>
      <c r="G209" s="117">
        <v>7.3990497550000001</v>
      </c>
      <c r="H209" s="74">
        <f t="shared" si="6"/>
        <v>0.51379120398954536</v>
      </c>
      <c r="I209" s="118">
        <f t="shared" si="7"/>
        <v>7.5681834447800583E-4</v>
      </c>
      <c r="J209" s="119">
        <v>64.325485900000004</v>
      </c>
      <c r="K209" s="119">
        <v>29.266999999999999</v>
      </c>
      <c r="M209"/>
      <c r="N209" s="161" t="s">
        <v>3248</v>
      </c>
    </row>
    <row r="210" spans="1:14" ht="12.75" x14ac:dyDescent="0.2">
      <c r="A210" s="116" t="s">
        <v>2267</v>
      </c>
      <c r="B210" s="59" t="s">
        <v>225</v>
      </c>
      <c r="C210" s="59" t="s">
        <v>872</v>
      </c>
      <c r="D210" s="116" t="s">
        <v>210</v>
      </c>
      <c r="E210" s="116" t="s">
        <v>998</v>
      </c>
      <c r="F210" s="117">
        <v>11.07109198</v>
      </c>
      <c r="G210" s="117">
        <v>6.6561200899999999</v>
      </c>
      <c r="H210" s="74">
        <f t="shared" si="6"/>
        <v>0.66329510740543141</v>
      </c>
      <c r="I210" s="118">
        <f t="shared" si="7"/>
        <v>7.4806646143053942E-4</v>
      </c>
      <c r="J210" s="119">
        <v>187.33676602</v>
      </c>
      <c r="K210" s="119">
        <v>17.145578947368399</v>
      </c>
      <c r="M210"/>
      <c r="N210" s="161" t="s">
        <v>3248</v>
      </c>
    </row>
    <row r="211" spans="1:14" ht="12.75" x14ac:dyDescent="0.2">
      <c r="A211" s="116" t="s">
        <v>1872</v>
      </c>
      <c r="B211" s="59" t="s">
        <v>26</v>
      </c>
      <c r="C211" s="59" t="s">
        <v>1861</v>
      </c>
      <c r="D211" s="116" t="s">
        <v>211</v>
      </c>
      <c r="E211" s="116" t="s">
        <v>212</v>
      </c>
      <c r="F211" s="117">
        <v>11.041297460000001</v>
      </c>
      <c r="G211" s="117">
        <v>10.081557500000001</v>
      </c>
      <c r="H211" s="74">
        <f t="shared" si="6"/>
        <v>9.5197588269471334E-2</v>
      </c>
      <c r="I211" s="118">
        <f t="shared" si="7"/>
        <v>7.4605326515444625E-4</v>
      </c>
      <c r="J211" s="119">
        <v>96.324451830000001</v>
      </c>
      <c r="K211" s="119">
        <v>10.651578947368399</v>
      </c>
      <c r="M211"/>
      <c r="N211" s="161" t="s">
        <v>3248</v>
      </c>
    </row>
    <row r="212" spans="1:14" ht="12.75" x14ac:dyDescent="0.2">
      <c r="A212" s="116" t="s">
        <v>2235</v>
      </c>
      <c r="B212" s="59" t="s">
        <v>115</v>
      </c>
      <c r="C212" s="59" t="s">
        <v>650</v>
      </c>
      <c r="D212" s="116" t="s">
        <v>210</v>
      </c>
      <c r="E212" s="116" t="s">
        <v>998</v>
      </c>
      <c r="F212" s="117">
        <v>11.003580769999999</v>
      </c>
      <c r="G212" s="117">
        <v>10.783774835000001</v>
      </c>
      <c r="H212" s="74">
        <f t="shared" si="6"/>
        <v>2.038302341834819E-2</v>
      </c>
      <c r="I212" s="118">
        <f t="shared" si="7"/>
        <v>7.4350477302050468E-4</v>
      </c>
      <c r="J212" s="119">
        <v>51.843494475599996</v>
      </c>
      <c r="K212" s="119">
        <v>25.5831578947368</v>
      </c>
      <c r="M212"/>
      <c r="N212" s="161" t="s">
        <v>3248</v>
      </c>
    </row>
    <row r="213" spans="1:14" ht="12.75" x14ac:dyDescent="0.2">
      <c r="A213" s="116" t="s">
        <v>1761</v>
      </c>
      <c r="B213" s="59" t="s">
        <v>928</v>
      </c>
      <c r="C213" s="59" t="s">
        <v>875</v>
      </c>
      <c r="D213" s="116" t="s">
        <v>812</v>
      </c>
      <c r="E213" s="116" t="s">
        <v>212</v>
      </c>
      <c r="F213" s="117">
        <v>10.948109050000001</v>
      </c>
      <c r="G213" s="117">
        <v>8.5316526580000005</v>
      </c>
      <c r="H213" s="74">
        <f t="shared" si="6"/>
        <v>0.28323426759927073</v>
      </c>
      <c r="I213" s="118">
        <f t="shared" si="7"/>
        <v>7.397565850942524E-4</v>
      </c>
      <c r="J213" s="119">
        <v>1752.75833521</v>
      </c>
      <c r="K213" s="119">
        <v>22.958789473684199</v>
      </c>
      <c r="M213"/>
      <c r="N213" s="161" t="s">
        <v>3248</v>
      </c>
    </row>
    <row r="214" spans="1:14" ht="12.75" x14ac:dyDescent="0.2">
      <c r="A214" s="116" t="s">
        <v>1966</v>
      </c>
      <c r="B214" s="59" t="s">
        <v>145</v>
      </c>
      <c r="C214" s="59" t="s">
        <v>951</v>
      </c>
      <c r="D214" s="116" t="s">
        <v>812</v>
      </c>
      <c r="E214" s="116" t="s">
        <v>212</v>
      </c>
      <c r="F214" s="117">
        <v>10.918513746999999</v>
      </c>
      <c r="G214" s="117">
        <v>17.939064922</v>
      </c>
      <c r="H214" s="74">
        <f t="shared" si="6"/>
        <v>-0.39135546950332856</v>
      </c>
      <c r="I214" s="118">
        <f t="shared" si="7"/>
        <v>7.3775684978086406E-4</v>
      </c>
      <c r="J214" s="119">
        <v>322.20023893000001</v>
      </c>
      <c r="K214" s="119">
        <v>21.0112631578947</v>
      </c>
      <c r="M214"/>
      <c r="N214" s="161" t="s">
        <v>3248</v>
      </c>
    </row>
    <row r="215" spans="1:14" ht="12.75" x14ac:dyDescent="0.2">
      <c r="A215" s="116" t="s">
        <v>2946</v>
      </c>
      <c r="B215" s="59" t="s">
        <v>2947</v>
      </c>
      <c r="C215" s="59" t="s">
        <v>875</v>
      </c>
      <c r="D215" s="116" t="s">
        <v>812</v>
      </c>
      <c r="E215" s="116" t="s">
        <v>212</v>
      </c>
      <c r="F215" s="117">
        <v>10.786091304999999</v>
      </c>
      <c r="G215" s="117">
        <v>8.2927610999999999</v>
      </c>
      <c r="H215" s="74">
        <f t="shared" si="6"/>
        <v>0.30066345514282333</v>
      </c>
      <c r="I215" s="118">
        <f t="shared" si="7"/>
        <v>7.2880915177782302E-4</v>
      </c>
      <c r="J215" s="119">
        <v>259.25752756999998</v>
      </c>
      <c r="K215" s="119">
        <v>22.648105263157898</v>
      </c>
      <c r="M215"/>
      <c r="N215" s="161" t="s">
        <v>3248</v>
      </c>
    </row>
    <row r="216" spans="1:14" ht="12.75" x14ac:dyDescent="0.2">
      <c r="A216" s="116" t="s">
        <v>2065</v>
      </c>
      <c r="B216" s="59" t="s">
        <v>378</v>
      </c>
      <c r="C216" s="59" t="s">
        <v>871</v>
      </c>
      <c r="D216" s="116" t="s">
        <v>210</v>
      </c>
      <c r="E216" s="116" t="s">
        <v>998</v>
      </c>
      <c r="F216" s="117">
        <v>10.784546527</v>
      </c>
      <c r="G216" s="117">
        <v>1.4958583649999999</v>
      </c>
      <c r="H216" s="74">
        <f t="shared" si="6"/>
        <v>6.2096040503139482</v>
      </c>
      <c r="I216" s="118">
        <f t="shared" si="7"/>
        <v>7.2870477213629863E-4</v>
      </c>
      <c r="J216" s="119">
        <v>100.54936615999999</v>
      </c>
      <c r="K216" s="119">
        <v>26.793526315789499</v>
      </c>
      <c r="M216"/>
      <c r="N216" s="161" t="s">
        <v>3248</v>
      </c>
    </row>
    <row r="217" spans="1:14" ht="12.75" x14ac:dyDescent="0.2">
      <c r="A217" s="116" t="s">
        <v>2383</v>
      </c>
      <c r="B217" s="59" t="s">
        <v>67</v>
      </c>
      <c r="C217" s="59" t="s">
        <v>870</v>
      </c>
      <c r="D217" s="116" t="s">
        <v>210</v>
      </c>
      <c r="E217" s="116" t="s">
        <v>2912</v>
      </c>
      <c r="F217" s="117">
        <v>10.777496053</v>
      </c>
      <c r="G217" s="117">
        <v>15.982798581000001</v>
      </c>
      <c r="H217" s="74">
        <f t="shared" si="6"/>
        <v>-0.32568154454426712</v>
      </c>
      <c r="I217" s="118">
        <f t="shared" si="7"/>
        <v>7.282283762084068E-4</v>
      </c>
      <c r="J217" s="119">
        <v>65.519279279999992</v>
      </c>
      <c r="K217" s="119">
        <v>30.2357368421053</v>
      </c>
      <c r="M217"/>
      <c r="N217" s="161" t="s">
        <v>3248</v>
      </c>
    </row>
    <row r="218" spans="1:14" ht="12.75" x14ac:dyDescent="0.2">
      <c r="A218" s="116" t="s">
        <v>2237</v>
      </c>
      <c r="B218" s="59" t="s">
        <v>141</v>
      </c>
      <c r="C218" s="59" t="s">
        <v>650</v>
      </c>
      <c r="D218" s="116" t="s">
        <v>210</v>
      </c>
      <c r="E218" s="116" t="s">
        <v>998</v>
      </c>
      <c r="F218" s="117">
        <v>10.71214479</v>
      </c>
      <c r="G218" s="117">
        <v>16.1131666</v>
      </c>
      <c r="H218" s="74">
        <f t="shared" si="6"/>
        <v>-0.33519307185714819</v>
      </c>
      <c r="I218" s="118">
        <f t="shared" si="7"/>
        <v>7.2381263400784145E-4</v>
      </c>
      <c r="J218" s="119">
        <v>285.18112714879999</v>
      </c>
      <c r="K218" s="119">
        <v>29.8222105263158</v>
      </c>
      <c r="M218"/>
      <c r="N218" s="161" t="s">
        <v>3248</v>
      </c>
    </row>
    <row r="219" spans="1:14" ht="12.75" x14ac:dyDescent="0.2">
      <c r="A219" s="116" t="s">
        <v>2660</v>
      </c>
      <c r="B219" s="59" t="s">
        <v>2661</v>
      </c>
      <c r="C219" s="59" t="s">
        <v>872</v>
      </c>
      <c r="D219" s="116" t="s">
        <v>210</v>
      </c>
      <c r="E219" s="116" t="s">
        <v>998</v>
      </c>
      <c r="F219" s="117">
        <v>10.68816108</v>
      </c>
      <c r="G219" s="117">
        <v>2.5654215699999998</v>
      </c>
      <c r="H219" s="74">
        <f t="shared" si="6"/>
        <v>3.1662396562760646</v>
      </c>
      <c r="I219" s="118">
        <f t="shared" si="7"/>
        <v>7.2219207037201515E-4</v>
      </c>
      <c r="J219" s="119">
        <v>161.09211479550001</v>
      </c>
      <c r="K219" s="119">
        <v>30.147052631578902</v>
      </c>
      <c r="M219"/>
      <c r="N219" s="161" t="s">
        <v>3248</v>
      </c>
    </row>
    <row r="220" spans="1:14" ht="12.75" x14ac:dyDescent="0.2">
      <c r="A220" s="116" t="s">
        <v>1608</v>
      </c>
      <c r="B220" s="59" t="s">
        <v>1374</v>
      </c>
      <c r="C220" s="59" t="s">
        <v>148</v>
      </c>
      <c r="D220" s="116" t="s">
        <v>211</v>
      </c>
      <c r="E220" s="116" t="s">
        <v>212</v>
      </c>
      <c r="F220" s="117">
        <v>10.672032230000001</v>
      </c>
      <c r="G220" s="117">
        <v>7.2235574900000001</v>
      </c>
      <c r="H220" s="74">
        <f t="shared" si="6"/>
        <v>0.47739285591260661</v>
      </c>
      <c r="I220" s="118">
        <f t="shared" si="7"/>
        <v>7.2110225450125562E-4</v>
      </c>
      <c r="J220" s="119">
        <v>183.10842572999999</v>
      </c>
      <c r="K220" s="119">
        <v>20.1622105263158</v>
      </c>
      <c r="M220"/>
      <c r="N220" s="161" t="s">
        <v>3248</v>
      </c>
    </row>
    <row r="221" spans="1:14" ht="12.75" x14ac:dyDescent="0.2">
      <c r="A221" s="116" t="s">
        <v>2842</v>
      </c>
      <c r="B221" s="59" t="s">
        <v>180</v>
      </c>
      <c r="C221" s="59" t="s">
        <v>875</v>
      </c>
      <c r="D221" s="116" t="s">
        <v>211</v>
      </c>
      <c r="E221" s="116" t="s">
        <v>998</v>
      </c>
      <c r="F221" s="117">
        <v>10.502581932</v>
      </c>
      <c r="G221" s="117">
        <v>4.4903067879999998</v>
      </c>
      <c r="H221" s="74">
        <f t="shared" si="6"/>
        <v>1.3389452943543509</v>
      </c>
      <c r="I221" s="118">
        <f t="shared" si="7"/>
        <v>7.0965260842820296E-4</v>
      </c>
      <c r="J221" s="119">
        <v>869.40832796620441</v>
      </c>
      <c r="K221" s="119">
        <v>25.034052631578898</v>
      </c>
      <c r="M221"/>
      <c r="N221" s="161" t="s">
        <v>3248</v>
      </c>
    </row>
    <row r="222" spans="1:14" ht="12.75" x14ac:dyDescent="0.2">
      <c r="A222" s="116" t="s">
        <v>2838</v>
      </c>
      <c r="B222" s="59" t="s">
        <v>74</v>
      </c>
      <c r="C222" s="59" t="s">
        <v>870</v>
      </c>
      <c r="D222" s="116" t="s">
        <v>210</v>
      </c>
      <c r="E222" s="116" t="s">
        <v>2912</v>
      </c>
      <c r="F222" s="117">
        <v>10.429984259999999</v>
      </c>
      <c r="G222" s="117">
        <v>3.61821247</v>
      </c>
      <c r="H222" s="74">
        <f t="shared" si="6"/>
        <v>1.8826345457816633</v>
      </c>
      <c r="I222" s="118">
        <f t="shared" si="7"/>
        <v>7.0474723109963924E-4</v>
      </c>
      <c r="J222" s="119">
        <v>166.71450224</v>
      </c>
      <c r="K222" s="119">
        <v>21.8298947368421</v>
      </c>
      <c r="M222"/>
      <c r="N222" s="161" t="s">
        <v>3248</v>
      </c>
    </row>
    <row r="223" spans="1:14" ht="12.75" x14ac:dyDescent="0.2">
      <c r="A223" s="116" t="s">
        <v>2665</v>
      </c>
      <c r="B223" s="59" t="s">
        <v>2666</v>
      </c>
      <c r="C223" s="59" t="s">
        <v>650</v>
      </c>
      <c r="D223" s="116" t="s">
        <v>211</v>
      </c>
      <c r="E223" s="116" t="s">
        <v>998</v>
      </c>
      <c r="F223" s="117">
        <v>10.410269660000001</v>
      </c>
      <c r="G223" s="117">
        <v>0.36390615999999998</v>
      </c>
      <c r="H223" s="74">
        <f t="shared" si="6"/>
        <v>27.607016874899841</v>
      </c>
      <c r="I223" s="118">
        <f t="shared" si="7"/>
        <v>7.0341512844100727E-4</v>
      </c>
      <c r="J223" s="119">
        <v>37.447974930299999</v>
      </c>
      <c r="K223" s="119">
        <v>38.988473684210497</v>
      </c>
      <c r="M223"/>
      <c r="N223" s="161" t="s">
        <v>3248</v>
      </c>
    </row>
    <row r="224" spans="1:14" ht="12.75" x14ac:dyDescent="0.2">
      <c r="A224" s="116" t="s">
        <v>2739</v>
      </c>
      <c r="B224" s="59" t="s">
        <v>358</v>
      </c>
      <c r="C224" s="59" t="s">
        <v>650</v>
      </c>
      <c r="D224" s="116" t="s">
        <v>210</v>
      </c>
      <c r="E224" s="116" t="s">
        <v>998</v>
      </c>
      <c r="F224" s="117">
        <v>10.270122673000001</v>
      </c>
      <c r="G224" s="117">
        <v>17.252718124000001</v>
      </c>
      <c r="H224" s="74">
        <f t="shared" si="6"/>
        <v>-0.40472436869449657</v>
      </c>
      <c r="I224" s="118">
        <f t="shared" si="7"/>
        <v>6.9394548797242165E-4</v>
      </c>
      <c r="J224" s="119">
        <v>402.13028902490004</v>
      </c>
      <c r="K224" s="119">
        <v>71.798894736842101</v>
      </c>
      <c r="M224"/>
      <c r="N224" s="161" t="s">
        <v>3248</v>
      </c>
    </row>
    <row r="225" spans="1:14" ht="12.75" x14ac:dyDescent="0.2">
      <c r="A225" s="116" t="s">
        <v>2831</v>
      </c>
      <c r="B225" s="59" t="s">
        <v>73</v>
      </c>
      <c r="C225" s="59" t="s">
        <v>870</v>
      </c>
      <c r="D225" s="116" t="s">
        <v>210</v>
      </c>
      <c r="E225" s="116" t="s">
        <v>2912</v>
      </c>
      <c r="F225" s="117">
        <v>10.20001225</v>
      </c>
      <c r="G225" s="117">
        <v>7.6770244999999999</v>
      </c>
      <c r="H225" s="74">
        <f t="shared" si="6"/>
        <v>0.32864135707786279</v>
      </c>
      <c r="I225" s="118">
        <f t="shared" si="7"/>
        <v>6.8920817243590948E-4</v>
      </c>
      <c r="J225" s="119">
        <v>533.38198104000003</v>
      </c>
      <c r="K225" s="119">
        <v>13.8721052631579</v>
      </c>
      <c r="M225"/>
      <c r="N225" s="161" t="s">
        <v>3248</v>
      </c>
    </row>
    <row r="226" spans="1:14" ht="12.75" x14ac:dyDescent="0.2">
      <c r="A226" s="116" t="s">
        <v>2532</v>
      </c>
      <c r="B226" s="59" t="s">
        <v>553</v>
      </c>
      <c r="C226" s="59" t="s">
        <v>876</v>
      </c>
      <c r="D226" s="116" t="s">
        <v>210</v>
      </c>
      <c r="E226" s="116" t="s">
        <v>998</v>
      </c>
      <c r="F226" s="117">
        <v>10.19709995</v>
      </c>
      <c r="G226" s="117">
        <v>4.1796722859999997</v>
      </c>
      <c r="H226" s="74">
        <f t="shared" si="6"/>
        <v>1.4396888684683833</v>
      </c>
      <c r="I226" s="118">
        <f t="shared" si="7"/>
        <v>6.890113902251249E-4</v>
      </c>
      <c r="J226" s="119">
        <v>228.43326580000002</v>
      </c>
      <c r="K226" s="119">
        <v>15.8635263157895</v>
      </c>
      <c r="M226"/>
      <c r="N226" s="161" t="s">
        <v>3248</v>
      </c>
    </row>
    <row r="227" spans="1:14" ht="12.75" x14ac:dyDescent="0.2">
      <c r="A227" s="116" t="s">
        <v>2140</v>
      </c>
      <c r="B227" s="59" t="s">
        <v>900</v>
      </c>
      <c r="C227" s="59" t="s">
        <v>875</v>
      </c>
      <c r="D227" s="116" t="s">
        <v>211</v>
      </c>
      <c r="E227" s="116" t="s">
        <v>212</v>
      </c>
      <c r="F227" s="117">
        <v>10.182431914999999</v>
      </c>
      <c r="G227" s="117">
        <v>11.869124915999999</v>
      </c>
      <c r="H227" s="74">
        <f t="shared" si="6"/>
        <v>-0.14210761222390356</v>
      </c>
      <c r="I227" s="118">
        <f t="shared" si="7"/>
        <v>6.8802028067076366E-4</v>
      </c>
      <c r="J227" s="119">
        <v>228.82260064187042</v>
      </c>
      <c r="K227" s="119">
        <v>20.6545789473684</v>
      </c>
      <c r="M227"/>
      <c r="N227" s="161" t="s">
        <v>3248</v>
      </c>
    </row>
    <row r="228" spans="1:14" ht="12.75" x14ac:dyDescent="0.2">
      <c r="A228" s="116" t="s">
        <v>2514</v>
      </c>
      <c r="B228" s="59" t="s">
        <v>158</v>
      </c>
      <c r="C228" s="59" t="s">
        <v>876</v>
      </c>
      <c r="D228" s="116" t="s">
        <v>210</v>
      </c>
      <c r="E228" s="116" t="s">
        <v>212</v>
      </c>
      <c r="F228" s="117">
        <v>10.173183891000001</v>
      </c>
      <c r="G228" s="117">
        <v>10.588162705</v>
      </c>
      <c r="H228" s="74">
        <f t="shared" si="6"/>
        <v>-3.9192712235526561E-2</v>
      </c>
      <c r="I228" s="118">
        <f t="shared" si="7"/>
        <v>6.8739539772322777E-4</v>
      </c>
      <c r="J228" s="119">
        <v>855.39778160000003</v>
      </c>
      <c r="K228" s="119">
        <v>19.446315789473701</v>
      </c>
      <c r="M228"/>
      <c r="N228" s="161" t="s">
        <v>3248</v>
      </c>
    </row>
    <row r="229" spans="1:14" ht="12.75" x14ac:dyDescent="0.2">
      <c r="A229" s="116" t="s">
        <v>1875</v>
      </c>
      <c r="B229" s="59" t="s">
        <v>169</v>
      </c>
      <c r="C229" s="59" t="s">
        <v>1861</v>
      </c>
      <c r="D229" s="116" t="s">
        <v>211</v>
      </c>
      <c r="E229" s="116" t="s">
        <v>212</v>
      </c>
      <c r="F229" s="117">
        <v>9.9898583429999999</v>
      </c>
      <c r="G229" s="117">
        <v>1.7483673400000002</v>
      </c>
      <c r="H229" s="74">
        <f t="shared" si="6"/>
        <v>4.7138211830243861</v>
      </c>
      <c r="I229" s="118">
        <f t="shared" si="7"/>
        <v>6.7500821006098819E-4</v>
      </c>
      <c r="J229" s="119">
        <v>131.77549605999999</v>
      </c>
      <c r="K229" s="119">
        <v>25.0527368421053</v>
      </c>
      <c r="M229"/>
      <c r="N229" s="161" t="s">
        <v>3248</v>
      </c>
    </row>
    <row r="230" spans="1:14" ht="12.75" x14ac:dyDescent="0.2">
      <c r="A230" s="116" t="s">
        <v>1738</v>
      </c>
      <c r="B230" s="59" t="s">
        <v>918</v>
      </c>
      <c r="C230" s="59" t="s">
        <v>875</v>
      </c>
      <c r="D230" s="116" t="s">
        <v>211</v>
      </c>
      <c r="E230" s="116" t="s">
        <v>212</v>
      </c>
      <c r="F230" s="117">
        <v>9.928803813</v>
      </c>
      <c r="G230" s="117">
        <v>22.912652989999998</v>
      </c>
      <c r="H230" s="74">
        <f t="shared" si="6"/>
        <v>-0.56666721146026489</v>
      </c>
      <c r="I230" s="118">
        <f t="shared" si="7"/>
        <v>6.708827953057037E-4</v>
      </c>
      <c r="J230" s="119">
        <v>1020.685339784759</v>
      </c>
      <c r="K230" s="119">
        <v>25.552</v>
      </c>
      <c r="M230"/>
      <c r="N230" s="161" t="s">
        <v>3248</v>
      </c>
    </row>
    <row r="231" spans="1:14" ht="12.75" x14ac:dyDescent="0.2">
      <c r="A231" s="116" t="s">
        <v>1689</v>
      </c>
      <c r="B231" s="59" t="s">
        <v>1580</v>
      </c>
      <c r="C231" s="59" t="s">
        <v>650</v>
      </c>
      <c r="D231" s="116" t="s">
        <v>210</v>
      </c>
      <c r="E231" s="116" t="s">
        <v>212</v>
      </c>
      <c r="F231" s="117">
        <v>9.9188313920000013</v>
      </c>
      <c r="G231" s="117">
        <v>6.5602091069999995</v>
      </c>
      <c r="H231" s="74">
        <f t="shared" si="6"/>
        <v>0.51196878486940611</v>
      </c>
      <c r="I231" s="118">
        <f t="shared" si="7"/>
        <v>6.7020896532553179E-4</v>
      </c>
      <c r="J231" s="119">
        <v>164.131138717</v>
      </c>
      <c r="K231" s="119">
        <v>19.769578947368402</v>
      </c>
      <c r="M231"/>
      <c r="N231" s="161" t="s">
        <v>3248</v>
      </c>
    </row>
    <row r="232" spans="1:14" ht="12.75" x14ac:dyDescent="0.2">
      <c r="A232" s="116" t="s">
        <v>2257</v>
      </c>
      <c r="B232" s="116" t="s">
        <v>45</v>
      </c>
      <c r="C232" s="116" t="s">
        <v>1861</v>
      </c>
      <c r="D232" s="116" t="s">
        <v>211</v>
      </c>
      <c r="E232" s="116" t="s">
        <v>212</v>
      </c>
      <c r="F232" s="117">
        <v>9.8705724999999997</v>
      </c>
      <c r="G232" s="117">
        <v>4.8673297499999997</v>
      </c>
      <c r="H232" s="74">
        <f t="shared" si="6"/>
        <v>1.0279235241869529</v>
      </c>
      <c r="I232" s="118">
        <f t="shared" si="7"/>
        <v>6.6694814348101851E-4</v>
      </c>
      <c r="J232" s="119">
        <v>194.76404811</v>
      </c>
      <c r="K232" s="119">
        <v>4.7240526315789504</v>
      </c>
      <c r="M232"/>
      <c r="N232" s="161" t="s">
        <v>3248</v>
      </c>
    </row>
    <row r="233" spans="1:14" ht="12.75" x14ac:dyDescent="0.2">
      <c r="A233" s="116" t="s">
        <v>2710</v>
      </c>
      <c r="B233" s="59" t="s">
        <v>983</v>
      </c>
      <c r="C233" s="59" t="s">
        <v>650</v>
      </c>
      <c r="D233" s="116" t="s">
        <v>210</v>
      </c>
      <c r="E233" s="116" t="s">
        <v>998</v>
      </c>
      <c r="F233" s="117">
        <v>9.8640592310000006</v>
      </c>
      <c r="G233" s="117">
        <v>19.495174162000001</v>
      </c>
      <c r="H233" s="74">
        <f t="shared" si="6"/>
        <v>-0.49402559069069374</v>
      </c>
      <c r="I233" s="118">
        <f t="shared" si="7"/>
        <v>6.6650804614446153E-4</v>
      </c>
      <c r="J233" s="119">
        <v>180.15212379317998</v>
      </c>
      <c r="K233" s="119">
        <v>36.001894736842097</v>
      </c>
      <c r="M233"/>
      <c r="N233" s="161" t="s">
        <v>3248</v>
      </c>
    </row>
    <row r="234" spans="1:14" ht="12.75" x14ac:dyDescent="0.2">
      <c r="A234" s="116" t="s">
        <v>1666</v>
      </c>
      <c r="B234" s="59" t="s">
        <v>329</v>
      </c>
      <c r="C234" s="59" t="s">
        <v>650</v>
      </c>
      <c r="D234" s="116" t="s">
        <v>210</v>
      </c>
      <c r="E234" s="116" t="s">
        <v>998</v>
      </c>
      <c r="F234" s="117">
        <v>9.8414032850000002</v>
      </c>
      <c r="G234" s="117">
        <v>11.669652898000001</v>
      </c>
      <c r="H234" s="74">
        <f t="shared" si="6"/>
        <v>-0.15666700877738482</v>
      </c>
      <c r="I234" s="118">
        <f t="shared" si="7"/>
        <v>6.6497719865577681E-4</v>
      </c>
      <c r="J234" s="119">
        <v>164.58506612832883</v>
      </c>
      <c r="K234" s="119">
        <v>42.648894736842102</v>
      </c>
      <c r="M234"/>
      <c r="N234" s="161" t="s">
        <v>3248</v>
      </c>
    </row>
    <row r="235" spans="1:14" ht="12.75" x14ac:dyDescent="0.2">
      <c r="A235" s="116" t="s">
        <v>1782</v>
      </c>
      <c r="B235" s="116" t="s">
        <v>2852</v>
      </c>
      <c r="C235" s="59" t="s">
        <v>875</v>
      </c>
      <c r="D235" s="116" t="s">
        <v>812</v>
      </c>
      <c r="E235" s="116" t="s">
        <v>212</v>
      </c>
      <c r="F235" s="117">
        <v>9.7605698900000011</v>
      </c>
      <c r="G235" s="117">
        <v>12.448814130000001</v>
      </c>
      <c r="H235" s="74">
        <f t="shared" si="6"/>
        <v>-0.21594380090563692</v>
      </c>
      <c r="I235" s="118">
        <f t="shared" si="7"/>
        <v>6.5951533889774174E-4</v>
      </c>
      <c r="J235" s="119">
        <v>2440.6045171738187</v>
      </c>
      <c r="K235" s="119">
        <v>28.047473684210502</v>
      </c>
      <c r="M235"/>
      <c r="N235" s="161" t="s">
        <v>3248</v>
      </c>
    </row>
    <row r="236" spans="1:14" ht="12.75" x14ac:dyDescent="0.2">
      <c r="A236" s="116" t="s">
        <v>1692</v>
      </c>
      <c r="B236" s="59" t="s">
        <v>1516</v>
      </c>
      <c r="C236" s="59" t="s">
        <v>650</v>
      </c>
      <c r="D236" s="116" t="s">
        <v>210</v>
      </c>
      <c r="E236" s="116" t="s">
        <v>212</v>
      </c>
      <c r="F236" s="117">
        <v>9.7518659400000001</v>
      </c>
      <c r="G236" s="117">
        <v>25.054992819999999</v>
      </c>
      <c r="H236" s="74">
        <f t="shared" si="6"/>
        <v>-0.61078153124771073</v>
      </c>
      <c r="I236" s="118">
        <f t="shared" si="7"/>
        <v>6.5892721867538868E-4</v>
      </c>
      <c r="J236" s="119">
        <v>8.6758002495000017</v>
      </c>
      <c r="K236" s="119">
        <v>8.7390526315789501</v>
      </c>
      <c r="M236"/>
      <c r="N236" s="161" t="s">
        <v>3248</v>
      </c>
    </row>
    <row r="237" spans="1:14" ht="12.75" x14ac:dyDescent="0.2">
      <c r="A237" s="116" t="s">
        <v>2141</v>
      </c>
      <c r="B237" s="59" t="s">
        <v>350</v>
      </c>
      <c r="C237" s="59" t="s">
        <v>875</v>
      </c>
      <c r="D237" s="116" t="s">
        <v>211</v>
      </c>
      <c r="E237" s="116" t="s">
        <v>212</v>
      </c>
      <c r="F237" s="117">
        <v>9.7304924240000013</v>
      </c>
      <c r="G237" s="117">
        <v>8.1583715090000002</v>
      </c>
      <c r="H237" s="74">
        <f t="shared" si="6"/>
        <v>0.19270033403917664</v>
      </c>
      <c r="I237" s="118">
        <f t="shared" si="7"/>
        <v>6.5748302414504495E-4</v>
      </c>
      <c r="J237" s="119">
        <v>222.12484663000001</v>
      </c>
      <c r="K237" s="119">
        <v>8.7104210526315793</v>
      </c>
      <c r="M237"/>
      <c r="N237" s="161" t="s">
        <v>3248</v>
      </c>
    </row>
    <row r="238" spans="1:14" ht="12.75" x14ac:dyDescent="0.2">
      <c r="A238" s="116" t="s">
        <v>2742</v>
      </c>
      <c r="B238" s="59" t="s">
        <v>100</v>
      </c>
      <c r="C238" s="59" t="s">
        <v>650</v>
      </c>
      <c r="D238" s="116" t="s">
        <v>210</v>
      </c>
      <c r="E238" s="116" t="s">
        <v>998</v>
      </c>
      <c r="F238" s="117">
        <v>9.5407605760000003</v>
      </c>
      <c r="G238" s="117">
        <v>6.5668393639999998</v>
      </c>
      <c r="H238" s="74">
        <f t="shared" si="6"/>
        <v>0.45286949278876865</v>
      </c>
      <c r="I238" s="118">
        <f t="shared" si="7"/>
        <v>6.446629669717833E-4</v>
      </c>
      <c r="J238" s="119">
        <v>208.25815531380002</v>
      </c>
      <c r="K238" s="119">
        <v>34.603789473684202</v>
      </c>
      <c r="M238"/>
      <c r="N238" s="161" t="s">
        <v>3248</v>
      </c>
    </row>
    <row r="239" spans="1:14" ht="12.75" x14ac:dyDescent="0.2">
      <c r="A239" s="116" t="s">
        <v>1604</v>
      </c>
      <c r="B239" s="59" t="s">
        <v>817</v>
      </c>
      <c r="C239" s="59" t="s">
        <v>148</v>
      </c>
      <c r="D239" s="116" t="s">
        <v>812</v>
      </c>
      <c r="E239" s="116" t="s">
        <v>212</v>
      </c>
      <c r="F239" s="117">
        <v>9.5151184839999985</v>
      </c>
      <c r="G239" s="117">
        <v>6.7828417640000005</v>
      </c>
      <c r="H239" s="74">
        <f t="shared" si="6"/>
        <v>0.40282182823452906</v>
      </c>
      <c r="I239" s="118">
        <f t="shared" si="7"/>
        <v>6.429303475462768E-4</v>
      </c>
      <c r="J239" s="119">
        <v>1979.7779219540653</v>
      </c>
      <c r="K239" s="119">
        <v>33.066421052631597</v>
      </c>
      <c r="M239"/>
      <c r="N239" s="161" t="s">
        <v>3248</v>
      </c>
    </row>
    <row r="240" spans="1:14" ht="12.75" x14ac:dyDescent="0.2">
      <c r="A240" s="116" t="s">
        <v>1871</v>
      </c>
      <c r="B240" s="59" t="s">
        <v>40</v>
      </c>
      <c r="C240" s="59" t="s">
        <v>1861</v>
      </c>
      <c r="D240" s="116" t="s">
        <v>211</v>
      </c>
      <c r="E240" s="116" t="s">
        <v>212</v>
      </c>
      <c r="F240" s="117">
        <v>9.445296925000001</v>
      </c>
      <c r="G240" s="117">
        <v>1.8676848749999999</v>
      </c>
      <c r="H240" s="74">
        <f t="shared" si="6"/>
        <v>4.0572219390061726</v>
      </c>
      <c r="I240" s="118">
        <f t="shared" si="7"/>
        <v>6.382125503617671E-4</v>
      </c>
      <c r="J240" s="119">
        <v>6.1291606601005562</v>
      </c>
      <c r="K240" s="119">
        <v>34.1088421052632</v>
      </c>
      <c r="M240"/>
      <c r="N240" s="161" t="s">
        <v>3248</v>
      </c>
    </row>
    <row r="241" spans="1:14" ht="12.75" x14ac:dyDescent="0.2">
      <c r="A241" s="116" t="s">
        <v>2506</v>
      </c>
      <c r="B241" s="59" t="s">
        <v>160</v>
      </c>
      <c r="C241" s="59" t="s">
        <v>876</v>
      </c>
      <c r="D241" s="116" t="s">
        <v>210</v>
      </c>
      <c r="E241" s="116" t="s">
        <v>998</v>
      </c>
      <c r="F241" s="117">
        <v>9.4288465679999991</v>
      </c>
      <c r="G241" s="117">
        <v>9.0180224300000003</v>
      </c>
      <c r="H241" s="74">
        <f t="shared" si="6"/>
        <v>4.5555901106801633E-2</v>
      </c>
      <c r="I241" s="118">
        <f t="shared" si="7"/>
        <v>6.3710101047279402E-4</v>
      </c>
      <c r="J241" s="119">
        <v>204.99784840000001</v>
      </c>
      <c r="K241" s="119">
        <v>23.9198421052632</v>
      </c>
      <c r="M241"/>
      <c r="N241" s="161" t="s">
        <v>3248</v>
      </c>
    </row>
    <row r="242" spans="1:14" ht="12.75" x14ac:dyDescent="0.2">
      <c r="A242" s="116" t="s">
        <v>2825</v>
      </c>
      <c r="B242" s="59" t="s">
        <v>492</v>
      </c>
      <c r="C242" s="59" t="s">
        <v>875</v>
      </c>
      <c r="D242" s="116" t="s">
        <v>211</v>
      </c>
      <c r="E242" s="116" t="s">
        <v>212</v>
      </c>
      <c r="F242" s="117">
        <v>9.4191726439999997</v>
      </c>
      <c r="G242" s="117">
        <v>7.925904772</v>
      </c>
      <c r="H242" s="74">
        <f t="shared" si="6"/>
        <v>0.18840345865311137</v>
      </c>
      <c r="I242" s="118">
        <f t="shared" si="7"/>
        <v>6.364473497401489E-4</v>
      </c>
      <c r="J242" s="119">
        <v>703.10575093858552</v>
      </c>
      <c r="K242" s="119">
        <v>26.088421052631599</v>
      </c>
      <c r="M242"/>
      <c r="N242" s="161" t="s">
        <v>3248</v>
      </c>
    </row>
    <row r="243" spans="1:14" ht="12.75" x14ac:dyDescent="0.2">
      <c r="A243" s="116" t="s">
        <v>2109</v>
      </c>
      <c r="B243" s="59" t="s">
        <v>416</v>
      </c>
      <c r="C243" s="59" t="s">
        <v>871</v>
      </c>
      <c r="D243" s="116" t="s">
        <v>210</v>
      </c>
      <c r="E243" s="116" t="s">
        <v>998</v>
      </c>
      <c r="F243" s="117">
        <v>9.3842563200000004</v>
      </c>
      <c r="G243" s="117">
        <v>4.8425841700000003</v>
      </c>
      <c r="H243" s="74">
        <f t="shared" si="6"/>
        <v>0.93786127211496662</v>
      </c>
      <c r="I243" s="118">
        <f t="shared" si="7"/>
        <v>6.340880765096467E-4</v>
      </c>
      <c r="J243" s="119">
        <v>172.53636322999998</v>
      </c>
      <c r="K243" s="119">
        <v>11.2683684210526</v>
      </c>
      <c r="M243"/>
      <c r="N243" s="161" t="s">
        <v>3248</v>
      </c>
    </row>
    <row r="244" spans="1:14" ht="12.75" x14ac:dyDescent="0.2">
      <c r="A244" s="116" t="s">
        <v>2154</v>
      </c>
      <c r="B244" s="59" t="s">
        <v>397</v>
      </c>
      <c r="C244" s="59" t="s">
        <v>875</v>
      </c>
      <c r="D244" s="116" t="s">
        <v>211</v>
      </c>
      <c r="E244" s="116" t="s">
        <v>212</v>
      </c>
      <c r="F244" s="117">
        <v>9.3341558899999999</v>
      </c>
      <c r="G244" s="117">
        <v>17.546169260000003</v>
      </c>
      <c r="H244" s="74">
        <f t="shared" si="6"/>
        <v>-0.46802314786287436</v>
      </c>
      <c r="I244" s="118">
        <f t="shared" si="7"/>
        <v>6.3070282314403895E-4</v>
      </c>
      <c r="J244" s="119">
        <v>66.735702230000001</v>
      </c>
      <c r="K244" s="119">
        <v>28.527578947368401</v>
      </c>
      <c r="M244"/>
      <c r="N244" s="161" t="s">
        <v>3248</v>
      </c>
    </row>
    <row r="245" spans="1:14" ht="12.75" x14ac:dyDescent="0.2">
      <c r="A245" s="116" t="s">
        <v>2132</v>
      </c>
      <c r="B245" s="59" t="s">
        <v>120</v>
      </c>
      <c r="C245" s="59" t="s">
        <v>650</v>
      </c>
      <c r="D245" s="116" t="s">
        <v>211</v>
      </c>
      <c r="E245" s="116" t="s">
        <v>212</v>
      </c>
      <c r="F245" s="117">
        <v>9.2616720600000004</v>
      </c>
      <c r="G245" s="117">
        <v>1.69939555</v>
      </c>
      <c r="H245" s="74">
        <f t="shared" si="6"/>
        <v>4.449980176775207</v>
      </c>
      <c r="I245" s="118">
        <f t="shared" si="7"/>
        <v>6.2580513804513576E-4</v>
      </c>
      <c r="J245" s="119">
        <v>199.84441605883009</v>
      </c>
      <c r="K245" s="119">
        <v>33.281263157894699</v>
      </c>
      <c r="M245"/>
      <c r="N245" s="161" t="s">
        <v>3248</v>
      </c>
    </row>
    <row r="246" spans="1:14" ht="12.75" x14ac:dyDescent="0.2">
      <c r="A246" s="116" t="s">
        <v>2878</v>
      </c>
      <c r="B246" s="59" t="s">
        <v>330</v>
      </c>
      <c r="C246" s="59" t="s">
        <v>650</v>
      </c>
      <c r="D246" s="116" t="s">
        <v>211</v>
      </c>
      <c r="E246" s="116" t="s">
        <v>998</v>
      </c>
      <c r="F246" s="117">
        <v>9.1800275560000006</v>
      </c>
      <c r="G246" s="117">
        <v>4.0437385539999999</v>
      </c>
      <c r="H246" s="74">
        <f t="shared" si="6"/>
        <v>1.2701832557694086</v>
      </c>
      <c r="I246" s="118">
        <f t="shared" si="7"/>
        <v>6.2028847218120243E-4</v>
      </c>
      <c r="J246" s="119">
        <v>219.36926994281475</v>
      </c>
      <c r="K246" s="119">
        <v>32.171368421052598</v>
      </c>
      <c r="M246"/>
      <c r="N246" s="161" t="s">
        <v>3248</v>
      </c>
    </row>
    <row r="247" spans="1:14" ht="12.75" x14ac:dyDescent="0.2">
      <c r="A247" s="116" t="s">
        <v>2135</v>
      </c>
      <c r="B247" s="59" t="s">
        <v>586</v>
      </c>
      <c r="C247" s="59" t="s">
        <v>875</v>
      </c>
      <c r="D247" s="116" t="s">
        <v>211</v>
      </c>
      <c r="E247" s="116" t="s">
        <v>212</v>
      </c>
      <c r="F247" s="117">
        <v>9.164470927</v>
      </c>
      <c r="G247" s="117">
        <v>16.531509996</v>
      </c>
      <c r="H247" s="74">
        <f t="shared" si="6"/>
        <v>-0.44563618633642932</v>
      </c>
      <c r="I247" s="118">
        <f t="shared" si="7"/>
        <v>6.192373209100504E-4</v>
      </c>
      <c r="J247" s="119">
        <v>208.68518209999999</v>
      </c>
      <c r="K247" s="119">
        <v>34.680315789473703</v>
      </c>
      <c r="M247"/>
      <c r="N247" s="161" t="s">
        <v>3248</v>
      </c>
    </row>
    <row r="248" spans="1:14" ht="12.75" x14ac:dyDescent="0.2">
      <c r="A248" s="116" t="s">
        <v>1876</v>
      </c>
      <c r="B248" s="59" t="s">
        <v>275</v>
      </c>
      <c r="C248" s="59" t="s">
        <v>1861</v>
      </c>
      <c r="D248" s="116" t="s">
        <v>211</v>
      </c>
      <c r="E248" s="116" t="s">
        <v>212</v>
      </c>
      <c r="F248" s="117">
        <v>9.1260876799999995</v>
      </c>
      <c r="G248" s="117">
        <v>5.74191947</v>
      </c>
      <c r="H248" s="74">
        <f t="shared" si="6"/>
        <v>0.58937925334574559</v>
      </c>
      <c r="I248" s="118">
        <f t="shared" si="7"/>
        <v>6.1664378995453359E-4</v>
      </c>
      <c r="J248" s="119">
        <v>59.307745944955812</v>
      </c>
      <c r="K248" s="119">
        <v>16.0328421052632</v>
      </c>
      <c r="M248"/>
      <c r="N248" s="161" t="s">
        <v>3248</v>
      </c>
    </row>
    <row r="249" spans="1:14" ht="12.75" x14ac:dyDescent="0.2">
      <c r="A249" s="116" t="s">
        <v>2829</v>
      </c>
      <c r="B249" s="59" t="s">
        <v>1212</v>
      </c>
      <c r="C249" s="59" t="s">
        <v>870</v>
      </c>
      <c r="D249" s="116" t="s">
        <v>210</v>
      </c>
      <c r="E249" s="116" t="s">
        <v>2912</v>
      </c>
      <c r="F249" s="117">
        <v>9.0897735720000004</v>
      </c>
      <c r="G249" s="117">
        <v>4.8793589280000003</v>
      </c>
      <c r="H249" s="74">
        <f t="shared" si="6"/>
        <v>0.86290324325982848</v>
      </c>
      <c r="I249" s="118">
        <f t="shared" si="7"/>
        <v>6.1419006937117647E-4</v>
      </c>
      <c r="J249" s="119">
        <v>314.76148992000003</v>
      </c>
      <c r="K249" s="119">
        <v>7.5825263157894698</v>
      </c>
      <c r="M249"/>
      <c r="N249" s="161" t="s">
        <v>3248</v>
      </c>
    </row>
    <row r="250" spans="1:14" ht="12.75" x14ac:dyDescent="0.2">
      <c r="A250" s="116" t="s">
        <v>2232</v>
      </c>
      <c r="B250" s="116" t="s">
        <v>44</v>
      </c>
      <c r="C250" s="116" t="s">
        <v>1861</v>
      </c>
      <c r="D250" s="116" t="s">
        <v>211</v>
      </c>
      <c r="E250" s="116" t="s">
        <v>212</v>
      </c>
      <c r="F250" s="117">
        <v>8.9830553949999992</v>
      </c>
      <c r="G250" s="117">
        <v>10.123838688999999</v>
      </c>
      <c r="H250" s="74">
        <f t="shared" si="6"/>
        <v>-0.11268287939430643</v>
      </c>
      <c r="I250" s="118">
        <f t="shared" si="7"/>
        <v>6.0697919178268501E-4</v>
      </c>
      <c r="J250" s="119">
        <v>423.0447221</v>
      </c>
      <c r="K250" s="119">
        <v>4.2885789473684204</v>
      </c>
      <c r="M250"/>
      <c r="N250" s="161" t="s">
        <v>3248</v>
      </c>
    </row>
    <row r="251" spans="1:14" ht="12.75" x14ac:dyDescent="0.2">
      <c r="A251" s="116" t="s">
        <v>2404</v>
      </c>
      <c r="B251" s="59" t="s">
        <v>1215</v>
      </c>
      <c r="C251" s="59" t="s">
        <v>870</v>
      </c>
      <c r="D251" s="116" t="s">
        <v>210</v>
      </c>
      <c r="E251" s="116" t="s">
        <v>2912</v>
      </c>
      <c r="F251" s="117">
        <v>8.8122576510000012</v>
      </c>
      <c r="G251" s="117">
        <v>14.610173948</v>
      </c>
      <c r="H251" s="74">
        <f t="shared" si="6"/>
        <v>-0.39684101761113399</v>
      </c>
      <c r="I251" s="118">
        <f t="shared" si="7"/>
        <v>5.954384996625932E-4</v>
      </c>
      <c r="J251" s="119">
        <v>190.54900296</v>
      </c>
      <c r="K251" s="119">
        <v>19.844157894736799</v>
      </c>
      <c r="M251"/>
      <c r="N251" s="161" t="s">
        <v>3248</v>
      </c>
    </row>
    <row r="252" spans="1:14" ht="12.75" x14ac:dyDescent="0.2">
      <c r="A252" s="116" t="s">
        <v>2262</v>
      </c>
      <c r="B252" s="59" t="s">
        <v>110</v>
      </c>
      <c r="C252" s="59" t="s">
        <v>650</v>
      </c>
      <c r="D252" s="116" t="s">
        <v>210</v>
      </c>
      <c r="E252" s="116" t="s">
        <v>998</v>
      </c>
      <c r="F252" s="117">
        <v>8.7769852899999989</v>
      </c>
      <c r="G252" s="117">
        <v>4.6975671100000005</v>
      </c>
      <c r="H252" s="74">
        <f t="shared" si="6"/>
        <v>0.86841083575280686</v>
      </c>
      <c r="I252" s="118">
        <f t="shared" si="7"/>
        <v>5.9305516924430758E-4</v>
      </c>
      <c r="J252" s="119">
        <v>40.149151474500002</v>
      </c>
      <c r="K252" s="119">
        <v>28.8173157894737</v>
      </c>
      <c r="M252"/>
      <c r="N252" s="161" t="s">
        <v>3248</v>
      </c>
    </row>
    <row r="253" spans="1:14" ht="12.75" x14ac:dyDescent="0.2">
      <c r="A253" s="116" t="s">
        <v>2217</v>
      </c>
      <c r="B253" s="116" t="s">
        <v>46</v>
      </c>
      <c r="C253" s="116" t="s">
        <v>1861</v>
      </c>
      <c r="D253" s="116" t="s">
        <v>211</v>
      </c>
      <c r="E253" s="116" t="s">
        <v>212</v>
      </c>
      <c r="F253" s="117">
        <v>8.7767074800000007</v>
      </c>
      <c r="G253" s="117">
        <v>31.24517604</v>
      </c>
      <c r="H253" s="74">
        <f t="shared" si="6"/>
        <v>-0.71910199933698316</v>
      </c>
      <c r="I253" s="118">
        <f t="shared" si="7"/>
        <v>5.9303639780387298E-4</v>
      </c>
      <c r="J253" s="119">
        <v>122.87355964</v>
      </c>
      <c r="K253" s="119">
        <v>4.71763157894737</v>
      </c>
      <c r="M253"/>
      <c r="N253" s="161" t="s">
        <v>3248</v>
      </c>
    </row>
    <row r="254" spans="1:14" ht="12.75" x14ac:dyDescent="0.2">
      <c r="A254" s="116" t="s">
        <v>2309</v>
      </c>
      <c r="B254" s="59" t="s">
        <v>227</v>
      </c>
      <c r="C254" s="59" t="s">
        <v>872</v>
      </c>
      <c r="D254" s="116" t="s">
        <v>210</v>
      </c>
      <c r="E254" s="116" t="s">
        <v>998</v>
      </c>
      <c r="F254" s="117">
        <v>8.7126755500000002</v>
      </c>
      <c r="G254" s="117">
        <v>10.542867644999999</v>
      </c>
      <c r="H254" s="74">
        <f t="shared" si="6"/>
        <v>-0.17359528324041662</v>
      </c>
      <c r="I254" s="118">
        <f t="shared" si="7"/>
        <v>5.8870980207328017E-4</v>
      </c>
      <c r="J254" s="119">
        <v>20.398136770000001</v>
      </c>
      <c r="K254" s="119">
        <v>17.3991052631579</v>
      </c>
      <c r="M254"/>
      <c r="N254" s="161" t="s">
        <v>3248</v>
      </c>
    </row>
    <row r="255" spans="1:14" ht="12.75" x14ac:dyDescent="0.2">
      <c r="A255" s="116" t="s">
        <v>1664</v>
      </c>
      <c r="B255" s="116" t="s">
        <v>645</v>
      </c>
      <c r="C255" s="116" t="s">
        <v>650</v>
      </c>
      <c r="D255" s="116" t="s">
        <v>210</v>
      </c>
      <c r="E255" s="116" t="s">
        <v>212</v>
      </c>
      <c r="F255" s="117">
        <v>8.6508417420000008</v>
      </c>
      <c r="G255" s="117">
        <v>10.460394727000001</v>
      </c>
      <c r="H255" s="74">
        <f t="shared" si="6"/>
        <v>-0.17299088918023764</v>
      </c>
      <c r="I255" s="118">
        <f t="shared" si="7"/>
        <v>5.8453173201199833E-4</v>
      </c>
      <c r="J255" s="119">
        <v>16.166422950400001</v>
      </c>
      <c r="K255" s="119">
        <v>4.3508421052631601</v>
      </c>
      <c r="M255"/>
      <c r="N255" s="161" t="s">
        <v>3248</v>
      </c>
    </row>
    <row r="256" spans="1:14" ht="12.75" x14ac:dyDescent="0.2">
      <c r="A256" s="116" t="s">
        <v>2253</v>
      </c>
      <c r="B256" s="59" t="s">
        <v>288</v>
      </c>
      <c r="C256" s="59" t="s">
        <v>872</v>
      </c>
      <c r="D256" s="116" t="s">
        <v>210</v>
      </c>
      <c r="E256" s="116" t="s">
        <v>998</v>
      </c>
      <c r="F256" s="117">
        <v>8.6274611500000002</v>
      </c>
      <c r="G256" s="117">
        <v>4.7442682500000002</v>
      </c>
      <c r="H256" s="74">
        <f t="shared" si="6"/>
        <v>0.81850196813807896</v>
      </c>
      <c r="I256" s="118">
        <f t="shared" si="7"/>
        <v>5.8295192066591E-4</v>
      </c>
      <c r="J256" s="119">
        <v>60.020494941105596</v>
      </c>
      <c r="K256" s="119">
        <v>19.696526315789502</v>
      </c>
      <c r="M256"/>
      <c r="N256" s="161" t="s">
        <v>3248</v>
      </c>
    </row>
    <row r="257" spans="1:14" ht="12.75" x14ac:dyDescent="0.2">
      <c r="A257" s="116" t="s">
        <v>1690</v>
      </c>
      <c r="B257" s="59" t="s">
        <v>995</v>
      </c>
      <c r="C257" s="59" t="s">
        <v>650</v>
      </c>
      <c r="D257" s="116" t="s">
        <v>210</v>
      </c>
      <c r="E257" s="116" t="s">
        <v>998</v>
      </c>
      <c r="F257" s="117">
        <v>8.4887239559999994</v>
      </c>
      <c r="G257" s="117">
        <v>6.6305245399999997</v>
      </c>
      <c r="H257" s="74">
        <f t="shared" si="6"/>
        <v>0.28024923289100734</v>
      </c>
      <c r="I257" s="118">
        <f t="shared" si="7"/>
        <v>5.7357753899047359E-4</v>
      </c>
      <c r="J257" s="119">
        <v>123.98913086472</v>
      </c>
      <c r="K257" s="119">
        <v>41.814631578947399</v>
      </c>
      <c r="M257"/>
      <c r="N257" s="161" t="s">
        <v>3248</v>
      </c>
    </row>
    <row r="258" spans="1:14" ht="12.75" x14ac:dyDescent="0.2">
      <c r="A258" s="116" t="s">
        <v>1816</v>
      </c>
      <c r="B258" s="59" t="s">
        <v>171</v>
      </c>
      <c r="C258" s="59" t="s">
        <v>875</v>
      </c>
      <c r="D258" s="116" t="s">
        <v>211</v>
      </c>
      <c r="E258" s="116" t="s">
        <v>998</v>
      </c>
      <c r="F258" s="117">
        <v>8.4832295700000007</v>
      </c>
      <c r="G258" s="117">
        <v>1.8677972700000001</v>
      </c>
      <c r="H258" s="74">
        <f t="shared" si="6"/>
        <v>3.5418363685690579</v>
      </c>
      <c r="I258" s="118">
        <f t="shared" si="7"/>
        <v>5.7320628691342665E-4</v>
      </c>
      <c r="J258" s="119">
        <v>219.06336528876358</v>
      </c>
      <c r="K258" s="119">
        <v>32.566842105263198</v>
      </c>
      <c r="M258"/>
      <c r="N258" s="161" t="s">
        <v>3248</v>
      </c>
    </row>
    <row r="259" spans="1:14" ht="12.75" x14ac:dyDescent="0.2">
      <c r="A259" s="116" t="s">
        <v>2819</v>
      </c>
      <c r="B259" s="59" t="s">
        <v>926</v>
      </c>
      <c r="C259" s="59" t="s">
        <v>875</v>
      </c>
      <c r="D259" s="116" t="s">
        <v>211</v>
      </c>
      <c r="E259" s="116" t="s">
        <v>212</v>
      </c>
      <c r="F259" s="117">
        <v>8.4670488099999996</v>
      </c>
      <c r="G259" s="117">
        <v>12.837633589999999</v>
      </c>
      <c r="H259" s="74">
        <f t="shared" si="6"/>
        <v>-0.34045096780176909</v>
      </c>
      <c r="I259" s="118">
        <f t="shared" si="7"/>
        <v>5.7211296351783719E-4</v>
      </c>
      <c r="J259" s="119">
        <v>289.46774845954349</v>
      </c>
      <c r="K259" s="119">
        <v>50.358368421052603</v>
      </c>
      <c r="M259"/>
      <c r="N259" s="161" t="s">
        <v>3248</v>
      </c>
    </row>
    <row r="260" spans="1:14" ht="12.75" x14ac:dyDescent="0.2">
      <c r="A260" s="116" t="s">
        <v>2211</v>
      </c>
      <c r="B260" s="116" t="s">
        <v>247</v>
      </c>
      <c r="C260" s="116" t="s">
        <v>875</v>
      </c>
      <c r="D260" s="116" t="s">
        <v>211</v>
      </c>
      <c r="E260" s="116" t="s">
        <v>212</v>
      </c>
      <c r="F260" s="117">
        <v>8.4607519080000007</v>
      </c>
      <c r="G260" s="117">
        <v>7.7227678409999996</v>
      </c>
      <c r="H260" s="74">
        <f t="shared" si="6"/>
        <v>9.5559530235009849E-2</v>
      </c>
      <c r="I260" s="118">
        <f t="shared" si="7"/>
        <v>5.7168748595829528E-4</v>
      </c>
      <c r="J260" s="119">
        <v>155.35873966999998</v>
      </c>
      <c r="K260" s="119">
        <v>10.0223157894737</v>
      </c>
      <c r="M260"/>
      <c r="N260" s="161" t="s">
        <v>3248</v>
      </c>
    </row>
    <row r="261" spans="1:14" ht="12.75" x14ac:dyDescent="0.2">
      <c r="A261" s="116" t="s">
        <v>1977</v>
      </c>
      <c r="B261" s="59" t="s">
        <v>92</v>
      </c>
      <c r="C261" s="59" t="s">
        <v>951</v>
      </c>
      <c r="D261" s="116" t="s">
        <v>211</v>
      </c>
      <c r="E261" s="116" t="s">
        <v>212</v>
      </c>
      <c r="F261" s="117">
        <v>8.2500607349999999</v>
      </c>
      <c r="G261" s="117">
        <v>11.345968602999999</v>
      </c>
      <c r="H261" s="74">
        <f t="shared" si="6"/>
        <v>-0.27286413142209887</v>
      </c>
      <c r="I261" s="118">
        <f t="shared" si="7"/>
        <v>5.5745122087030884E-4</v>
      </c>
      <c r="J261" s="119">
        <v>1528.03480276</v>
      </c>
      <c r="K261" s="119">
        <v>7.0365263157894704</v>
      </c>
      <c r="M261"/>
      <c r="N261" s="161" t="s">
        <v>3248</v>
      </c>
    </row>
    <row r="262" spans="1:14" ht="12.75" x14ac:dyDescent="0.2">
      <c r="A262" s="116" t="s">
        <v>1617</v>
      </c>
      <c r="B262" s="59" t="s">
        <v>826</v>
      </c>
      <c r="C262" s="59" t="s">
        <v>148</v>
      </c>
      <c r="D262" s="116" t="s">
        <v>812</v>
      </c>
      <c r="E262" s="116" t="s">
        <v>998</v>
      </c>
      <c r="F262" s="117">
        <v>8.1976302899999993</v>
      </c>
      <c r="G262" s="117">
        <v>5.3348989299999996</v>
      </c>
      <c r="H262" s="74">
        <f t="shared" si="6"/>
        <v>0.53660461005209714</v>
      </c>
      <c r="I262" s="118">
        <f t="shared" si="7"/>
        <v>5.5390852991143752E-4</v>
      </c>
      <c r="J262" s="119">
        <v>371.27669887355603</v>
      </c>
      <c r="K262" s="119">
        <v>17.0514210526316</v>
      </c>
      <c r="M262"/>
      <c r="N262" s="161" t="s">
        <v>3248</v>
      </c>
    </row>
    <row r="263" spans="1:14" ht="12.75" x14ac:dyDescent="0.2">
      <c r="A263" s="116" t="s">
        <v>2448</v>
      </c>
      <c r="B263" s="116" t="s">
        <v>2442</v>
      </c>
      <c r="C263" s="59" t="s">
        <v>1897</v>
      </c>
      <c r="D263" s="116" t="s">
        <v>211</v>
      </c>
      <c r="E263" s="116" t="s">
        <v>998</v>
      </c>
      <c r="F263" s="117">
        <v>8.1273546100000011</v>
      </c>
      <c r="G263" s="117">
        <v>10.667338519999999</v>
      </c>
      <c r="H263" s="74">
        <f t="shared" ref="H263:H326" si="8">IF(ISERROR(F263/G263-1),"",IF((F263/G263-1)&gt;10000%,"",F263/G263-1))</f>
        <v>-0.23810849400136957</v>
      </c>
      <c r="I263" s="118">
        <f t="shared" ref="I263:I326" si="9">F263/$F$1062</f>
        <v>5.4916004806726234E-4</v>
      </c>
      <c r="J263" s="119">
        <v>973.04667387127199</v>
      </c>
      <c r="K263" s="119">
        <v>14.1675263157895</v>
      </c>
      <c r="M263"/>
      <c r="N263" s="161" t="s">
        <v>3248</v>
      </c>
    </row>
    <row r="264" spans="1:14" ht="12.75" x14ac:dyDescent="0.2">
      <c r="A264" s="116" t="s">
        <v>2081</v>
      </c>
      <c r="B264" s="59" t="s">
        <v>523</v>
      </c>
      <c r="C264" s="59" t="s">
        <v>871</v>
      </c>
      <c r="D264" s="116" t="s">
        <v>210</v>
      </c>
      <c r="E264" s="116" t="s">
        <v>998</v>
      </c>
      <c r="F264" s="117">
        <v>8.1205725019999999</v>
      </c>
      <c r="G264" s="117">
        <v>6.3157836210000005</v>
      </c>
      <c r="H264" s="74">
        <f t="shared" si="8"/>
        <v>0.28575850429692862</v>
      </c>
      <c r="I264" s="118">
        <f t="shared" si="9"/>
        <v>5.4870178545488718E-4</v>
      </c>
      <c r="J264" s="119">
        <v>20.856788739999999</v>
      </c>
      <c r="K264" s="119">
        <v>45.460105263157899</v>
      </c>
      <c r="M264"/>
      <c r="N264" s="161" t="s">
        <v>3248</v>
      </c>
    </row>
    <row r="265" spans="1:14" ht="12.75" x14ac:dyDescent="0.2">
      <c r="A265" s="116" t="s">
        <v>2095</v>
      </c>
      <c r="B265" s="59" t="s">
        <v>882</v>
      </c>
      <c r="C265" s="59" t="s">
        <v>871</v>
      </c>
      <c r="D265" s="116" t="s">
        <v>210</v>
      </c>
      <c r="E265" s="116" t="s">
        <v>998</v>
      </c>
      <c r="F265" s="117">
        <v>8.0730493279999997</v>
      </c>
      <c r="G265" s="117">
        <v>22.102022510000001</v>
      </c>
      <c r="H265" s="74">
        <f t="shared" si="8"/>
        <v>-0.63473707782410549</v>
      </c>
      <c r="I265" s="118">
        <f t="shared" si="9"/>
        <v>5.4549067559559329E-4</v>
      </c>
      <c r="J265" s="119">
        <v>98.126969360000004</v>
      </c>
      <c r="K265" s="119">
        <v>9.0226842105263092</v>
      </c>
      <c r="M265"/>
      <c r="N265" s="161" t="s">
        <v>3248</v>
      </c>
    </row>
    <row r="266" spans="1:14" ht="12.75" x14ac:dyDescent="0.2">
      <c r="A266" s="116" t="s">
        <v>2241</v>
      </c>
      <c r="B266" s="59" t="s">
        <v>108</v>
      </c>
      <c r="C266" s="59" t="s">
        <v>650</v>
      </c>
      <c r="D266" s="116" t="s">
        <v>210</v>
      </c>
      <c r="E266" s="116" t="s">
        <v>998</v>
      </c>
      <c r="F266" s="117">
        <v>8.066085446999999</v>
      </c>
      <c r="G266" s="117">
        <v>10.982519934000001</v>
      </c>
      <c r="H266" s="74">
        <f t="shared" si="8"/>
        <v>-0.26555239640141426</v>
      </c>
      <c r="I266" s="118">
        <f t="shared" si="9"/>
        <v>5.4502013070021119E-4</v>
      </c>
      <c r="J266" s="119">
        <v>190.35185984360001</v>
      </c>
      <c r="K266" s="119">
        <v>28.857052631578899</v>
      </c>
      <c r="M266"/>
      <c r="N266" s="161" t="s">
        <v>3248</v>
      </c>
    </row>
    <row r="267" spans="1:14" ht="12.75" x14ac:dyDescent="0.2">
      <c r="A267" s="116" t="s">
        <v>2727</v>
      </c>
      <c r="B267" s="59" t="s">
        <v>1210</v>
      </c>
      <c r="C267" s="59" t="s">
        <v>650</v>
      </c>
      <c r="D267" s="116" t="s">
        <v>210</v>
      </c>
      <c r="E267" s="116" t="s">
        <v>212</v>
      </c>
      <c r="F267" s="117">
        <v>8.00052466</v>
      </c>
      <c r="G267" s="117">
        <v>1.186105186</v>
      </c>
      <c r="H267" s="74">
        <f t="shared" si="8"/>
        <v>5.7452067105286222</v>
      </c>
      <c r="I267" s="118">
        <f t="shared" si="9"/>
        <v>5.4059023109967604E-4</v>
      </c>
      <c r="J267" s="119">
        <v>31.712251334399998</v>
      </c>
      <c r="K267" s="119">
        <v>32.153052631579001</v>
      </c>
      <c r="M267"/>
      <c r="N267" s="161" t="s">
        <v>3248</v>
      </c>
    </row>
    <row r="268" spans="1:14" ht="12.75" x14ac:dyDescent="0.2">
      <c r="A268" s="116" t="s">
        <v>1677</v>
      </c>
      <c r="B268" s="59" t="s">
        <v>122</v>
      </c>
      <c r="C268" s="59" t="s">
        <v>650</v>
      </c>
      <c r="D268" s="116" t="s">
        <v>210</v>
      </c>
      <c r="E268" s="116" t="s">
        <v>998</v>
      </c>
      <c r="F268" s="117">
        <v>7.987917081</v>
      </c>
      <c r="G268" s="117">
        <v>10.622074017999999</v>
      </c>
      <c r="H268" s="74">
        <f t="shared" si="8"/>
        <v>-0.24798894571212726</v>
      </c>
      <c r="I268" s="118">
        <f t="shared" si="9"/>
        <v>5.3973834521283E-4</v>
      </c>
      <c r="J268" s="119">
        <v>304.55699169566253</v>
      </c>
      <c r="K268" s="119">
        <v>77.246631578947401</v>
      </c>
      <c r="M268"/>
      <c r="N268" s="161" t="s">
        <v>3248</v>
      </c>
    </row>
    <row r="269" spans="1:14" ht="12.75" x14ac:dyDescent="0.2">
      <c r="A269" s="116" t="s">
        <v>1845</v>
      </c>
      <c r="B269" s="59" t="s">
        <v>13</v>
      </c>
      <c r="C269" s="59" t="s">
        <v>875</v>
      </c>
      <c r="D269" s="116" t="s">
        <v>812</v>
      </c>
      <c r="E269" s="116" t="s">
        <v>998</v>
      </c>
      <c r="F269" s="117">
        <v>7.9816693299999999</v>
      </c>
      <c r="G269" s="117">
        <v>0.74889582999999993</v>
      </c>
      <c r="H269" s="74">
        <f t="shared" si="8"/>
        <v>9.6579166424254232</v>
      </c>
      <c r="I269" s="118">
        <f t="shared" si="9"/>
        <v>5.39316188754288E-4</v>
      </c>
      <c r="J269" s="119">
        <v>39.963818869999997</v>
      </c>
      <c r="K269" s="119">
        <v>11.3887894736842</v>
      </c>
      <c r="M269"/>
      <c r="N269" s="161" t="s">
        <v>3248</v>
      </c>
    </row>
    <row r="270" spans="1:14" ht="12.75" x14ac:dyDescent="0.2">
      <c r="A270" s="116" t="s">
        <v>2036</v>
      </c>
      <c r="B270" s="59" t="s">
        <v>250</v>
      </c>
      <c r="C270" s="59" t="s">
        <v>871</v>
      </c>
      <c r="D270" s="116" t="s">
        <v>210</v>
      </c>
      <c r="E270" s="116" t="s">
        <v>998</v>
      </c>
      <c r="F270" s="117">
        <v>7.9588831190000002</v>
      </c>
      <c r="G270" s="117">
        <v>0.68221008200000011</v>
      </c>
      <c r="H270" s="74">
        <f t="shared" si="8"/>
        <v>10.666322924556249</v>
      </c>
      <c r="I270" s="118">
        <f t="shared" si="9"/>
        <v>5.3777653934454852E-4</v>
      </c>
      <c r="J270" s="119">
        <v>20.064564499999999</v>
      </c>
      <c r="K270" s="119">
        <v>12.6903684210526</v>
      </c>
      <c r="M270"/>
      <c r="N270" s="161" t="s">
        <v>3248</v>
      </c>
    </row>
    <row r="271" spans="1:14" ht="12.75" x14ac:dyDescent="0.2">
      <c r="A271" s="116" t="s">
        <v>1879</v>
      </c>
      <c r="B271" s="59" t="s">
        <v>27</v>
      </c>
      <c r="C271" s="59" t="s">
        <v>1861</v>
      </c>
      <c r="D271" s="116" t="s">
        <v>211</v>
      </c>
      <c r="E271" s="116" t="s">
        <v>212</v>
      </c>
      <c r="F271" s="117">
        <v>7.910766315</v>
      </c>
      <c r="G271" s="117">
        <v>0.86300473400000011</v>
      </c>
      <c r="H271" s="74">
        <f t="shared" si="8"/>
        <v>8.1665387260784126</v>
      </c>
      <c r="I271" s="118">
        <f t="shared" si="9"/>
        <v>5.3452531829348586E-4</v>
      </c>
      <c r="J271" s="119">
        <v>34.791739939999999</v>
      </c>
      <c r="K271" s="119">
        <v>12.8926315789474</v>
      </c>
      <c r="M271"/>
      <c r="N271" s="161" t="s">
        <v>3248</v>
      </c>
    </row>
    <row r="272" spans="1:14" ht="12.75" x14ac:dyDescent="0.2">
      <c r="A272" s="116" t="s">
        <v>2119</v>
      </c>
      <c r="B272" s="59" t="s">
        <v>129</v>
      </c>
      <c r="C272" s="59" t="s">
        <v>650</v>
      </c>
      <c r="D272" s="116" t="s">
        <v>210</v>
      </c>
      <c r="E272" s="116" t="s">
        <v>998</v>
      </c>
      <c r="F272" s="117">
        <v>7.874636733</v>
      </c>
      <c r="G272" s="117">
        <v>5.6681407159999999</v>
      </c>
      <c r="H272" s="74">
        <f t="shared" si="8"/>
        <v>0.38928038797122899</v>
      </c>
      <c r="I272" s="118">
        <f t="shared" si="9"/>
        <v>5.3208406601154925E-4</v>
      </c>
      <c r="J272" s="119">
        <v>195.76940033700001</v>
      </c>
      <c r="K272" s="119">
        <v>8.9036315789473708</v>
      </c>
      <c r="M272"/>
      <c r="N272" s="161" t="s">
        <v>3248</v>
      </c>
    </row>
    <row r="273" spans="1:14" ht="12.75" x14ac:dyDescent="0.2">
      <c r="A273" s="116" t="s">
        <v>1995</v>
      </c>
      <c r="B273" s="59" t="s">
        <v>1996</v>
      </c>
      <c r="C273" s="59" t="s">
        <v>875</v>
      </c>
      <c r="D273" s="116" t="s">
        <v>812</v>
      </c>
      <c r="E273" s="116" t="s">
        <v>212</v>
      </c>
      <c r="F273" s="117">
        <v>7.8684816799999995</v>
      </c>
      <c r="G273" s="117">
        <v>2.8361991600000001</v>
      </c>
      <c r="H273" s="74">
        <f t="shared" si="8"/>
        <v>1.7743050597335341</v>
      </c>
      <c r="I273" s="118">
        <f t="shared" si="9"/>
        <v>5.316681730963837E-4</v>
      </c>
      <c r="J273" s="119">
        <v>162.94427124000001</v>
      </c>
      <c r="K273" s="119">
        <v>9.9775789473684195</v>
      </c>
      <c r="M273"/>
      <c r="N273" s="161" t="s">
        <v>3248</v>
      </c>
    </row>
    <row r="274" spans="1:14" ht="12.75" x14ac:dyDescent="0.2">
      <c r="A274" s="116" t="s">
        <v>2157</v>
      </c>
      <c r="B274" s="59" t="s">
        <v>400</v>
      </c>
      <c r="C274" s="59" t="s">
        <v>875</v>
      </c>
      <c r="D274" s="116" t="s">
        <v>211</v>
      </c>
      <c r="E274" s="116" t="s">
        <v>212</v>
      </c>
      <c r="F274" s="117">
        <v>7.5315178550000006</v>
      </c>
      <c r="G274" s="117">
        <v>6.5506506490000005</v>
      </c>
      <c r="H274" s="74">
        <f t="shared" si="8"/>
        <v>0.14973584435459641</v>
      </c>
      <c r="I274" s="118">
        <f t="shared" si="9"/>
        <v>5.0889974730304577E-4</v>
      </c>
      <c r="J274" s="119">
        <v>130.4557484</v>
      </c>
      <c r="K274" s="119">
        <v>21.94</v>
      </c>
      <c r="M274"/>
      <c r="N274" s="161" t="s">
        <v>3248</v>
      </c>
    </row>
    <row r="275" spans="1:14" ht="12.75" x14ac:dyDescent="0.2">
      <c r="A275" s="116" t="s">
        <v>2167</v>
      </c>
      <c r="B275" s="59" t="s">
        <v>410</v>
      </c>
      <c r="C275" s="59" t="s">
        <v>875</v>
      </c>
      <c r="D275" s="116" t="s">
        <v>211</v>
      </c>
      <c r="E275" s="116" t="s">
        <v>212</v>
      </c>
      <c r="F275" s="117">
        <v>7.5104968370000007</v>
      </c>
      <c r="G275" s="117">
        <v>11.913665892999999</v>
      </c>
      <c r="H275" s="74">
        <f t="shared" si="8"/>
        <v>-0.36958977157376283</v>
      </c>
      <c r="I275" s="118">
        <f t="shared" si="9"/>
        <v>5.0747937083256433E-4</v>
      </c>
      <c r="J275" s="119">
        <v>146.65923140999999</v>
      </c>
      <c r="K275" s="119">
        <v>28.7051578947368</v>
      </c>
      <c r="M275"/>
      <c r="N275" s="161" t="s">
        <v>3248</v>
      </c>
    </row>
    <row r="276" spans="1:14" ht="12.75" x14ac:dyDescent="0.2">
      <c r="A276" s="116" t="s">
        <v>1797</v>
      </c>
      <c r="B276" s="59" t="s">
        <v>1707</v>
      </c>
      <c r="C276" s="59" t="s">
        <v>875</v>
      </c>
      <c r="D276" s="116" t="s">
        <v>812</v>
      </c>
      <c r="E276" s="116" t="s">
        <v>212</v>
      </c>
      <c r="F276" s="117">
        <v>7.4682046699999995</v>
      </c>
      <c r="G276" s="117">
        <v>3.0471378700000002</v>
      </c>
      <c r="H276" s="74">
        <f t="shared" si="8"/>
        <v>1.4508916198137101</v>
      </c>
      <c r="I276" s="118">
        <f t="shared" si="9"/>
        <v>5.0462171670313674E-4</v>
      </c>
      <c r="J276" s="119">
        <v>315.0797941118916</v>
      </c>
      <c r="K276" s="119">
        <v>36.0232105263158</v>
      </c>
      <c r="M276"/>
      <c r="N276" s="161" t="s">
        <v>3248</v>
      </c>
    </row>
    <row r="277" spans="1:14" ht="12.75" x14ac:dyDescent="0.2">
      <c r="A277" s="116" t="s">
        <v>2159</v>
      </c>
      <c r="B277" s="59" t="s">
        <v>402</v>
      </c>
      <c r="C277" s="59" t="s">
        <v>875</v>
      </c>
      <c r="D277" s="116" t="s">
        <v>211</v>
      </c>
      <c r="E277" s="116" t="s">
        <v>212</v>
      </c>
      <c r="F277" s="117">
        <v>7.3944033229999997</v>
      </c>
      <c r="G277" s="117">
        <v>6.7991172640000004</v>
      </c>
      <c r="H277" s="74">
        <f t="shared" si="8"/>
        <v>8.7553433171674078E-2</v>
      </c>
      <c r="I277" s="118">
        <f t="shared" si="9"/>
        <v>4.9963500784019606E-4</v>
      </c>
      <c r="J277" s="119">
        <v>74.777585900000005</v>
      </c>
      <c r="K277" s="119">
        <v>30.7434210526316</v>
      </c>
      <c r="M277"/>
      <c r="N277" s="161" t="s">
        <v>3248</v>
      </c>
    </row>
    <row r="278" spans="1:14" ht="12.75" x14ac:dyDescent="0.2">
      <c r="A278" s="116" t="s">
        <v>2268</v>
      </c>
      <c r="B278" s="59" t="s">
        <v>1207</v>
      </c>
      <c r="C278" s="59" t="s">
        <v>872</v>
      </c>
      <c r="D278" s="116" t="s">
        <v>210</v>
      </c>
      <c r="E278" s="116" t="s">
        <v>998</v>
      </c>
      <c r="F278" s="117">
        <v>7.3937710299999999</v>
      </c>
      <c r="G278" s="117">
        <v>2.1237088700000002</v>
      </c>
      <c r="H278" s="74">
        <f t="shared" si="8"/>
        <v>2.4815370102965191</v>
      </c>
      <c r="I278" s="118">
        <f t="shared" si="9"/>
        <v>4.9959228421474417E-4</v>
      </c>
      <c r="J278" s="119">
        <v>271.0742945983248</v>
      </c>
      <c r="K278" s="119">
        <v>20.993368421052601</v>
      </c>
      <c r="M278"/>
      <c r="N278" s="161" t="s">
        <v>3248</v>
      </c>
    </row>
    <row r="279" spans="1:14" ht="12.75" x14ac:dyDescent="0.2">
      <c r="A279" s="116" t="s">
        <v>2544</v>
      </c>
      <c r="B279" s="59" t="s">
        <v>557</v>
      </c>
      <c r="C279" s="59" t="s">
        <v>876</v>
      </c>
      <c r="D279" s="116" t="s">
        <v>210</v>
      </c>
      <c r="E279" s="116" t="s">
        <v>998</v>
      </c>
      <c r="F279" s="117">
        <v>7.2834765149999994</v>
      </c>
      <c r="G279" s="117">
        <v>12.015189055</v>
      </c>
      <c r="H279" s="74">
        <f t="shared" si="8"/>
        <v>-0.39381091036856775</v>
      </c>
      <c r="I279" s="118">
        <f t="shared" si="9"/>
        <v>4.9213975580107922E-4</v>
      </c>
      <c r="J279" s="119">
        <v>258.1172876</v>
      </c>
      <c r="K279" s="119">
        <v>16.305315789473699</v>
      </c>
      <c r="M279"/>
      <c r="N279" s="161" t="s">
        <v>3248</v>
      </c>
    </row>
    <row r="280" spans="1:14" ht="12.75" x14ac:dyDescent="0.2">
      <c r="A280" s="116" t="s">
        <v>2251</v>
      </c>
      <c r="B280" s="59" t="s">
        <v>825</v>
      </c>
      <c r="C280" s="59" t="s">
        <v>871</v>
      </c>
      <c r="D280" s="116" t="s">
        <v>210</v>
      </c>
      <c r="E280" s="116" t="s">
        <v>998</v>
      </c>
      <c r="F280" s="117">
        <v>7.2529661150000004</v>
      </c>
      <c r="G280" s="117">
        <v>17.351623689</v>
      </c>
      <c r="H280" s="74">
        <f t="shared" si="8"/>
        <v>-0.58200072540773273</v>
      </c>
      <c r="I280" s="118">
        <f t="shared" si="9"/>
        <v>4.9007818798048298E-4</v>
      </c>
      <c r="J280" s="119">
        <v>51.399008000000002</v>
      </c>
      <c r="K280" s="119">
        <v>10.945</v>
      </c>
      <c r="M280"/>
      <c r="N280" s="161" t="s">
        <v>3248</v>
      </c>
    </row>
    <row r="281" spans="1:14" ht="12.75" x14ac:dyDescent="0.2">
      <c r="A281" s="116" t="s">
        <v>2738</v>
      </c>
      <c r="B281" s="59" t="s">
        <v>639</v>
      </c>
      <c r="C281" s="59" t="s">
        <v>650</v>
      </c>
      <c r="D281" s="116" t="s">
        <v>210</v>
      </c>
      <c r="E281" s="116" t="s">
        <v>998</v>
      </c>
      <c r="F281" s="117">
        <v>7.1892069159999998</v>
      </c>
      <c r="G281" s="117">
        <v>8.7727055150000002</v>
      </c>
      <c r="H281" s="74">
        <f t="shared" si="8"/>
        <v>-0.18050287864928982</v>
      </c>
      <c r="I281" s="118">
        <f t="shared" si="9"/>
        <v>4.8577002050560883E-4</v>
      </c>
      <c r="J281" s="119">
        <v>311.68892837670001</v>
      </c>
      <c r="K281" s="119">
        <v>41.617789473684198</v>
      </c>
      <c r="M281"/>
      <c r="N281" s="161" t="s">
        <v>3248</v>
      </c>
    </row>
    <row r="282" spans="1:14" ht="12.75" x14ac:dyDescent="0.2">
      <c r="A282" s="116" t="s">
        <v>2330</v>
      </c>
      <c r="B282" s="59" t="s">
        <v>15</v>
      </c>
      <c r="C282" s="59" t="s">
        <v>872</v>
      </c>
      <c r="D282" s="116" t="s">
        <v>210</v>
      </c>
      <c r="E282" s="116" t="s">
        <v>998</v>
      </c>
      <c r="F282" s="117">
        <v>7.1689504199999998</v>
      </c>
      <c r="G282" s="117">
        <v>36.724565240000004</v>
      </c>
      <c r="H282" s="74">
        <f t="shared" si="8"/>
        <v>-0.80479141487040251</v>
      </c>
      <c r="I282" s="118">
        <f t="shared" si="9"/>
        <v>4.844013022878326E-4</v>
      </c>
      <c r="J282" s="119">
        <v>9.1815064600000014</v>
      </c>
      <c r="K282" s="119">
        <v>17.9855263157895</v>
      </c>
      <c r="M282"/>
      <c r="N282" s="161" t="s">
        <v>3248</v>
      </c>
    </row>
    <row r="283" spans="1:14" ht="12.75" x14ac:dyDescent="0.2">
      <c r="A283" s="116" t="s">
        <v>1812</v>
      </c>
      <c r="B283" s="59" t="s">
        <v>179</v>
      </c>
      <c r="C283" s="59" t="s">
        <v>875</v>
      </c>
      <c r="D283" s="116" t="s">
        <v>211</v>
      </c>
      <c r="E283" s="116" t="s">
        <v>998</v>
      </c>
      <c r="F283" s="117">
        <v>7.1421374499999999</v>
      </c>
      <c r="G283" s="117">
        <v>15.935058914999999</v>
      </c>
      <c r="H283" s="74">
        <f t="shared" si="8"/>
        <v>-0.55179723601291752</v>
      </c>
      <c r="I283" s="118">
        <f t="shared" si="9"/>
        <v>4.8258956739983985E-4</v>
      </c>
      <c r="J283" s="119">
        <v>437.1303581965056</v>
      </c>
      <c r="K283" s="119">
        <v>6.9708947368421104</v>
      </c>
      <c r="M283"/>
      <c r="N283" s="161" t="s">
        <v>3248</v>
      </c>
    </row>
    <row r="284" spans="1:14" ht="12.75" x14ac:dyDescent="0.2">
      <c r="A284" s="116" t="s">
        <v>2513</v>
      </c>
      <c r="B284" s="59" t="s">
        <v>648</v>
      </c>
      <c r="C284" s="59" t="s">
        <v>876</v>
      </c>
      <c r="D284" s="116" t="s">
        <v>210</v>
      </c>
      <c r="E284" s="116" t="s">
        <v>998</v>
      </c>
      <c r="F284" s="117">
        <v>7.1370923899999994</v>
      </c>
      <c r="G284" s="117">
        <v>3.7039641749999999</v>
      </c>
      <c r="H284" s="74">
        <f t="shared" si="8"/>
        <v>0.92687943316838362</v>
      </c>
      <c r="I284" s="118">
        <f t="shared" si="9"/>
        <v>4.8224867598743688E-4</v>
      </c>
      <c r="J284" s="119">
        <v>90.962211319999994</v>
      </c>
      <c r="K284" s="119">
        <v>30.6717894736842</v>
      </c>
      <c r="M284"/>
      <c r="N284" s="161" t="s">
        <v>3248</v>
      </c>
    </row>
    <row r="285" spans="1:14" ht="12.75" x14ac:dyDescent="0.2">
      <c r="A285" s="116" t="s">
        <v>2229</v>
      </c>
      <c r="B285" s="59" t="s">
        <v>816</v>
      </c>
      <c r="C285" s="59" t="s">
        <v>871</v>
      </c>
      <c r="D285" s="116" t="s">
        <v>210</v>
      </c>
      <c r="E285" s="116" t="s">
        <v>998</v>
      </c>
      <c r="F285" s="117">
        <v>7.1217069749999995</v>
      </c>
      <c r="G285" s="117">
        <v>23.493181883000002</v>
      </c>
      <c r="H285" s="74">
        <f t="shared" si="8"/>
        <v>-0.69686068875355844</v>
      </c>
      <c r="I285" s="118">
        <f t="shared" si="9"/>
        <v>4.8120909353455133E-4</v>
      </c>
      <c r="J285" s="119">
        <v>62.636029229999998</v>
      </c>
      <c r="K285" s="119">
        <v>28.721315789473699</v>
      </c>
      <c r="M285"/>
      <c r="N285" s="161" t="s">
        <v>3248</v>
      </c>
    </row>
    <row r="286" spans="1:14" ht="12.75" x14ac:dyDescent="0.2">
      <c r="A286" s="116" t="s">
        <v>1821</v>
      </c>
      <c r="B286" s="59" t="s">
        <v>1588</v>
      </c>
      <c r="C286" s="59" t="s">
        <v>875</v>
      </c>
      <c r="D286" s="116" t="s">
        <v>812</v>
      </c>
      <c r="E286" s="116" t="s">
        <v>212</v>
      </c>
      <c r="F286" s="117">
        <v>7.0746278499999997</v>
      </c>
      <c r="G286" s="117">
        <v>6.1144585899999999</v>
      </c>
      <c r="H286" s="74">
        <f t="shared" si="8"/>
        <v>0.1570325885549908</v>
      </c>
      <c r="I286" s="118">
        <f t="shared" si="9"/>
        <v>4.7802798777645466E-4</v>
      </c>
      <c r="J286" s="119">
        <v>354.69910517891964</v>
      </c>
      <c r="K286" s="119">
        <v>29.9745789473684</v>
      </c>
      <c r="M286"/>
      <c r="N286" s="161" t="s">
        <v>3248</v>
      </c>
    </row>
    <row r="287" spans="1:14" ht="12.75" x14ac:dyDescent="0.2">
      <c r="A287" s="116" t="s">
        <v>1963</v>
      </c>
      <c r="B287" s="59" t="s">
        <v>1383</v>
      </c>
      <c r="C287" s="59" t="s">
        <v>951</v>
      </c>
      <c r="D287" s="116" t="s">
        <v>211</v>
      </c>
      <c r="E287" s="116" t="s">
        <v>212</v>
      </c>
      <c r="F287" s="117">
        <v>7.0421225400000003</v>
      </c>
      <c r="G287" s="117">
        <v>3.93347355</v>
      </c>
      <c r="H287" s="74">
        <f t="shared" si="8"/>
        <v>0.79030631590239131</v>
      </c>
      <c r="I287" s="118">
        <f t="shared" si="9"/>
        <v>4.7583162518879577E-4</v>
      </c>
      <c r="J287" s="119">
        <v>4.6808298099999996</v>
      </c>
      <c r="K287" s="119">
        <v>10.523842105263199</v>
      </c>
      <c r="M287"/>
      <c r="N287" s="161" t="s">
        <v>3248</v>
      </c>
    </row>
    <row r="288" spans="1:14" ht="12.75" x14ac:dyDescent="0.2">
      <c r="A288" s="116" t="s">
        <v>2057</v>
      </c>
      <c r="B288" s="59" t="s">
        <v>383</v>
      </c>
      <c r="C288" s="59" t="s">
        <v>871</v>
      </c>
      <c r="D288" s="116" t="s">
        <v>210</v>
      </c>
      <c r="E288" s="116" t="s">
        <v>998</v>
      </c>
      <c r="F288" s="117">
        <v>6.9583176279999996</v>
      </c>
      <c r="G288" s="117">
        <v>3.9945424739999997</v>
      </c>
      <c r="H288" s="74">
        <f t="shared" si="8"/>
        <v>0.74195609967621046</v>
      </c>
      <c r="I288" s="118">
        <f t="shared" si="9"/>
        <v>4.7016898196592386E-4</v>
      </c>
      <c r="J288" s="119">
        <v>55.0288416</v>
      </c>
      <c r="K288" s="119">
        <v>29.5760526315789</v>
      </c>
      <c r="M288"/>
      <c r="N288" s="161" t="s">
        <v>3248</v>
      </c>
    </row>
    <row r="289" spans="1:14" ht="12.75" x14ac:dyDescent="0.2">
      <c r="A289" s="116" t="s">
        <v>1857</v>
      </c>
      <c r="B289" s="59" t="s">
        <v>1858</v>
      </c>
      <c r="C289" s="59" t="s">
        <v>875</v>
      </c>
      <c r="D289" s="116" t="s">
        <v>812</v>
      </c>
      <c r="E289" s="116" t="s">
        <v>212</v>
      </c>
      <c r="F289" s="117">
        <v>6.95191377</v>
      </c>
      <c r="G289" s="117">
        <v>7.8737134699999993</v>
      </c>
      <c r="H289" s="74">
        <f t="shared" si="8"/>
        <v>-0.11707305625384912</v>
      </c>
      <c r="I289" s="118">
        <f t="shared" si="9"/>
        <v>4.6973627745924851E-4</v>
      </c>
      <c r="J289" s="119">
        <v>482.58635505000001</v>
      </c>
      <c r="K289" s="119">
        <v>39.638526315789498</v>
      </c>
      <c r="M289"/>
      <c r="N289" s="161" t="s">
        <v>3248</v>
      </c>
    </row>
    <row r="290" spans="1:14" ht="12.75" x14ac:dyDescent="0.2">
      <c r="A290" s="116" t="s">
        <v>2265</v>
      </c>
      <c r="B290" s="59" t="s">
        <v>1208</v>
      </c>
      <c r="C290" s="59" t="s">
        <v>872</v>
      </c>
      <c r="D290" s="116" t="s">
        <v>210</v>
      </c>
      <c r="E290" s="116" t="s">
        <v>998</v>
      </c>
      <c r="F290" s="117">
        <v>6.8947126900000004</v>
      </c>
      <c r="G290" s="117">
        <v>21.87222663</v>
      </c>
      <c r="H290" s="74">
        <f t="shared" si="8"/>
        <v>-0.68477316888518358</v>
      </c>
      <c r="I290" s="118">
        <f t="shared" si="9"/>
        <v>4.6587123780616769E-4</v>
      </c>
      <c r="J290" s="119">
        <v>1631.4549653173201</v>
      </c>
      <c r="K290" s="119">
        <v>5.72673684210526</v>
      </c>
      <c r="M290"/>
      <c r="N290" s="161" t="s">
        <v>3248</v>
      </c>
    </row>
    <row r="291" spans="1:14" ht="12.75" x14ac:dyDescent="0.2">
      <c r="A291" s="116" t="s">
        <v>2826</v>
      </c>
      <c r="B291" s="59" t="s">
        <v>68</v>
      </c>
      <c r="C291" s="59" t="s">
        <v>870</v>
      </c>
      <c r="D291" s="116" t="s">
        <v>210</v>
      </c>
      <c r="E291" s="116" t="s">
        <v>2912</v>
      </c>
      <c r="F291" s="117">
        <v>6.8943125900000002</v>
      </c>
      <c r="G291" s="117">
        <v>15.495790975</v>
      </c>
      <c r="H291" s="74">
        <f t="shared" si="8"/>
        <v>-0.55508482263842618</v>
      </c>
      <c r="I291" s="118">
        <f t="shared" si="9"/>
        <v>4.6584420331022465E-4</v>
      </c>
      <c r="J291" s="119">
        <v>110.7589608</v>
      </c>
      <c r="K291" s="119">
        <v>25.4784210526316</v>
      </c>
      <c r="M291"/>
      <c r="N291" s="161" t="s">
        <v>3248</v>
      </c>
    </row>
    <row r="292" spans="1:14" ht="12.75" x14ac:dyDescent="0.2">
      <c r="A292" s="116" t="s">
        <v>2743</v>
      </c>
      <c r="B292" s="59" t="s">
        <v>29</v>
      </c>
      <c r="C292" s="59" t="s">
        <v>650</v>
      </c>
      <c r="D292" s="116" t="s">
        <v>210</v>
      </c>
      <c r="E292" s="116" t="s">
        <v>998</v>
      </c>
      <c r="F292" s="117">
        <v>6.8592603639999998</v>
      </c>
      <c r="G292" s="117">
        <v>9.8502640249999995</v>
      </c>
      <c r="H292" s="74">
        <f t="shared" si="8"/>
        <v>-0.30364705488186139</v>
      </c>
      <c r="I292" s="118">
        <f t="shared" si="9"/>
        <v>4.6347574727025563E-4</v>
      </c>
      <c r="J292" s="119">
        <v>135.56960273999999</v>
      </c>
      <c r="K292" s="119">
        <v>48.218210526315801</v>
      </c>
      <c r="M292"/>
      <c r="N292" s="161" t="s">
        <v>3248</v>
      </c>
    </row>
    <row r="293" spans="1:14" ht="12.75" x14ac:dyDescent="0.2">
      <c r="A293" s="116" t="s">
        <v>2740</v>
      </c>
      <c r="B293" s="59" t="s">
        <v>2360</v>
      </c>
      <c r="C293" s="59" t="s">
        <v>1897</v>
      </c>
      <c r="D293" s="116" t="s">
        <v>210</v>
      </c>
      <c r="E293" s="116" t="s">
        <v>998</v>
      </c>
      <c r="F293" s="117">
        <v>6.8267362199999999</v>
      </c>
      <c r="G293" s="117">
        <v>3.1970930399999999</v>
      </c>
      <c r="H293" s="74">
        <f t="shared" si="8"/>
        <v>1.135294823950447</v>
      </c>
      <c r="I293" s="118">
        <f t="shared" si="9"/>
        <v>4.6127811208150551E-4</v>
      </c>
      <c r="J293" s="119">
        <v>218.6757648146</v>
      </c>
      <c r="K293" s="119">
        <v>34.349789473684197</v>
      </c>
      <c r="M293"/>
      <c r="N293" s="161" t="s">
        <v>3248</v>
      </c>
    </row>
    <row r="294" spans="1:14" ht="12.75" x14ac:dyDescent="0.2">
      <c r="A294" s="116" t="s">
        <v>2449</v>
      </c>
      <c r="B294" s="59" t="s">
        <v>344</v>
      </c>
      <c r="C294" s="59" t="s">
        <v>873</v>
      </c>
      <c r="D294" s="116" t="s">
        <v>210</v>
      </c>
      <c r="E294" s="116" t="s">
        <v>998</v>
      </c>
      <c r="F294" s="117">
        <v>6.8106668959999999</v>
      </c>
      <c r="G294" s="117">
        <v>28.450395445000002</v>
      </c>
      <c r="H294" s="74">
        <f t="shared" si="8"/>
        <v>-0.76061257534482052</v>
      </c>
      <c r="I294" s="118">
        <f t="shared" si="9"/>
        <v>4.6019231834372633E-4</v>
      </c>
      <c r="J294" s="119">
        <v>171.03479018000002</v>
      </c>
      <c r="K294" s="119">
        <v>26.177421052631601</v>
      </c>
      <c r="M294"/>
      <c r="N294" s="161" t="s">
        <v>3248</v>
      </c>
    </row>
    <row r="295" spans="1:14" ht="12.75" x14ac:dyDescent="0.2">
      <c r="A295" s="116" t="s">
        <v>1755</v>
      </c>
      <c r="B295" s="59" t="s">
        <v>495</v>
      </c>
      <c r="C295" s="59" t="s">
        <v>875</v>
      </c>
      <c r="D295" s="116" t="s">
        <v>211</v>
      </c>
      <c r="E295" s="116" t="s">
        <v>212</v>
      </c>
      <c r="F295" s="117">
        <v>6.7574673809999997</v>
      </c>
      <c r="G295" s="117">
        <v>2.9546128299999999</v>
      </c>
      <c r="H295" s="74">
        <f t="shared" si="8"/>
        <v>1.2870906510617162</v>
      </c>
      <c r="I295" s="118">
        <f t="shared" si="9"/>
        <v>4.5659766182675729E-4</v>
      </c>
      <c r="J295" s="119">
        <v>678.84125399363904</v>
      </c>
      <c r="K295" s="119">
        <v>29.468842105263199</v>
      </c>
      <c r="M295"/>
      <c r="N295" s="161" t="s">
        <v>3248</v>
      </c>
    </row>
    <row r="296" spans="1:14" ht="12.75" x14ac:dyDescent="0.2">
      <c r="A296" s="116" t="s">
        <v>2073</v>
      </c>
      <c r="B296" s="59" t="s">
        <v>1094</v>
      </c>
      <c r="C296" s="59" t="s">
        <v>871</v>
      </c>
      <c r="D296" s="116" t="s">
        <v>210</v>
      </c>
      <c r="E296" s="116" t="s">
        <v>998</v>
      </c>
      <c r="F296" s="117">
        <v>6.7355163410000003</v>
      </c>
      <c r="G296" s="117">
        <v>9.9062106889999999</v>
      </c>
      <c r="H296" s="74">
        <f t="shared" si="8"/>
        <v>-0.32007136205176667</v>
      </c>
      <c r="I296" s="118">
        <f t="shared" si="9"/>
        <v>4.5511444437655596E-4</v>
      </c>
      <c r="J296" s="119">
        <v>57.663724080000001</v>
      </c>
      <c r="K296" s="119">
        <v>17.374105263157901</v>
      </c>
      <c r="M296"/>
      <c r="N296" s="161" t="s">
        <v>3248</v>
      </c>
    </row>
    <row r="297" spans="1:14" ht="12.75" x14ac:dyDescent="0.2">
      <c r="A297" s="116" t="s">
        <v>2137</v>
      </c>
      <c r="B297" s="59" t="s">
        <v>598</v>
      </c>
      <c r="C297" s="59" t="s">
        <v>875</v>
      </c>
      <c r="D297" s="116" t="s">
        <v>211</v>
      </c>
      <c r="E297" s="116" t="s">
        <v>212</v>
      </c>
      <c r="F297" s="117">
        <v>6.7279737339999999</v>
      </c>
      <c r="G297" s="117">
        <v>11.035437451</v>
      </c>
      <c r="H297" s="74">
        <f t="shared" si="8"/>
        <v>-0.39033012838196735</v>
      </c>
      <c r="I297" s="118">
        <f t="shared" si="9"/>
        <v>4.5460479534296065E-4</v>
      </c>
      <c r="J297" s="119">
        <v>141.92009377000002</v>
      </c>
      <c r="K297" s="119">
        <v>24.946473684210499</v>
      </c>
      <c r="M297"/>
      <c r="N297" s="161" t="s">
        <v>3248</v>
      </c>
    </row>
    <row r="298" spans="1:14" ht="12.75" x14ac:dyDescent="0.2">
      <c r="A298" s="116" t="s">
        <v>1675</v>
      </c>
      <c r="B298" s="59" t="s">
        <v>333</v>
      </c>
      <c r="C298" s="59" t="s">
        <v>650</v>
      </c>
      <c r="D298" s="116" t="s">
        <v>210</v>
      </c>
      <c r="E298" s="116" t="s">
        <v>998</v>
      </c>
      <c r="F298" s="117">
        <v>6.7277014919999996</v>
      </c>
      <c r="G298" s="117">
        <v>8.2226215959999998</v>
      </c>
      <c r="H298" s="74">
        <f t="shared" si="8"/>
        <v>-0.18180577648462182</v>
      </c>
      <c r="I298" s="118">
        <f t="shared" si="9"/>
        <v>4.5458640012865291E-4</v>
      </c>
      <c r="J298" s="119">
        <v>282.84629950140908</v>
      </c>
      <c r="K298" s="119">
        <v>11.743631578947401</v>
      </c>
      <c r="M298"/>
      <c r="N298" s="161" t="s">
        <v>3248</v>
      </c>
    </row>
    <row r="299" spans="1:14" ht="12.75" x14ac:dyDescent="0.2">
      <c r="A299" s="116" t="s">
        <v>2136</v>
      </c>
      <c r="B299" s="59" t="s">
        <v>588</v>
      </c>
      <c r="C299" s="59" t="s">
        <v>875</v>
      </c>
      <c r="D299" s="116" t="s">
        <v>211</v>
      </c>
      <c r="E299" s="116" t="s">
        <v>212</v>
      </c>
      <c r="F299" s="117">
        <v>6.6876347560000005</v>
      </c>
      <c r="G299" s="117">
        <v>6.0516308380000003</v>
      </c>
      <c r="H299" s="74">
        <f t="shared" si="8"/>
        <v>0.10509628479092625</v>
      </c>
      <c r="I299" s="118">
        <f t="shared" si="9"/>
        <v>4.518791169198478E-4</v>
      </c>
      <c r="J299" s="119">
        <v>68.022454109246993</v>
      </c>
      <c r="K299" s="119">
        <v>57.963736842105298</v>
      </c>
      <c r="M299"/>
      <c r="N299" s="161" t="s">
        <v>3248</v>
      </c>
    </row>
    <row r="300" spans="1:14" ht="12.75" x14ac:dyDescent="0.2">
      <c r="A300" s="116" t="s">
        <v>2916</v>
      </c>
      <c r="B300" s="59" t="s">
        <v>2917</v>
      </c>
      <c r="C300" s="59" t="s">
        <v>650</v>
      </c>
      <c r="D300" s="116" t="s">
        <v>210</v>
      </c>
      <c r="E300" s="116" t="s">
        <v>998</v>
      </c>
      <c r="F300" s="117">
        <v>6.6861444199999998</v>
      </c>
      <c r="G300" s="117">
        <v>13.11086792</v>
      </c>
      <c r="H300" s="74">
        <f t="shared" si="8"/>
        <v>-0.49003037321422427</v>
      </c>
      <c r="I300" s="118">
        <f t="shared" si="9"/>
        <v>4.517784158887411E-4</v>
      </c>
      <c r="J300" s="119">
        <v>122.3397599172</v>
      </c>
      <c r="K300" s="119">
        <v>27.823166666666701</v>
      </c>
      <c r="M300"/>
      <c r="N300" s="161" t="s">
        <v>3248</v>
      </c>
    </row>
    <row r="301" spans="1:14" ht="12.75" x14ac:dyDescent="0.2">
      <c r="A301" s="116" t="s">
        <v>2822</v>
      </c>
      <c r="B301" s="59" t="s">
        <v>72</v>
      </c>
      <c r="C301" s="59" t="s">
        <v>870</v>
      </c>
      <c r="D301" s="116" t="s">
        <v>210</v>
      </c>
      <c r="E301" s="116" t="s">
        <v>2912</v>
      </c>
      <c r="F301" s="117">
        <v>6.6521230870000005</v>
      </c>
      <c r="G301" s="117">
        <v>3.4538639079999998</v>
      </c>
      <c r="H301" s="74">
        <f t="shared" si="8"/>
        <v>0.92599455687644339</v>
      </c>
      <c r="I301" s="118">
        <f t="shared" si="9"/>
        <v>4.4947961661614581E-4</v>
      </c>
      <c r="J301" s="119">
        <v>90.945019200000004</v>
      </c>
      <c r="K301" s="119">
        <v>26.1178947368421</v>
      </c>
      <c r="M301"/>
      <c r="N301" s="161" t="s">
        <v>3248</v>
      </c>
    </row>
    <row r="302" spans="1:14" ht="12.75" x14ac:dyDescent="0.2">
      <c r="A302" s="116" t="s">
        <v>2519</v>
      </c>
      <c r="B302" s="59" t="s">
        <v>773</v>
      </c>
      <c r="C302" s="59" t="s">
        <v>876</v>
      </c>
      <c r="D302" s="116" t="s">
        <v>210</v>
      </c>
      <c r="E302" s="116" t="s">
        <v>998</v>
      </c>
      <c r="F302" s="117">
        <v>6.6475379170000002</v>
      </c>
      <c r="G302" s="117">
        <v>11.816794270999999</v>
      </c>
      <c r="H302" s="74">
        <f t="shared" si="8"/>
        <v>-0.43744997462518653</v>
      </c>
      <c r="I302" s="118">
        <f t="shared" si="9"/>
        <v>4.4916979967097421E-4</v>
      </c>
      <c r="J302" s="119">
        <v>80.514673939999994</v>
      </c>
      <c r="K302" s="119">
        <v>30.261315789473699</v>
      </c>
      <c r="M302"/>
      <c r="N302" s="161" t="s">
        <v>3248</v>
      </c>
    </row>
    <row r="303" spans="1:14" ht="12.75" x14ac:dyDescent="0.2">
      <c r="A303" s="116" t="s">
        <v>2641</v>
      </c>
      <c r="B303" s="59" t="s">
        <v>2642</v>
      </c>
      <c r="C303" s="59" t="s">
        <v>1897</v>
      </c>
      <c r="D303" s="116" t="s">
        <v>812</v>
      </c>
      <c r="E303" s="116" t="s">
        <v>998</v>
      </c>
      <c r="F303" s="117">
        <v>6.5653127199999997</v>
      </c>
      <c r="G303" s="117">
        <v>5.6437158899999993</v>
      </c>
      <c r="H303" s="74">
        <f t="shared" si="8"/>
        <v>0.16329610631764102</v>
      </c>
      <c r="I303" s="118">
        <f t="shared" si="9"/>
        <v>4.4361389675992102E-4</v>
      </c>
      <c r="J303" s="119">
        <v>648.58413833930217</v>
      </c>
      <c r="K303" s="119">
        <v>35.722947368421103</v>
      </c>
      <c r="M303"/>
      <c r="N303" s="161" t="s">
        <v>3248</v>
      </c>
    </row>
    <row r="304" spans="1:14" ht="12.75" x14ac:dyDescent="0.2">
      <c r="A304" s="116" t="s">
        <v>1656</v>
      </c>
      <c r="B304" s="59" t="s">
        <v>131</v>
      </c>
      <c r="C304" s="59" t="s">
        <v>650</v>
      </c>
      <c r="D304" s="116" t="s">
        <v>210</v>
      </c>
      <c r="E304" s="116" t="s">
        <v>998</v>
      </c>
      <c r="F304" s="117">
        <v>6.5530796500000008</v>
      </c>
      <c r="G304" s="117">
        <v>10.754151369999999</v>
      </c>
      <c r="H304" s="74">
        <f t="shared" si="8"/>
        <v>-0.39064651179444931</v>
      </c>
      <c r="I304" s="118">
        <f t="shared" si="9"/>
        <v>4.4278731620184573E-4</v>
      </c>
      <c r="J304" s="119">
        <v>118.9417905</v>
      </c>
      <c r="K304" s="119">
        <v>39.7702105263158</v>
      </c>
      <c r="M304"/>
      <c r="N304" s="161" t="s">
        <v>3248</v>
      </c>
    </row>
    <row r="305" spans="1:14" ht="12.75" x14ac:dyDescent="0.2">
      <c r="A305" s="116" t="s">
        <v>1601</v>
      </c>
      <c r="B305" s="59" t="s">
        <v>1206</v>
      </c>
      <c r="C305" s="59" t="s">
        <v>148</v>
      </c>
      <c r="D305" s="116" t="s">
        <v>812</v>
      </c>
      <c r="E305" s="116" t="s">
        <v>212</v>
      </c>
      <c r="F305" s="117">
        <v>6.4399442499999999</v>
      </c>
      <c r="G305" s="117">
        <v>12.479075480000001</v>
      </c>
      <c r="H305" s="74">
        <f t="shared" si="8"/>
        <v>-0.48394059637501285</v>
      </c>
      <c r="I305" s="118">
        <f t="shared" si="9"/>
        <v>4.3514283104234937E-4</v>
      </c>
      <c r="J305" s="119">
        <v>305.95835935000002</v>
      </c>
      <c r="K305" s="119">
        <v>9.1898421052631605</v>
      </c>
      <c r="M305"/>
      <c r="N305" s="161" t="s">
        <v>3248</v>
      </c>
    </row>
    <row r="306" spans="1:14" ht="12.75" x14ac:dyDescent="0.2">
      <c r="A306" s="116" t="s">
        <v>2911</v>
      </c>
      <c r="B306" s="59" t="s">
        <v>996</v>
      </c>
      <c r="C306" s="59" t="s">
        <v>650</v>
      </c>
      <c r="D306" s="116" t="s">
        <v>211</v>
      </c>
      <c r="E306" s="116" t="s">
        <v>998</v>
      </c>
      <c r="F306" s="117">
        <v>6.3412669099999999</v>
      </c>
      <c r="G306" s="117">
        <v>26.834334684999998</v>
      </c>
      <c r="H306" s="74">
        <f t="shared" si="8"/>
        <v>-0.76368831258765379</v>
      </c>
      <c r="I306" s="118">
        <f t="shared" si="9"/>
        <v>4.2847526756346855E-4</v>
      </c>
      <c r="J306" s="119">
        <v>274.50621322000802</v>
      </c>
      <c r="K306" s="119">
        <v>46.433736842105297</v>
      </c>
      <c r="M306"/>
      <c r="N306" s="161" t="s">
        <v>3248</v>
      </c>
    </row>
    <row r="307" spans="1:14" ht="12.75" x14ac:dyDescent="0.2">
      <c r="A307" s="116" t="s">
        <v>2500</v>
      </c>
      <c r="B307" s="59" t="s">
        <v>512</v>
      </c>
      <c r="C307" s="59" t="s">
        <v>876</v>
      </c>
      <c r="D307" s="116" t="s">
        <v>210</v>
      </c>
      <c r="E307" s="116" t="s">
        <v>998</v>
      </c>
      <c r="F307" s="117">
        <v>6.2990329200000001</v>
      </c>
      <c r="G307" s="117">
        <v>13.829986480000001</v>
      </c>
      <c r="H307" s="74">
        <f t="shared" si="8"/>
        <v>-0.54453802763225845</v>
      </c>
      <c r="I307" s="118">
        <f t="shared" si="9"/>
        <v>4.2562154441597172E-4</v>
      </c>
      <c r="J307" s="119">
        <v>603.43867750000004</v>
      </c>
      <c r="K307" s="119">
        <v>19.9354736842105</v>
      </c>
      <c r="M307"/>
      <c r="N307" s="161" t="s">
        <v>3248</v>
      </c>
    </row>
    <row r="308" spans="1:14" ht="12.75" x14ac:dyDescent="0.2">
      <c r="A308" s="116" t="s">
        <v>1789</v>
      </c>
      <c r="B308" s="59" t="s">
        <v>595</v>
      </c>
      <c r="C308" s="59" t="s">
        <v>875</v>
      </c>
      <c r="D308" s="116" t="s">
        <v>211</v>
      </c>
      <c r="E308" s="116" t="s">
        <v>212</v>
      </c>
      <c r="F308" s="117">
        <v>6.2798515949999993</v>
      </c>
      <c r="G308" s="117">
        <v>4.4735493949999992</v>
      </c>
      <c r="H308" s="74">
        <f t="shared" si="8"/>
        <v>0.40377383605484929</v>
      </c>
      <c r="I308" s="118">
        <f t="shared" si="9"/>
        <v>4.243254748011387E-4</v>
      </c>
      <c r="J308" s="119">
        <v>773.77529392999998</v>
      </c>
      <c r="K308" s="119">
        <v>18.9083684210526</v>
      </c>
      <c r="M308"/>
      <c r="N308" s="161" t="s">
        <v>3248</v>
      </c>
    </row>
    <row r="309" spans="1:14" ht="12.75" x14ac:dyDescent="0.2">
      <c r="A309" s="116" t="s">
        <v>2120</v>
      </c>
      <c r="B309" s="59" t="s">
        <v>267</v>
      </c>
      <c r="C309" s="59" t="s">
        <v>650</v>
      </c>
      <c r="D309" s="116" t="s">
        <v>210</v>
      </c>
      <c r="E309" s="116" t="s">
        <v>998</v>
      </c>
      <c r="F309" s="117">
        <v>6.2470029</v>
      </c>
      <c r="G309" s="117">
        <v>5.3467045899999999</v>
      </c>
      <c r="H309" s="74">
        <f t="shared" si="8"/>
        <v>0.16838377637018476</v>
      </c>
      <c r="I309" s="118">
        <f t="shared" si="9"/>
        <v>4.2210590991308139E-4</v>
      </c>
      <c r="J309" s="119">
        <v>95.804370214499997</v>
      </c>
      <c r="K309" s="119">
        <v>13.832631578947399</v>
      </c>
      <c r="M309"/>
      <c r="N309" s="161" t="s">
        <v>3248</v>
      </c>
    </row>
    <row r="310" spans="1:14" ht="12.75" x14ac:dyDescent="0.2">
      <c r="A310" s="116" t="s">
        <v>1864</v>
      </c>
      <c r="B310" s="59" t="s">
        <v>249</v>
      </c>
      <c r="C310" s="59" t="s">
        <v>1861</v>
      </c>
      <c r="D310" s="116" t="s">
        <v>211</v>
      </c>
      <c r="E310" s="116" t="s">
        <v>212</v>
      </c>
      <c r="F310" s="117">
        <v>6.2248810900000002</v>
      </c>
      <c r="G310" s="117">
        <v>8.8217120700000002</v>
      </c>
      <c r="H310" s="74">
        <f t="shared" si="8"/>
        <v>-0.29436814071851702</v>
      </c>
      <c r="I310" s="118">
        <f t="shared" si="9"/>
        <v>4.2061115364540395E-4</v>
      </c>
      <c r="J310" s="119">
        <v>9.1753795628326671</v>
      </c>
      <c r="K310" s="119">
        <v>18.257263157894698</v>
      </c>
      <c r="M310"/>
      <c r="N310" s="161" t="s">
        <v>3248</v>
      </c>
    </row>
    <row r="311" spans="1:14" ht="12.75" x14ac:dyDescent="0.2">
      <c r="A311" s="116" t="s">
        <v>2547</v>
      </c>
      <c r="B311" s="59" t="s">
        <v>548</v>
      </c>
      <c r="C311" s="59" t="s">
        <v>876</v>
      </c>
      <c r="D311" s="116" t="s">
        <v>210</v>
      </c>
      <c r="E311" s="116" t="s">
        <v>998</v>
      </c>
      <c r="F311" s="117">
        <v>6.1421655300000007</v>
      </c>
      <c r="G311" s="117">
        <v>3.4343935699999997</v>
      </c>
      <c r="H311" s="74">
        <f t="shared" si="8"/>
        <v>0.78842797274396292</v>
      </c>
      <c r="I311" s="118">
        <f t="shared" si="9"/>
        <v>4.1502211722639252E-4</v>
      </c>
      <c r="J311" s="119">
        <v>121.24169759999999</v>
      </c>
      <c r="K311" s="119">
        <v>26.362210526315799</v>
      </c>
      <c r="M311"/>
      <c r="N311" s="161" t="s">
        <v>3248</v>
      </c>
    </row>
    <row r="312" spans="1:14" ht="12.75" x14ac:dyDescent="0.2">
      <c r="A312" s="116" t="s">
        <v>2087</v>
      </c>
      <c r="B312" s="59" t="s">
        <v>534</v>
      </c>
      <c r="C312" s="59" t="s">
        <v>871</v>
      </c>
      <c r="D312" s="116" t="s">
        <v>210</v>
      </c>
      <c r="E312" s="116" t="s">
        <v>998</v>
      </c>
      <c r="F312" s="117">
        <v>6.1262684749999998</v>
      </c>
      <c r="G312" s="117">
        <v>6.8621559080000001</v>
      </c>
      <c r="H312" s="74">
        <f t="shared" si="8"/>
        <v>-0.10723851845774768</v>
      </c>
      <c r="I312" s="118">
        <f t="shared" si="9"/>
        <v>4.1394796359254138E-4</v>
      </c>
      <c r="J312" s="119">
        <v>74.84372055</v>
      </c>
      <c r="K312" s="119">
        <v>37.142052631578899</v>
      </c>
      <c r="M312"/>
      <c r="N312" s="161" t="s">
        <v>3248</v>
      </c>
    </row>
    <row r="313" spans="1:14" ht="12.75" x14ac:dyDescent="0.2">
      <c r="A313" s="116" t="s">
        <v>1745</v>
      </c>
      <c r="B313" s="59" t="s">
        <v>912</v>
      </c>
      <c r="C313" s="59" t="s">
        <v>875</v>
      </c>
      <c r="D313" s="116" t="s">
        <v>211</v>
      </c>
      <c r="E313" s="116" t="s">
        <v>212</v>
      </c>
      <c r="F313" s="117">
        <v>6.1193189400000003</v>
      </c>
      <c r="G313" s="117">
        <v>10.540588459</v>
      </c>
      <c r="H313" s="74">
        <f t="shared" si="8"/>
        <v>-0.41945186800504797</v>
      </c>
      <c r="I313" s="118">
        <f t="shared" si="9"/>
        <v>4.13478388047019E-4</v>
      </c>
      <c r="J313" s="119">
        <v>2667.7550769416548</v>
      </c>
      <c r="K313" s="119">
        <v>27.262105263157899</v>
      </c>
      <c r="M313"/>
      <c r="N313" s="161" t="s">
        <v>3248</v>
      </c>
    </row>
    <row r="314" spans="1:14" ht="12.75" x14ac:dyDescent="0.2">
      <c r="A314" s="116" t="s">
        <v>2703</v>
      </c>
      <c r="B314" s="59" t="s">
        <v>30</v>
      </c>
      <c r="C314" s="59" t="s">
        <v>650</v>
      </c>
      <c r="D314" s="116" t="s">
        <v>210</v>
      </c>
      <c r="E314" s="116" t="s">
        <v>998</v>
      </c>
      <c r="F314" s="117">
        <v>6.1161338250000004</v>
      </c>
      <c r="G314" s="117">
        <v>12.740793191</v>
      </c>
      <c r="H314" s="74">
        <f t="shared" si="8"/>
        <v>-0.5199565887844102</v>
      </c>
      <c r="I314" s="118">
        <f t="shared" si="9"/>
        <v>4.1326317190469049E-4</v>
      </c>
      <c r="J314" s="119">
        <v>400.15091331451873</v>
      </c>
      <c r="K314" s="119">
        <v>20.072421052631601</v>
      </c>
      <c r="M314"/>
      <c r="N314" s="161" t="s">
        <v>3248</v>
      </c>
    </row>
    <row r="315" spans="1:14" ht="12.75" x14ac:dyDescent="0.2">
      <c r="A315" s="116" t="s">
        <v>1883</v>
      </c>
      <c r="B315" s="59" t="s">
        <v>25</v>
      </c>
      <c r="C315" s="59" t="s">
        <v>1861</v>
      </c>
      <c r="D315" s="116" t="s">
        <v>211</v>
      </c>
      <c r="E315" s="116" t="s">
        <v>212</v>
      </c>
      <c r="F315" s="117">
        <v>6.1058193200000002</v>
      </c>
      <c r="G315" s="117">
        <v>8.1640425299999997</v>
      </c>
      <c r="H315" s="74">
        <f t="shared" si="8"/>
        <v>-0.25210834000885585</v>
      </c>
      <c r="I315" s="118">
        <f t="shared" si="9"/>
        <v>4.1256622753184125E-4</v>
      </c>
      <c r="J315" s="119">
        <v>37.729140960000002</v>
      </c>
      <c r="K315" s="119">
        <v>11.774947368421101</v>
      </c>
      <c r="M315"/>
      <c r="N315" s="161" t="s">
        <v>3248</v>
      </c>
    </row>
    <row r="316" spans="1:14" ht="12.75" x14ac:dyDescent="0.2">
      <c r="A316" s="116" t="s">
        <v>1958</v>
      </c>
      <c r="B316" s="59" t="s">
        <v>90</v>
      </c>
      <c r="C316" s="59" t="s">
        <v>951</v>
      </c>
      <c r="D316" s="116" t="s">
        <v>211</v>
      </c>
      <c r="E316" s="116" t="s">
        <v>212</v>
      </c>
      <c r="F316" s="117">
        <v>6.0983897699999998</v>
      </c>
      <c r="G316" s="117">
        <v>2.7892954599999999</v>
      </c>
      <c r="H316" s="74">
        <f t="shared" si="8"/>
        <v>1.1863548904926695</v>
      </c>
      <c r="I316" s="118">
        <f t="shared" si="9"/>
        <v>4.1206421768596861E-4</v>
      </c>
      <c r="J316" s="119">
        <v>743.53563414999996</v>
      </c>
      <c r="K316" s="119">
        <v>18.861263157894701</v>
      </c>
      <c r="M316"/>
      <c r="N316" s="161" t="s">
        <v>3248</v>
      </c>
    </row>
    <row r="317" spans="1:14" ht="12.75" x14ac:dyDescent="0.2">
      <c r="A317" s="116" t="s">
        <v>1607</v>
      </c>
      <c r="B317" s="59" t="s">
        <v>820</v>
      </c>
      <c r="C317" s="59" t="s">
        <v>148</v>
      </c>
      <c r="D317" s="116" t="s">
        <v>812</v>
      </c>
      <c r="E317" s="116" t="s">
        <v>212</v>
      </c>
      <c r="F317" s="117">
        <v>6.0552652999999994</v>
      </c>
      <c r="G317" s="117">
        <v>4.2521867800000006</v>
      </c>
      <c r="H317" s="74">
        <f t="shared" si="8"/>
        <v>0.42403558763709781</v>
      </c>
      <c r="I317" s="118">
        <f t="shared" si="9"/>
        <v>4.0915032538589146E-4</v>
      </c>
      <c r="J317" s="119">
        <v>54.852382386829007</v>
      </c>
      <c r="K317" s="119">
        <v>13.770473684210501</v>
      </c>
      <c r="M317"/>
      <c r="N317" s="161" t="s">
        <v>3248</v>
      </c>
    </row>
    <row r="318" spans="1:14" ht="12.75" x14ac:dyDescent="0.2">
      <c r="A318" s="116" t="s">
        <v>1783</v>
      </c>
      <c r="B318" s="59" t="s">
        <v>1512</v>
      </c>
      <c r="C318" s="59" t="s">
        <v>875</v>
      </c>
      <c r="D318" s="116" t="s">
        <v>211</v>
      </c>
      <c r="E318" s="116" t="s">
        <v>998</v>
      </c>
      <c r="F318" s="117">
        <v>6.0503580999999995</v>
      </c>
      <c r="G318" s="117">
        <v>9.9833653650000009</v>
      </c>
      <c r="H318" s="74">
        <f t="shared" si="8"/>
        <v>-0.3939560580231255</v>
      </c>
      <c r="I318" s="118">
        <f t="shared" si="9"/>
        <v>4.0881874908373778E-4</v>
      </c>
      <c r="J318" s="119">
        <v>179.49758320211191</v>
      </c>
      <c r="K318" s="119">
        <v>61.908315789473697</v>
      </c>
      <c r="M318"/>
      <c r="N318" s="161" t="s">
        <v>3248</v>
      </c>
    </row>
    <row r="319" spans="1:14" ht="12.75" x14ac:dyDescent="0.2">
      <c r="A319" s="116" t="s">
        <v>2207</v>
      </c>
      <c r="B319" s="59" t="s">
        <v>240</v>
      </c>
      <c r="C319" s="59" t="s">
        <v>872</v>
      </c>
      <c r="D319" s="116" t="s">
        <v>210</v>
      </c>
      <c r="E319" s="116" t="s">
        <v>998</v>
      </c>
      <c r="F319" s="117">
        <v>5.9789507300000002</v>
      </c>
      <c r="G319" s="117">
        <v>5.5493875800000003</v>
      </c>
      <c r="H319" s="74">
        <f t="shared" si="8"/>
        <v>7.7407307348318133E-2</v>
      </c>
      <c r="I319" s="118">
        <f t="shared" si="9"/>
        <v>4.0399379968466674E-4</v>
      </c>
      <c r="J319" s="119">
        <v>11.503711239999999</v>
      </c>
      <c r="K319" s="119">
        <v>20.178947368421099</v>
      </c>
      <c r="M319"/>
      <c r="N319" s="161" t="s">
        <v>3248</v>
      </c>
    </row>
    <row r="320" spans="1:14" ht="12.75" x14ac:dyDescent="0.2">
      <c r="A320" s="116" t="s">
        <v>2064</v>
      </c>
      <c r="B320" s="59" t="s">
        <v>382</v>
      </c>
      <c r="C320" s="59" t="s">
        <v>871</v>
      </c>
      <c r="D320" s="116" t="s">
        <v>210</v>
      </c>
      <c r="E320" s="116" t="s">
        <v>998</v>
      </c>
      <c r="F320" s="117">
        <v>5.9690954400000003</v>
      </c>
      <c r="G320" s="117">
        <v>1.4429742299999999</v>
      </c>
      <c r="H320" s="74">
        <f t="shared" si="8"/>
        <v>3.1366611515993608</v>
      </c>
      <c r="I320" s="118">
        <f t="shared" si="9"/>
        <v>4.0332788416973925E-4</v>
      </c>
      <c r="J320" s="119">
        <v>67.371903069999988</v>
      </c>
      <c r="K320" s="119">
        <v>22.257052631578901</v>
      </c>
      <c r="M320"/>
      <c r="N320" s="161" t="s">
        <v>3248</v>
      </c>
    </row>
    <row r="321" spans="1:14" ht="12.75" x14ac:dyDescent="0.2">
      <c r="A321" s="116" t="s">
        <v>1712</v>
      </c>
      <c r="B321" s="59" t="s">
        <v>1713</v>
      </c>
      <c r="C321" s="59" t="s">
        <v>650</v>
      </c>
      <c r="D321" s="116" t="s">
        <v>211</v>
      </c>
      <c r="E321" s="116" t="s">
        <v>212</v>
      </c>
      <c r="F321" s="117">
        <v>5.9568578200000006</v>
      </c>
      <c r="G321" s="117">
        <v>17.120723644999998</v>
      </c>
      <c r="H321" s="74">
        <f t="shared" si="8"/>
        <v>-0.6520674041871084</v>
      </c>
      <c r="I321" s="118">
        <f t="shared" si="9"/>
        <v>4.025009961711327E-4</v>
      </c>
      <c r="J321" s="119">
        <v>71.629562862900002</v>
      </c>
      <c r="K321" s="119">
        <v>19.2396315789474</v>
      </c>
      <c r="M321"/>
      <c r="N321" s="161" t="s">
        <v>3248</v>
      </c>
    </row>
    <row r="322" spans="1:14" ht="12.75" x14ac:dyDescent="0.2">
      <c r="A322" s="116" t="s">
        <v>2540</v>
      </c>
      <c r="B322" s="59" t="s">
        <v>53</v>
      </c>
      <c r="C322" s="59" t="s">
        <v>876</v>
      </c>
      <c r="D322" s="116" t="s">
        <v>210</v>
      </c>
      <c r="E322" s="116" t="s">
        <v>212</v>
      </c>
      <c r="F322" s="117">
        <v>5.9425153320000002</v>
      </c>
      <c r="G322" s="117">
        <v>9.308198384999999</v>
      </c>
      <c r="H322" s="74">
        <f t="shared" si="8"/>
        <v>-0.36158265152832791</v>
      </c>
      <c r="I322" s="118">
        <f t="shared" si="9"/>
        <v>4.0153188361514883E-4</v>
      </c>
      <c r="J322" s="119">
        <v>280.41846770000001</v>
      </c>
      <c r="K322" s="119">
        <v>43.668105263157898</v>
      </c>
      <c r="M322"/>
      <c r="N322" s="161" t="s">
        <v>3248</v>
      </c>
    </row>
    <row r="323" spans="1:14" ht="12.75" x14ac:dyDescent="0.2">
      <c r="A323" s="116" t="s">
        <v>2224</v>
      </c>
      <c r="B323" s="59" t="s">
        <v>150</v>
      </c>
      <c r="C323" s="59" t="s">
        <v>650</v>
      </c>
      <c r="D323" s="116" t="s">
        <v>210</v>
      </c>
      <c r="E323" s="116" t="s">
        <v>998</v>
      </c>
      <c r="F323" s="117">
        <v>5.8952252089999995</v>
      </c>
      <c r="G323" s="117">
        <v>11.29349682</v>
      </c>
      <c r="H323" s="74">
        <f t="shared" si="8"/>
        <v>-0.47799824067245811</v>
      </c>
      <c r="I323" s="118">
        <f t="shared" si="9"/>
        <v>3.9833652085986392E-4</v>
      </c>
      <c r="J323" s="119">
        <v>209.29244994059999</v>
      </c>
      <c r="K323" s="119">
        <v>28.203105263157902</v>
      </c>
      <c r="M323"/>
      <c r="N323" s="161" t="s">
        <v>3248</v>
      </c>
    </row>
    <row r="324" spans="1:14" ht="12.75" x14ac:dyDescent="0.2">
      <c r="A324" s="116" t="s">
        <v>1833</v>
      </c>
      <c r="B324" s="59" t="s">
        <v>1449</v>
      </c>
      <c r="C324" s="59" t="s">
        <v>954</v>
      </c>
      <c r="D324" s="116" t="s">
        <v>210</v>
      </c>
      <c r="E324" s="116" t="s">
        <v>998</v>
      </c>
      <c r="F324" s="117">
        <v>5.8836222899999999</v>
      </c>
      <c r="G324" s="117">
        <v>1.5527609899999999</v>
      </c>
      <c r="H324" s="74">
        <f t="shared" si="8"/>
        <v>2.7891358218627067</v>
      </c>
      <c r="I324" s="118">
        <f t="shared" si="9"/>
        <v>3.9755251919369809E-4</v>
      </c>
      <c r="J324" s="119">
        <v>172.64989863</v>
      </c>
      <c r="K324" s="119">
        <v>43.900842105263202</v>
      </c>
      <c r="M324"/>
      <c r="N324" s="161" t="s">
        <v>3248</v>
      </c>
    </row>
    <row r="325" spans="1:14" ht="12.75" x14ac:dyDescent="0.2">
      <c r="A325" s="116" t="s">
        <v>2569</v>
      </c>
      <c r="B325" s="59" t="s">
        <v>324</v>
      </c>
      <c r="C325" s="59" t="s">
        <v>876</v>
      </c>
      <c r="D325" s="116" t="s">
        <v>210</v>
      </c>
      <c r="E325" s="116" t="s">
        <v>998</v>
      </c>
      <c r="F325" s="117">
        <v>5.8664241960000005</v>
      </c>
      <c r="G325" s="117">
        <v>8.5107693970000007</v>
      </c>
      <c r="H325" s="74">
        <f t="shared" si="8"/>
        <v>-0.31070577495991336</v>
      </c>
      <c r="I325" s="118">
        <f t="shared" si="9"/>
        <v>3.9639045520351805E-4</v>
      </c>
      <c r="J325" s="119">
        <v>247.99865610000001</v>
      </c>
      <c r="K325" s="119">
        <v>61.925736842105302</v>
      </c>
      <c r="M325"/>
      <c r="N325" s="161" t="s">
        <v>3248</v>
      </c>
    </row>
    <row r="326" spans="1:14" ht="12.75" x14ac:dyDescent="0.2">
      <c r="A326" s="116" t="s">
        <v>2126</v>
      </c>
      <c r="B326" s="59" t="s">
        <v>2127</v>
      </c>
      <c r="C326" s="59" t="s">
        <v>1897</v>
      </c>
      <c r="D326" s="116" t="s">
        <v>211</v>
      </c>
      <c r="E326" s="116" t="s">
        <v>212</v>
      </c>
      <c r="F326" s="117">
        <v>5.8467676800000001</v>
      </c>
      <c r="G326" s="117">
        <v>1.8177965900000002</v>
      </c>
      <c r="H326" s="74">
        <f t="shared" si="8"/>
        <v>2.2164037011423812</v>
      </c>
      <c r="I326" s="118">
        <f t="shared" si="9"/>
        <v>3.9506227724286729E-4</v>
      </c>
      <c r="J326" s="119">
        <v>31.128900000000002</v>
      </c>
      <c r="K326" s="119">
        <v>42.744157894736801</v>
      </c>
      <c r="M326"/>
      <c r="N326" s="161" t="s">
        <v>3248</v>
      </c>
    </row>
    <row r="327" spans="1:14" ht="12.75" x14ac:dyDescent="0.2">
      <c r="A327" s="116" t="s">
        <v>1803</v>
      </c>
      <c r="B327" s="59" t="s">
        <v>979</v>
      </c>
      <c r="C327" s="59" t="s">
        <v>875</v>
      </c>
      <c r="D327" s="116" t="s">
        <v>211</v>
      </c>
      <c r="E327" s="116" t="s">
        <v>998</v>
      </c>
      <c r="F327" s="117">
        <v>5.8256542699999994</v>
      </c>
      <c r="G327" s="117">
        <v>8.8305495500000006</v>
      </c>
      <c r="H327" s="74">
        <f t="shared" ref="H327:H390" si="10">IF(ISERROR(F327/G327-1),"",IF((F327/G327-1)&gt;10000%,"",F327/G327-1))</f>
        <v>-0.34028406306830594</v>
      </c>
      <c r="I327" s="118">
        <f t="shared" ref="I327:I390" si="11">F327/$F$1062</f>
        <v>3.9363565790522968E-4</v>
      </c>
      <c r="J327" s="119">
        <v>154.75980008380873</v>
      </c>
      <c r="K327" s="119">
        <v>34.167157894736803</v>
      </c>
      <c r="M327"/>
      <c r="N327" s="161" t="s">
        <v>3248</v>
      </c>
    </row>
    <row r="328" spans="1:14" ht="12.75" x14ac:dyDescent="0.2">
      <c r="A328" s="116" t="s">
        <v>2260</v>
      </c>
      <c r="B328" s="59" t="s">
        <v>282</v>
      </c>
      <c r="C328" s="59" t="s">
        <v>872</v>
      </c>
      <c r="D328" s="116" t="s">
        <v>210</v>
      </c>
      <c r="E328" s="116" t="s">
        <v>998</v>
      </c>
      <c r="F328" s="117">
        <v>5.8220302300000002</v>
      </c>
      <c r="G328" s="117">
        <v>2.2477968500000003</v>
      </c>
      <c r="H328" s="74">
        <f t="shared" si="10"/>
        <v>1.5901051645303266</v>
      </c>
      <c r="I328" s="118">
        <f t="shared" si="11"/>
        <v>3.933907838870407E-4</v>
      </c>
      <c r="J328" s="119">
        <v>23.110366190000001</v>
      </c>
      <c r="K328" s="119">
        <v>37.2114210526316</v>
      </c>
      <c r="M328"/>
      <c r="N328" s="161" t="s">
        <v>3248</v>
      </c>
    </row>
    <row r="329" spans="1:14" ht="12.75" x14ac:dyDescent="0.2">
      <c r="A329" s="116" t="s">
        <v>1762</v>
      </c>
      <c r="B329" s="59" t="s">
        <v>927</v>
      </c>
      <c r="C329" s="59" t="s">
        <v>875</v>
      </c>
      <c r="D329" s="116" t="s">
        <v>812</v>
      </c>
      <c r="E329" s="116" t="s">
        <v>212</v>
      </c>
      <c r="F329" s="117">
        <v>5.7299466539999999</v>
      </c>
      <c r="G329" s="117">
        <v>4.5841718</v>
      </c>
      <c r="H329" s="74">
        <f t="shared" si="10"/>
        <v>0.24994151702604173</v>
      </c>
      <c r="I329" s="118">
        <f t="shared" si="11"/>
        <v>3.8716875673934557E-4</v>
      </c>
      <c r="J329" s="119">
        <v>230.01959011942682</v>
      </c>
      <c r="K329" s="119">
        <v>47.865210526315799</v>
      </c>
      <c r="M329"/>
      <c r="N329" s="161" t="s">
        <v>3248</v>
      </c>
    </row>
    <row r="330" spans="1:14" ht="12.75" x14ac:dyDescent="0.2">
      <c r="A330" s="116" t="s">
        <v>1926</v>
      </c>
      <c r="B330" s="59" t="s">
        <v>1927</v>
      </c>
      <c r="C330" s="59" t="s">
        <v>273</v>
      </c>
      <c r="D330" s="116" t="s">
        <v>211</v>
      </c>
      <c r="E330" s="116" t="s">
        <v>212</v>
      </c>
      <c r="F330" s="117">
        <v>5.7147615849999998</v>
      </c>
      <c r="G330" s="117">
        <v>8.654501634999999</v>
      </c>
      <c r="H330" s="74">
        <f t="shared" si="10"/>
        <v>-0.33967756596304577</v>
      </c>
      <c r="I330" s="118">
        <f t="shared" si="11"/>
        <v>3.8614271153495836E-4</v>
      </c>
      <c r="J330" s="119">
        <v>294.6175877</v>
      </c>
      <c r="K330" s="119">
        <v>42.520315789473699</v>
      </c>
      <c r="M330"/>
      <c r="N330" s="161" t="s">
        <v>3248</v>
      </c>
    </row>
    <row r="331" spans="1:14" ht="12.75" x14ac:dyDescent="0.2">
      <c r="A331" s="116" t="s">
        <v>2400</v>
      </c>
      <c r="B331" s="59" t="s">
        <v>70</v>
      </c>
      <c r="C331" s="59" t="s">
        <v>870</v>
      </c>
      <c r="D331" s="116" t="s">
        <v>210</v>
      </c>
      <c r="E331" s="116" t="s">
        <v>2912</v>
      </c>
      <c r="F331" s="117">
        <v>5.6957208600000007</v>
      </c>
      <c r="G331" s="117">
        <v>12.967658929999999</v>
      </c>
      <c r="H331" s="74">
        <f t="shared" si="10"/>
        <v>-0.56077493318217608</v>
      </c>
      <c r="I331" s="118">
        <f t="shared" si="11"/>
        <v>3.8485614217038683E-4</v>
      </c>
      <c r="J331" s="119">
        <v>990.69020024999998</v>
      </c>
      <c r="K331" s="119">
        <v>8.7953157894736798</v>
      </c>
      <c r="M331"/>
      <c r="N331" s="161" t="s">
        <v>3248</v>
      </c>
    </row>
    <row r="332" spans="1:14" ht="12.75" x14ac:dyDescent="0.2">
      <c r="A332" s="116" t="s">
        <v>1817</v>
      </c>
      <c r="B332" s="59" t="s">
        <v>597</v>
      </c>
      <c r="C332" s="59" t="s">
        <v>875</v>
      </c>
      <c r="D332" s="116" t="s">
        <v>211</v>
      </c>
      <c r="E332" s="116" t="s">
        <v>212</v>
      </c>
      <c r="F332" s="117">
        <v>5.6765856250000004</v>
      </c>
      <c r="G332" s="117">
        <v>9.4638805500000007</v>
      </c>
      <c r="H332" s="74">
        <f t="shared" si="10"/>
        <v>-0.40018414275104097</v>
      </c>
      <c r="I332" s="118">
        <f t="shared" si="11"/>
        <v>3.8356318682678106E-4</v>
      </c>
      <c r="J332" s="119">
        <v>431.16512485999999</v>
      </c>
      <c r="K332" s="119">
        <v>22.457263157894701</v>
      </c>
      <c r="M332"/>
      <c r="N332" s="161" t="s">
        <v>3248</v>
      </c>
    </row>
    <row r="333" spans="1:14" ht="12.75" x14ac:dyDescent="0.2">
      <c r="A333" s="116" t="s">
        <v>2287</v>
      </c>
      <c r="B333" s="59" t="s">
        <v>229</v>
      </c>
      <c r="C333" s="59" t="s">
        <v>872</v>
      </c>
      <c r="D333" s="116" t="s">
        <v>210</v>
      </c>
      <c r="E333" s="116" t="s">
        <v>998</v>
      </c>
      <c r="F333" s="117">
        <v>5.6170205300000005</v>
      </c>
      <c r="G333" s="117">
        <v>1.3927462500000001</v>
      </c>
      <c r="H333" s="74">
        <f t="shared" si="10"/>
        <v>3.0330537813331038</v>
      </c>
      <c r="I333" s="118">
        <f t="shared" si="11"/>
        <v>3.7953841222262101E-4</v>
      </c>
      <c r="J333" s="119">
        <v>8.0506881500000009</v>
      </c>
      <c r="K333" s="119">
        <v>15.978210526315801</v>
      </c>
      <c r="M333"/>
      <c r="N333" s="161" t="s">
        <v>3248</v>
      </c>
    </row>
    <row r="334" spans="1:14" ht="12.75" x14ac:dyDescent="0.2">
      <c r="A334" s="116" t="s">
        <v>2279</v>
      </c>
      <c r="B334" s="59" t="s">
        <v>232</v>
      </c>
      <c r="C334" s="59" t="s">
        <v>872</v>
      </c>
      <c r="D334" s="116" t="s">
        <v>210</v>
      </c>
      <c r="E334" s="116" t="s">
        <v>998</v>
      </c>
      <c r="F334" s="117">
        <v>5.6163042499999998</v>
      </c>
      <c r="G334" s="117">
        <v>7.97843167</v>
      </c>
      <c r="H334" s="74">
        <f t="shared" si="10"/>
        <v>-0.29606412860335996</v>
      </c>
      <c r="I334" s="118">
        <f t="shared" si="11"/>
        <v>3.7949001365037886E-4</v>
      </c>
      <c r="J334" s="119">
        <v>20.276149329999999</v>
      </c>
      <c r="K334" s="119">
        <v>18.1255789473684</v>
      </c>
      <c r="M334"/>
      <c r="N334" s="161" t="s">
        <v>3248</v>
      </c>
    </row>
    <row r="335" spans="1:14" ht="12.75" x14ac:dyDescent="0.2">
      <c r="A335" s="116" t="s">
        <v>1928</v>
      </c>
      <c r="B335" s="59" t="s">
        <v>1929</v>
      </c>
      <c r="C335" s="59" t="s">
        <v>273</v>
      </c>
      <c r="D335" s="116" t="s">
        <v>812</v>
      </c>
      <c r="E335" s="116" t="s">
        <v>212</v>
      </c>
      <c r="F335" s="117">
        <v>5.5817411149999998</v>
      </c>
      <c r="G335" s="117">
        <v>9.7075823499999991</v>
      </c>
      <c r="H335" s="74">
        <f t="shared" si="10"/>
        <v>-0.42501223128949295</v>
      </c>
      <c r="I335" s="118">
        <f t="shared" si="11"/>
        <v>3.7715460517015806E-4</v>
      </c>
      <c r="J335" s="119">
        <v>296.4088225932</v>
      </c>
      <c r="K335" s="119">
        <v>33.755789473684203</v>
      </c>
      <c r="M335"/>
      <c r="N335" s="161" t="s">
        <v>3248</v>
      </c>
    </row>
    <row r="336" spans="1:14" ht="12.75" x14ac:dyDescent="0.2">
      <c r="A336" s="116" t="s">
        <v>2470</v>
      </c>
      <c r="B336" s="59" t="s">
        <v>2471</v>
      </c>
      <c r="C336" s="59" t="s">
        <v>951</v>
      </c>
      <c r="D336" s="116" t="s">
        <v>211</v>
      </c>
      <c r="E336" s="116" t="s">
        <v>998</v>
      </c>
      <c r="F336" s="117">
        <v>5.5777586399999999</v>
      </c>
      <c r="G336" s="117">
        <v>0.67536567000000003</v>
      </c>
      <c r="H336" s="74">
        <f t="shared" si="10"/>
        <v>7.2588720270605407</v>
      </c>
      <c r="I336" s="118">
        <f t="shared" si="11"/>
        <v>3.7688551193289048E-4</v>
      </c>
      <c r="J336" s="119">
        <v>138.56956834000002</v>
      </c>
      <c r="K336" s="119">
        <v>38.475263157894702</v>
      </c>
      <c r="M336"/>
      <c r="N336" s="161" t="s">
        <v>3248</v>
      </c>
    </row>
    <row r="337" spans="1:14" ht="12.75" x14ac:dyDescent="0.2">
      <c r="A337" s="116" t="s">
        <v>1726</v>
      </c>
      <c r="B337" s="59" t="s">
        <v>1727</v>
      </c>
      <c r="C337" s="59" t="s">
        <v>148</v>
      </c>
      <c r="D337" s="116" t="s">
        <v>812</v>
      </c>
      <c r="E337" s="116" t="s">
        <v>212</v>
      </c>
      <c r="F337" s="117">
        <v>5.5761250199999992</v>
      </c>
      <c r="G337" s="117">
        <v>8.9317817899999987</v>
      </c>
      <c r="H337" s="74">
        <f t="shared" si="10"/>
        <v>-0.37569847191710226</v>
      </c>
      <c r="I337" s="118">
        <f t="shared" si="11"/>
        <v>3.767751292953936E-4</v>
      </c>
      <c r="J337" s="119">
        <v>127.27637748196798</v>
      </c>
      <c r="K337" s="119">
        <v>26.549315789473699</v>
      </c>
      <c r="M337"/>
      <c r="N337" s="161" t="s">
        <v>3248</v>
      </c>
    </row>
    <row r="338" spans="1:14" ht="12.75" x14ac:dyDescent="0.2">
      <c r="A338" s="116" t="s">
        <v>2528</v>
      </c>
      <c r="B338" s="59" t="s">
        <v>566</v>
      </c>
      <c r="C338" s="59" t="s">
        <v>876</v>
      </c>
      <c r="D338" s="116" t="s">
        <v>210</v>
      </c>
      <c r="E338" s="116" t="s">
        <v>998</v>
      </c>
      <c r="F338" s="117">
        <v>5.5251583210000002</v>
      </c>
      <c r="G338" s="117">
        <v>2.6623364070000002</v>
      </c>
      <c r="H338" s="74">
        <f t="shared" si="10"/>
        <v>1.0753043478926516</v>
      </c>
      <c r="I338" s="118">
        <f t="shared" si="11"/>
        <v>3.7333134269867848E-4</v>
      </c>
      <c r="J338" s="119">
        <v>201.01080009999998</v>
      </c>
      <c r="K338" s="119">
        <v>37.526000000000003</v>
      </c>
      <c r="M338"/>
      <c r="N338" s="161" t="s">
        <v>3248</v>
      </c>
    </row>
    <row r="339" spans="1:14" ht="12.75" x14ac:dyDescent="0.2">
      <c r="A339" s="116" t="s">
        <v>2511</v>
      </c>
      <c r="B339" s="59" t="s">
        <v>510</v>
      </c>
      <c r="C339" s="59" t="s">
        <v>876</v>
      </c>
      <c r="D339" s="116" t="s">
        <v>210</v>
      </c>
      <c r="E339" s="116" t="s">
        <v>998</v>
      </c>
      <c r="F339" s="117">
        <v>5.5110657249999999</v>
      </c>
      <c r="G339" s="117">
        <v>7.7337738049999993</v>
      </c>
      <c r="H339" s="74">
        <f t="shared" si="10"/>
        <v>-0.28740277851971641</v>
      </c>
      <c r="I339" s="118">
        <f t="shared" si="11"/>
        <v>3.7237911518208527E-4</v>
      </c>
      <c r="J339" s="119">
        <v>226.507125</v>
      </c>
      <c r="K339" s="119">
        <v>52.205368421052597</v>
      </c>
      <c r="M339"/>
      <c r="N339" s="161" t="s">
        <v>3248</v>
      </c>
    </row>
    <row r="340" spans="1:14" ht="12.75" x14ac:dyDescent="0.2">
      <c r="A340" s="116" t="s">
        <v>2138</v>
      </c>
      <c r="B340" s="59" t="s">
        <v>601</v>
      </c>
      <c r="C340" s="59" t="s">
        <v>875</v>
      </c>
      <c r="D340" s="116" t="s">
        <v>211</v>
      </c>
      <c r="E340" s="116" t="s">
        <v>212</v>
      </c>
      <c r="F340" s="117">
        <v>5.4718163739999994</v>
      </c>
      <c r="G340" s="117">
        <v>7.6659696009999996</v>
      </c>
      <c r="H340" s="74">
        <f t="shared" si="10"/>
        <v>-0.28621992274973018</v>
      </c>
      <c r="I340" s="118">
        <f t="shared" si="11"/>
        <v>3.6972706214440326E-4</v>
      </c>
      <c r="J340" s="119">
        <v>150.93441791000001</v>
      </c>
      <c r="K340" s="119">
        <v>29.160157894736798</v>
      </c>
      <c r="M340"/>
      <c r="N340" s="161" t="s">
        <v>3248</v>
      </c>
    </row>
    <row r="341" spans="1:14" ht="12.75" x14ac:dyDescent="0.2">
      <c r="A341" s="116" t="s">
        <v>2164</v>
      </c>
      <c r="B341" s="59" t="s">
        <v>407</v>
      </c>
      <c r="C341" s="59" t="s">
        <v>875</v>
      </c>
      <c r="D341" s="116" t="s">
        <v>211</v>
      </c>
      <c r="E341" s="116" t="s">
        <v>212</v>
      </c>
      <c r="F341" s="117">
        <v>5.4633089769999996</v>
      </c>
      <c r="G341" s="117">
        <v>8.3770761369999995</v>
      </c>
      <c r="H341" s="74">
        <f t="shared" si="10"/>
        <v>-0.34782627164273083</v>
      </c>
      <c r="I341" s="118">
        <f t="shared" si="11"/>
        <v>3.6915222288001352E-4</v>
      </c>
      <c r="J341" s="119">
        <v>105.74571970999999</v>
      </c>
      <c r="K341" s="119">
        <v>29.134</v>
      </c>
      <c r="M341"/>
      <c r="N341" s="161" t="s">
        <v>3248</v>
      </c>
    </row>
    <row r="342" spans="1:14" ht="12.75" x14ac:dyDescent="0.2">
      <c r="A342" s="116" t="s">
        <v>2145</v>
      </c>
      <c r="B342" s="59" t="s">
        <v>924</v>
      </c>
      <c r="C342" s="59" t="s">
        <v>875</v>
      </c>
      <c r="D342" s="116" t="s">
        <v>211</v>
      </c>
      <c r="E342" s="116" t="s">
        <v>212</v>
      </c>
      <c r="F342" s="117">
        <v>5.4597095300000005</v>
      </c>
      <c r="G342" s="117">
        <v>6.8153142350000007</v>
      </c>
      <c r="H342" s="74">
        <f t="shared" si="10"/>
        <v>-0.19890567892501587</v>
      </c>
      <c r="I342" s="118">
        <f t="shared" si="11"/>
        <v>3.6890901059478812E-4</v>
      </c>
      <c r="J342" s="119">
        <v>71.275671920000008</v>
      </c>
      <c r="K342" s="119">
        <v>18.263894736842101</v>
      </c>
      <c r="M342"/>
      <c r="N342" s="161" t="s">
        <v>3248</v>
      </c>
    </row>
    <row r="343" spans="1:14" ht="12.75" x14ac:dyDescent="0.2">
      <c r="A343" s="116" t="s">
        <v>2091</v>
      </c>
      <c r="B343" s="59" t="s">
        <v>463</v>
      </c>
      <c r="C343" s="59" t="s">
        <v>871</v>
      </c>
      <c r="D343" s="116" t="s">
        <v>210</v>
      </c>
      <c r="E343" s="116" t="s">
        <v>998</v>
      </c>
      <c r="F343" s="117">
        <v>5.4467867249999999</v>
      </c>
      <c r="G343" s="117">
        <v>2.3291125750000004</v>
      </c>
      <c r="H343" s="74">
        <f t="shared" si="10"/>
        <v>1.3385673940642389</v>
      </c>
      <c r="I343" s="118">
        <f t="shared" si="11"/>
        <v>3.6803582509280052E-4</v>
      </c>
      <c r="J343" s="119">
        <v>46.995618219999997</v>
      </c>
      <c r="K343" s="119">
        <v>23.692736842105301</v>
      </c>
      <c r="M343"/>
      <c r="N343" s="161" t="s">
        <v>3248</v>
      </c>
    </row>
    <row r="344" spans="1:14" ht="12.75" x14ac:dyDescent="0.2">
      <c r="A344" s="116" t="s">
        <v>2166</v>
      </c>
      <c r="B344" s="59" t="s">
        <v>409</v>
      </c>
      <c r="C344" s="59" t="s">
        <v>875</v>
      </c>
      <c r="D344" s="116" t="s">
        <v>211</v>
      </c>
      <c r="E344" s="116" t="s">
        <v>212</v>
      </c>
      <c r="F344" s="117">
        <v>5.4276184299999999</v>
      </c>
      <c r="G344" s="117">
        <v>2.36255543</v>
      </c>
      <c r="H344" s="74">
        <f t="shared" si="10"/>
        <v>1.297350725015582</v>
      </c>
      <c r="I344" s="118">
        <f t="shared" si="11"/>
        <v>3.6674063590656574E-4</v>
      </c>
      <c r="J344" s="119">
        <v>41.146869409999994</v>
      </c>
      <c r="K344" s="119">
        <v>23.902736842105298</v>
      </c>
      <c r="M344"/>
      <c r="N344" s="161" t="s">
        <v>3248</v>
      </c>
    </row>
    <row r="345" spans="1:14" ht="12.75" x14ac:dyDescent="0.2">
      <c r="A345" s="116" t="s">
        <v>1653</v>
      </c>
      <c r="B345" s="59" t="s">
        <v>154</v>
      </c>
      <c r="C345" s="59" t="s">
        <v>650</v>
      </c>
      <c r="D345" s="116" t="s">
        <v>210</v>
      </c>
      <c r="E345" s="116" t="s">
        <v>998</v>
      </c>
      <c r="F345" s="117">
        <v>5.3899622879999995</v>
      </c>
      <c r="G345" s="117">
        <v>12.127422419</v>
      </c>
      <c r="H345" s="74">
        <f t="shared" si="10"/>
        <v>-0.55555582202236475</v>
      </c>
      <c r="I345" s="118">
        <f t="shared" si="11"/>
        <v>3.6419623496147791E-4</v>
      </c>
      <c r="J345" s="119">
        <v>140.59243848545975</v>
      </c>
      <c r="K345" s="119">
        <v>44.6895263157895</v>
      </c>
      <c r="M345"/>
      <c r="N345" s="161" t="s">
        <v>3248</v>
      </c>
    </row>
    <row r="346" spans="1:14" ht="12.75" x14ac:dyDescent="0.2">
      <c r="A346" s="116" t="s">
        <v>2356</v>
      </c>
      <c r="B346" s="59" t="s">
        <v>2357</v>
      </c>
      <c r="C346" s="59" t="s">
        <v>871</v>
      </c>
      <c r="D346" s="116" t="s">
        <v>210</v>
      </c>
      <c r="E346" s="116" t="s">
        <v>998</v>
      </c>
      <c r="F346" s="117">
        <v>5.35613224</v>
      </c>
      <c r="G346" s="117">
        <v>4.6795149800000004</v>
      </c>
      <c r="H346" s="74">
        <f t="shared" si="10"/>
        <v>0.14459132258189711</v>
      </c>
      <c r="I346" s="118">
        <f t="shared" si="11"/>
        <v>3.619103606915231E-4</v>
      </c>
      <c r="J346" s="119">
        <v>25.55414206</v>
      </c>
      <c r="K346" s="119">
        <v>16.8162105263158</v>
      </c>
      <c r="M346"/>
      <c r="N346" s="161" t="s">
        <v>3248</v>
      </c>
    </row>
    <row r="347" spans="1:14" ht="12.75" x14ac:dyDescent="0.2">
      <c r="A347" s="116" t="s">
        <v>2074</v>
      </c>
      <c r="B347" s="59" t="s">
        <v>520</v>
      </c>
      <c r="C347" s="59" t="s">
        <v>871</v>
      </c>
      <c r="D347" s="116" t="s">
        <v>210</v>
      </c>
      <c r="E347" s="116" t="s">
        <v>998</v>
      </c>
      <c r="F347" s="117">
        <v>5.354520967</v>
      </c>
      <c r="G347" s="117">
        <v>6.0443284E-2</v>
      </c>
      <c r="H347" s="74">
        <f t="shared" si="10"/>
        <v>87.587525571906383</v>
      </c>
      <c r="I347" s="118">
        <f t="shared" si="11"/>
        <v>3.6180148802623534E-4</v>
      </c>
      <c r="J347" s="119">
        <v>7.8906193600000005</v>
      </c>
      <c r="K347" s="119">
        <v>9.8889999999999993</v>
      </c>
      <c r="M347"/>
      <c r="N347" s="161" t="s">
        <v>3248</v>
      </c>
    </row>
    <row r="348" spans="1:14" ht="12.75" x14ac:dyDescent="0.2">
      <c r="A348" s="116" t="s">
        <v>2578</v>
      </c>
      <c r="B348" s="59" t="s">
        <v>552</v>
      </c>
      <c r="C348" s="59" t="s">
        <v>876</v>
      </c>
      <c r="D348" s="116" t="s">
        <v>210</v>
      </c>
      <c r="E348" s="116" t="s">
        <v>998</v>
      </c>
      <c r="F348" s="117">
        <v>5.3101625499999994</v>
      </c>
      <c r="G348" s="117">
        <v>2.7891902900000001</v>
      </c>
      <c r="H348" s="74">
        <f t="shared" si="10"/>
        <v>0.90383659696449015</v>
      </c>
      <c r="I348" s="118">
        <f t="shared" si="11"/>
        <v>3.5880421873249306E-4</v>
      </c>
      <c r="J348" s="119">
        <v>108.9466534</v>
      </c>
      <c r="K348" s="119">
        <v>52.225473684210499</v>
      </c>
      <c r="M348"/>
      <c r="N348" s="161" t="s">
        <v>3248</v>
      </c>
    </row>
    <row r="349" spans="1:14" ht="12.75" x14ac:dyDescent="0.2">
      <c r="A349" s="116" t="s">
        <v>1646</v>
      </c>
      <c r="B349" s="59" t="s">
        <v>886</v>
      </c>
      <c r="C349" s="59" t="s">
        <v>650</v>
      </c>
      <c r="D349" s="116" t="s">
        <v>210</v>
      </c>
      <c r="E349" s="116" t="s">
        <v>998</v>
      </c>
      <c r="F349" s="117">
        <v>5.2616562120000001</v>
      </c>
      <c r="G349" s="117">
        <v>2.1342420520000003</v>
      </c>
      <c r="H349" s="74">
        <f t="shared" si="10"/>
        <v>1.4653512037537153</v>
      </c>
      <c r="I349" s="118">
        <f t="shared" si="11"/>
        <v>3.5552667712321329E-4</v>
      </c>
      <c r="J349" s="119">
        <v>28.1343643875</v>
      </c>
      <c r="K349" s="119">
        <v>38.100157894736803</v>
      </c>
      <c r="M349"/>
      <c r="N349" s="161" t="s">
        <v>3248</v>
      </c>
    </row>
    <row r="350" spans="1:14" ht="12.75" x14ac:dyDescent="0.2">
      <c r="A350" s="116" t="s">
        <v>2530</v>
      </c>
      <c r="B350" s="59" t="s">
        <v>574</v>
      </c>
      <c r="C350" s="59" t="s">
        <v>876</v>
      </c>
      <c r="D350" s="116" t="s">
        <v>210</v>
      </c>
      <c r="E350" s="116" t="s">
        <v>998</v>
      </c>
      <c r="F350" s="117">
        <v>5.2576007479999998</v>
      </c>
      <c r="G350" s="117">
        <v>7.4637954440000005</v>
      </c>
      <c r="H350" s="74">
        <f t="shared" si="10"/>
        <v>-0.29558616826423312</v>
      </c>
      <c r="I350" s="118">
        <f t="shared" si="11"/>
        <v>3.5525265206683951E-4</v>
      </c>
      <c r="J350" s="119">
        <v>145.16749849999999</v>
      </c>
      <c r="K350" s="119">
        <v>33.678578947368401</v>
      </c>
      <c r="M350"/>
      <c r="N350" s="161" t="s">
        <v>3248</v>
      </c>
    </row>
    <row r="351" spans="1:14" ht="12.75" x14ac:dyDescent="0.2">
      <c r="A351" s="116" t="s">
        <v>1758</v>
      </c>
      <c r="B351" s="59" t="s">
        <v>913</v>
      </c>
      <c r="C351" s="59" t="s">
        <v>875</v>
      </c>
      <c r="D351" s="116" t="s">
        <v>211</v>
      </c>
      <c r="E351" s="116" t="s">
        <v>212</v>
      </c>
      <c r="F351" s="117">
        <v>5.2489931150000002</v>
      </c>
      <c r="G351" s="117">
        <v>6.2299036330000002</v>
      </c>
      <c r="H351" s="74">
        <f t="shared" si="10"/>
        <v>-0.15745195684955471</v>
      </c>
      <c r="I351" s="118">
        <f t="shared" si="11"/>
        <v>3.5467103992133168E-4</v>
      </c>
      <c r="J351" s="119">
        <v>620.98587933923534</v>
      </c>
      <c r="K351" s="119">
        <v>30.6257894736842</v>
      </c>
      <c r="M351"/>
      <c r="N351" s="161" t="s">
        <v>3248</v>
      </c>
    </row>
    <row r="352" spans="1:14" ht="12.75" x14ac:dyDescent="0.2">
      <c r="A352" s="116" t="s">
        <v>2482</v>
      </c>
      <c r="B352" s="59" t="s">
        <v>508</v>
      </c>
      <c r="C352" s="59" t="s">
        <v>875</v>
      </c>
      <c r="D352" s="116" t="s">
        <v>211</v>
      </c>
      <c r="E352" s="116" t="s">
        <v>212</v>
      </c>
      <c r="F352" s="117">
        <v>5.2273390930000003</v>
      </c>
      <c r="G352" s="117">
        <v>5.0881496739999994</v>
      </c>
      <c r="H352" s="74">
        <f t="shared" si="10"/>
        <v>2.7355606245477837E-2</v>
      </c>
      <c r="I352" s="118">
        <f t="shared" si="11"/>
        <v>3.532078917835922E-4</v>
      </c>
      <c r="J352" s="119">
        <v>223.88615407842602</v>
      </c>
      <c r="K352" s="119">
        <v>28.317736842105301</v>
      </c>
      <c r="M352"/>
      <c r="N352" s="161" t="s">
        <v>3248</v>
      </c>
    </row>
    <row r="353" spans="1:14" ht="12.75" x14ac:dyDescent="0.2">
      <c r="A353" s="116" t="s">
        <v>1606</v>
      </c>
      <c r="B353" s="59" t="s">
        <v>830</v>
      </c>
      <c r="C353" s="59" t="s">
        <v>148</v>
      </c>
      <c r="D353" s="116" t="s">
        <v>812</v>
      </c>
      <c r="E353" s="116" t="s">
        <v>212</v>
      </c>
      <c r="F353" s="117">
        <v>5.2253169599999998</v>
      </c>
      <c r="G353" s="117">
        <v>4.9608199800000001</v>
      </c>
      <c r="H353" s="74">
        <f t="shared" si="10"/>
        <v>5.3317189711850732E-2</v>
      </c>
      <c r="I353" s="118">
        <f t="shared" si="11"/>
        <v>3.5307125757618206E-4</v>
      </c>
      <c r="J353" s="119">
        <v>115.29925224</v>
      </c>
      <c r="K353" s="119">
        <v>14.524578947368401</v>
      </c>
      <c r="M353"/>
      <c r="N353" s="161" t="s">
        <v>3248</v>
      </c>
    </row>
    <row r="354" spans="1:14" ht="12.75" x14ac:dyDescent="0.2">
      <c r="A354" s="116" t="s">
        <v>2924</v>
      </c>
      <c r="B354" s="59" t="s">
        <v>2925</v>
      </c>
      <c r="C354" s="59" t="s">
        <v>872</v>
      </c>
      <c r="D354" s="116" t="s">
        <v>210</v>
      </c>
      <c r="E354" s="116" t="s">
        <v>998</v>
      </c>
      <c r="F354" s="117">
        <v>5.2130929200000002</v>
      </c>
      <c r="G354" s="117">
        <v>2.2367821299999999</v>
      </c>
      <c r="H354" s="74">
        <f t="shared" si="10"/>
        <v>1.3306216774898862</v>
      </c>
      <c r="I354" s="118">
        <f t="shared" si="11"/>
        <v>3.5224528716931486E-4</v>
      </c>
      <c r="J354" s="119">
        <v>26.621368850000003</v>
      </c>
      <c r="K354" s="119">
        <v>37.633105263157901</v>
      </c>
      <c r="M354"/>
      <c r="N354" s="161" t="s">
        <v>3248</v>
      </c>
    </row>
    <row r="355" spans="1:14" ht="12.75" x14ac:dyDescent="0.2">
      <c r="A355" s="116" t="s">
        <v>1657</v>
      </c>
      <c r="B355" s="59" t="s">
        <v>133</v>
      </c>
      <c r="C355" s="59" t="s">
        <v>650</v>
      </c>
      <c r="D355" s="116" t="s">
        <v>210</v>
      </c>
      <c r="E355" s="116" t="s">
        <v>998</v>
      </c>
      <c r="F355" s="117">
        <v>5.1853201530000002</v>
      </c>
      <c r="G355" s="117">
        <v>2.0032837859999999</v>
      </c>
      <c r="H355" s="74">
        <f t="shared" si="10"/>
        <v>1.5884101839378637</v>
      </c>
      <c r="I355" s="118">
        <f t="shared" si="11"/>
        <v>3.5036869942427971E-4</v>
      </c>
      <c r="J355" s="119">
        <v>60.677880999199999</v>
      </c>
      <c r="K355" s="119">
        <v>30.267473684210501</v>
      </c>
      <c r="M355"/>
      <c r="N355" s="161" t="s">
        <v>3248</v>
      </c>
    </row>
    <row r="356" spans="1:14" ht="12.75" x14ac:dyDescent="0.2">
      <c r="A356" s="116" t="s">
        <v>2244</v>
      </c>
      <c r="B356" s="59" t="s">
        <v>362</v>
      </c>
      <c r="C356" s="59" t="s">
        <v>650</v>
      </c>
      <c r="D356" s="116" t="s">
        <v>211</v>
      </c>
      <c r="E356" s="116" t="s">
        <v>212</v>
      </c>
      <c r="F356" s="117">
        <v>5.1739980399999999</v>
      </c>
      <c r="G356" s="117">
        <v>8.1967363600000009</v>
      </c>
      <c r="H356" s="74">
        <f t="shared" si="10"/>
        <v>-0.36877339800154318</v>
      </c>
      <c r="I356" s="118">
        <f t="shared" si="11"/>
        <v>3.4960367163631376E-4</v>
      </c>
      <c r="J356" s="119">
        <v>53.524154152999998</v>
      </c>
      <c r="K356" s="119">
        <v>11.853894736842101</v>
      </c>
      <c r="M356"/>
      <c r="N356" s="161" t="s">
        <v>3248</v>
      </c>
    </row>
    <row r="357" spans="1:14" ht="12.75" x14ac:dyDescent="0.2">
      <c r="A357" s="116" t="s">
        <v>2409</v>
      </c>
      <c r="B357" s="59" t="s">
        <v>1543</v>
      </c>
      <c r="C357" s="59" t="s">
        <v>870</v>
      </c>
      <c r="D357" s="116" t="s">
        <v>210</v>
      </c>
      <c r="E357" s="116" t="s">
        <v>2912</v>
      </c>
      <c r="F357" s="117">
        <v>5.15094078</v>
      </c>
      <c r="G357" s="117">
        <v>3.5459264700000004</v>
      </c>
      <c r="H357" s="74">
        <f t="shared" si="10"/>
        <v>0.45263609484829481</v>
      </c>
      <c r="I357" s="118">
        <f t="shared" si="11"/>
        <v>3.4804570762249804E-4</v>
      </c>
      <c r="J357" s="119">
        <v>200.94840720000002</v>
      </c>
      <c r="K357" s="119">
        <v>11.5957368421053</v>
      </c>
      <c r="M357"/>
      <c r="N357" s="161" t="s">
        <v>3248</v>
      </c>
    </row>
    <row r="358" spans="1:14" ht="12.75" x14ac:dyDescent="0.2">
      <c r="A358" s="116" t="s">
        <v>2395</v>
      </c>
      <c r="B358" s="59" t="s">
        <v>196</v>
      </c>
      <c r="C358" s="59" t="s">
        <v>870</v>
      </c>
      <c r="D358" s="116" t="s">
        <v>210</v>
      </c>
      <c r="E358" s="116" t="s">
        <v>2912</v>
      </c>
      <c r="F358" s="117">
        <v>5.1390772199999999</v>
      </c>
      <c r="G358" s="117">
        <v>0.66337097999999994</v>
      </c>
      <c r="H358" s="74">
        <f t="shared" si="10"/>
        <v>6.7469129264593404</v>
      </c>
      <c r="I358" s="118">
        <f t="shared" si="11"/>
        <v>3.4724409461402503E-4</v>
      </c>
      <c r="J358" s="119">
        <v>64.750029150000003</v>
      </c>
      <c r="K358" s="119">
        <v>14.5753684210526</v>
      </c>
      <c r="M358"/>
      <c r="N358" s="161" t="s">
        <v>3248</v>
      </c>
    </row>
    <row r="359" spans="1:14" ht="12.75" x14ac:dyDescent="0.2">
      <c r="A359" s="116" t="s">
        <v>1662</v>
      </c>
      <c r="B359" s="59" t="s">
        <v>135</v>
      </c>
      <c r="C359" s="59" t="s">
        <v>650</v>
      </c>
      <c r="D359" s="116" t="s">
        <v>210</v>
      </c>
      <c r="E359" s="116" t="s">
        <v>998</v>
      </c>
      <c r="F359" s="117">
        <v>5.0771932290000006</v>
      </c>
      <c r="G359" s="117">
        <v>13.558795678999999</v>
      </c>
      <c r="H359" s="74">
        <f t="shared" si="10"/>
        <v>-0.62554246341630404</v>
      </c>
      <c r="I359" s="118">
        <f t="shared" si="11"/>
        <v>3.4306263372017664E-4</v>
      </c>
      <c r="J359" s="119">
        <v>430.78204634920002</v>
      </c>
      <c r="K359" s="119">
        <v>8.0115789473684202</v>
      </c>
      <c r="M359"/>
      <c r="N359" s="161" t="s">
        <v>3248</v>
      </c>
    </row>
    <row r="360" spans="1:14" ht="12.75" x14ac:dyDescent="0.2">
      <c r="A360" s="116" t="s">
        <v>2516</v>
      </c>
      <c r="B360" s="59" t="s">
        <v>570</v>
      </c>
      <c r="C360" s="59" t="s">
        <v>876</v>
      </c>
      <c r="D360" s="116" t="s">
        <v>211</v>
      </c>
      <c r="E360" s="116" t="s">
        <v>998</v>
      </c>
      <c r="F360" s="117">
        <v>5.0725706449999999</v>
      </c>
      <c r="G360" s="117">
        <v>1.739341834</v>
      </c>
      <c r="H360" s="74">
        <f t="shared" si="10"/>
        <v>1.9163736223916983</v>
      </c>
      <c r="I360" s="118">
        <f t="shared" si="11"/>
        <v>3.4275028873543683E-4</v>
      </c>
      <c r="J360" s="119">
        <v>189.10525030000002</v>
      </c>
      <c r="K360" s="119">
        <v>14.8749473684211</v>
      </c>
      <c r="M360"/>
      <c r="N360" s="161" t="s">
        <v>3248</v>
      </c>
    </row>
    <row r="361" spans="1:14" ht="12.75" x14ac:dyDescent="0.2">
      <c r="A361" s="116" t="s">
        <v>2413</v>
      </c>
      <c r="B361" s="59" t="s">
        <v>941</v>
      </c>
      <c r="C361" s="59" t="s">
        <v>870</v>
      </c>
      <c r="D361" s="116" t="s">
        <v>210</v>
      </c>
      <c r="E361" s="116" t="s">
        <v>2912</v>
      </c>
      <c r="F361" s="117">
        <v>5.0702826999999999</v>
      </c>
      <c r="G361" s="117">
        <v>11.858471385</v>
      </c>
      <c r="H361" s="74">
        <f t="shared" si="10"/>
        <v>-0.57243370284525086</v>
      </c>
      <c r="I361" s="118">
        <f t="shared" si="11"/>
        <v>3.4259569378462351E-4</v>
      </c>
      <c r="J361" s="119">
        <v>131.49658518999999</v>
      </c>
      <c r="K361" s="119">
        <v>11.307894736842099</v>
      </c>
      <c r="M361"/>
      <c r="N361" s="161" t="s">
        <v>3248</v>
      </c>
    </row>
    <row r="362" spans="1:14" ht="12.75" x14ac:dyDescent="0.2">
      <c r="A362" s="116" t="s">
        <v>2643</v>
      </c>
      <c r="B362" s="59" t="s">
        <v>151</v>
      </c>
      <c r="C362" s="59" t="s">
        <v>650</v>
      </c>
      <c r="D362" s="116" t="s">
        <v>211</v>
      </c>
      <c r="E362" s="116" t="s">
        <v>998</v>
      </c>
      <c r="F362" s="117">
        <v>4.9763741140000004</v>
      </c>
      <c r="G362" s="117">
        <v>12.499624791999999</v>
      </c>
      <c r="H362" s="74">
        <f t="shared" si="10"/>
        <v>-0.6018781205988698</v>
      </c>
      <c r="I362" s="118">
        <f t="shared" si="11"/>
        <v>3.3625035190200961E-4</v>
      </c>
      <c r="J362" s="119">
        <v>99.901116815174689</v>
      </c>
      <c r="K362" s="119">
        <v>45.859263157894702</v>
      </c>
      <c r="M362"/>
      <c r="N362" s="161" t="s">
        <v>3248</v>
      </c>
    </row>
    <row r="363" spans="1:14" ht="12.75" x14ac:dyDescent="0.2">
      <c r="A363" s="116" t="s">
        <v>1794</v>
      </c>
      <c r="B363" s="116" t="s">
        <v>2856</v>
      </c>
      <c r="C363" s="59" t="s">
        <v>875</v>
      </c>
      <c r="D363" s="116" t="s">
        <v>211</v>
      </c>
      <c r="E363" s="116" t="s">
        <v>998</v>
      </c>
      <c r="F363" s="117">
        <v>4.9708228800000001</v>
      </c>
      <c r="G363" s="117">
        <v>2.7353648700000002</v>
      </c>
      <c r="H363" s="74">
        <f t="shared" si="10"/>
        <v>0.81724307953110475</v>
      </c>
      <c r="I363" s="118">
        <f t="shared" si="11"/>
        <v>3.3587525864269468E-4</v>
      </c>
      <c r="J363" s="119">
        <v>205.12444172771981</v>
      </c>
      <c r="K363" s="119">
        <v>28.807578947368398</v>
      </c>
      <c r="M363"/>
      <c r="N363" s="161" t="s">
        <v>3248</v>
      </c>
    </row>
    <row r="364" spans="1:14" ht="12.75" x14ac:dyDescent="0.2">
      <c r="A364" s="116" t="s">
        <v>2728</v>
      </c>
      <c r="B364" s="59" t="s">
        <v>2023</v>
      </c>
      <c r="C364" s="59" t="s">
        <v>1897</v>
      </c>
      <c r="D364" s="116" t="s">
        <v>210</v>
      </c>
      <c r="E364" s="116" t="s">
        <v>212</v>
      </c>
      <c r="F364" s="117">
        <v>4.9691749700000001</v>
      </c>
      <c r="G364" s="117">
        <v>6.0414298300000002</v>
      </c>
      <c r="H364" s="74">
        <f t="shared" si="10"/>
        <v>-0.17748362393873907</v>
      </c>
      <c r="I364" s="118">
        <f t="shared" si="11"/>
        <v>3.3576391043922183E-4</v>
      </c>
      <c r="J364" s="119">
        <v>66.418518217500008</v>
      </c>
      <c r="K364" s="119">
        <v>18.201000000000001</v>
      </c>
      <c r="M364"/>
      <c r="N364" s="161" t="s">
        <v>3248</v>
      </c>
    </row>
    <row r="365" spans="1:14" ht="12.75" x14ac:dyDescent="0.2">
      <c r="A365" s="116" t="s">
        <v>2415</v>
      </c>
      <c r="B365" s="59" t="s">
        <v>297</v>
      </c>
      <c r="C365" s="59" t="s">
        <v>650</v>
      </c>
      <c r="D365" s="116" t="s">
        <v>812</v>
      </c>
      <c r="E365" s="116" t="s">
        <v>998</v>
      </c>
      <c r="F365" s="117">
        <v>4.9554332900000002</v>
      </c>
      <c r="G365" s="117">
        <v>3.0154651400000003</v>
      </c>
      <c r="H365" s="74">
        <f t="shared" si="10"/>
        <v>0.6433396043172297</v>
      </c>
      <c r="I365" s="118">
        <f t="shared" si="11"/>
        <v>3.3483539408778326E-4</v>
      </c>
      <c r="J365" s="119">
        <v>33.304442833904005</v>
      </c>
      <c r="K365" s="119">
        <v>21.874894736842101</v>
      </c>
      <c r="M365"/>
      <c r="N365" s="161" t="s">
        <v>3248</v>
      </c>
    </row>
    <row r="366" spans="1:14" ht="12.75" x14ac:dyDescent="0.2">
      <c r="A366" s="116" t="s">
        <v>2407</v>
      </c>
      <c r="B366" s="59" t="s">
        <v>956</v>
      </c>
      <c r="C366" s="59" t="s">
        <v>870</v>
      </c>
      <c r="D366" s="116" t="s">
        <v>210</v>
      </c>
      <c r="E366" s="116" t="s">
        <v>2912</v>
      </c>
      <c r="F366" s="117">
        <v>4.8570615740000003</v>
      </c>
      <c r="G366" s="117">
        <v>4.8473172739999999</v>
      </c>
      <c r="H366" s="74">
        <f t="shared" si="10"/>
        <v>2.0102459668291939E-3</v>
      </c>
      <c r="I366" s="118">
        <f t="shared" si="11"/>
        <v>3.2818848142316911E-4</v>
      </c>
      <c r="J366" s="119">
        <v>37.682441759999996</v>
      </c>
      <c r="K366" s="119">
        <v>23.015263157894701</v>
      </c>
      <c r="M366"/>
      <c r="N366" s="161" t="s">
        <v>3248</v>
      </c>
    </row>
    <row r="367" spans="1:14" ht="12.75" x14ac:dyDescent="0.2">
      <c r="A367" s="116" t="s">
        <v>478</v>
      </c>
      <c r="B367" s="59" t="s">
        <v>54</v>
      </c>
      <c r="C367" s="59" t="s">
        <v>483</v>
      </c>
      <c r="D367" s="116" t="s">
        <v>210</v>
      </c>
      <c r="E367" s="116" t="s">
        <v>998</v>
      </c>
      <c r="F367" s="117">
        <v>4.8206163109999993</v>
      </c>
      <c r="G367" s="117">
        <v>7.3192435820000004</v>
      </c>
      <c r="H367" s="74">
        <f t="shared" si="10"/>
        <v>-0.34137779990609973</v>
      </c>
      <c r="I367" s="118">
        <f t="shared" si="11"/>
        <v>3.257258987820378E-4</v>
      </c>
      <c r="J367" s="119">
        <v>89.863086120000006</v>
      </c>
      <c r="K367" s="119">
        <v>138.74252631578901</v>
      </c>
      <c r="M367"/>
      <c r="N367" s="161" t="s">
        <v>3248</v>
      </c>
    </row>
    <row r="368" spans="1:14" ht="12.75" x14ac:dyDescent="0.2">
      <c r="A368" s="116" t="s">
        <v>2419</v>
      </c>
      <c r="B368" s="59" t="s">
        <v>1988</v>
      </c>
      <c r="C368" s="59" t="s">
        <v>873</v>
      </c>
      <c r="D368" s="116" t="s">
        <v>210</v>
      </c>
      <c r="E368" s="116" t="s">
        <v>998</v>
      </c>
      <c r="F368" s="117">
        <v>4.8014069900000003</v>
      </c>
      <c r="G368" s="117">
        <v>3.0337732499999999</v>
      </c>
      <c r="H368" s="74">
        <f t="shared" si="10"/>
        <v>0.58265189727017352</v>
      </c>
      <c r="I368" s="118">
        <f t="shared" si="11"/>
        <v>3.2442793749575167E-4</v>
      </c>
      <c r="J368" s="119">
        <v>572.06240263999996</v>
      </c>
      <c r="K368" s="119">
        <v>23.436210526315801</v>
      </c>
      <c r="M368"/>
      <c r="N368" s="161" t="s">
        <v>3248</v>
      </c>
    </row>
    <row r="369" spans="1:14" ht="12.75" x14ac:dyDescent="0.2">
      <c r="A369" s="116" t="s">
        <v>1754</v>
      </c>
      <c r="B369" s="59" t="s">
        <v>1708</v>
      </c>
      <c r="C369" s="59" t="s">
        <v>875</v>
      </c>
      <c r="D369" s="116" t="s">
        <v>812</v>
      </c>
      <c r="E369" s="116" t="s">
        <v>998</v>
      </c>
      <c r="F369" s="117">
        <v>4.7753462199999994</v>
      </c>
      <c r="G369" s="117">
        <v>29.104362500000001</v>
      </c>
      <c r="H369" s="74">
        <f t="shared" si="10"/>
        <v>-0.83592335272761953</v>
      </c>
      <c r="I369" s="118">
        <f t="shared" si="11"/>
        <v>3.2266702827096392E-4</v>
      </c>
      <c r="J369" s="119">
        <v>306.40819645333482</v>
      </c>
      <c r="K369" s="119">
        <v>58.856736842105299</v>
      </c>
      <c r="M369"/>
      <c r="N369" s="161" t="s">
        <v>3248</v>
      </c>
    </row>
    <row r="370" spans="1:14" ht="12.75" x14ac:dyDescent="0.2">
      <c r="A370" s="116" t="s">
        <v>1766</v>
      </c>
      <c r="B370" s="59" t="s">
        <v>831</v>
      </c>
      <c r="C370" s="59" t="s">
        <v>875</v>
      </c>
      <c r="D370" s="116" t="s">
        <v>211</v>
      </c>
      <c r="E370" s="116" t="s">
        <v>998</v>
      </c>
      <c r="F370" s="117">
        <v>4.7718632999999997</v>
      </c>
      <c r="G370" s="117">
        <v>3.6875426600000001</v>
      </c>
      <c r="H370" s="74">
        <f t="shared" si="10"/>
        <v>0.29404965310964015</v>
      </c>
      <c r="I370" s="118">
        <f t="shared" si="11"/>
        <v>3.2243168963909705E-4</v>
      </c>
      <c r="J370" s="119">
        <v>56.9121700282817</v>
      </c>
      <c r="K370" s="119">
        <v>46.941894736842102</v>
      </c>
      <c r="M370"/>
      <c r="N370" s="161" t="s">
        <v>3248</v>
      </c>
    </row>
    <row r="371" spans="1:14" ht="12.75" x14ac:dyDescent="0.2">
      <c r="A371" s="116" t="s">
        <v>1976</v>
      </c>
      <c r="B371" s="59" t="s">
        <v>1006</v>
      </c>
      <c r="C371" s="59" t="s">
        <v>951</v>
      </c>
      <c r="D371" s="116" t="s">
        <v>211</v>
      </c>
      <c r="E371" s="116" t="s">
        <v>212</v>
      </c>
      <c r="F371" s="117">
        <v>4.7690743300000005</v>
      </c>
      <c r="G371" s="117">
        <v>3.4868075099999998</v>
      </c>
      <c r="H371" s="74">
        <f t="shared" si="10"/>
        <v>0.36774809516227092</v>
      </c>
      <c r="I371" s="118">
        <f t="shared" si="11"/>
        <v>3.222432407559422E-4</v>
      </c>
      <c r="J371" s="119">
        <v>6.4460361700000002</v>
      </c>
      <c r="K371" s="119">
        <v>53.338842105263197</v>
      </c>
      <c r="M371"/>
      <c r="N371" s="161" t="s">
        <v>3248</v>
      </c>
    </row>
    <row r="372" spans="1:14" ht="12.75" x14ac:dyDescent="0.2">
      <c r="A372" s="116" t="s">
        <v>1724</v>
      </c>
      <c r="B372" s="59" t="s">
        <v>1725</v>
      </c>
      <c r="C372" s="59" t="s">
        <v>148</v>
      </c>
      <c r="D372" s="116" t="s">
        <v>812</v>
      </c>
      <c r="E372" s="116" t="s">
        <v>212</v>
      </c>
      <c r="F372" s="117">
        <v>4.7609885099999998</v>
      </c>
      <c r="G372" s="117">
        <v>8.31623658</v>
      </c>
      <c r="H372" s="74">
        <f t="shared" si="10"/>
        <v>-0.42750684589110144</v>
      </c>
      <c r="I372" s="118">
        <f t="shared" si="11"/>
        <v>3.2169688717437217E-4</v>
      </c>
      <c r="J372" s="119">
        <v>58.148494725388105</v>
      </c>
      <c r="K372" s="119">
        <v>35.891631578947397</v>
      </c>
      <c r="M372"/>
      <c r="N372" s="161" t="s">
        <v>3248</v>
      </c>
    </row>
    <row r="373" spans="1:14" ht="12.75" x14ac:dyDescent="0.2">
      <c r="A373" s="116" t="s">
        <v>2536</v>
      </c>
      <c r="B373" s="59" t="s">
        <v>546</v>
      </c>
      <c r="C373" s="59" t="s">
        <v>876</v>
      </c>
      <c r="D373" s="116" t="s">
        <v>210</v>
      </c>
      <c r="E373" s="116" t="s">
        <v>998</v>
      </c>
      <c r="F373" s="117">
        <v>4.7439851610000003</v>
      </c>
      <c r="G373" s="117">
        <v>4.4121170559999996</v>
      </c>
      <c r="H373" s="74">
        <f t="shared" si="10"/>
        <v>7.521742981607793E-2</v>
      </c>
      <c r="I373" s="118">
        <f t="shared" si="11"/>
        <v>3.2054798197677498E-4</v>
      </c>
      <c r="J373" s="119">
        <v>63.623007030000004</v>
      </c>
      <c r="K373" s="119">
        <v>18.406105263157901</v>
      </c>
      <c r="M373"/>
      <c r="N373" s="161" t="s">
        <v>3248</v>
      </c>
    </row>
    <row r="374" spans="1:14" ht="12.75" x14ac:dyDescent="0.2">
      <c r="A374" s="116" t="s">
        <v>2749</v>
      </c>
      <c r="B374" s="59" t="s">
        <v>1634</v>
      </c>
      <c r="C374" s="59" t="s">
        <v>650</v>
      </c>
      <c r="D374" s="116" t="s">
        <v>210</v>
      </c>
      <c r="E374" s="116" t="s">
        <v>998</v>
      </c>
      <c r="F374" s="117">
        <v>4.6572196300000002</v>
      </c>
      <c r="G374" s="117">
        <v>5.1429866100000003</v>
      </c>
      <c r="H374" s="74">
        <f t="shared" si="10"/>
        <v>-9.445231279729116E-2</v>
      </c>
      <c r="I374" s="118">
        <f t="shared" si="11"/>
        <v>3.146852916598157E-4</v>
      </c>
      <c r="J374" s="119">
        <v>7.6160907577700003</v>
      </c>
      <c r="K374" s="119">
        <v>173.69536842105299</v>
      </c>
      <c r="M374"/>
      <c r="N374" s="161" t="s">
        <v>3248</v>
      </c>
    </row>
    <row r="375" spans="1:14" ht="12.75" x14ac:dyDescent="0.2">
      <c r="A375" s="116" t="s">
        <v>2557</v>
      </c>
      <c r="B375" s="59" t="s">
        <v>322</v>
      </c>
      <c r="C375" s="59" t="s">
        <v>876</v>
      </c>
      <c r="D375" s="116" t="s">
        <v>210</v>
      </c>
      <c r="E375" s="116" t="s">
        <v>998</v>
      </c>
      <c r="F375" s="117">
        <v>4.6545492900000003</v>
      </c>
      <c r="G375" s="117">
        <v>1.1680519199999999</v>
      </c>
      <c r="H375" s="74">
        <f t="shared" si="10"/>
        <v>2.9848821874287923</v>
      </c>
      <c r="I375" s="118">
        <f t="shared" si="11"/>
        <v>3.1450485852835719E-4</v>
      </c>
      <c r="J375" s="119">
        <v>21.360788020000001</v>
      </c>
      <c r="K375" s="119">
        <v>67.172052631578893</v>
      </c>
      <c r="M375"/>
      <c r="N375" s="161" t="s">
        <v>3248</v>
      </c>
    </row>
    <row r="376" spans="1:14" ht="12.75" x14ac:dyDescent="0.2">
      <c r="A376" s="116" t="s">
        <v>2077</v>
      </c>
      <c r="B376" s="59" t="s">
        <v>537</v>
      </c>
      <c r="C376" s="59" t="s">
        <v>871</v>
      </c>
      <c r="D376" s="116" t="s">
        <v>210</v>
      </c>
      <c r="E376" s="116" t="s">
        <v>998</v>
      </c>
      <c r="F376" s="117">
        <v>4.6478807460000002</v>
      </c>
      <c r="G376" s="117">
        <v>1.3529455460000002</v>
      </c>
      <c r="H376" s="74">
        <f t="shared" si="10"/>
        <v>2.4353790215293705</v>
      </c>
      <c r="I376" s="118">
        <f t="shared" si="11"/>
        <v>3.1405426936136397E-4</v>
      </c>
      <c r="J376" s="119">
        <v>34.63863602</v>
      </c>
      <c r="K376" s="119">
        <v>35.567</v>
      </c>
      <c r="M376"/>
      <c r="N376" s="161" t="s">
        <v>3248</v>
      </c>
    </row>
    <row r="377" spans="1:14" ht="12.75" x14ac:dyDescent="0.2">
      <c r="A377" s="116" t="s">
        <v>1643</v>
      </c>
      <c r="B377" s="116" t="s">
        <v>166</v>
      </c>
      <c r="C377" s="116" t="s">
        <v>650</v>
      </c>
      <c r="D377" s="116" t="s">
        <v>210</v>
      </c>
      <c r="E377" s="116" t="s">
        <v>212</v>
      </c>
      <c r="F377" s="117">
        <v>4.6412794699999997</v>
      </c>
      <c r="G377" s="117">
        <v>7.0186413600000002</v>
      </c>
      <c r="H377" s="74">
        <f t="shared" si="10"/>
        <v>-0.33872109544574314</v>
      </c>
      <c r="I377" s="118">
        <f t="shared" si="11"/>
        <v>3.1360822544923968E-4</v>
      </c>
      <c r="J377" s="119">
        <v>211.43494426859999</v>
      </c>
      <c r="K377" s="119">
        <v>5.3033157894736798</v>
      </c>
      <c r="M377"/>
      <c r="N377" s="161" t="s">
        <v>3248</v>
      </c>
    </row>
    <row r="378" spans="1:14" ht="12.75" x14ac:dyDescent="0.2">
      <c r="A378" s="116" t="s">
        <v>2561</v>
      </c>
      <c r="B378" s="59" t="s">
        <v>207</v>
      </c>
      <c r="C378" s="59" t="s">
        <v>876</v>
      </c>
      <c r="D378" s="116" t="s">
        <v>210</v>
      </c>
      <c r="E378" s="116" t="s">
        <v>998</v>
      </c>
      <c r="F378" s="117">
        <v>4.6172104970000003</v>
      </c>
      <c r="G378" s="117">
        <v>6.9061874589999999</v>
      </c>
      <c r="H378" s="74">
        <f t="shared" si="10"/>
        <v>-0.33143857961993961</v>
      </c>
      <c r="I378" s="118">
        <f t="shared" si="11"/>
        <v>3.1198190064813574E-4</v>
      </c>
      <c r="J378" s="119">
        <v>171.55414530000002</v>
      </c>
      <c r="K378" s="119">
        <v>17.5598947368421</v>
      </c>
      <c r="M378"/>
      <c r="N378" s="161" t="s">
        <v>3248</v>
      </c>
    </row>
    <row r="379" spans="1:14" ht="12.75" x14ac:dyDescent="0.2">
      <c r="A379" s="116" t="s">
        <v>2274</v>
      </c>
      <c r="B379" s="59" t="s">
        <v>238</v>
      </c>
      <c r="C379" s="59" t="s">
        <v>872</v>
      </c>
      <c r="D379" s="116" t="s">
        <v>210</v>
      </c>
      <c r="E379" s="116" t="s">
        <v>998</v>
      </c>
      <c r="F379" s="117">
        <v>4.5979654100000005</v>
      </c>
      <c r="G379" s="117">
        <v>6.6302239099999998</v>
      </c>
      <c r="H379" s="74">
        <f t="shared" si="10"/>
        <v>-0.30651430895642251</v>
      </c>
      <c r="I379" s="118">
        <f t="shared" si="11"/>
        <v>3.1068152267656619E-4</v>
      </c>
      <c r="J379" s="119">
        <v>22.46085364</v>
      </c>
      <c r="K379" s="119">
        <v>16.500105263157899</v>
      </c>
      <c r="M379"/>
      <c r="N379" s="161" t="s">
        <v>3248</v>
      </c>
    </row>
    <row r="380" spans="1:14" ht="12.75" x14ac:dyDescent="0.2">
      <c r="A380" s="116" t="s">
        <v>2231</v>
      </c>
      <c r="B380" s="116" t="s">
        <v>290</v>
      </c>
      <c r="C380" s="116" t="s">
        <v>872</v>
      </c>
      <c r="D380" s="116" t="s">
        <v>210</v>
      </c>
      <c r="E380" s="116" t="s">
        <v>998</v>
      </c>
      <c r="F380" s="117">
        <v>4.5617886500000004</v>
      </c>
      <c r="G380" s="117">
        <v>7.4131197200000001</v>
      </c>
      <c r="H380" s="74">
        <f t="shared" si="10"/>
        <v>-0.38463307995786689</v>
      </c>
      <c r="I380" s="118">
        <f t="shared" si="11"/>
        <v>3.0823708260795227E-4</v>
      </c>
      <c r="J380" s="119">
        <v>171.3525331457808</v>
      </c>
      <c r="K380" s="119">
        <v>8.2158947368421096</v>
      </c>
      <c r="M380"/>
      <c r="N380" s="161" t="s">
        <v>3248</v>
      </c>
    </row>
    <row r="381" spans="1:14" ht="12.75" x14ac:dyDescent="0.2">
      <c r="A381" s="116" t="s">
        <v>1793</v>
      </c>
      <c r="B381" s="59" t="s">
        <v>11</v>
      </c>
      <c r="C381" s="59" t="s">
        <v>875</v>
      </c>
      <c r="D381" s="116" t="s">
        <v>812</v>
      </c>
      <c r="E381" s="116" t="s">
        <v>998</v>
      </c>
      <c r="F381" s="117">
        <v>4.5601828399999995</v>
      </c>
      <c r="G381" s="117">
        <v>1.20566171</v>
      </c>
      <c r="H381" s="74">
        <f t="shared" si="10"/>
        <v>2.7823070950805922</v>
      </c>
      <c r="I381" s="118">
        <f t="shared" si="11"/>
        <v>3.0812857907400995E-4</v>
      </c>
      <c r="J381" s="119">
        <v>85.271806489999989</v>
      </c>
      <c r="K381" s="119">
        <v>14.8465789473684</v>
      </c>
      <c r="M381"/>
      <c r="N381" s="161" t="s">
        <v>3248</v>
      </c>
    </row>
    <row r="382" spans="1:14" ht="12.75" x14ac:dyDescent="0.2">
      <c r="A382" s="116" t="s">
        <v>3238</v>
      </c>
      <c r="B382" s="59" t="s">
        <v>3245</v>
      </c>
      <c r="C382" s="59" t="s">
        <v>650</v>
      </c>
      <c r="D382" s="116" t="s">
        <v>211</v>
      </c>
      <c r="E382" s="116" t="s">
        <v>998</v>
      </c>
      <c r="F382" s="117">
        <v>4.5207828099999992</v>
      </c>
      <c r="G382" s="117">
        <v>3.2129547999999999</v>
      </c>
      <c r="H382" s="74">
        <f t="shared" si="10"/>
        <v>0.40704836868542293</v>
      </c>
      <c r="I382" s="118">
        <f t="shared" si="11"/>
        <v>3.0546634475461294E-4</v>
      </c>
      <c r="J382" s="119">
        <v>5.9896525</v>
      </c>
      <c r="K382" s="119">
        <v>118.89042105263201</v>
      </c>
      <c r="M382"/>
      <c r="N382" s="161" t="s">
        <v>3248</v>
      </c>
    </row>
    <row r="383" spans="1:14" ht="12.75" x14ac:dyDescent="0.2">
      <c r="A383" s="116" t="s">
        <v>2344</v>
      </c>
      <c r="B383" s="59" t="s">
        <v>228</v>
      </c>
      <c r="C383" s="59" t="s">
        <v>872</v>
      </c>
      <c r="D383" s="116" t="s">
        <v>210</v>
      </c>
      <c r="E383" s="116" t="s">
        <v>998</v>
      </c>
      <c r="F383" s="117">
        <v>4.50616225</v>
      </c>
      <c r="G383" s="117">
        <v>0.6867801899999999</v>
      </c>
      <c r="H383" s="74">
        <f t="shared" si="10"/>
        <v>5.5612874622956152</v>
      </c>
      <c r="I383" s="118">
        <f t="shared" si="11"/>
        <v>3.0447844305502535E-4</v>
      </c>
      <c r="J383" s="119">
        <v>8.2677514100000007</v>
      </c>
      <c r="K383" s="119">
        <v>18.002631578947401</v>
      </c>
      <c r="M383"/>
      <c r="N383" s="161" t="s">
        <v>3248</v>
      </c>
    </row>
    <row r="384" spans="1:14" ht="12.75" x14ac:dyDescent="0.2">
      <c r="A384" s="116" t="s">
        <v>1911</v>
      </c>
      <c r="B384" s="59" t="s">
        <v>261</v>
      </c>
      <c r="C384" s="59" t="s">
        <v>273</v>
      </c>
      <c r="D384" s="116" t="s">
        <v>211</v>
      </c>
      <c r="E384" s="116" t="s">
        <v>212</v>
      </c>
      <c r="F384" s="117">
        <v>4.4960210259999993</v>
      </c>
      <c r="G384" s="117">
        <v>31.563398497999998</v>
      </c>
      <c r="H384" s="74">
        <f t="shared" si="10"/>
        <v>-0.85755586407196016</v>
      </c>
      <c r="I384" s="118">
        <f t="shared" si="11"/>
        <v>3.0379320716628376E-4</v>
      </c>
      <c r="J384" s="119">
        <v>1753.547638774</v>
      </c>
      <c r="K384" s="119">
        <v>8.1410526315789493</v>
      </c>
      <c r="M384"/>
      <c r="N384" s="161" t="s">
        <v>3248</v>
      </c>
    </row>
    <row r="385" spans="1:14" ht="12.75" x14ac:dyDescent="0.2">
      <c r="A385" s="116" t="s">
        <v>2063</v>
      </c>
      <c r="B385" s="59" t="s">
        <v>381</v>
      </c>
      <c r="C385" s="59" t="s">
        <v>871</v>
      </c>
      <c r="D385" s="116" t="s">
        <v>210</v>
      </c>
      <c r="E385" s="116" t="s">
        <v>998</v>
      </c>
      <c r="F385" s="117">
        <v>4.4763995300000001</v>
      </c>
      <c r="G385" s="117">
        <v>0.24310689000000002</v>
      </c>
      <c r="H385" s="74">
        <f t="shared" si="10"/>
        <v>17.413297665072346</v>
      </c>
      <c r="I385" s="118">
        <f t="shared" si="11"/>
        <v>3.0246739548418333E-4</v>
      </c>
      <c r="J385" s="119">
        <v>366.61334900000003</v>
      </c>
      <c r="K385" s="119">
        <v>18.397052631578902</v>
      </c>
      <c r="M385"/>
      <c r="N385" s="161" t="s">
        <v>3248</v>
      </c>
    </row>
    <row r="386" spans="1:14" ht="12.75" x14ac:dyDescent="0.2">
      <c r="A386" s="116" t="s">
        <v>1837</v>
      </c>
      <c r="B386" s="59" t="s">
        <v>12</v>
      </c>
      <c r="C386" s="59" t="s">
        <v>875</v>
      </c>
      <c r="D386" s="116" t="s">
        <v>812</v>
      </c>
      <c r="E386" s="116" t="s">
        <v>998</v>
      </c>
      <c r="F386" s="117">
        <v>4.4626037500000004</v>
      </c>
      <c r="G386" s="117">
        <v>1.0636961999999999</v>
      </c>
      <c r="H386" s="74">
        <f t="shared" si="10"/>
        <v>3.195374346547446</v>
      </c>
      <c r="I386" s="118">
        <f t="shared" si="11"/>
        <v>3.0153522363104382E-4</v>
      </c>
      <c r="J386" s="119">
        <v>145.53440433</v>
      </c>
      <c r="K386" s="119">
        <v>9.5601052631578902</v>
      </c>
      <c r="M386"/>
      <c r="N386" s="161" t="s">
        <v>3248</v>
      </c>
    </row>
    <row r="387" spans="1:14" ht="12.75" x14ac:dyDescent="0.2">
      <c r="A387" s="116" t="s">
        <v>2382</v>
      </c>
      <c r="B387" s="59" t="s">
        <v>66</v>
      </c>
      <c r="C387" s="59" t="s">
        <v>870</v>
      </c>
      <c r="D387" s="116" t="s">
        <v>210</v>
      </c>
      <c r="E387" s="116" t="s">
        <v>2912</v>
      </c>
      <c r="F387" s="117">
        <v>4.4363209530000001</v>
      </c>
      <c r="G387" s="117">
        <v>4.7031392089999997</v>
      </c>
      <c r="H387" s="74">
        <f t="shared" si="10"/>
        <v>-5.6731949479490673E-2</v>
      </c>
      <c r="I387" s="118">
        <f t="shared" si="11"/>
        <v>2.9975931218673412E-4</v>
      </c>
      <c r="J387" s="119">
        <v>14.96917257</v>
      </c>
      <c r="K387" s="119">
        <v>20.4012631578947</v>
      </c>
      <c r="M387"/>
      <c r="N387" s="161" t="s">
        <v>3248</v>
      </c>
    </row>
    <row r="388" spans="1:14" ht="12.75" x14ac:dyDescent="0.2">
      <c r="A388" s="116" t="s">
        <v>1798</v>
      </c>
      <c r="B388" s="59" t="s">
        <v>506</v>
      </c>
      <c r="C388" s="59" t="s">
        <v>875</v>
      </c>
      <c r="D388" s="116" t="s">
        <v>211</v>
      </c>
      <c r="E388" s="116" t="s">
        <v>212</v>
      </c>
      <c r="F388" s="117">
        <v>4.4159949550000004</v>
      </c>
      <c r="G388" s="117">
        <v>5.3072462620000005</v>
      </c>
      <c r="H388" s="74">
        <f t="shared" si="10"/>
        <v>-0.16793102543241289</v>
      </c>
      <c r="I388" s="118">
        <f t="shared" si="11"/>
        <v>2.9838589776416658E-4</v>
      </c>
      <c r="J388" s="119">
        <v>354.44745367987122</v>
      </c>
      <c r="K388" s="119">
        <v>40.506842105263203</v>
      </c>
      <c r="M388"/>
      <c r="N388" s="161" t="s">
        <v>3248</v>
      </c>
    </row>
    <row r="389" spans="1:14" ht="12.75" x14ac:dyDescent="0.2">
      <c r="A389" s="116" t="s">
        <v>2609</v>
      </c>
      <c r="B389" s="59" t="s">
        <v>1455</v>
      </c>
      <c r="C389" s="59" t="s">
        <v>876</v>
      </c>
      <c r="D389" s="116" t="s">
        <v>211</v>
      </c>
      <c r="E389" s="116" t="s">
        <v>998</v>
      </c>
      <c r="F389" s="117">
        <v>4.3787316399999998</v>
      </c>
      <c r="G389" s="117">
        <v>2.978691</v>
      </c>
      <c r="H389" s="74">
        <f t="shared" si="10"/>
        <v>0.4700187565611873</v>
      </c>
      <c r="I389" s="118">
        <f t="shared" si="11"/>
        <v>2.9586803988315729E-4</v>
      </c>
      <c r="J389" s="119">
        <v>11.358727179999999</v>
      </c>
      <c r="K389" s="119">
        <v>9.1473684210526294</v>
      </c>
      <c r="M389"/>
      <c r="N389" s="161" t="s">
        <v>3248</v>
      </c>
    </row>
    <row r="390" spans="1:14" ht="12.75" x14ac:dyDescent="0.2">
      <c r="A390" s="116" t="s">
        <v>1764</v>
      </c>
      <c r="B390" s="59" t="s">
        <v>1553</v>
      </c>
      <c r="C390" s="59" t="s">
        <v>875</v>
      </c>
      <c r="D390" s="116" t="s">
        <v>812</v>
      </c>
      <c r="E390" s="116" t="s">
        <v>212</v>
      </c>
      <c r="F390" s="117">
        <v>4.3755448099999992</v>
      </c>
      <c r="G390" s="117">
        <v>4.8904495999999993</v>
      </c>
      <c r="H390" s="74">
        <f t="shared" si="10"/>
        <v>-0.10528782261655456</v>
      </c>
      <c r="I390" s="118">
        <f t="shared" si="11"/>
        <v>2.9565270785939776E-4</v>
      </c>
      <c r="J390" s="119">
        <v>199.09861436369079</v>
      </c>
      <c r="K390" s="119">
        <v>60.229368421052598</v>
      </c>
      <c r="M390"/>
      <c r="N390" s="161" t="s">
        <v>3248</v>
      </c>
    </row>
    <row r="391" spans="1:14" ht="12.75" x14ac:dyDescent="0.2">
      <c r="A391" s="116" t="s">
        <v>2384</v>
      </c>
      <c r="B391" s="59" t="s">
        <v>945</v>
      </c>
      <c r="C391" s="59" t="s">
        <v>870</v>
      </c>
      <c r="D391" s="116" t="s">
        <v>210</v>
      </c>
      <c r="E391" s="116" t="s">
        <v>2912</v>
      </c>
      <c r="F391" s="117">
        <v>4.3691314849256395</v>
      </c>
      <c r="G391" s="117">
        <v>2.46026372344196</v>
      </c>
      <c r="H391" s="74">
        <f t="shared" ref="H391:H454" si="12">IF(ISERROR(F391/G391-1),"",IF((F391/G391-1)&gt;10000%,"",F391/G391-1))</f>
        <v>0.77587932679555749</v>
      </c>
      <c r="I391" s="118">
        <f t="shared" ref="I391:I454" si="13">F391/$F$1062</f>
        <v>2.9521936366868495E-4</v>
      </c>
      <c r="J391" s="119">
        <v>21.002926689013499</v>
      </c>
      <c r="K391" s="119">
        <v>32.106157894736803</v>
      </c>
      <c r="M391"/>
      <c r="N391" s="161" t="s">
        <v>3248</v>
      </c>
    </row>
    <row r="392" spans="1:14" ht="12.75" x14ac:dyDescent="0.2">
      <c r="A392" s="116" t="s">
        <v>2807</v>
      </c>
      <c r="B392" s="59" t="s">
        <v>2810</v>
      </c>
      <c r="C392" s="59" t="s">
        <v>148</v>
      </c>
      <c r="D392" s="116" t="s">
        <v>812</v>
      </c>
      <c r="E392" s="116" t="s">
        <v>212</v>
      </c>
      <c r="F392" s="117">
        <v>4.3595146500000004</v>
      </c>
      <c r="G392" s="117">
        <v>5.9316498900000001</v>
      </c>
      <c r="H392" s="74">
        <f t="shared" si="12"/>
        <v>-0.26504181284374484</v>
      </c>
      <c r="I392" s="118">
        <f t="shared" si="13"/>
        <v>2.9456956040754497E-4</v>
      </c>
      <c r="J392" s="119">
        <v>337.27257452633199</v>
      </c>
      <c r="K392" s="119">
        <v>96.990631578947401</v>
      </c>
      <c r="M392"/>
      <c r="N392" s="161" t="s">
        <v>3248</v>
      </c>
    </row>
    <row r="393" spans="1:14" ht="12.75" x14ac:dyDescent="0.2">
      <c r="A393" s="116" t="s">
        <v>2712</v>
      </c>
      <c r="B393" s="59" t="s">
        <v>987</v>
      </c>
      <c r="C393" s="59" t="s">
        <v>650</v>
      </c>
      <c r="D393" s="116" t="s">
        <v>210</v>
      </c>
      <c r="E393" s="116" t="s">
        <v>998</v>
      </c>
      <c r="F393" s="117">
        <v>4.3578155000000001</v>
      </c>
      <c r="G393" s="117">
        <v>3.1034431960000002</v>
      </c>
      <c r="H393" s="74">
        <f t="shared" si="12"/>
        <v>0.40418729288061361</v>
      </c>
      <c r="I393" s="118">
        <f t="shared" si="13"/>
        <v>2.9445474995070514E-4</v>
      </c>
      <c r="J393" s="119">
        <v>41.803468420560002</v>
      </c>
      <c r="K393" s="119">
        <v>47.2541578947368</v>
      </c>
      <c r="M393"/>
      <c r="N393" s="161" t="s">
        <v>3248</v>
      </c>
    </row>
    <row r="394" spans="1:14" ht="12.75" x14ac:dyDescent="0.2">
      <c r="A394" s="116" t="s">
        <v>1972</v>
      </c>
      <c r="B394" s="59" t="s">
        <v>93</v>
      </c>
      <c r="C394" s="59" t="s">
        <v>951</v>
      </c>
      <c r="D394" s="116" t="s">
        <v>211</v>
      </c>
      <c r="E394" s="116" t="s">
        <v>212</v>
      </c>
      <c r="F394" s="117">
        <v>4.3457557790000001</v>
      </c>
      <c r="G394" s="117">
        <v>9.8763063300000002</v>
      </c>
      <c r="H394" s="74">
        <f t="shared" si="12"/>
        <v>-0.55998167393821618</v>
      </c>
      <c r="I394" s="118">
        <f t="shared" si="13"/>
        <v>2.9363988247145312E-4</v>
      </c>
      <c r="J394" s="119">
        <v>859.86373135999997</v>
      </c>
      <c r="K394" s="119">
        <v>16.710526315789501</v>
      </c>
      <c r="M394"/>
      <c r="N394" s="161" t="s">
        <v>3248</v>
      </c>
    </row>
    <row r="395" spans="1:14" ht="12.75" x14ac:dyDescent="0.2">
      <c r="A395" s="116" t="s">
        <v>2518</v>
      </c>
      <c r="B395" s="59" t="s">
        <v>242</v>
      </c>
      <c r="C395" s="59" t="s">
        <v>876</v>
      </c>
      <c r="D395" s="116" t="s">
        <v>210</v>
      </c>
      <c r="E395" s="116" t="s">
        <v>998</v>
      </c>
      <c r="F395" s="117">
        <v>4.3129622899999998</v>
      </c>
      <c r="G395" s="117">
        <v>2.87021828</v>
      </c>
      <c r="H395" s="74">
        <f t="shared" si="12"/>
        <v>0.5026600311388163</v>
      </c>
      <c r="I395" s="118">
        <f t="shared" si="13"/>
        <v>2.9142404781679505E-4</v>
      </c>
      <c r="J395" s="119">
        <v>98.416579749999997</v>
      </c>
      <c r="K395" s="119">
        <v>40.100526315789502</v>
      </c>
      <c r="M395"/>
      <c r="N395" s="161" t="s">
        <v>3248</v>
      </c>
    </row>
    <row r="396" spans="1:14" ht="12.75" x14ac:dyDescent="0.2">
      <c r="A396" s="116" t="s">
        <v>2909</v>
      </c>
      <c r="B396" s="59" t="s">
        <v>2910</v>
      </c>
      <c r="C396" s="59" t="s">
        <v>872</v>
      </c>
      <c r="D396" s="116" t="s">
        <v>210</v>
      </c>
      <c r="E396" s="116" t="s">
        <v>998</v>
      </c>
      <c r="F396" s="117">
        <v>4.3116181999999998</v>
      </c>
      <c r="G396" s="117">
        <v>4.18710863</v>
      </c>
      <c r="H396" s="74">
        <f t="shared" si="12"/>
        <v>2.9736407865778247E-2</v>
      </c>
      <c r="I396" s="118">
        <f t="shared" si="13"/>
        <v>2.9133322853248591E-4</v>
      </c>
      <c r="J396" s="119">
        <v>67.442880000000002</v>
      </c>
      <c r="K396" s="119">
        <v>12.414842105263199</v>
      </c>
      <c r="M396"/>
      <c r="N396" s="161" t="s">
        <v>3248</v>
      </c>
    </row>
    <row r="397" spans="1:14" ht="12.75" x14ac:dyDescent="0.2">
      <c r="A397" s="116" t="s">
        <v>2041</v>
      </c>
      <c r="B397" s="59" t="s">
        <v>461</v>
      </c>
      <c r="C397" s="59" t="s">
        <v>871</v>
      </c>
      <c r="D397" s="116" t="s">
        <v>210</v>
      </c>
      <c r="E397" s="116" t="s">
        <v>998</v>
      </c>
      <c r="F397" s="117">
        <v>4.3008404310000001</v>
      </c>
      <c r="G397" s="117">
        <v>17.487835585999999</v>
      </c>
      <c r="H397" s="74">
        <f t="shared" si="12"/>
        <v>-0.754066739142775</v>
      </c>
      <c r="I397" s="118">
        <f t="shared" si="13"/>
        <v>2.9060498171342683E-4</v>
      </c>
      <c r="J397" s="119">
        <v>69.810004719999995</v>
      </c>
      <c r="K397" s="119">
        <v>11.7914210526316</v>
      </c>
      <c r="M397"/>
      <c r="N397" s="161" t="s">
        <v>3248</v>
      </c>
    </row>
    <row r="398" spans="1:14" ht="12.75" x14ac:dyDescent="0.2">
      <c r="A398" s="116" t="s">
        <v>1838</v>
      </c>
      <c r="B398" s="59" t="s">
        <v>5</v>
      </c>
      <c r="C398" s="59" t="s">
        <v>875</v>
      </c>
      <c r="D398" s="116" t="s">
        <v>812</v>
      </c>
      <c r="E398" s="116" t="s">
        <v>998</v>
      </c>
      <c r="F398" s="117">
        <v>4.2767241399999998</v>
      </c>
      <c r="G398" s="117">
        <v>0.17987166800000001</v>
      </c>
      <c r="H398" s="74">
        <f t="shared" si="12"/>
        <v>22.776530164828401</v>
      </c>
      <c r="I398" s="118">
        <f t="shared" si="13"/>
        <v>2.8897545966593684E-4</v>
      </c>
      <c r="J398" s="119">
        <v>77.913791858847006</v>
      </c>
      <c r="K398" s="119">
        <v>69.566052631578998</v>
      </c>
      <c r="M398"/>
      <c r="N398" s="161" t="s">
        <v>3248</v>
      </c>
    </row>
    <row r="399" spans="1:14" ht="12.75" x14ac:dyDescent="0.2">
      <c r="A399" s="116" t="s">
        <v>2144</v>
      </c>
      <c r="B399" s="59" t="s">
        <v>923</v>
      </c>
      <c r="C399" s="59" t="s">
        <v>875</v>
      </c>
      <c r="D399" s="116" t="s">
        <v>211</v>
      </c>
      <c r="E399" s="116" t="s">
        <v>212</v>
      </c>
      <c r="F399" s="117">
        <v>4.2709660700000001</v>
      </c>
      <c r="G399" s="117">
        <v>2.3005969700000004</v>
      </c>
      <c r="H399" s="74">
        <f t="shared" si="12"/>
        <v>0.85645992135684645</v>
      </c>
      <c r="I399" s="118">
        <f t="shared" si="13"/>
        <v>2.885863906330582E-4</v>
      </c>
      <c r="J399" s="119">
        <v>60.57768239</v>
      </c>
      <c r="K399" s="119">
        <v>11.0239473684211</v>
      </c>
      <c r="M399"/>
      <c r="N399" s="161" t="s">
        <v>3248</v>
      </c>
    </row>
    <row r="400" spans="1:14" ht="12.75" x14ac:dyDescent="0.2">
      <c r="A400" s="116" t="s">
        <v>2315</v>
      </c>
      <c r="B400" s="59" t="s">
        <v>230</v>
      </c>
      <c r="C400" s="59" t="s">
        <v>872</v>
      </c>
      <c r="D400" s="116" t="s">
        <v>210</v>
      </c>
      <c r="E400" s="116" t="s">
        <v>998</v>
      </c>
      <c r="F400" s="117">
        <v>4.20713764</v>
      </c>
      <c r="G400" s="117">
        <v>1.0053454900000001</v>
      </c>
      <c r="H400" s="74">
        <f t="shared" si="12"/>
        <v>3.1847680044797331</v>
      </c>
      <c r="I400" s="118">
        <f t="shared" si="13"/>
        <v>2.8427354526468587E-4</v>
      </c>
      <c r="J400" s="119">
        <v>7.3136842400000006</v>
      </c>
      <c r="K400" s="119">
        <v>17.793315789473699</v>
      </c>
      <c r="M400"/>
      <c r="N400" s="161" t="s">
        <v>3248</v>
      </c>
    </row>
    <row r="401" spans="1:14" ht="12.75" x14ac:dyDescent="0.2">
      <c r="A401" s="116" t="s">
        <v>1785</v>
      </c>
      <c r="B401" s="59" t="s">
        <v>174</v>
      </c>
      <c r="C401" s="59" t="s">
        <v>875</v>
      </c>
      <c r="D401" s="116" t="s">
        <v>211</v>
      </c>
      <c r="E401" s="116" t="s">
        <v>998</v>
      </c>
      <c r="F401" s="117">
        <v>4.2023713349999996</v>
      </c>
      <c r="G401" s="117">
        <v>4.3397023600000004</v>
      </c>
      <c r="H401" s="74">
        <f t="shared" si="12"/>
        <v>-3.1645263570564519E-2</v>
      </c>
      <c r="I401" s="118">
        <f t="shared" si="13"/>
        <v>2.8395148914575109E-4</v>
      </c>
      <c r="J401" s="119">
        <v>239.66217409000001</v>
      </c>
      <c r="K401" s="119">
        <v>11.393000000000001</v>
      </c>
      <c r="M401"/>
      <c r="N401" s="161" t="s">
        <v>3248</v>
      </c>
    </row>
    <row r="402" spans="1:14" ht="12.75" x14ac:dyDescent="0.2">
      <c r="A402" s="116" t="s">
        <v>2163</v>
      </c>
      <c r="B402" s="59" t="s">
        <v>406</v>
      </c>
      <c r="C402" s="59" t="s">
        <v>875</v>
      </c>
      <c r="D402" s="116" t="s">
        <v>211</v>
      </c>
      <c r="E402" s="116" t="s">
        <v>212</v>
      </c>
      <c r="F402" s="117">
        <v>4.1903402329999997</v>
      </c>
      <c r="G402" s="117">
        <v>3.5857535660000002</v>
      </c>
      <c r="H402" s="74">
        <f t="shared" si="12"/>
        <v>0.16860798040687208</v>
      </c>
      <c r="I402" s="118">
        <f t="shared" si="13"/>
        <v>2.8313855543365577E-4</v>
      </c>
      <c r="J402" s="119">
        <v>38.603924130000003</v>
      </c>
      <c r="K402" s="119">
        <v>33.787789473684199</v>
      </c>
      <c r="M402"/>
      <c r="N402" s="161" t="s">
        <v>3248</v>
      </c>
    </row>
    <row r="403" spans="1:14" ht="12.75" x14ac:dyDescent="0.2">
      <c r="A403" s="116" t="s">
        <v>1946</v>
      </c>
      <c r="B403" s="59" t="s">
        <v>1947</v>
      </c>
      <c r="C403" s="59" t="s">
        <v>273</v>
      </c>
      <c r="D403" s="116" t="s">
        <v>812</v>
      </c>
      <c r="E403" s="116" t="s">
        <v>212</v>
      </c>
      <c r="F403" s="117">
        <v>4.1869586500000002</v>
      </c>
      <c r="G403" s="117">
        <v>3.3033888399999998</v>
      </c>
      <c r="H403" s="74">
        <f t="shared" si="12"/>
        <v>0.26747375280228902</v>
      </c>
      <c r="I403" s="118">
        <f t="shared" si="13"/>
        <v>2.8291006407675864E-4</v>
      </c>
      <c r="J403" s="119">
        <v>272.62979731840005</v>
      </c>
      <c r="K403" s="119">
        <v>22.821999999999999</v>
      </c>
      <c r="M403"/>
      <c r="N403" s="161" t="s">
        <v>3248</v>
      </c>
    </row>
    <row r="404" spans="1:14" ht="12.75" x14ac:dyDescent="0.2">
      <c r="A404" s="116" t="s">
        <v>2823</v>
      </c>
      <c r="B404" s="59" t="s">
        <v>374</v>
      </c>
      <c r="C404" s="59" t="s">
        <v>875</v>
      </c>
      <c r="D404" s="116" t="s">
        <v>812</v>
      </c>
      <c r="E404" s="116" t="s">
        <v>212</v>
      </c>
      <c r="F404" s="117">
        <v>4.1694671630000002</v>
      </c>
      <c r="G404" s="117">
        <v>12.075046478000001</v>
      </c>
      <c r="H404" s="74">
        <f t="shared" si="12"/>
        <v>-0.65470384146375626</v>
      </c>
      <c r="I404" s="118">
        <f t="shared" si="13"/>
        <v>2.8172817571300136E-4</v>
      </c>
      <c r="J404" s="119">
        <v>340.49927388539811</v>
      </c>
      <c r="K404" s="119">
        <v>68.613157894736801</v>
      </c>
      <c r="M404"/>
      <c r="N404" s="161" t="s">
        <v>3248</v>
      </c>
    </row>
    <row r="405" spans="1:14" ht="12.75" x14ac:dyDescent="0.2">
      <c r="A405" s="116" t="s">
        <v>1648</v>
      </c>
      <c r="B405" s="59" t="s">
        <v>935</v>
      </c>
      <c r="C405" s="59" t="s">
        <v>650</v>
      </c>
      <c r="D405" s="116" t="s">
        <v>210</v>
      </c>
      <c r="E405" s="116" t="s">
        <v>998</v>
      </c>
      <c r="F405" s="117">
        <v>4.1672231850000001</v>
      </c>
      <c r="G405" s="117">
        <v>1.8619443999999998</v>
      </c>
      <c r="H405" s="74">
        <f t="shared" si="12"/>
        <v>1.2381029127400369</v>
      </c>
      <c r="I405" s="118">
        <f t="shared" si="13"/>
        <v>2.8157655158369052E-4</v>
      </c>
      <c r="J405" s="119">
        <v>50.560939998030001</v>
      </c>
      <c r="K405" s="119">
        <v>14.289315789473701</v>
      </c>
      <c r="M405"/>
      <c r="N405" s="161" t="s">
        <v>3248</v>
      </c>
    </row>
    <row r="406" spans="1:14" ht="12.75" x14ac:dyDescent="0.2">
      <c r="A406" s="116" t="s">
        <v>1775</v>
      </c>
      <c r="B406" s="59" t="s">
        <v>2647</v>
      </c>
      <c r="C406" s="59" t="s">
        <v>875</v>
      </c>
      <c r="D406" s="116" t="s">
        <v>812</v>
      </c>
      <c r="E406" s="116" t="s">
        <v>998</v>
      </c>
      <c r="F406" s="117">
        <v>4.1309095600000001</v>
      </c>
      <c r="G406" s="117">
        <v>9.1452216400000008</v>
      </c>
      <c r="H406" s="74">
        <f t="shared" si="12"/>
        <v>-0.54829858448351398</v>
      </c>
      <c r="I406" s="118">
        <f t="shared" si="13"/>
        <v>2.7912286363632817E-4</v>
      </c>
      <c r="J406" s="119">
        <v>681.18574680999996</v>
      </c>
      <c r="K406" s="119">
        <v>21.436473684210501</v>
      </c>
      <c r="M406"/>
      <c r="N406" s="161" t="s">
        <v>3248</v>
      </c>
    </row>
    <row r="407" spans="1:14" ht="12.75" x14ac:dyDescent="0.2">
      <c r="A407" s="116" t="s">
        <v>2738</v>
      </c>
      <c r="B407" s="59" t="s">
        <v>1327</v>
      </c>
      <c r="C407" s="59" t="s">
        <v>650</v>
      </c>
      <c r="D407" s="116" t="s">
        <v>210</v>
      </c>
      <c r="E407" s="116" t="s">
        <v>212</v>
      </c>
      <c r="F407" s="117">
        <v>4.1258014799999998</v>
      </c>
      <c r="G407" s="117">
        <v>6.6243531600000001</v>
      </c>
      <c r="H407" s="74">
        <f t="shared" si="12"/>
        <v>-0.37717670233632294</v>
      </c>
      <c r="I407" s="118">
        <f t="shared" si="13"/>
        <v>2.7877771400364453E-4</v>
      </c>
      <c r="J407" s="119">
        <v>106.37598467560001</v>
      </c>
      <c r="K407" s="119">
        <v>52.901894736842102</v>
      </c>
      <c r="M407"/>
      <c r="N407" s="161" t="s">
        <v>3248</v>
      </c>
    </row>
    <row r="408" spans="1:14" ht="12.75" x14ac:dyDescent="0.2">
      <c r="A408" s="116" t="s">
        <v>1759</v>
      </c>
      <c r="B408" s="59" t="s">
        <v>910</v>
      </c>
      <c r="C408" s="59" t="s">
        <v>875</v>
      </c>
      <c r="D408" s="116" t="s">
        <v>211</v>
      </c>
      <c r="E408" s="116" t="s">
        <v>212</v>
      </c>
      <c r="F408" s="117">
        <v>4.0705668719999997</v>
      </c>
      <c r="G408" s="117">
        <v>5.5989049260000003</v>
      </c>
      <c r="H408" s="74">
        <f t="shared" si="12"/>
        <v>-0.27297088880769482</v>
      </c>
      <c r="I408" s="118">
        <f t="shared" si="13"/>
        <v>2.7504554758052142E-4</v>
      </c>
      <c r="J408" s="119">
        <v>325.13408924575373</v>
      </c>
      <c r="K408" s="119">
        <v>45.6047894736842</v>
      </c>
      <c r="M408"/>
      <c r="N408" s="161" t="s">
        <v>3248</v>
      </c>
    </row>
    <row r="409" spans="1:14" ht="12.75" x14ac:dyDescent="0.2">
      <c r="A409" s="116" t="s">
        <v>1771</v>
      </c>
      <c r="B409" s="59" t="s">
        <v>594</v>
      </c>
      <c r="C409" s="59" t="s">
        <v>875</v>
      </c>
      <c r="D409" s="116" t="s">
        <v>211</v>
      </c>
      <c r="E409" s="116" t="s">
        <v>212</v>
      </c>
      <c r="F409" s="117">
        <v>4.0587181819999998</v>
      </c>
      <c r="G409" s="117">
        <v>11.446496359999999</v>
      </c>
      <c r="H409" s="74">
        <f t="shared" si="12"/>
        <v>-0.64541829618858149</v>
      </c>
      <c r="I409" s="118">
        <f t="shared" si="13"/>
        <v>2.7424493932824608E-4</v>
      </c>
      <c r="J409" s="119">
        <v>298.65705504000005</v>
      </c>
      <c r="K409" s="119">
        <v>23.626473684210499</v>
      </c>
      <c r="M409"/>
      <c r="N409" s="161" t="s">
        <v>3248</v>
      </c>
    </row>
    <row r="410" spans="1:14" ht="12.75" x14ac:dyDescent="0.2">
      <c r="A410" s="116" t="s">
        <v>2624</v>
      </c>
      <c r="B410" s="59" t="s">
        <v>337</v>
      </c>
      <c r="C410" s="59" t="s">
        <v>650</v>
      </c>
      <c r="D410" s="116" t="s">
        <v>211</v>
      </c>
      <c r="E410" s="116" t="s">
        <v>998</v>
      </c>
      <c r="F410" s="117">
        <v>4.0212555380000001</v>
      </c>
      <c r="G410" s="117">
        <v>4.5102460510000002</v>
      </c>
      <c r="H410" s="74">
        <f t="shared" si="12"/>
        <v>-0.10841770215431645</v>
      </c>
      <c r="I410" s="118">
        <f t="shared" si="13"/>
        <v>2.717136129167649E-4</v>
      </c>
      <c r="J410" s="119">
        <v>84.255020451668997</v>
      </c>
      <c r="K410" s="119">
        <v>27.3618421052632</v>
      </c>
      <c r="M410"/>
      <c r="N410" s="161" t="s">
        <v>3248</v>
      </c>
    </row>
    <row r="411" spans="1:14" ht="12.75" x14ac:dyDescent="0.2">
      <c r="A411" s="116" t="s">
        <v>2751</v>
      </c>
      <c r="B411" s="59" t="s">
        <v>1632</v>
      </c>
      <c r="C411" s="59" t="s">
        <v>650</v>
      </c>
      <c r="D411" s="116" t="s">
        <v>210</v>
      </c>
      <c r="E411" s="116" t="s">
        <v>998</v>
      </c>
      <c r="F411" s="117">
        <v>4.0206744900000002</v>
      </c>
      <c r="G411" s="117">
        <v>6.6848221199999998</v>
      </c>
      <c r="H411" s="74">
        <f t="shared" si="12"/>
        <v>-0.39853680205330577</v>
      </c>
      <c r="I411" s="118">
        <f t="shared" si="13"/>
        <v>2.7167435188252666E-4</v>
      </c>
      <c r="J411" s="119">
        <v>19.158568646580001</v>
      </c>
      <c r="K411" s="119">
        <v>201.057631578947</v>
      </c>
      <c r="M411"/>
      <c r="N411" s="161" t="s">
        <v>3248</v>
      </c>
    </row>
    <row r="412" spans="1:14" ht="12.75" x14ac:dyDescent="0.2">
      <c r="A412" s="116" t="s">
        <v>1658</v>
      </c>
      <c r="B412" s="59" t="s">
        <v>134</v>
      </c>
      <c r="C412" s="59" t="s">
        <v>650</v>
      </c>
      <c r="D412" s="116" t="s">
        <v>210</v>
      </c>
      <c r="E412" s="116" t="s">
        <v>998</v>
      </c>
      <c r="F412" s="117">
        <v>4.0093275989999997</v>
      </c>
      <c r="G412" s="117">
        <v>3.7408530600000001</v>
      </c>
      <c r="H412" s="74">
        <f t="shared" si="12"/>
        <v>7.1768266407127967E-2</v>
      </c>
      <c r="I412" s="118">
        <f t="shared" si="13"/>
        <v>2.7090764986126785E-4</v>
      </c>
      <c r="J412" s="119">
        <v>43.373089925499997</v>
      </c>
      <c r="K412" s="119">
        <v>55.611631578947403</v>
      </c>
      <c r="M412"/>
      <c r="N412" s="161" t="s">
        <v>3248</v>
      </c>
    </row>
    <row r="413" spans="1:14" ht="12.75" x14ac:dyDescent="0.2">
      <c r="A413" s="116" t="s">
        <v>1790</v>
      </c>
      <c r="B413" s="59" t="s">
        <v>310</v>
      </c>
      <c r="C413" s="59" t="s">
        <v>875</v>
      </c>
      <c r="D413" s="116" t="s">
        <v>211</v>
      </c>
      <c r="E413" s="116" t="s">
        <v>998</v>
      </c>
      <c r="F413" s="117">
        <v>3.994358584</v>
      </c>
      <c r="G413" s="117">
        <v>7.1979651870000003</v>
      </c>
      <c r="H413" s="74">
        <f t="shared" si="12"/>
        <v>-0.44507114438201578</v>
      </c>
      <c r="I413" s="118">
        <f t="shared" si="13"/>
        <v>2.6989620328468991E-4</v>
      </c>
      <c r="J413" s="119">
        <v>332.16255882196202</v>
      </c>
      <c r="K413" s="119">
        <v>48.579526315789501</v>
      </c>
      <c r="M413"/>
      <c r="N413" s="161" t="s">
        <v>3248</v>
      </c>
    </row>
    <row r="414" spans="1:14" ht="12.75" x14ac:dyDescent="0.2">
      <c r="A414" s="116" t="s">
        <v>1874</v>
      </c>
      <c r="B414" s="59" t="s">
        <v>24</v>
      </c>
      <c r="C414" s="59" t="s">
        <v>1861</v>
      </c>
      <c r="D414" s="116" t="s">
        <v>211</v>
      </c>
      <c r="E414" s="116" t="s">
        <v>212</v>
      </c>
      <c r="F414" s="117">
        <v>3.9358558800000001</v>
      </c>
      <c r="G414" s="117">
        <v>2.24059739</v>
      </c>
      <c r="H414" s="74">
        <f t="shared" si="12"/>
        <v>0.75661004407400467</v>
      </c>
      <c r="I414" s="118">
        <f t="shared" si="13"/>
        <v>2.6594321374721176E-4</v>
      </c>
      <c r="J414" s="119">
        <v>145.82940056999999</v>
      </c>
      <c r="K414" s="119">
        <v>16.235473684210501</v>
      </c>
      <c r="M414"/>
      <c r="N414" s="161" t="s">
        <v>3248</v>
      </c>
    </row>
    <row r="415" spans="1:14" ht="12.75" x14ac:dyDescent="0.2">
      <c r="A415" s="116" t="s">
        <v>2051</v>
      </c>
      <c r="B415" s="59" t="s">
        <v>610</v>
      </c>
      <c r="C415" s="59" t="s">
        <v>871</v>
      </c>
      <c r="D415" s="116" t="s">
        <v>210</v>
      </c>
      <c r="E415" s="116" t="s">
        <v>998</v>
      </c>
      <c r="F415" s="117">
        <v>3.8804366749999999</v>
      </c>
      <c r="G415" s="117">
        <v>6.0779949259999997</v>
      </c>
      <c r="H415" s="74">
        <f t="shared" si="12"/>
        <v>-0.36155973766931704</v>
      </c>
      <c r="I415" s="118">
        <f t="shared" si="13"/>
        <v>2.6219857422524439E-4</v>
      </c>
      <c r="J415" s="119">
        <v>28.20963077</v>
      </c>
      <c r="K415" s="119">
        <v>43.376210526315802</v>
      </c>
      <c r="M415"/>
      <c r="N415" s="161" t="s">
        <v>3248</v>
      </c>
    </row>
    <row r="416" spans="1:14" ht="12.75" x14ac:dyDescent="0.2">
      <c r="A416" s="116" t="s">
        <v>2830</v>
      </c>
      <c r="B416" s="116" t="s">
        <v>303</v>
      </c>
      <c r="C416" s="116" t="s">
        <v>870</v>
      </c>
      <c r="D416" s="116" t="s">
        <v>210</v>
      </c>
      <c r="E416" s="116" t="s">
        <v>2912</v>
      </c>
      <c r="F416" s="117">
        <v>3.8460118400000001</v>
      </c>
      <c r="G416" s="117">
        <v>5.3677095369999996</v>
      </c>
      <c r="H416" s="74">
        <f t="shared" si="12"/>
        <v>-0.28349106569773019</v>
      </c>
      <c r="I416" s="118">
        <f t="shared" si="13"/>
        <v>2.598725105857858E-4</v>
      </c>
      <c r="J416" s="119">
        <v>690.90225566999993</v>
      </c>
      <c r="K416" s="119">
        <v>5.79689473684211</v>
      </c>
      <c r="M416"/>
      <c r="N416" s="161" t="s">
        <v>3248</v>
      </c>
    </row>
    <row r="417" spans="1:14" ht="12.75" x14ac:dyDescent="0.2">
      <c r="A417" s="116" t="s">
        <v>2877</v>
      </c>
      <c r="B417" s="59" t="s">
        <v>1595</v>
      </c>
      <c r="C417" s="59" t="s">
        <v>650</v>
      </c>
      <c r="D417" s="116" t="s">
        <v>211</v>
      </c>
      <c r="E417" s="116" t="s">
        <v>212</v>
      </c>
      <c r="F417" s="117">
        <v>3.8301795150000002</v>
      </c>
      <c r="G417" s="117">
        <v>9.2717983430000004</v>
      </c>
      <c r="H417" s="74">
        <f t="shared" si="12"/>
        <v>-0.58690004103770232</v>
      </c>
      <c r="I417" s="118">
        <f t="shared" si="13"/>
        <v>2.588027307157997E-4</v>
      </c>
      <c r="J417" s="119">
        <v>179.15073749999999</v>
      </c>
      <c r="K417" s="119">
        <v>22.2097894736842</v>
      </c>
      <c r="M417"/>
      <c r="N417" s="161" t="s">
        <v>3248</v>
      </c>
    </row>
    <row r="418" spans="1:14" ht="12.75" x14ac:dyDescent="0.2">
      <c r="A418" s="116" t="s">
        <v>2843</v>
      </c>
      <c r="B418" s="59" t="s">
        <v>182</v>
      </c>
      <c r="C418" s="59" t="s">
        <v>870</v>
      </c>
      <c r="D418" s="116" t="s">
        <v>210</v>
      </c>
      <c r="E418" s="116" t="s">
        <v>998</v>
      </c>
      <c r="F418" s="117">
        <v>3.8203130159999996</v>
      </c>
      <c r="G418" s="117">
        <v>7.1547862950000001</v>
      </c>
      <c r="H418" s="74">
        <f t="shared" si="12"/>
        <v>-0.46604792114199689</v>
      </c>
      <c r="I418" s="118">
        <f t="shared" si="13"/>
        <v>2.5813605781605577E-4</v>
      </c>
      <c r="J418" s="119">
        <v>273.05684000000002</v>
      </c>
      <c r="K418" s="119">
        <v>8.4076315789473703</v>
      </c>
      <c r="M418"/>
      <c r="N418" s="161" t="s">
        <v>3248</v>
      </c>
    </row>
    <row r="419" spans="1:14" ht="12.75" x14ac:dyDescent="0.2">
      <c r="A419" s="116" t="s">
        <v>2623</v>
      </c>
      <c r="B419" s="59" t="s">
        <v>471</v>
      </c>
      <c r="C419" s="59" t="s">
        <v>650</v>
      </c>
      <c r="D419" s="116" t="s">
        <v>211</v>
      </c>
      <c r="E419" s="116" t="s">
        <v>212</v>
      </c>
      <c r="F419" s="117">
        <v>3.81009529</v>
      </c>
      <c r="G419" s="117">
        <v>2.4163452300000001</v>
      </c>
      <c r="H419" s="74">
        <f t="shared" si="12"/>
        <v>0.57680088204945767</v>
      </c>
      <c r="I419" s="118">
        <f t="shared" si="13"/>
        <v>2.5744565273709026E-4</v>
      </c>
      <c r="J419" s="119">
        <v>17.009239559999997</v>
      </c>
      <c r="K419" s="119">
        <v>194.91752631578899</v>
      </c>
      <c r="M419"/>
      <c r="N419" s="161" t="s">
        <v>3248</v>
      </c>
    </row>
    <row r="420" spans="1:14" ht="12.75" x14ac:dyDescent="0.2">
      <c r="A420" s="116" t="s">
        <v>1649</v>
      </c>
      <c r="B420" s="59" t="s">
        <v>933</v>
      </c>
      <c r="C420" s="59" t="s">
        <v>650</v>
      </c>
      <c r="D420" s="116" t="s">
        <v>210</v>
      </c>
      <c r="E420" s="116" t="s">
        <v>998</v>
      </c>
      <c r="F420" s="117">
        <v>3.8074823739999997</v>
      </c>
      <c r="G420" s="117">
        <v>9.869416502</v>
      </c>
      <c r="H420" s="74">
        <f t="shared" si="12"/>
        <v>-0.61421403451476309</v>
      </c>
      <c r="I420" s="118">
        <f t="shared" si="13"/>
        <v>2.5726909970784378E-4</v>
      </c>
      <c r="J420" s="119">
        <v>81.496955915374997</v>
      </c>
      <c r="K420" s="119">
        <v>15.705210526315801</v>
      </c>
      <c r="M420"/>
      <c r="N420" s="161" t="s">
        <v>3248</v>
      </c>
    </row>
    <row r="421" spans="1:14" ht="12.75" x14ac:dyDescent="0.2">
      <c r="A421" s="116" t="s">
        <v>2507</v>
      </c>
      <c r="B421" s="59" t="s">
        <v>52</v>
      </c>
      <c r="C421" s="59" t="s">
        <v>876</v>
      </c>
      <c r="D421" s="116" t="s">
        <v>210</v>
      </c>
      <c r="E421" s="116" t="s">
        <v>998</v>
      </c>
      <c r="F421" s="117">
        <v>3.7357313009999999</v>
      </c>
      <c r="G421" s="117">
        <v>4.0174284849999999</v>
      </c>
      <c r="H421" s="74">
        <f t="shared" si="12"/>
        <v>-7.0118779973752265E-2</v>
      </c>
      <c r="I421" s="118">
        <f t="shared" si="13"/>
        <v>2.5242092652132185E-4</v>
      </c>
      <c r="J421" s="119">
        <v>155.8111389</v>
      </c>
      <c r="K421" s="119">
        <v>39.311105263157899</v>
      </c>
      <c r="M421"/>
      <c r="N421" s="161" t="s">
        <v>3248</v>
      </c>
    </row>
    <row r="422" spans="1:14" ht="12.75" x14ac:dyDescent="0.2">
      <c r="A422" s="116" t="s">
        <v>2836</v>
      </c>
      <c r="B422" s="59" t="s">
        <v>375</v>
      </c>
      <c r="C422" s="59" t="s">
        <v>875</v>
      </c>
      <c r="D422" s="116" t="s">
        <v>211</v>
      </c>
      <c r="E422" s="116" t="s">
        <v>212</v>
      </c>
      <c r="F422" s="117">
        <v>3.7333853050000001</v>
      </c>
      <c r="G422" s="117">
        <v>6.3682150399999999</v>
      </c>
      <c r="H422" s="74">
        <f t="shared" si="12"/>
        <v>-0.41374697909070601</v>
      </c>
      <c r="I422" s="118">
        <f t="shared" si="13"/>
        <v>2.5226240910231561E-4</v>
      </c>
      <c r="J422" s="119">
        <v>445.9291249507699</v>
      </c>
      <c r="K422" s="119">
        <v>41.765684210526302</v>
      </c>
      <c r="M422"/>
      <c r="N422" s="161" t="s">
        <v>3248</v>
      </c>
    </row>
    <row r="423" spans="1:14" ht="12.75" x14ac:dyDescent="0.2">
      <c r="A423" s="116" t="s">
        <v>2525</v>
      </c>
      <c r="B423" s="59" t="s">
        <v>561</v>
      </c>
      <c r="C423" s="59" t="s">
        <v>876</v>
      </c>
      <c r="D423" s="116" t="s">
        <v>210</v>
      </c>
      <c r="E423" s="116" t="s">
        <v>998</v>
      </c>
      <c r="F423" s="117">
        <v>3.7247049300000001</v>
      </c>
      <c r="G423" s="117">
        <v>3.6906406299999999</v>
      </c>
      <c r="H423" s="74">
        <f t="shared" si="12"/>
        <v>9.2299151868384666E-3</v>
      </c>
      <c r="I423" s="118">
        <f t="shared" si="13"/>
        <v>2.5167588182733037E-4</v>
      </c>
      <c r="J423" s="119">
        <v>163.2159383</v>
      </c>
      <c r="K423" s="119">
        <v>22.443000000000001</v>
      </c>
      <c r="M423"/>
      <c r="N423" s="161" t="s">
        <v>3248</v>
      </c>
    </row>
    <row r="424" spans="1:14" ht="12.75" x14ac:dyDescent="0.2">
      <c r="A424" s="116" t="s">
        <v>2080</v>
      </c>
      <c r="B424" s="59" t="s">
        <v>521</v>
      </c>
      <c r="C424" s="59" t="s">
        <v>871</v>
      </c>
      <c r="D424" s="116" t="s">
        <v>210</v>
      </c>
      <c r="E424" s="116" t="s">
        <v>998</v>
      </c>
      <c r="F424" s="117">
        <v>3.7172996359999999</v>
      </c>
      <c r="G424" s="117">
        <v>6.3639497130000002</v>
      </c>
      <c r="H424" s="74">
        <f t="shared" si="12"/>
        <v>-0.41588167668791265</v>
      </c>
      <c r="I424" s="118">
        <f t="shared" si="13"/>
        <v>2.5117551094355121E-4</v>
      </c>
      <c r="J424" s="119">
        <v>288.06601916000005</v>
      </c>
      <c r="K424" s="119">
        <v>17.276684210526302</v>
      </c>
      <c r="M424"/>
      <c r="N424" s="161" t="s">
        <v>3248</v>
      </c>
    </row>
    <row r="425" spans="1:14" ht="12.75" x14ac:dyDescent="0.2">
      <c r="A425" s="116" t="s">
        <v>1674</v>
      </c>
      <c r="B425" s="59" t="s">
        <v>149</v>
      </c>
      <c r="C425" s="59" t="s">
        <v>650</v>
      </c>
      <c r="D425" s="116" t="s">
        <v>210</v>
      </c>
      <c r="E425" s="116" t="s">
        <v>212</v>
      </c>
      <c r="F425" s="117">
        <v>3.7014242400000001</v>
      </c>
      <c r="G425" s="117">
        <v>1.5906868300000001</v>
      </c>
      <c r="H425" s="74">
        <f t="shared" si="12"/>
        <v>1.3269346110069948</v>
      </c>
      <c r="I425" s="118">
        <f t="shared" si="13"/>
        <v>2.5010282079419811E-4</v>
      </c>
      <c r="J425" s="119">
        <v>62.708793141615502</v>
      </c>
      <c r="K425" s="119">
        <v>37.6603157894737</v>
      </c>
      <c r="M425"/>
      <c r="N425" s="161" t="s">
        <v>3248</v>
      </c>
    </row>
    <row r="426" spans="1:14" ht="12.75" x14ac:dyDescent="0.2">
      <c r="A426" s="116" t="s">
        <v>2218</v>
      </c>
      <c r="B426" s="59" t="s">
        <v>233</v>
      </c>
      <c r="C426" s="59" t="s">
        <v>872</v>
      </c>
      <c r="D426" s="116" t="s">
        <v>210</v>
      </c>
      <c r="E426" s="116" t="s">
        <v>998</v>
      </c>
      <c r="F426" s="117">
        <v>3.65894042</v>
      </c>
      <c r="G426" s="117">
        <v>12.89756934</v>
      </c>
      <c r="H426" s="74">
        <f t="shared" si="12"/>
        <v>-0.71630775353520992</v>
      </c>
      <c r="I426" s="118">
        <f t="shared" si="13"/>
        <v>2.4723221679661013E-4</v>
      </c>
      <c r="J426" s="119">
        <v>12.849264890000001</v>
      </c>
      <c r="K426" s="119">
        <v>15.576210526315799</v>
      </c>
      <c r="M426"/>
      <c r="N426" s="161" t="s">
        <v>3248</v>
      </c>
    </row>
    <row r="427" spans="1:14" ht="12.75" x14ac:dyDescent="0.2">
      <c r="A427" s="116" t="s">
        <v>1769</v>
      </c>
      <c r="B427" s="59" t="s">
        <v>175</v>
      </c>
      <c r="C427" s="59" t="s">
        <v>875</v>
      </c>
      <c r="D427" s="116" t="s">
        <v>211</v>
      </c>
      <c r="E427" s="116" t="s">
        <v>998</v>
      </c>
      <c r="F427" s="117">
        <v>3.644850667</v>
      </c>
      <c r="G427" s="117">
        <v>2.0512604290000001</v>
      </c>
      <c r="H427" s="74">
        <f t="shared" si="12"/>
        <v>0.77688343004641469</v>
      </c>
      <c r="I427" s="118">
        <f t="shared" si="13"/>
        <v>2.4628018137967195E-4</v>
      </c>
      <c r="J427" s="119">
        <v>333.63673215284041</v>
      </c>
      <c r="K427" s="119">
        <v>23.664894736842101</v>
      </c>
      <c r="M427"/>
      <c r="N427" s="161" t="s">
        <v>3248</v>
      </c>
    </row>
    <row r="428" spans="1:14" ht="12.75" x14ac:dyDescent="0.2">
      <c r="A428" s="116" t="s">
        <v>2446</v>
      </c>
      <c r="B428" s="116" t="s">
        <v>2440</v>
      </c>
      <c r="C428" s="59" t="s">
        <v>872</v>
      </c>
      <c r="D428" s="116" t="s">
        <v>211</v>
      </c>
      <c r="E428" s="116" t="s">
        <v>998</v>
      </c>
      <c r="F428" s="117">
        <v>3.64470604</v>
      </c>
      <c r="G428" s="117">
        <v>3.46562978</v>
      </c>
      <c r="H428" s="74">
        <f t="shared" si="12"/>
        <v>5.1672068676648975E-2</v>
      </c>
      <c r="I428" s="118">
        <f t="shared" si="13"/>
        <v>2.4627040902764805E-4</v>
      </c>
      <c r="J428" s="119">
        <v>31.3651986400215</v>
      </c>
      <c r="K428" s="119">
        <v>59.655842105263197</v>
      </c>
      <c r="M428"/>
      <c r="N428" s="161" t="s">
        <v>3248</v>
      </c>
    </row>
    <row r="429" spans="1:14" ht="12.75" x14ac:dyDescent="0.2">
      <c r="A429" s="116" t="s">
        <v>1784</v>
      </c>
      <c r="B429" s="59" t="s">
        <v>593</v>
      </c>
      <c r="C429" s="59" t="s">
        <v>875</v>
      </c>
      <c r="D429" s="116" t="s">
        <v>211</v>
      </c>
      <c r="E429" s="116" t="s">
        <v>212</v>
      </c>
      <c r="F429" s="117">
        <v>3.6360027989999999</v>
      </c>
      <c r="G429" s="117">
        <v>3.6396144800000001</v>
      </c>
      <c r="H429" s="74">
        <f t="shared" si="12"/>
        <v>-9.9232515417402301E-4</v>
      </c>
      <c r="I429" s="118">
        <f t="shared" si="13"/>
        <v>2.4568233671196245E-4</v>
      </c>
      <c r="J429" s="119">
        <v>279.21061823000002</v>
      </c>
      <c r="K429" s="119">
        <v>17.645631578947398</v>
      </c>
      <c r="M429"/>
      <c r="N429" s="161" t="s">
        <v>3248</v>
      </c>
    </row>
    <row r="430" spans="1:14" ht="12.75" x14ac:dyDescent="0.2">
      <c r="A430" s="116" t="s">
        <v>1908</v>
      </c>
      <c r="B430" s="59" t="s">
        <v>269</v>
      </c>
      <c r="C430" s="59" t="s">
        <v>273</v>
      </c>
      <c r="D430" s="116" t="s">
        <v>211</v>
      </c>
      <c r="E430" s="116" t="s">
        <v>212</v>
      </c>
      <c r="F430" s="117">
        <v>3.6326097799999997</v>
      </c>
      <c r="G430" s="117">
        <v>2.1887159999999999</v>
      </c>
      <c r="H430" s="74">
        <f t="shared" si="12"/>
        <v>0.6596990107441989</v>
      </c>
      <c r="I430" s="118">
        <f t="shared" si="13"/>
        <v>2.4545307263200699E-4</v>
      </c>
      <c r="J430" s="119">
        <v>101.22243309999999</v>
      </c>
      <c r="K430" s="119">
        <v>16.7221052631579</v>
      </c>
      <c r="M430"/>
      <c r="N430" s="161" t="s">
        <v>3248</v>
      </c>
    </row>
    <row r="431" spans="1:14" ht="12.75" x14ac:dyDescent="0.2">
      <c r="A431" s="116" t="s">
        <v>2824</v>
      </c>
      <c r="B431" s="59" t="s">
        <v>43</v>
      </c>
      <c r="C431" s="59" t="s">
        <v>875</v>
      </c>
      <c r="D431" s="116" t="s">
        <v>812</v>
      </c>
      <c r="E431" s="116" t="s">
        <v>212</v>
      </c>
      <c r="F431" s="117">
        <v>3.6270873689999998</v>
      </c>
      <c r="G431" s="117">
        <v>10.302051356</v>
      </c>
      <c r="H431" s="74">
        <f t="shared" si="12"/>
        <v>-0.64792571463084836</v>
      </c>
      <c r="I431" s="118">
        <f t="shared" si="13"/>
        <v>2.4507992692399572E-4</v>
      </c>
      <c r="J431" s="119">
        <v>351.52668262003601</v>
      </c>
      <c r="K431" s="119">
        <v>24.460736842105302</v>
      </c>
      <c r="M431"/>
      <c r="N431" s="161" t="s">
        <v>3248</v>
      </c>
    </row>
    <row r="432" spans="1:14" ht="12.75" x14ac:dyDescent="0.2">
      <c r="A432" s="116" t="s">
        <v>1888</v>
      </c>
      <c r="B432" s="59" t="s">
        <v>1889</v>
      </c>
      <c r="C432" s="59" t="s">
        <v>148</v>
      </c>
      <c r="D432" s="116" t="s">
        <v>812</v>
      </c>
      <c r="E432" s="116" t="s">
        <v>212</v>
      </c>
      <c r="F432" s="117">
        <v>3.6171189700000004</v>
      </c>
      <c r="G432" s="117">
        <v>9.2043966199999989</v>
      </c>
      <c r="H432" s="74">
        <f t="shared" si="12"/>
        <v>-0.60702269585597235</v>
      </c>
      <c r="I432" s="118">
        <f t="shared" si="13"/>
        <v>2.4440636870773949E-4</v>
      </c>
      <c r="J432" s="119">
        <v>186.67787106264339</v>
      </c>
      <c r="K432" s="119">
        <v>15.4923684210526</v>
      </c>
      <c r="M432"/>
      <c r="N432" s="161" t="s">
        <v>3248</v>
      </c>
    </row>
    <row r="433" spans="1:14" ht="12.75" x14ac:dyDescent="0.2">
      <c r="A433" s="116" t="s">
        <v>2373</v>
      </c>
      <c r="B433" s="59" t="s">
        <v>186</v>
      </c>
      <c r="C433" s="59" t="s">
        <v>870</v>
      </c>
      <c r="D433" s="116" t="s">
        <v>210</v>
      </c>
      <c r="E433" s="116" t="s">
        <v>998</v>
      </c>
      <c r="F433" s="117">
        <v>3.60450202</v>
      </c>
      <c r="G433" s="117">
        <v>8.7506130000000001E-2</v>
      </c>
      <c r="H433" s="74">
        <f t="shared" si="12"/>
        <v>40.191423046591133</v>
      </c>
      <c r="I433" s="118">
        <f t="shared" si="13"/>
        <v>2.4355384962853786E-4</v>
      </c>
      <c r="J433" s="119">
        <v>202.81968000000001</v>
      </c>
      <c r="K433" s="119">
        <v>4.8355789473684201</v>
      </c>
      <c r="M433"/>
      <c r="N433" s="161" t="s">
        <v>3248</v>
      </c>
    </row>
    <row r="434" spans="1:14" ht="12.75" x14ac:dyDescent="0.2">
      <c r="A434" s="116" t="s">
        <v>2849</v>
      </c>
      <c r="B434" s="59" t="s">
        <v>530</v>
      </c>
      <c r="C434" s="59" t="s">
        <v>650</v>
      </c>
      <c r="D434" s="116" t="s">
        <v>211</v>
      </c>
      <c r="E434" s="116" t="s">
        <v>998</v>
      </c>
      <c r="F434" s="117">
        <v>3.5764318999999998</v>
      </c>
      <c r="G434" s="117">
        <v>20.197796347000001</v>
      </c>
      <c r="H434" s="74">
        <f t="shared" si="12"/>
        <v>-0.82292959892472572</v>
      </c>
      <c r="I434" s="118">
        <f t="shared" si="13"/>
        <v>2.4165716993530936E-4</v>
      </c>
      <c r="J434" s="119">
        <v>582.65754287437642</v>
      </c>
      <c r="K434" s="119">
        <v>31.709</v>
      </c>
      <c r="M434"/>
      <c r="N434" s="161" t="s">
        <v>3248</v>
      </c>
    </row>
    <row r="435" spans="1:14" ht="12.75" x14ac:dyDescent="0.2">
      <c r="A435" s="116" t="s">
        <v>2168</v>
      </c>
      <c r="B435" s="59" t="s">
        <v>411</v>
      </c>
      <c r="C435" s="59" t="s">
        <v>875</v>
      </c>
      <c r="D435" s="116" t="s">
        <v>211</v>
      </c>
      <c r="E435" s="116" t="s">
        <v>212</v>
      </c>
      <c r="F435" s="117">
        <v>3.5626601400000002</v>
      </c>
      <c r="G435" s="117">
        <v>1.954320361</v>
      </c>
      <c r="H435" s="74">
        <f t="shared" si="12"/>
        <v>0.82296629104198349</v>
      </c>
      <c r="I435" s="118">
        <f t="shared" si="13"/>
        <v>2.4072662109789737E-4</v>
      </c>
      <c r="J435" s="119">
        <v>41.816127090000002</v>
      </c>
      <c r="K435" s="119">
        <v>42.626789473684198</v>
      </c>
      <c r="M435"/>
      <c r="N435" s="161" t="s">
        <v>3248</v>
      </c>
    </row>
    <row r="436" spans="1:14" ht="12.75" x14ac:dyDescent="0.2">
      <c r="A436" s="116" t="s">
        <v>1832</v>
      </c>
      <c r="B436" s="59" t="s">
        <v>311</v>
      </c>
      <c r="C436" s="59" t="s">
        <v>875</v>
      </c>
      <c r="D436" s="116" t="s">
        <v>812</v>
      </c>
      <c r="E436" s="116" t="s">
        <v>998</v>
      </c>
      <c r="F436" s="117">
        <v>3.5420061150000004</v>
      </c>
      <c r="G436" s="117">
        <v>3.6970730189999998</v>
      </c>
      <c r="H436" s="74">
        <f t="shared" si="12"/>
        <v>-4.1943154274497574E-2</v>
      </c>
      <c r="I436" s="118">
        <f t="shared" si="13"/>
        <v>2.3933104210497062E-4</v>
      </c>
      <c r="J436" s="119">
        <v>228.68664950928832</v>
      </c>
      <c r="K436" s="119">
        <v>53.300052631579</v>
      </c>
      <c r="M436"/>
      <c r="N436" s="161" t="s">
        <v>3248</v>
      </c>
    </row>
    <row r="437" spans="1:14" ht="12.75" x14ac:dyDescent="0.2">
      <c r="A437" s="116" t="s">
        <v>2803</v>
      </c>
      <c r="B437" s="59" t="s">
        <v>2808</v>
      </c>
      <c r="C437" s="59" t="s">
        <v>875</v>
      </c>
      <c r="D437" s="116" t="s">
        <v>211</v>
      </c>
      <c r="E437" s="116" t="s">
        <v>998</v>
      </c>
      <c r="F437" s="117">
        <v>3.5136936400000001</v>
      </c>
      <c r="G437" s="117">
        <v>1.3331960300000001</v>
      </c>
      <c r="H437" s="74">
        <f t="shared" si="12"/>
        <v>1.6355416314883566</v>
      </c>
      <c r="I437" s="118">
        <f t="shared" si="13"/>
        <v>2.3741798664252375E-4</v>
      </c>
      <c r="J437" s="119">
        <v>19.749198788245302</v>
      </c>
      <c r="K437" s="119">
        <v>43.5582631578947</v>
      </c>
      <c r="M437"/>
      <c r="N437" s="161" t="s">
        <v>3248</v>
      </c>
    </row>
    <row r="438" spans="1:14" ht="12.75" x14ac:dyDescent="0.2">
      <c r="A438" s="116" t="s">
        <v>1654</v>
      </c>
      <c r="B438" s="59" t="s">
        <v>153</v>
      </c>
      <c r="C438" s="59" t="s">
        <v>650</v>
      </c>
      <c r="D438" s="116" t="s">
        <v>210</v>
      </c>
      <c r="E438" s="116" t="s">
        <v>998</v>
      </c>
      <c r="F438" s="117">
        <v>3.5048656330000001</v>
      </c>
      <c r="G438" s="117">
        <v>3.7288896739999999</v>
      </c>
      <c r="H438" s="74">
        <f t="shared" si="12"/>
        <v>-6.0077948286329397E-2</v>
      </c>
      <c r="I438" s="118">
        <f t="shared" si="13"/>
        <v>2.3682148396962535E-4</v>
      </c>
      <c r="J438" s="119">
        <v>80.496695830538769</v>
      </c>
      <c r="K438" s="119">
        <v>40.032421052631598</v>
      </c>
      <c r="M438"/>
      <c r="N438" s="161" t="s">
        <v>3248</v>
      </c>
    </row>
    <row r="439" spans="1:14" ht="12.75" x14ac:dyDescent="0.2">
      <c r="A439" s="116" t="s">
        <v>2275</v>
      </c>
      <c r="B439" s="59" t="s">
        <v>260</v>
      </c>
      <c r="C439" s="59" t="s">
        <v>273</v>
      </c>
      <c r="D439" s="116" t="s">
        <v>211</v>
      </c>
      <c r="E439" s="116" t="s">
        <v>212</v>
      </c>
      <c r="F439" s="117">
        <v>3.4812660600000003</v>
      </c>
      <c r="G439" s="117">
        <v>1.1858780149999999</v>
      </c>
      <c r="H439" s="74">
        <f t="shared" si="12"/>
        <v>1.9356021580347793</v>
      </c>
      <c r="I439" s="118">
        <f t="shared" si="13"/>
        <v>2.3522687622024762E-4</v>
      </c>
      <c r="J439" s="119">
        <v>8.5424437816000012</v>
      </c>
      <c r="K439" s="119">
        <v>73.634789473684194</v>
      </c>
      <c r="M439"/>
      <c r="N439" s="161" t="s">
        <v>3248</v>
      </c>
    </row>
    <row r="440" spans="1:14" ht="12.75" x14ac:dyDescent="0.2">
      <c r="A440" s="116" t="s">
        <v>1930</v>
      </c>
      <c r="B440" s="59" t="s">
        <v>1931</v>
      </c>
      <c r="C440" s="59" t="s">
        <v>273</v>
      </c>
      <c r="D440" s="116" t="s">
        <v>211</v>
      </c>
      <c r="E440" s="116" t="s">
        <v>212</v>
      </c>
      <c r="F440" s="117">
        <v>3.4750217000000001</v>
      </c>
      <c r="G440" s="117">
        <v>7.4306667400000004</v>
      </c>
      <c r="H440" s="74">
        <f t="shared" si="12"/>
        <v>-0.53234052587857006</v>
      </c>
      <c r="I440" s="118">
        <f t="shared" si="13"/>
        <v>2.348049488893631E-4</v>
      </c>
      <c r="J440" s="119">
        <v>27.519542879999999</v>
      </c>
      <c r="K440" s="119">
        <v>66.429578947368398</v>
      </c>
      <c r="M440"/>
      <c r="N440" s="161" t="s">
        <v>3248</v>
      </c>
    </row>
    <row r="441" spans="1:14" ht="12.75" x14ac:dyDescent="0.2">
      <c r="A441" s="116" t="s">
        <v>2263</v>
      </c>
      <c r="B441" s="59" t="s">
        <v>364</v>
      </c>
      <c r="C441" s="59" t="s">
        <v>872</v>
      </c>
      <c r="D441" s="116" t="s">
        <v>210</v>
      </c>
      <c r="E441" s="116" t="s">
        <v>212</v>
      </c>
      <c r="F441" s="117">
        <v>3.4745499999999998</v>
      </c>
      <c r="G441" s="117">
        <v>4.0124264350000001</v>
      </c>
      <c r="H441" s="74">
        <f t="shared" si="12"/>
        <v>-0.13405265958477319</v>
      </c>
      <c r="I441" s="118">
        <f t="shared" si="13"/>
        <v>2.3477307642813755E-4</v>
      </c>
      <c r="J441" s="119">
        <v>37.456603344000001</v>
      </c>
      <c r="K441" s="119">
        <v>11.138999999999999</v>
      </c>
      <c r="M441"/>
      <c r="N441" s="161" t="s">
        <v>3248</v>
      </c>
    </row>
    <row r="442" spans="1:14" ht="12.75" x14ac:dyDescent="0.2">
      <c r="A442" s="116" t="s">
        <v>2367</v>
      </c>
      <c r="B442" s="59" t="s">
        <v>960</v>
      </c>
      <c r="C442" s="59" t="s">
        <v>870</v>
      </c>
      <c r="D442" s="116" t="s">
        <v>210</v>
      </c>
      <c r="E442" s="116" t="s">
        <v>998</v>
      </c>
      <c r="F442" s="117">
        <v>3.4582196600000001</v>
      </c>
      <c r="G442" s="117">
        <v>1.5881010900000001</v>
      </c>
      <c r="H442" s="74">
        <f t="shared" si="12"/>
        <v>1.1775815669265737</v>
      </c>
      <c r="I442" s="118">
        <f t="shared" si="13"/>
        <v>2.3366964600954598E-4</v>
      </c>
      <c r="J442" s="119">
        <v>124.56738</v>
      </c>
      <c r="K442" s="119">
        <v>16.715736842105301</v>
      </c>
      <c r="M442"/>
      <c r="N442" s="161" t="s">
        <v>3248</v>
      </c>
    </row>
    <row r="443" spans="1:14" ht="12.75" x14ac:dyDescent="0.2">
      <c r="A443" s="116" t="s">
        <v>1800</v>
      </c>
      <c r="B443" s="59" t="s">
        <v>6</v>
      </c>
      <c r="C443" s="59" t="s">
        <v>875</v>
      </c>
      <c r="D443" s="116" t="s">
        <v>812</v>
      </c>
      <c r="E443" s="116" t="s">
        <v>998</v>
      </c>
      <c r="F443" s="117">
        <v>3.4483203750000002</v>
      </c>
      <c r="G443" s="117">
        <v>8.061833180999999</v>
      </c>
      <c r="H443" s="74">
        <f t="shared" si="12"/>
        <v>-0.57226597256726341</v>
      </c>
      <c r="I443" s="118">
        <f t="shared" si="13"/>
        <v>2.3300075778117426E-4</v>
      </c>
      <c r="J443" s="119">
        <v>442.79146273757232</v>
      </c>
      <c r="K443" s="119">
        <v>39.482894736842098</v>
      </c>
      <c r="M443"/>
      <c r="N443" s="161" t="s">
        <v>3248</v>
      </c>
    </row>
    <row r="444" spans="1:14" ht="12.75" x14ac:dyDescent="0.2">
      <c r="A444" s="116" t="s">
        <v>1827</v>
      </c>
      <c r="B444" s="59" t="s">
        <v>376</v>
      </c>
      <c r="C444" s="59" t="s">
        <v>875</v>
      </c>
      <c r="D444" s="116" t="s">
        <v>211</v>
      </c>
      <c r="E444" s="116" t="s">
        <v>212</v>
      </c>
      <c r="F444" s="117">
        <v>3.4395279400000001</v>
      </c>
      <c r="G444" s="117">
        <v>1.0905247</v>
      </c>
      <c r="H444" s="74">
        <f t="shared" si="12"/>
        <v>2.1540119540621134</v>
      </c>
      <c r="I444" s="118">
        <f t="shared" si="13"/>
        <v>2.3240665868510586E-4</v>
      </c>
      <c r="J444" s="119">
        <v>118.75550579</v>
      </c>
      <c r="K444" s="119">
        <v>19.910473684210501</v>
      </c>
      <c r="M444"/>
      <c r="N444" s="161" t="s">
        <v>3248</v>
      </c>
    </row>
    <row r="445" spans="1:14" ht="12.75" x14ac:dyDescent="0.2">
      <c r="A445" s="116" t="s">
        <v>2377</v>
      </c>
      <c r="B445" s="59" t="s">
        <v>184</v>
      </c>
      <c r="C445" s="59" t="s">
        <v>870</v>
      </c>
      <c r="D445" s="116" t="s">
        <v>210</v>
      </c>
      <c r="E445" s="116" t="s">
        <v>998</v>
      </c>
      <c r="F445" s="117">
        <v>3.4332428399999997</v>
      </c>
      <c r="G445" s="117">
        <v>1.20596294</v>
      </c>
      <c r="H445" s="74">
        <f t="shared" si="12"/>
        <v>1.8468891755496233</v>
      </c>
      <c r="I445" s="118">
        <f t="shared" si="13"/>
        <v>2.3198197857900331E-4</v>
      </c>
      <c r="J445" s="119">
        <v>221.9</v>
      </c>
      <c r="K445" s="119">
        <v>8.2142631578947398</v>
      </c>
      <c r="M445"/>
      <c r="N445" s="161" t="s">
        <v>3248</v>
      </c>
    </row>
    <row r="446" spans="1:14" ht="12.75" x14ac:dyDescent="0.2">
      <c r="A446" s="116" t="s">
        <v>2086</v>
      </c>
      <c r="B446" s="59" t="s">
        <v>533</v>
      </c>
      <c r="C446" s="59" t="s">
        <v>871</v>
      </c>
      <c r="D446" s="116" t="s">
        <v>210</v>
      </c>
      <c r="E446" s="116" t="s">
        <v>998</v>
      </c>
      <c r="F446" s="117">
        <v>3.4204134589999997</v>
      </c>
      <c r="G446" s="117">
        <v>3.5026064369999999</v>
      </c>
      <c r="H446" s="74">
        <f t="shared" si="12"/>
        <v>-2.3466232783606378E-2</v>
      </c>
      <c r="I446" s="118">
        <f t="shared" si="13"/>
        <v>2.3111510567573853E-4</v>
      </c>
      <c r="J446" s="119">
        <v>36.180899789999998</v>
      </c>
      <c r="K446" s="119">
        <v>28.002947368421101</v>
      </c>
      <c r="M446"/>
      <c r="N446" s="161" t="s">
        <v>3248</v>
      </c>
    </row>
    <row r="447" spans="1:14" ht="12.75" x14ac:dyDescent="0.2">
      <c r="A447" s="116" t="s">
        <v>2216</v>
      </c>
      <c r="B447" s="59" t="s">
        <v>106</v>
      </c>
      <c r="C447" s="59" t="s">
        <v>650</v>
      </c>
      <c r="D447" s="116" t="s">
        <v>210</v>
      </c>
      <c r="E447" s="116" t="s">
        <v>998</v>
      </c>
      <c r="F447" s="117">
        <v>3.4164781899999999</v>
      </c>
      <c r="G447" s="117">
        <v>9.5339241379999997</v>
      </c>
      <c r="H447" s="74">
        <f t="shared" si="12"/>
        <v>-0.64165036971683942</v>
      </c>
      <c r="I447" s="118">
        <f t="shared" si="13"/>
        <v>2.3084920211709E-4</v>
      </c>
      <c r="J447" s="119">
        <v>51.179760961599996</v>
      </c>
      <c r="K447" s="119">
        <v>23.085578947368401</v>
      </c>
      <c r="M447"/>
      <c r="N447" s="161" t="s">
        <v>3248</v>
      </c>
    </row>
    <row r="448" spans="1:14" ht="12.75" x14ac:dyDescent="0.2">
      <c r="A448" s="116" t="s">
        <v>1791</v>
      </c>
      <c r="B448" s="59" t="s">
        <v>914</v>
      </c>
      <c r="C448" s="59" t="s">
        <v>875</v>
      </c>
      <c r="D448" s="116" t="s">
        <v>211</v>
      </c>
      <c r="E448" s="116" t="s">
        <v>212</v>
      </c>
      <c r="F448" s="117">
        <v>3.4129106499999997</v>
      </c>
      <c r="G448" s="117">
        <v>0.77024718999999997</v>
      </c>
      <c r="H448" s="74">
        <f t="shared" si="12"/>
        <v>3.4309290501923151</v>
      </c>
      <c r="I448" s="118">
        <f t="shared" si="13"/>
        <v>2.306081457670359E-4</v>
      </c>
      <c r="J448" s="119">
        <v>1122.644834151391</v>
      </c>
      <c r="K448" s="119">
        <v>30.614999999999998</v>
      </c>
      <c r="M448"/>
      <c r="N448" s="161" t="s">
        <v>3248</v>
      </c>
    </row>
    <row r="449" spans="1:14" ht="12.75" x14ac:dyDescent="0.2">
      <c r="A449" s="116" t="s">
        <v>1615</v>
      </c>
      <c r="B449" s="59" t="s">
        <v>1387</v>
      </c>
      <c r="C449" s="59" t="s">
        <v>148</v>
      </c>
      <c r="D449" s="116" t="s">
        <v>812</v>
      </c>
      <c r="E449" s="116" t="s">
        <v>998</v>
      </c>
      <c r="F449" s="117">
        <v>3.40700936</v>
      </c>
      <c r="G449" s="117">
        <v>4.2225229899999999</v>
      </c>
      <c r="H449" s="74">
        <f t="shared" si="12"/>
        <v>-0.19313420718640062</v>
      </c>
      <c r="I449" s="118">
        <f t="shared" si="13"/>
        <v>2.3020939945220533E-4</v>
      </c>
      <c r="J449" s="119">
        <v>367.67338752433847</v>
      </c>
      <c r="K449" s="119">
        <v>25.8971578947368</v>
      </c>
      <c r="M449"/>
      <c r="N449" s="161" t="s">
        <v>3248</v>
      </c>
    </row>
    <row r="450" spans="1:14" ht="12.75" x14ac:dyDescent="0.2">
      <c r="A450" s="116" t="s">
        <v>1681</v>
      </c>
      <c r="B450" s="59" t="s">
        <v>144</v>
      </c>
      <c r="C450" s="59" t="s">
        <v>650</v>
      </c>
      <c r="D450" s="116" t="s">
        <v>210</v>
      </c>
      <c r="E450" s="116" t="s">
        <v>998</v>
      </c>
      <c r="F450" s="117">
        <v>3.38996466</v>
      </c>
      <c r="G450" s="117">
        <v>3.256896947</v>
      </c>
      <c r="H450" s="74">
        <f t="shared" si="12"/>
        <v>4.0857207079447733E-2</v>
      </c>
      <c r="I450" s="118">
        <f t="shared" si="13"/>
        <v>2.2905770019451881E-4</v>
      </c>
      <c r="J450" s="119">
        <v>85.916806809371991</v>
      </c>
      <c r="K450" s="119">
        <v>79.419210526315794</v>
      </c>
      <c r="M450"/>
      <c r="N450" s="161" t="s">
        <v>3248</v>
      </c>
    </row>
    <row r="451" spans="1:14" ht="12.75" x14ac:dyDescent="0.2">
      <c r="A451" s="116" t="s">
        <v>2828</v>
      </c>
      <c r="B451" s="59" t="s">
        <v>75</v>
      </c>
      <c r="C451" s="59" t="s">
        <v>870</v>
      </c>
      <c r="D451" s="116" t="s">
        <v>210</v>
      </c>
      <c r="E451" s="116" t="s">
        <v>2912</v>
      </c>
      <c r="F451" s="117">
        <v>3.3506907699999999</v>
      </c>
      <c r="G451" s="117">
        <v>12.806734635</v>
      </c>
      <c r="H451" s="74">
        <f t="shared" si="12"/>
        <v>-0.73836494114254747</v>
      </c>
      <c r="I451" s="118">
        <f t="shared" si="13"/>
        <v>2.2640398907261807E-4</v>
      </c>
      <c r="J451" s="119">
        <v>665.73371424000004</v>
      </c>
      <c r="K451" s="119">
        <v>8.0944210526315796</v>
      </c>
      <c r="M451"/>
      <c r="N451" s="161" t="s">
        <v>3248</v>
      </c>
    </row>
    <row r="452" spans="1:14" ht="12.75" x14ac:dyDescent="0.2">
      <c r="A452" s="116" t="s">
        <v>2055</v>
      </c>
      <c r="B452" s="59" t="s">
        <v>950</v>
      </c>
      <c r="C452" s="59" t="s">
        <v>871</v>
      </c>
      <c r="D452" s="116" t="s">
        <v>210</v>
      </c>
      <c r="E452" s="116" t="s">
        <v>998</v>
      </c>
      <c r="F452" s="117">
        <v>3.3330819700000003</v>
      </c>
      <c r="G452" s="117">
        <v>0.13584948999999999</v>
      </c>
      <c r="H452" s="74">
        <f t="shared" si="12"/>
        <v>23.535108449799854</v>
      </c>
      <c r="I452" s="118">
        <f t="shared" si="13"/>
        <v>2.2521417394599514E-4</v>
      </c>
      <c r="J452" s="119">
        <v>8.9294426999999992</v>
      </c>
      <c r="K452" s="119">
        <v>11.854578947368401</v>
      </c>
      <c r="M452"/>
      <c r="N452" s="161" t="s">
        <v>3248</v>
      </c>
    </row>
    <row r="453" spans="1:14" ht="12.75" x14ac:dyDescent="0.2">
      <c r="A453" s="116" t="s">
        <v>2201</v>
      </c>
      <c r="B453" s="116" t="s">
        <v>902</v>
      </c>
      <c r="C453" s="116" t="s">
        <v>875</v>
      </c>
      <c r="D453" s="116" t="s">
        <v>211</v>
      </c>
      <c r="E453" s="116" t="s">
        <v>212</v>
      </c>
      <c r="F453" s="117">
        <v>3.3165891889999997</v>
      </c>
      <c r="G453" s="117">
        <v>12.215076972999999</v>
      </c>
      <c r="H453" s="74">
        <f t="shared" si="12"/>
        <v>-0.72848397137971932</v>
      </c>
      <c r="I453" s="118">
        <f t="shared" si="13"/>
        <v>2.2409976749502287E-4</v>
      </c>
      <c r="J453" s="119">
        <v>345.69468769000002</v>
      </c>
      <c r="K453" s="119">
        <v>4.2044210526315799</v>
      </c>
      <c r="M453"/>
      <c r="N453" s="161" t="s">
        <v>3248</v>
      </c>
    </row>
    <row r="454" spans="1:14" ht="12.75" x14ac:dyDescent="0.2">
      <c r="A454" s="116" t="s">
        <v>2072</v>
      </c>
      <c r="B454" s="59" t="s">
        <v>1375</v>
      </c>
      <c r="C454" s="59" t="s">
        <v>871</v>
      </c>
      <c r="D454" s="116" t="s">
        <v>210</v>
      </c>
      <c r="E454" s="116" t="s">
        <v>998</v>
      </c>
      <c r="F454" s="117">
        <v>3.2955995759999999</v>
      </c>
      <c r="G454" s="117">
        <v>2.4497760880000001</v>
      </c>
      <c r="H454" s="74">
        <f t="shared" si="12"/>
        <v>0.34526563147676526</v>
      </c>
      <c r="I454" s="118">
        <f t="shared" si="13"/>
        <v>2.2268151303990035E-4</v>
      </c>
      <c r="J454" s="119">
        <v>10.269843760000001</v>
      </c>
      <c r="K454" s="119">
        <v>57.268578947368397</v>
      </c>
      <c r="M454"/>
      <c r="N454" s="161" t="s">
        <v>3248</v>
      </c>
    </row>
    <row r="455" spans="1:14" ht="12.75" x14ac:dyDescent="0.2">
      <c r="A455" s="116" t="s">
        <v>1892</v>
      </c>
      <c r="B455" s="59" t="s">
        <v>1893</v>
      </c>
      <c r="C455" s="59" t="s">
        <v>148</v>
      </c>
      <c r="D455" s="116" t="s">
        <v>812</v>
      </c>
      <c r="E455" s="116" t="s">
        <v>212</v>
      </c>
      <c r="F455" s="117">
        <v>3.2923432900000003</v>
      </c>
      <c r="G455" s="117">
        <v>0.44420791999999998</v>
      </c>
      <c r="H455" s="74">
        <f t="shared" ref="H455:H518" si="14">IF(ISERROR(F455/G455-1),"",IF((F455/G455-1)&gt;10000%,"",F455/G455-1))</f>
        <v>6.4117167699306226</v>
      </c>
      <c r="I455" s="118">
        <f t="shared" ref="I455:I518" si="15">F455/$F$1062</f>
        <v>2.2246148791953948E-4</v>
      </c>
      <c r="J455" s="119">
        <v>195.02047305000002</v>
      </c>
      <c r="K455" s="119">
        <v>16.3564210526316</v>
      </c>
      <c r="M455"/>
      <c r="N455" s="161" t="s">
        <v>3248</v>
      </c>
    </row>
    <row r="456" spans="1:14" ht="12.75" x14ac:dyDescent="0.2">
      <c r="A456" s="116" t="s">
        <v>1870</v>
      </c>
      <c r="B456" s="59" t="s">
        <v>607</v>
      </c>
      <c r="C456" s="59" t="s">
        <v>1861</v>
      </c>
      <c r="D456" s="116" t="s">
        <v>211</v>
      </c>
      <c r="E456" s="116" t="s">
        <v>212</v>
      </c>
      <c r="F456" s="117">
        <v>3.2886293739999997</v>
      </c>
      <c r="G456" s="117">
        <v>6.6781441109999999</v>
      </c>
      <c r="H456" s="74">
        <f t="shared" si="14"/>
        <v>-0.50755339816894829</v>
      </c>
      <c r="I456" s="118">
        <f t="shared" si="15"/>
        <v>2.2221054103867266E-4</v>
      </c>
      <c r="J456" s="119">
        <v>32.922504402827734</v>
      </c>
      <c r="K456" s="119">
        <v>40.376894736842097</v>
      </c>
      <c r="M456"/>
      <c r="N456" s="161" t="s">
        <v>3248</v>
      </c>
    </row>
    <row r="457" spans="1:14" ht="12.75" x14ac:dyDescent="0.2">
      <c r="A457" s="116" t="s">
        <v>2230</v>
      </c>
      <c r="B457" s="59" t="s">
        <v>231</v>
      </c>
      <c r="C457" s="59" t="s">
        <v>872</v>
      </c>
      <c r="D457" s="116" t="s">
        <v>210</v>
      </c>
      <c r="E457" s="116" t="s">
        <v>998</v>
      </c>
      <c r="F457" s="117">
        <v>3.2491994399999999</v>
      </c>
      <c r="G457" s="117">
        <v>9.2495134300000004</v>
      </c>
      <c r="H457" s="74">
        <f t="shared" si="14"/>
        <v>-0.64871671741548032</v>
      </c>
      <c r="I457" s="118">
        <f t="shared" si="15"/>
        <v>2.1954628612550742E-4</v>
      </c>
      <c r="J457" s="119">
        <v>27.700491239999998</v>
      </c>
      <c r="K457" s="119">
        <v>19.591157894736799</v>
      </c>
      <c r="M457"/>
      <c r="N457" s="161" t="s">
        <v>3248</v>
      </c>
    </row>
    <row r="458" spans="1:14" ht="12.75" x14ac:dyDescent="0.2">
      <c r="A458" s="116" t="s">
        <v>2214</v>
      </c>
      <c r="B458" s="59" t="s">
        <v>234</v>
      </c>
      <c r="C458" s="59" t="s">
        <v>872</v>
      </c>
      <c r="D458" s="116" t="s">
        <v>210</v>
      </c>
      <c r="E458" s="116" t="s">
        <v>998</v>
      </c>
      <c r="F458" s="117">
        <v>3.2258582599999999</v>
      </c>
      <c r="G458" s="117">
        <v>7.2907845700000005</v>
      </c>
      <c r="H458" s="74">
        <f t="shared" si="14"/>
        <v>-0.55754305602805654</v>
      </c>
      <c r="I458" s="118">
        <f t="shared" si="15"/>
        <v>2.1796913782254359E-4</v>
      </c>
      <c r="J458" s="119">
        <v>11.51869121</v>
      </c>
      <c r="K458" s="119">
        <v>14.447421052631601</v>
      </c>
      <c r="M458"/>
      <c r="N458" s="161" t="s">
        <v>3248</v>
      </c>
    </row>
    <row r="459" spans="1:14" ht="12.75" x14ac:dyDescent="0.2">
      <c r="A459" s="116" t="s">
        <v>2835</v>
      </c>
      <c r="B459" s="59" t="s">
        <v>33</v>
      </c>
      <c r="C459" s="59" t="s">
        <v>875</v>
      </c>
      <c r="D459" s="116" t="s">
        <v>812</v>
      </c>
      <c r="E459" s="116" t="s">
        <v>212</v>
      </c>
      <c r="F459" s="117">
        <v>3.216635294</v>
      </c>
      <c r="G459" s="117">
        <v>4.5463660820000005</v>
      </c>
      <c r="H459" s="74">
        <f t="shared" si="14"/>
        <v>-0.2924821195690066</v>
      </c>
      <c r="I459" s="118">
        <f t="shared" si="15"/>
        <v>2.1734594802771777E-4</v>
      </c>
      <c r="J459" s="119">
        <v>72.284221926891703</v>
      </c>
      <c r="K459" s="119">
        <v>60.071210526315802</v>
      </c>
      <c r="M459"/>
      <c r="N459" s="161" t="s">
        <v>3248</v>
      </c>
    </row>
    <row r="460" spans="1:14" ht="12.75" x14ac:dyDescent="0.2">
      <c r="A460" s="116" t="s">
        <v>2280</v>
      </c>
      <c r="B460" s="59" t="s">
        <v>113</v>
      </c>
      <c r="C460" s="59" t="s">
        <v>650</v>
      </c>
      <c r="D460" s="116" t="s">
        <v>210</v>
      </c>
      <c r="E460" s="116" t="s">
        <v>998</v>
      </c>
      <c r="F460" s="117">
        <v>3.2145169950000003</v>
      </c>
      <c r="G460" s="117">
        <v>8.0379618520000005</v>
      </c>
      <c r="H460" s="74">
        <f t="shared" si="14"/>
        <v>-0.60008307401954553</v>
      </c>
      <c r="I460" s="118">
        <f t="shared" si="15"/>
        <v>2.1720281594643398E-4</v>
      </c>
      <c r="J460" s="119">
        <v>79.056963678000002</v>
      </c>
      <c r="K460" s="119">
        <v>26.438052631578898</v>
      </c>
      <c r="M460"/>
      <c r="N460" s="161" t="s">
        <v>3248</v>
      </c>
    </row>
    <row r="461" spans="1:14" ht="12.75" x14ac:dyDescent="0.2">
      <c r="A461" s="116" t="s">
        <v>2277</v>
      </c>
      <c r="B461" s="59" t="s">
        <v>114</v>
      </c>
      <c r="C461" s="59" t="s">
        <v>650</v>
      </c>
      <c r="D461" s="116" t="s">
        <v>210</v>
      </c>
      <c r="E461" s="116" t="s">
        <v>998</v>
      </c>
      <c r="F461" s="117">
        <v>3.18798089</v>
      </c>
      <c r="G461" s="117">
        <v>5.26214212</v>
      </c>
      <c r="H461" s="74">
        <f t="shared" si="14"/>
        <v>-0.39416670677073995</v>
      </c>
      <c r="I461" s="118">
        <f t="shared" si="15"/>
        <v>2.1540978864584249E-4</v>
      </c>
      <c r="J461" s="119">
        <v>44.755202637100005</v>
      </c>
      <c r="K461" s="119">
        <v>22.828105263157902</v>
      </c>
      <c r="M461"/>
      <c r="N461" s="161" t="s">
        <v>3248</v>
      </c>
    </row>
    <row r="462" spans="1:14" ht="12.75" x14ac:dyDescent="0.2">
      <c r="A462" s="116" t="s">
        <v>2558</v>
      </c>
      <c r="B462" s="59" t="s">
        <v>554</v>
      </c>
      <c r="C462" s="59" t="s">
        <v>876</v>
      </c>
      <c r="D462" s="116" t="s">
        <v>210</v>
      </c>
      <c r="E462" s="116" t="s">
        <v>998</v>
      </c>
      <c r="F462" s="117">
        <v>3.1782050000000002</v>
      </c>
      <c r="G462" s="117">
        <v>1.05956921</v>
      </c>
      <c r="H462" s="74">
        <f t="shared" si="14"/>
        <v>1.999525627967238</v>
      </c>
      <c r="I462" s="118">
        <f t="shared" si="15"/>
        <v>2.147492381371081E-4</v>
      </c>
      <c r="J462" s="119">
        <v>69.936149110000002</v>
      </c>
      <c r="K462" s="119">
        <v>21.480684210526299</v>
      </c>
      <c r="M462"/>
      <c r="N462" s="161" t="s">
        <v>3248</v>
      </c>
    </row>
    <row r="463" spans="1:14" ht="12.75" x14ac:dyDescent="0.2">
      <c r="A463" s="116" t="s">
        <v>2378</v>
      </c>
      <c r="B463" s="59" t="s">
        <v>467</v>
      </c>
      <c r="C463" s="59" t="s">
        <v>870</v>
      </c>
      <c r="D463" s="116" t="s">
        <v>210</v>
      </c>
      <c r="E463" s="116" t="s">
        <v>998</v>
      </c>
      <c r="F463" s="117">
        <v>3.12351562</v>
      </c>
      <c r="G463" s="117">
        <v>5.1656220900000003</v>
      </c>
      <c r="H463" s="74">
        <f t="shared" si="14"/>
        <v>-0.39532633909733028</v>
      </c>
      <c r="I463" s="118">
        <f t="shared" si="15"/>
        <v>2.1105391241419509E-4</v>
      </c>
      <c r="J463" s="119">
        <v>115.4556</v>
      </c>
      <c r="K463" s="119">
        <v>7.1219473684210497</v>
      </c>
      <c r="M463"/>
      <c r="N463" s="161" t="s">
        <v>3248</v>
      </c>
    </row>
    <row r="464" spans="1:14" ht="12.75" x14ac:dyDescent="0.2">
      <c r="A464" s="116" t="s">
        <v>2574</v>
      </c>
      <c r="B464" s="59" t="s">
        <v>580</v>
      </c>
      <c r="C464" s="59" t="s">
        <v>876</v>
      </c>
      <c r="D464" s="116" t="s">
        <v>210</v>
      </c>
      <c r="E464" s="116" t="s">
        <v>998</v>
      </c>
      <c r="F464" s="117">
        <v>3.1193115639999998</v>
      </c>
      <c r="G464" s="117">
        <v>2.7355220650000001</v>
      </c>
      <c r="H464" s="74">
        <f t="shared" si="14"/>
        <v>0.14029844756525467</v>
      </c>
      <c r="I464" s="118">
        <f t="shared" si="15"/>
        <v>2.1076984709333447E-4</v>
      </c>
      <c r="J464" s="119">
        <v>549.34002020000003</v>
      </c>
      <c r="K464" s="119">
        <v>19.355736842105301</v>
      </c>
      <c r="M464"/>
      <c r="N464" s="161" t="s">
        <v>3248</v>
      </c>
    </row>
    <row r="465" spans="1:14" ht="12.75" x14ac:dyDescent="0.2">
      <c r="A465" s="116" t="s">
        <v>2850</v>
      </c>
      <c r="B465" s="59" t="s">
        <v>1573</v>
      </c>
      <c r="C465" s="59" t="s">
        <v>650</v>
      </c>
      <c r="D465" s="116" t="s">
        <v>211</v>
      </c>
      <c r="E465" s="116" t="s">
        <v>998</v>
      </c>
      <c r="F465" s="117">
        <v>3.116815457</v>
      </c>
      <c r="G465" s="117">
        <v>8.0896812310000001</v>
      </c>
      <c r="H465" s="74">
        <f t="shared" si="14"/>
        <v>-0.61471714793208032</v>
      </c>
      <c r="I465" s="118">
        <f t="shared" si="15"/>
        <v>2.1060118677200255E-4</v>
      </c>
      <c r="J465" s="119">
        <v>77.816736856451996</v>
      </c>
      <c r="K465" s="119">
        <v>89.074894736842097</v>
      </c>
      <c r="M465"/>
      <c r="N465" s="161" t="s">
        <v>3248</v>
      </c>
    </row>
    <row r="466" spans="1:14" ht="12.75" x14ac:dyDescent="0.2">
      <c r="A466" s="116" t="s">
        <v>2577</v>
      </c>
      <c r="B466" s="59" t="s">
        <v>1003</v>
      </c>
      <c r="C466" s="59" t="s">
        <v>876</v>
      </c>
      <c r="D466" s="116" t="s">
        <v>210</v>
      </c>
      <c r="E466" s="116" t="s">
        <v>998</v>
      </c>
      <c r="F466" s="117">
        <v>3.09145906</v>
      </c>
      <c r="G466" s="117">
        <v>0.94401073000000002</v>
      </c>
      <c r="H466" s="74">
        <f t="shared" si="14"/>
        <v>2.2748134759019107</v>
      </c>
      <c r="I466" s="118">
        <f t="shared" si="15"/>
        <v>2.0888787157123608E-4</v>
      </c>
      <c r="J466" s="119">
        <v>102.2051252</v>
      </c>
      <c r="K466" s="119">
        <v>80.627947368421104</v>
      </c>
      <c r="M466"/>
      <c r="N466" s="161" t="s">
        <v>3248</v>
      </c>
    </row>
    <row r="467" spans="1:14" ht="12.75" x14ac:dyDescent="0.2">
      <c r="A467" s="116" t="s">
        <v>2142</v>
      </c>
      <c r="B467" s="59" t="s">
        <v>921</v>
      </c>
      <c r="C467" s="59" t="s">
        <v>875</v>
      </c>
      <c r="D467" s="116" t="s">
        <v>211</v>
      </c>
      <c r="E467" s="116" t="s">
        <v>212</v>
      </c>
      <c r="F467" s="117">
        <v>3.0573731839999998</v>
      </c>
      <c r="G467" s="117">
        <v>0.31330777000000004</v>
      </c>
      <c r="H467" s="74">
        <f t="shared" si="14"/>
        <v>8.7583701291544713</v>
      </c>
      <c r="I467" s="118">
        <f t="shared" si="15"/>
        <v>2.0658471117024371E-4</v>
      </c>
      <c r="J467" s="119">
        <v>39.204512170000001</v>
      </c>
      <c r="K467" s="119">
        <v>8.9417368421052608</v>
      </c>
      <c r="M467"/>
      <c r="N467" s="161" t="s">
        <v>3248</v>
      </c>
    </row>
    <row r="468" spans="1:14" ht="12.75" x14ac:dyDescent="0.2">
      <c r="A468" s="116" t="s">
        <v>1776</v>
      </c>
      <c r="B468" s="59" t="s">
        <v>959</v>
      </c>
      <c r="C468" s="59" t="s">
        <v>954</v>
      </c>
      <c r="D468" s="116" t="s">
        <v>210</v>
      </c>
      <c r="E468" s="116" t="s">
        <v>998</v>
      </c>
      <c r="F468" s="117">
        <v>3.0376826000000001</v>
      </c>
      <c r="G468" s="117">
        <v>4.4941828099999999</v>
      </c>
      <c r="H468" s="74">
        <f t="shared" si="14"/>
        <v>-0.32408566174903775</v>
      </c>
      <c r="I468" s="118">
        <f t="shared" si="15"/>
        <v>2.0525423125706169E-4</v>
      </c>
      <c r="J468" s="119">
        <v>438.33201646000003</v>
      </c>
      <c r="K468" s="119">
        <v>22.688315789473702</v>
      </c>
      <c r="M468"/>
      <c r="N468" s="161" t="s">
        <v>3248</v>
      </c>
    </row>
    <row r="469" spans="1:14" ht="12.75" x14ac:dyDescent="0.2">
      <c r="A469" s="116" t="s">
        <v>1839</v>
      </c>
      <c r="B469" s="59" t="s">
        <v>1513</v>
      </c>
      <c r="C469" s="59" t="s">
        <v>875</v>
      </c>
      <c r="D469" s="116" t="s">
        <v>211</v>
      </c>
      <c r="E469" s="116" t="s">
        <v>998</v>
      </c>
      <c r="F469" s="117">
        <v>3.02450471</v>
      </c>
      <c r="G469" s="117">
        <v>3.9178689200000001</v>
      </c>
      <c r="H469" s="74">
        <f t="shared" si="14"/>
        <v>-0.22802299623643363</v>
      </c>
      <c r="I469" s="118">
        <f t="shared" si="15"/>
        <v>2.0436380982806178E-4</v>
      </c>
      <c r="J469" s="119">
        <v>123.41343594526539</v>
      </c>
      <c r="K469" s="119">
        <v>57.854684210526301</v>
      </c>
      <c r="M469"/>
      <c r="N469" s="161" t="s">
        <v>3248</v>
      </c>
    </row>
    <row r="470" spans="1:14" ht="12.75" x14ac:dyDescent="0.2">
      <c r="A470" s="116" t="s">
        <v>2444</v>
      </c>
      <c r="B470" s="116" t="s">
        <v>2438</v>
      </c>
      <c r="C470" s="59" t="s">
        <v>874</v>
      </c>
      <c r="D470" s="116" t="s">
        <v>812</v>
      </c>
      <c r="E470" s="116" t="s">
        <v>998</v>
      </c>
      <c r="F470" s="117">
        <v>3.0085616499999999</v>
      </c>
      <c r="G470" s="117">
        <v>3.1003069399999998</v>
      </c>
      <c r="H470" s="74">
        <f t="shared" si="14"/>
        <v>-2.9592324816716364E-2</v>
      </c>
      <c r="I470" s="118">
        <f t="shared" si="15"/>
        <v>2.0328654766637799E-4</v>
      </c>
      <c r="J470" s="119">
        <v>52.173000000000002</v>
      </c>
      <c r="K470" s="119">
        <v>181.84794736842099</v>
      </c>
      <c r="M470"/>
      <c r="N470" s="161" t="s">
        <v>3248</v>
      </c>
    </row>
    <row r="471" spans="1:14" ht="12.75" x14ac:dyDescent="0.2">
      <c r="A471" s="116" t="s">
        <v>2394</v>
      </c>
      <c r="B471" s="59" t="s">
        <v>195</v>
      </c>
      <c r="C471" s="59" t="s">
        <v>870</v>
      </c>
      <c r="D471" s="116" t="s">
        <v>210</v>
      </c>
      <c r="E471" s="116" t="s">
        <v>2912</v>
      </c>
      <c r="F471" s="117">
        <v>3.0062734300000002</v>
      </c>
      <c r="G471" s="117">
        <v>0.28056291900000002</v>
      </c>
      <c r="H471" s="74">
        <f t="shared" si="14"/>
        <v>9.7151488183654084</v>
      </c>
      <c r="I471" s="118">
        <f t="shared" si="15"/>
        <v>2.0313193413399415E-4</v>
      </c>
      <c r="J471" s="119">
        <v>58.731233759999995</v>
      </c>
      <c r="K471" s="119">
        <v>18.8583157894737</v>
      </c>
      <c r="M471"/>
      <c r="N471" s="161" t="s">
        <v>3248</v>
      </c>
    </row>
    <row r="472" spans="1:14" ht="12.75" x14ac:dyDescent="0.2">
      <c r="A472" s="116" t="s">
        <v>1779</v>
      </c>
      <c r="B472" s="59" t="s">
        <v>1570</v>
      </c>
      <c r="C472" s="59" t="s">
        <v>875</v>
      </c>
      <c r="D472" s="116" t="s">
        <v>812</v>
      </c>
      <c r="E472" s="116" t="s">
        <v>212</v>
      </c>
      <c r="F472" s="117">
        <v>2.9981584900000002</v>
      </c>
      <c r="G472" s="117">
        <v>1.27164601</v>
      </c>
      <c r="H472" s="74">
        <f t="shared" si="14"/>
        <v>1.3576989715872267</v>
      </c>
      <c r="I472" s="118">
        <f t="shared" si="15"/>
        <v>2.0258361293302429E-4</v>
      </c>
      <c r="J472" s="119">
        <v>111.2937132775039</v>
      </c>
      <c r="K472" s="119">
        <v>63.859210526315799</v>
      </c>
      <c r="M472"/>
      <c r="N472" s="161" t="s">
        <v>3248</v>
      </c>
    </row>
    <row r="473" spans="1:14" ht="12.75" x14ac:dyDescent="0.2">
      <c r="A473" s="116" t="s">
        <v>2559</v>
      </c>
      <c r="B473" s="59" t="s">
        <v>565</v>
      </c>
      <c r="C473" s="59" t="s">
        <v>876</v>
      </c>
      <c r="D473" s="116" t="s">
        <v>210</v>
      </c>
      <c r="E473" s="116" t="s">
        <v>212</v>
      </c>
      <c r="F473" s="117">
        <v>2.9977639200000001</v>
      </c>
      <c r="G473" s="117">
        <v>1.4312063189999999</v>
      </c>
      <c r="H473" s="74">
        <f t="shared" si="14"/>
        <v>1.0945714675816771</v>
      </c>
      <c r="I473" s="118">
        <f t="shared" si="15"/>
        <v>2.0255695209557304E-4</v>
      </c>
      <c r="J473" s="119">
        <v>276.99390269999998</v>
      </c>
      <c r="K473" s="119">
        <v>27.279684210526302</v>
      </c>
      <c r="M473"/>
      <c r="N473" s="161" t="s">
        <v>3248</v>
      </c>
    </row>
    <row r="474" spans="1:14" ht="12.75" x14ac:dyDescent="0.2">
      <c r="A474" s="116" t="s">
        <v>2729</v>
      </c>
      <c r="B474" s="59" t="s">
        <v>2024</v>
      </c>
      <c r="C474" s="59" t="s">
        <v>1897</v>
      </c>
      <c r="D474" s="116" t="s">
        <v>210</v>
      </c>
      <c r="E474" s="116" t="s">
        <v>212</v>
      </c>
      <c r="F474" s="117">
        <v>2.96895935</v>
      </c>
      <c r="G474" s="117">
        <v>4.3271267499999997</v>
      </c>
      <c r="H474" s="74">
        <f t="shared" si="14"/>
        <v>-0.31387280254732541</v>
      </c>
      <c r="I474" s="118">
        <f t="shared" si="15"/>
        <v>2.0061064609505795E-4</v>
      </c>
      <c r="J474" s="119">
        <v>129.69456808300001</v>
      </c>
      <c r="K474" s="119">
        <v>32.585578947368397</v>
      </c>
      <c r="M474"/>
      <c r="N474" s="161" t="s">
        <v>3248</v>
      </c>
    </row>
    <row r="475" spans="1:14" ht="12.75" x14ac:dyDescent="0.2">
      <c r="A475" s="116" t="s">
        <v>2746</v>
      </c>
      <c r="B475" s="59" t="s">
        <v>224</v>
      </c>
      <c r="C475" s="59" t="s">
        <v>650</v>
      </c>
      <c r="D475" s="116" t="s">
        <v>210</v>
      </c>
      <c r="E475" s="116" t="s">
        <v>998</v>
      </c>
      <c r="F475" s="117">
        <v>2.9538225389999999</v>
      </c>
      <c r="G475" s="117">
        <v>2.854745426</v>
      </c>
      <c r="H475" s="74">
        <f t="shared" si="14"/>
        <v>3.4706111479377855E-2</v>
      </c>
      <c r="I475" s="118">
        <f t="shared" si="15"/>
        <v>1.9958786165224341E-4</v>
      </c>
      <c r="J475" s="119">
        <v>67.551796832400001</v>
      </c>
      <c r="K475" s="119">
        <v>89.896789473684194</v>
      </c>
      <c r="M475"/>
      <c r="N475" s="161" t="s">
        <v>3248</v>
      </c>
    </row>
    <row r="476" spans="1:14" ht="12.75" x14ac:dyDescent="0.2">
      <c r="A476" s="116" t="s">
        <v>2832</v>
      </c>
      <c r="B476" s="59" t="s">
        <v>934</v>
      </c>
      <c r="C476" s="59" t="s">
        <v>870</v>
      </c>
      <c r="D476" s="116" t="s">
        <v>210</v>
      </c>
      <c r="E476" s="116" t="s">
        <v>2912</v>
      </c>
      <c r="F476" s="117">
        <v>2.9435585</v>
      </c>
      <c r="G476" s="117">
        <v>5.7043423899999999</v>
      </c>
      <c r="H476" s="74">
        <f t="shared" si="14"/>
        <v>-0.48397934437452306</v>
      </c>
      <c r="I476" s="118">
        <f t="shared" si="15"/>
        <v>1.9889432723408612E-4</v>
      </c>
      <c r="J476" s="119">
        <v>23.772566069999996</v>
      </c>
      <c r="K476" s="119">
        <v>24.392105263157902</v>
      </c>
      <c r="M476"/>
      <c r="N476" s="161" t="s">
        <v>3248</v>
      </c>
    </row>
    <row r="477" spans="1:14" ht="12.75" x14ac:dyDescent="0.2">
      <c r="A477" s="116" t="s">
        <v>2310</v>
      </c>
      <c r="B477" s="59" t="s">
        <v>1456</v>
      </c>
      <c r="C477" s="59" t="s">
        <v>872</v>
      </c>
      <c r="D477" s="116" t="s">
        <v>210</v>
      </c>
      <c r="E477" s="116" t="s">
        <v>998</v>
      </c>
      <c r="F477" s="117">
        <v>2.92707988</v>
      </c>
      <c r="G477" s="117">
        <v>1.6016083799999998</v>
      </c>
      <c r="H477" s="74">
        <f t="shared" si="14"/>
        <v>0.82758776524383593</v>
      </c>
      <c r="I477" s="118">
        <f t="shared" si="15"/>
        <v>1.9778087763264415E-4</v>
      </c>
      <c r="J477" s="119">
        <v>254.18414894</v>
      </c>
      <c r="K477" s="119">
        <v>36.744578947368403</v>
      </c>
      <c r="M477"/>
      <c r="N477" s="161" t="s">
        <v>3248</v>
      </c>
    </row>
    <row r="478" spans="1:14" ht="12.75" x14ac:dyDescent="0.2">
      <c r="A478" s="116" t="s">
        <v>2707</v>
      </c>
      <c r="B478" s="59" t="s">
        <v>984</v>
      </c>
      <c r="C478" s="59" t="s">
        <v>650</v>
      </c>
      <c r="D478" s="116" t="s">
        <v>210</v>
      </c>
      <c r="E478" s="116" t="s">
        <v>998</v>
      </c>
      <c r="F478" s="117">
        <v>2.9263290820000001</v>
      </c>
      <c r="G478" s="117">
        <v>5.3415241699999996</v>
      </c>
      <c r="H478" s="74">
        <f t="shared" si="14"/>
        <v>-0.45215466805610272</v>
      </c>
      <c r="I478" s="118">
        <f t="shared" si="15"/>
        <v>1.9773014670166429E-4</v>
      </c>
      <c r="J478" s="119">
        <v>113.87086716775001</v>
      </c>
      <c r="K478" s="119">
        <v>47.651052631578899</v>
      </c>
      <c r="M478"/>
      <c r="N478" s="161" t="s">
        <v>3248</v>
      </c>
    </row>
    <row r="479" spans="1:14" ht="12.75" x14ac:dyDescent="0.2">
      <c r="A479" s="116" t="s">
        <v>2821</v>
      </c>
      <c r="B479" s="59" t="s">
        <v>493</v>
      </c>
      <c r="C479" s="59" t="s">
        <v>875</v>
      </c>
      <c r="D479" s="116" t="s">
        <v>812</v>
      </c>
      <c r="E479" s="116" t="s">
        <v>212</v>
      </c>
      <c r="F479" s="117">
        <v>2.9010903250000002</v>
      </c>
      <c r="G479" s="117">
        <v>15.115656475</v>
      </c>
      <c r="H479" s="74">
        <f t="shared" si="14"/>
        <v>-0.80807381209025519</v>
      </c>
      <c r="I479" s="118">
        <f t="shared" si="15"/>
        <v>1.9602478035894014E-4</v>
      </c>
      <c r="J479" s="119">
        <v>173.47434067456129</v>
      </c>
      <c r="K479" s="119">
        <v>54.850789473684202</v>
      </c>
      <c r="M479"/>
      <c r="N479" s="161" t="s">
        <v>3248</v>
      </c>
    </row>
    <row r="480" spans="1:14" ht="12.75" x14ac:dyDescent="0.2">
      <c r="A480" s="116" t="s">
        <v>2523</v>
      </c>
      <c r="B480" s="59" t="s">
        <v>468</v>
      </c>
      <c r="C480" s="59" t="s">
        <v>876</v>
      </c>
      <c r="D480" s="116" t="s">
        <v>210</v>
      </c>
      <c r="E480" s="116" t="s">
        <v>212</v>
      </c>
      <c r="F480" s="117">
        <v>2.8961210799999999</v>
      </c>
      <c r="G480" s="117">
        <v>3.8338732799999997</v>
      </c>
      <c r="H480" s="74">
        <f t="shared" si="14"/>
        <v>-0.24459655588825302</v>
      </c>
      <c r="I480" s="118">
        <f t="shared" si="15"/>
        <v>1.9568901171661949E-4</v>
      </c>
      <c r="J480" s="119">
        <v>324.08938189999998</v>
      </c>
      <c r="K480" s="119">
        <v>23.7155263157895</v>
      </c>
      <c r="M480"/>
      <c r="N480" s="161" t="s">
        <v>3248</v>
      </c>
    </row>
    <row r="481" spans="1:14" ht="12.75" x14ac:dyDescent="0.2">
      <c r="A481" s="116" t="s">
        <v>2562</v>
      </c>
      <c r="B481" s="59" t="s">
        <v>208</v>
      </c>
      <c r="C481" s="59" t="s">
        <v>876</v>
      </c>
      <c r="D481" s="116" t="s">
        <v>211</v>
      </c>
      <c r="E481" s="116" t="s">
        <v>998</v>
      </c>
      <c r="F481" s="117">
        <v>2.8938916899999998</v>
      </c>
      <c r="G481" s="117">
        <v>2.9959646699999998</v>
      </c>
      <c r="H481" s="74">
        <f t="shared" si="14"/>
        <v>-3.4070154772552819E-2</v>
      </c>
      <c r="I481" s="118">
        <f t="shared" si="15"/>
        <v>1.9553837328895027E-4</v>
      </c>
      <c r="J481" s="119">
        <v>175.44546640000002</v>
      </c>
      <c r="K481" s="119">
        <v>11.5232631578947</v>
      </c>
      <c r="M481"/>
      <c r="N481" s="161" t="s">
        <v>3248</v>
      </c>
    </row>
    <row r="482" spans="1:14" ht="12.75" x14ac:dyDescent="0.2">
      <c r="A482" s="116" t="s">
        <v>2350</v>
      </c>
      <c r="B482" s="59" t="s">
        <v>2351</v>
      </c>
      <c r="C482" s="59" t="s">
        <v>875</v>
      </c>
      <c r="D482" s="116" t="s">
        <v>211</v>
      </c>
      <c r="E482" s="116" t="s">
        <v>998</v>
      </c>
      <c r="F482" s="117">
        <v>2.8863433199999999</v>
      </c>
      <c r="G482" s="117">
        <v>2.8102332900000002</v>
      </c>
      <c r="H482" s="74">
        <f t="shared" si="14"/>
        <v>2.7083171447306986E-2</v>
      </c>
      <c r="I482" s="118">
        <f t="shared" si="15"/>
        <v>1.9502833485320525E-4</v>
      </c>
      <c r="J482" s="119">
        <v>51.545283950000005</v>
      </c>
      <c r="K482" s="119">
        <v>24.709105263157898</v>
      </c>
      <c r="M482"/>
      <c r="N482" s="161" t="s">
        <v>3248</v>
      </c>
    </row>
    <row r="483" spans="1:14" ht="12.75" x14ac:dyDescent="0.2">
      <c r="A483" s="116" t="s">
        <v>2335</v>
      </c>
      <c r="B483" s="59" t="s">
        <v>1728</v>
      </c>
      <c r="C483" s="59" t="s">
        <v>951</v>
      </c>
      <c r="D483" s="116" t="s">
        <v>210</v>
      </c>
      <c r="E483" s="116" t="s">
        <v>998</v>
      </c>
      <c r="F483" s="117">
        <v>2.85572458</v>
      </c>
      <c r="G483" s="117">
        <v>1.69137256</v>
      </c>
      <c r="H483" s="74">
        <f t="shared" si="14"/>
        <v>0.6884065920993776</v>
      </c>
      <c r="I483" s="118">
        <f t="shared" si="15"/>
        <v>1.9295944656949851E-4</v>
      </c>
      <c r="J483" s="119">
        <v>312.36045816106997</v>
      </c>
      <c r="K483" s="119">
        <v>35.762631578947399</v>
      </c>
      <c r="M483"/>
      <c r="N483" s="161" t="s">
        <v>3248</v>
      </c>
    </row>
    <row r="484" spans="1:14" ht="12.75" x14ac:dyDescent="0.2">
      <c r="A484" s="116" t="s">
        <v>1808</v>
      </c>
      <c r="B484" s="59" t="s">
        <v>600</v>
      </c>
      <c r="C484" s="59" t="s">
        <v>875</v>
      </c>
      <c r="D484" s="116" t="s">
        <v>211</v>
      </c>
      <c r="E484" s="116" t="s">
        <v>212</v>
      </c>
      <c r="F484" s="117">
        <v>2.8424141600000001</v>
      </c>
      <c r="G484" s="117">
        <v>1.7692819950000001</v>
      </c>
      <c r="H484" s="74">
        <f t="shared" si="14"/>
        <v>0.6065354013846731</v>
      </c>
      <c r="I484" s="118">
        <f t="shared" si="15"/>
        <v>1.9206007017487169E-4</v>
      </c>
      <c r="J484" s="119">
        <v>132.70852314000001</v>
      </c>
      <c r="K484" s="119">
        <v>16.165842105263199</v>
      </c>
      <c r="M484"/>
      <c r="N484" s="161" t="s">
        <v>3248</v>
      </c>
    </row>
    <row r="485" spans="1:14" ht="12.75" x14ac:dyDescent="0.2">
      <c r="A485" s="116" t="s">
        <v>1622</v>
      </c>
      <c r="B485" s="59" t="s">
        <v>827</v>
      </c>
      <c r="C485" s="59" t="s">
        <v>148</v>
      </c>
      <c r="D485" s="116" t="s">
        <v>812</v>
      </c>
      <c r="E485" s="116" t="s">
        <v>998</v>
      </c>
      <c r="F485" s="117">
        <v>2.827119229</v>
      </c>
      <c r="G485" s="117">
        <v>18.470287930000001</v>
      </c>
      <c r="H485" s="74">
        <f t="shared" si="14"/>
        <v>-0.84693691621297862</v>
      </c>
      <c r="I485" s="118">
        <f t="shared" si="15"/>
        <v>1.9102660166682716E-4</v>
      </c>
      <c r="J485" s="119">
        <v>201.38972235</v>
      </c>
      <c r="K485" s="119">
        <v>32.942210526315797</v>
      </c>
      <c r="M485"/>
      <c r="N485" s="161" t="s">
        <v>3248</v>
      </c>
    </row>
    <row r="486" spans="1:14" ht="12.75" x14ac:dyDescent="0.2">
      <c r="A486" s="116" t="s">
        <v>2098</v>
      </c>
      <c r="B486" s="59" t="s">
        <v>417</v>
      </c>
      <c r="C486" s="59" t="s">
        <v>871</v>
      </c>
      <c r="D486" s="116" t="s">
        <v>210</v>
      </c>
      <c r="E486" s="116" t="s">
        <v>998</v>
      </c>
      <c r="F486" s="117">
        <v>2.7897033900000001</v>
      </c>
      <c r="G486" s="117">
        <v>4.1417407099999997</v>
      </c>
      <c r="H486" s="74">
        <f t="shared" si="14"/>
        <v>-0.32644180663834932</v>
      </c>
      <c r="I486" s="118">
        <f t="shared" si="15"/>
        <v>1.8849843783865666E-4</v>
      </c>
      <c r="J486" s="119">
        <v>17.632415329999997</v>
      </c>
      <c r="K486" s="119">
        <v>8.1026842105263199</v>
      </c>
      <c r="M486"/>
      <c r="N486" s="161" t="s">
        <v>3248</v>
      </c>
    </row>
    <row r="487" spans="1:14" ht="12.75" x14ac:dyDescent="0.2">
      <c r="A487" s="116" t="s">
        <v>2030</v>
      </c>
      <c r="B487" s="59" t="s">
        <v>879</v>
      </c>
      <c r="C487" s="59" t="s">
        <v>871</v>
      </c>
      <c r="D487" s="116" t="s">
        <v>210</v>
      </c>
      <c r="E487" s="116" t="s">
        <v>998</v>
      </c>
      <c r="F487" s="117">
        <v>2.7824437299999998</v>
      </c>
      <c r="G487" s="117">
        <v>5.2610629999999999E-2</v>
      </c>
      <c r="H487" s="74">
        <f t="shared" si="14"/>
        <v>51.887481674330829</v>
      </c>
      <c r="I487" s="118">
        <f t="shared" si="15"/>
        <v>1.8800790734923431E-4</v>
      </c>
      <c r="J487" s="119">
        <v>6.9074180199999997</v>
      </c>
      <c r="K487" s="119">
        <v>34.396999999999998</v>
      </c>
      <c r="M487"/>
      <c r="N487" s="161" t="s">
        <v>3248</v>
      </c>
    </row>
    <row r="488" spans="1:14" ht="12.75" x14ac:dyDescent="0.2">
      <c r="A488" s="116" t="s">
        <v>2210</v>
      </c>
      <c r="B488" s="59" t="s">
        <v>239</v>
      </c>
      <c r="C488" s="59" t="s">
        <v>872</v>
      </c>
      <c r="D488" s="116" t="s">
        <v>210</v>
      </c>
      <c r="E488" s="116" t="s">
        <v>998</v>
      </c>
      <c r="F488" s="117">
        <v>2.78216244</v>
      </c>
      <c r="G488" s="117">
        <v>13.378629160000001</v>
      </c>
      <c r="H488" s="74">
        <f t="shared" si="14"/>
        <v>-0.79204428146358752</v>
      </c>
      <c r="I488" s="118">
        <f t="shared" si="15"/>
        <v>1.8798890076747023E-4</v>
      </c>
      <c r="J488" s="119">
        <v>17.259479429999999</v>
      </c>
      <c r="K488" s="119">
        <v>19.0117894736842</v>
      </c>
      <c r="M488"/>
      <c r="N488" s="161" t="s">
        <v>3248</v>
      </c>
    </row>
    <row r="489" spans="1:14" ht="12.75" x14ac:dyDescent="0.2">
      <c r="A489" s="116" t="s">
        <v>2233</v>
      </c>
      <c r="B489" s="59" t="s">
        <v>287</v>
      </c>
      <c r="C489" s="59" t="s">
        <v>872</v>
      </c>
      <c r="D489" s="116" t="s">
        <v>210</v>
      </c>
      <c r="E489" s="116" t="s">
        <v>998</v>
      </c>
      <c r="F489" s="117">
        <v>2.7290763099999999</v>
      </c>
      <c r="G489" s="117">
        <v>2.2623626299999997</v>
      </c>
      <c r="H489" s="74">
        <f t="shared" si="14"/>
        <v>0.20629481490330326</v>
      </c>
      <c r="I489" s="118">
        <f t="shared" si="15"/>
        <v>1.8440190560096981E-4</v>
      </c>
      <c r="J489" s="119">
        <v>487.5699544813416</v>
      </c>
      <c r="K489" s="119">
        <v>14.255684210526301</v>
      </c>
      <c r="M489"/>
      <c r="N489" s="161" t="s">
        <v>3248</v>
      </c>
    </row>
    <row r="490" spans="1:14" ht="12.75" x14ac:dyDescent="0.2">
      <c r="A490" s="116" t="s">
        <v>1777</v>
      </c>
      <c r="B490" s="59" t="s">
        <v>1563</v>
      </c>
      <c r="C490" s="59" t="s">
        <v>875</v>
      </c>
      <c r="D490" s="116" t="s">
        <v>812</v>
      </c>
      <c r="E490" s="116" t="s">
        <v>212</v>
      </c>
      <c r="F490" s="117">
        <v>2.7110578199999997</v>
      </c>
      <c r="G490" s="117">
        <v>2.0089115500000001</v>
      </c>
      <c r="H490" s="74">
        <f t="shared" si="14"/>
        <v>0.34951577136385104</v>
      </c>
      <c r="I490" s="118">
        <f t="shared" si="15"/>
        <v>1.8318440798836106E-4</v>
      </c>
      <c r="J490" s="119">
        <v>23.260043979999999</v>
      </c>
      <c r="K490" s="119">
        <v>8.7684736842105302</v>
      </c>
      <c r="M490"/>
      <c r="N490" s="161" t="s">
        <v>3248</v>
      </c>
    </row>
    <row r="491" spans="1:14" ht="12.75" x14ac:dyDescent="0.2">
      <c r="A491" s="116" t="s">
        <v>1645</v>
      </c>
      <c r="B491" s="59" t="s">
        <v>885</v>
      </c>
      <c r="C491" s="59" t="s">
        <v>650</v>
      </c>
      <c r="D491" s="116" t="s">
        <v>210</v>
      </c>
      <c r="E491" s="116" t="s">
        <v>998</v>
      </c>
      <c r="F491" s="117">
        <v>2.6989944709999998</v>
      </c>
      <c r="G491" s="117">
        <v>1.9865694899999999</v>
      </c>
      <c r="H491" s="74">
        <f t="shared" si="14"/>
        <v>0.35862072008364532</v>
      </c>
      <c r="I491" s="118">
        <f t="shared" si="15"/>
        <v>1.8236929536751627E-4</v>
      </c>
      <c r="J491" s="119">
        <v>51.526648972259999</v>
      </c>
      <c r="K491" s="119">
        <v>29.755947368421101</v>
      </c>
      <c r="M491"/>
      <c r="N491" s="161" t="s">
        <v>3248</v>
      </c>
    </row>
    <row r="492" spans="1:14" ht="12.75" x14ac:dyDescent="0.2">
      <c r="A492" s="116" t="s">
        <v>1989</v>
      </c>
      <c r="B492" s="59" t="s">
        <v>1990</v>
      </c>
      <c r="C492" s="59" t="s">
        <v>875</v>
      </c>
      <c r="D492" s="116" t="s">
        <v>812</v>
      </c>
      <c r="E492" s="116" t="s">
        <v>212</v>
      </c>
      <c r="F492" s="117">
        <v>2.6632804500000002</v>
      </c>
      <c r="G492" s="117">
        <v>11.226658220000001</v>
      </c>
      <c r="H492" s="74">
        <f t="shared" si="14"/>
        <v>-0.76277175292862887</v>
      </c>
      <c r="I492" s="118">
        <f t="shared" si="15"/>
        <v>1.7995612227120479E-4</v>
      </c>
      <c r="J492" s="119">
        <v>344.28859118821089</v>
      </c>
      <c r="K492" s="119">
        <v>18.3727894736842</v>
      </c>
      <c r="M492"/>
      <c r="N492" s="161" t="s">
        <v>3248</v>
      </c>
    </row>
    <row r="493" spans="1:14" ht="12.75" x14ac:dyDescent="0.2">
      <c r="A493" s="116" t="s">
        <v>2143</v>
      </c>
      <c r="B493" s="59" t="s">
        <v>922</v>
      </c>
      <c r="C493" s="59" t="s">
        <v>875</v>
      </c>
      <c r="D493" s="116" t="s">
        <v>211</v>
      </c>
      <c r="E493" s="116" t="s">
        <v>212</v>
      </c>
      <c r="F493" s="117">
        <v>2.6519778769999998</v>
      </c>
      <c r="G493" s="117">
        <v>4.46128708</v>
      </c>
      <c r="H493" s="74">
        <f t="shared" si="14"/>
        <v>-0.40555767215948813</v>
      </c>
      <c r="I493" s="118">
        <f t="shared" si="15"/>
        <v>1.7919241478828941E-4</v>
      </c>
      <c r="J493" s="119">
        <v>65.613663219999992</v>
      </c>
      <c r="K493" s="119">
        <v>15.3938947368421</v>
      </c>
      <c r="M493"/>
      <c r="N493" s="161" t="s">
        <v>3248</v>
      </c>
    </row>
    <row r="494" spans="1:14" ht="12.75" x14ac:dyDescent="0.2">
      <c r="A494" s="116" t="s">
        <v>2261</v>
      </c>
      <c r="B494" s="59" t="s">
        <v>821</v>
      </c>
      <c r="C494" s="59" t="s">
        <v>874</v>
      </c>
      <c r="D494" s="116" t="s">
        <v>210</v>
      </c>
      <c r="E494" s="116" t="s">
        <v>998</v>
      </c>
      <c r="F494" s="117">
        <v>2.6426706050000002</v>
      </c>
      <c r="G494" s="117">
        <v>0.62832455700000001</v>
      </c>
      <c r="H494" s="74">
        <f t="shared" si="14"/>
        <v>3.2059005581728366</v>
      </c>
      <c r="I494" s="118">
        <f t="shared" si="15"/>
        <v>1.7856352849205152E-4</v>
      </c>
      <c r="J494" s="119">
        <v>11.814</v>
      </c>
      <c r="K494" s="119">
        <v>957.34126315789501</v>
      </c>
      <c r="M494"/>
      <c r="N494" s="161" t="s">
        <v>3248</v>
      </c>
    </row>
    <row r="495" spans="1:14" ht="12.75" x14ac:dyDescent="0.2">
      <c r="A495" s="116" t="s">
        <v>1756</v>
      </c>
      <c r="B495" s="59" t="s">
        <v>372</v>
      </c>
      <c r="C495" s="59" t="s">
        <v>875</v>
      </c>
      <c r="D495" s="116" t="s">
        <v>812</v>
      </c>
      <c r="E495" s="116" t="s">
        <v>998</v>
      </c>
      <c r="F495" s="117">
        <v>2.6120134230000001</v>
      </c>
      <c r="G495" s="117">
        <v>11.240914515</v>
      </c>
      <c r="H495" s="74">
        <f t="shared" si="14"/>
        <v>-0.76763337008617039</v>
      </c>
      <c r="I495" s="118">
        <f t="shared" si="15"/>
        <v>1.7649204270748736E-4</v>
      </c>
      <c r="J495" s="119">
        <v>302.91341416151863</v>
      </c>
      <c r="K495" s="119">
        <v>42.843789473684197</v>
      </c>
      <c r="M495"/>
      <c r="N495" s="161" t="s">
        <v>3248</v>
      </c>
    </row>
    <row r="496" spans="1:14" ht="12.75" x14ac:dyDescent="0.2">
      <c r="A496" s="116" t="s">
        <v>2305</v>
      </c>
      <c r="B496" s="59" t="s">
        <v>237</v>
      </c>
      <c r="C496" s="59" t="s">
        <v>872</v>
      </c>
      <c r="D496" s="116" t="s">
        <v>210</v>
      </c>
      <c r="E496" s="116" t="s">
        <v>998</v>
      </c>
      <c r="F496" s="117">
        <v>2.6030889700000004</v>
      </c>
      <c r="G496" s="117">
        <v>8.7665615799999994</v>
      </c>
      <c r="H496" s="74">
        <f t="shared" si="14"/>
        <v>-0.7030661398719108</v>
      </c>
      <c r="I496" s="118">
        <f t="shared" si="15"/>
        <v>1.75889023241298E-4</v>
      </c>
      <c r="J496" s="119">
        <v>164.64645524000002</v>
      </c>
      <c r="K496" s="119">
        <v>18.2065263157895</v>
      </c>
      <c r="M496"/>
      <c r="N496" s="161" t="s">
        <v>3248</v>
      </c>
    </row>
    <row r="497" spans="1:14" ht="12.75" x14ac:dyDescent="0.2">
      <c r="A497" s="116" t="s">
        <v>2099</v>
      </c>
      <c r="B497" s="59" t="s">
        <v>418</v>
      </c>
      <c r="C497" s="59" t="s">
        <v>871</v>
      </c>
      <c r="D497" s="116" t="s">
        <v>210</v>
      </c>
      <c r="E497" s="116" t="s">
        <v>998</v>
      </c>
      <c r="F497" s="117">
        <v>2.5996799199999998</v>
      </c>
      <c r="G497" s="117">
        <v>2.3938712299999998</v>
      </c>
      <c r="H497" s="74">
        <f t="shared" si="14"/>
        <v>8.5973166568362069E-2</v>
      </c>
      <c r="I497" s="118">
        <f t="shared" si="15"/>
        <v>1.7565867595713242E-4</v>
      </c>
      <c r="J497" s="119">
        <v>71.235822949999999</v>
      </c>
      <c r="K497" s="119">
        <v>12.7795263157895</v>
      </c>
      <c r="M497"/>
      <c r="N497" s="161" t="s">
        <v>3248</v>
      </c>
    </row>
    <row r="498" spans="1:14" ht="12.75" x14ac:dyDescent="0.2">
      <c r="A498" s="116" t="s">
        <v>2221</v>
      </c>
      <c r="B498" s="59" t="s">
        <v>1385</v>
      </c>
      <c r="C498" s="59" t="s">
        <v>951</v>
      </c>
      <c r="D498" s="116" t="s">
        <v>210</v>
      </c>
      <c r="E498" s="116" t="s">
        <v>998</v>
      </c>
      <c r="F498" s="117">
        <v>2.5941969309868398</v>
      </c>
      <c r="G498" s="117">
        <v>6.49647203225528</v>
      </c>
      <c r="H498" s="74">
        <f t="shared" si="14"/>
        <v>-0.60067604107174888</v>
      </c>
      <c r="I498" s="118">
        <f t="shared" si="15"/>
        <v>1.7528819396704989E-4</v>
      </c>
      <c r="J498" s="119">
        <v>39.498982952230996</v>
      </c>
      <c r="K498" s="119">
        <v>28.110368421052598</v>
      </c>
      <c r="M498"/>
      <c r="N498" s="161" t="s">
        <v>3248</v>
      </c>
    </row>
    <row r="499" spans="1:14" ht="12.75" x14ac:dyDescent="0.2">
      <c r="A499" s="116" t="s">
        <v>2058</v>
      </c>
      <c r="B499" s="59" t="s">
        <v>379</v>
      </c>
      <c r="C499" s="59" t="s">
        <v>871</v>
      </c>
      <c r="D499" s="116" t="s">
        <v>210</v>
      </c>
      <c r="E499" s="116" t="s">
        <v>998</v>
      </c>
      <c r="F499" s="117">
        <v>2.5927665180000004</v>
      </c>
      <c r="G499" s="117">
        <v>2.5387925060000001</v>
      </c>
      <c r="H499" s="74">
        <f t="shared" si="14"/>
        <v>2.1259717709281922E-2</v>
      </c>
      <c r="I499" s="118">
        <f t="shared" si="15"/>
        <v>1.7519154189484399E-4</v>
      </c>
      <c r="J499" s="119">
        <v>101.16646475</v>
      </c>
      <c r="K499" s="119">
        <v>8.8008421052631594</v>
      </c>
      <c r="M499"/>
      <c r="N499" s="161" t="s">
        <v>3248</v>
      </c>
    </row>
    <row r="500" spans="1:14" ht="12.75" x14ac:dyDescent="0.2">
      <c r="A500" s="116" t="s">
        <v>2155</v>
      </c>
      <c r="B500" s="59" t="s">
        <v>398</v>
      </c>
      <c r="C500" s="59" t="s">
        <v>875</v>
      </c>
      <c r="D500" s="116" t="s">
        <v>211</v>
      </c>
      <c r="E500" s="116" t="s">
        <v>212</v>
      </c>
      <c r="F500" s="117">
        <v>2.5653154200000001</v>
      </c>
      <c r="G500" s="117">
        <v>10.667404919999999</v>
      </c>
      <c r="H500" s="74">
        <f t="shared" si="14"/>
        <v>-0.75951832341243875</v>
      </c>
      <c r="I500" s="118">
        <f t="shared" si="15"/>
        <v>1.7333668911425647E-4</v>
      </c>
      <c r="J500" s="119">
        <v>50.198882950000005</v>
      </c>
      <c r="K500" s="119">
        <v>42.919684210526299</v>
      </c>
      <c r="M500"/>
      <c r="N500" s="161" t="s">
        <v>3248</v>
      </c>
    </row>
    <row r="501" spans="1:14" ht="12.75" x14ac:dyDescent="0.2">
      <c r="A501" s="116" t="s">
        <v>2563</v>
      </c>
      <c r="B501" s="59" t="s">
        <v>1599</v>
      </c>
      <c r="C501" s="59" t="s">
        <v>876</v>
      </c>
      <c r="D501" s="116" t="s">
        <v>210</v>
      </c>
      <c r="E501" s="116" t="s">
        <v>212</v>
      </c>
      <c r="F501" s="117">
        <v>2.5649171499999999</v>
      </c>
      <c r="G501" s="117">
        <v>0.44906318000000001</v>
      </c>
      <c r="H501" s="74">
        <f t="shared" si="14"/>
        <v>4.7117066467128295</v>
      </c>
      <c r="I501" s="118">
        <f t="shared" si="15"/>
        <v>1.7330977827021939E-4</v>
      </c>
      <c r="J501" s="119">
        <v>162.14493019999998</v>
      </c>
      <c r="K501" s="119">
        <v>52.5943684210526</v>
      </c>
      <c r="M501"/>
      <c r="N501" s="161" t="s">
        <v>3248</v>
      </c>
    </row>
    <row r="502" spans="1:14" ht="12.75" x14ac:dyDescent="0.2">
      <c r="A502" s="116" t="s">
        <v>2227</v>
      </c>
      <c r="B502" s="59" t="s">
        <v>1333</v>
      </c>
      <c r="C502" s="59" t="s">
        <v>650</v>
      </c>
      <c r="D502" s="116" t="s">
        <v>211</v>
      </c>
      <c r="E502" s="116" t="s">
        <v>998</v>
      </c>
      <c r="F502" s="117">
        <v>2.5640951800000003</v>
      </c>
      <c r="G502" s="117">
        <v>1.5048063189999998</v>
      </c>
      <c r="H502" s="74">
        <f t="shared" si="14"/>
        <v>0.70393701011565235</v>
      </c>
      <c r="I502" s="118">
        <f t="shared" si="15"/>
        <v>1.732542382936378E-4</v>
      </c>
      <c r="J502" s="119">
        <v>286.43330400000002</v>
      </c>
      <c r="K502" s="119">
        <v>41.571947368421</v>
      </c>
      <c r="M502"/>
      <c r="N502" s="161" t="s">
        <v>3248</v>
      </c>
    </row>
    <row r="503" spans="1:14" ht="12.75" x14ac:dyDescent="0.2">
      <c r="A503" s="116" t="s">
        <v>2171</v>
      </c>
      <c r="B503" s="59" t="s">
        <v>897</v>
      </c>
      <c r="C503" s="59" t="s">
        <v>875</v>
      </c>
      <c r="D503" s="116" t="s">
        <v>211</v>
      </c>
      <c r="E503" s="116" t="s">
        <v>212</v>
      </c>
      <c r="F503" s="117">
        <v>2.5586904100000001</v>
      </c>
      <c r="G503" s="117">
        <v>2.5281901699999998</v>
      </c>
      <c r="H503" s="74">
        <f t="shared" si="14"/>
        <v>1.2064060829727996E-2</v>
      </c>
      <c r="I503" s="118">
        <f t="shared" si="15"/>
        <v>1.728890415112382E-4</v>
      </c>
      <c r="J503" s="119">
        <v>46.253648290000001</v>
      </c>
      <c r="K503" s="119">
        <v>35.768210526315798</v>
      </c>
      <c r="M503"/>
      <c r="N503" s="161" t="s">
        <v>3248</v>
      </c>
    </row>
    <row r="504" spans="1:14" ht="12.75" x14ac:dyDescent="0.2">
      <c r="A504" s="116" t="s">
        <v>2671</v>
      </c>
      <c r="B504" s="59" t="s">
        <v>2672</v>
      </c>
      <c r="C504" s="59" t="s">
        <v>650</v>
      </c>
      <c r="D504" s="116" t="s">
        <v>211</v>
      </c>
      <c r="E504" s="116" t="s">
        <v>998</v>
      </c>
      <c r="F504" s="117">
        <v>2.54851239</v>
      </c>
      <c r="G504" s="117">
        <v>0.92578183999999997</v>
      </c>
      <c r="H504" s="74">
        <f t="shared" si="14"/>
        <v>1.7528217555012744</v>
      </c>
      <c r="I504" s="118">
        <f t="shared" si="15"/>
        <v>1.7220131934078529E-4</v>
      </c>
      <c r="J504" s="119">
        <v>184.422642</v>
      </c>
      <c r="K504" s="119">
        <v>57.481052631578997</v>
      </c>
      <c r="M504"/>
      <c r="N504" s="161" t="s">
        <v>3248</v>
      </c>
    </row>
    <row r="505" spans="1:14" ht="12.75" x14ac:dyDescent="0.2">
      <c r="A505" s="116" t="s">
        <v>1801</v>
      </c>
      <c r="B505" s="59" t="s">
        <v>953</v>
      </c>
      <c r="C505" s="59" t="s">
        <v>954</v>
      </c>
      <c r="D505" s="116" t="s">
        <v>210</v>
      </c>
      <c r="E505" s="116" t="s">
        <v>998</v>
      </c>
      <c r="F505" s="117">
        <v>2.5454604300000003</v>
      </c>
      <c r="G505" s="117">
        <v>4.2301989100000004</v>
      </c>
      <c r="H505" s="74">
        <f t="shared" si="14"/>
        <v>-0.39826460075372672</v>
      </c>
      <c r="I505" s="118">
        <f t="shared" si="15"/>
        <v>1.7199510039492594E-4</v>
      </c>
      <c r="J505" s="119">
        <v>278.17788416000002</v>
      </c>
      <c r="K505" s="119">
        <v>20.972210526315799</v>
      </c>
      <c r="M505"/>
      <c r="N505" s="161" t="s">
        <v>3248</v>
      </c>
    </row>
    <row r="506" spans="1:14" ht="12.75" x14ac:dyDescent="0.2">
      <c r="A506" s="116" t="s">
        <v>2713</v>
      </c>
      <c r="B506" s="59" t="s">
        <v>981</v>
      </c>
      <c r="C506" s="59" t="s">
        <v>650</v>
      </c>
      <c r="D506" s="116" t="s">
        <v>210</v>
      </c>
      <c r="E506" s="116" t="s">
        <v>998</v>
      </c>
      <c r="F506" s="117">
        <v>2.5117737829999998</v>
      </c>
      <c r="G506" s="117">
        <v>1.0525009569999999</v>
      </c>
      <c r="H506" s="74">
        <f t="shared" si="14"/>
        <v>1.3864812343348776</v>
      </c>
      <c r="I506" s="118">
        <f t="shared" si="15"/>
        <v>1.697189156369749E-4</v>
      </c>
      <c r="J506" s="119">
        <v>50.915748772074998</v>
      </c>
      <c r="K506" s="119">
        <v>51.223105263157898</v>
      </c>
      <c r="M506"/>
      <c r="N506" s="161" t="s">
        <v>3248</v>
      </c>
    </row>
    <row r="507" spans="1:14" ht="12.75" x14ac:dyDescent="0.2">
      <c r="A507" s="116" t="s">
        <v>909</v>
      </c>
      <c r="B507" s="59" t="s">
        <v>342</v>
      </c>
      <c r="C507" s="59" t="s">
        <v>873</v>
      </c>
      <c r="D507" s="116" t="s">
        <v>210</v>
      </c>
      <c r="E507" s="116" t="s">
        <v>998</v>
      </c>
      <c r="F507" s="117">
        <v>2.5034863500000002</v>
      </c>
      <c r="G507" s="117">
        <v>1.6510747350000001</v>
      </c>
      <c r="H507" s="74">
        <f t="shared" si="14"/>
        <v>0.51627682074609416</v>
      </c>
      <c r="I507" s="118">
        <f t="shared" si="15"/>
        <v>1.6915893919654319E-4</v>
      </c>
      <c r="J507" s="119">
        <v>34.847048940000001</v>
      </c>
      <c r="K507" s="119">
        <v>224.426210526316</v>
      </c>
      <c r="M507"/>
      <c r="N507" s="161" t="s">
        <v>3248</v>
      </c>
    </row>
    <row r="508" spans="1:14" ht="12.75" x14ac:dyDescent="0.2">
      <c r="A508" s="116" t="s">
        <v>2560</v>
      </c>
      <c r="B508" s="59" t="s">
        <v>558</v>
      </c>
      <c r="C508" s="59" t="s">
        <v>876</v>
      </c>
      <c r="D508" s="116" t="s">
        <v>210</v>
      </c>
      <c r="E508" s="116" t="s">
        <v>998</v>
      </c>
      <c r="F508" s="117">
        <v>2.50163505</v>
      </c>
      <c r="G508" s="117">
        <v>0.68203698999999995</v>
      </c>
      <c r="H508" s="74">
        <f t="shared" si="14"/>
        <v>2.6678876463870385</v>
      </c>
      <c r="I508" s="118">
        <f t="shared" si="15"/>
        <v>1.6903384806347808E-4</v>
      </c>
      <c r="J508" s="119">
        <v>30.13423791</v>
      </c>
      <c r="K508" s="119">
        <v>19.718947368421102</v>
      </c>
      <c r="M508"/>
      <c r="N508" s="161" t="s">
        <v>3248</v>
      </c>
    </row>
    <row r="509" spans="1:14" ht="12.75" x14ac:dyDescent="0.2">
      <c r="A509" s="116" t="s">
        <v>1813</v>
      </c>
      <c r="B509" s="59" t="s">
        <v>34</v>
      </c>
      <c r="C509" s="59" t="s">
        <v>875</v>
      </c>
      <c r="D509" s="116" t="s">
        <v>211</v>
      </c>
      <c r="E509" s="116" t="s">
        <v>212</v>
      </c>
      <c r="F509" s="117">
        <v>2.4671538799999997</v>
      </c>
      <c r="G509" s="117">
        <v>1.2394668</v>
      </c>
      <c r="H509" s="74">
        <f t="shared" si="14"/>
        <v>0.99049613914628432</v>
      </c>
      <c r="I509" s="118">
        <f t="shared" si="15"/>
        <v>1.6670397790482684E-4</v>
      </c>
      <c r="J509" s="119">
        <v>94.190200455697507</v>
      </c>
      <c r="K509" s="119">
        <v>64.730842105263207</v>
      </c>
      <c r="M509"/>
      <c r="N509" s="161" t="s">
        <v>3248</v>
      </c>
    </row>
    <row r="510" spans="1:14" ht="12.75" x14ac:dyDescent="0.2">
      <c r="A510" s="116" t="s">
        <v>2533</v>
      </c>
      <c r="B510" s="59" t="s">
        <v>573</v>
      </c>
      <c r="C510" s="59" t="s">
        <v>876</v>
      </c>
      <c r="D510" s="116" t="s">
        <v>211</v>
      </c>
      <c r="E510" s="116" t="s">
        <v>998</v>
      </c>
      <c r="F510" s="117">
        <v>2.4444430600000002</v>
      </c>
      <c r="G510" s="117">
        <v>3.6729343800000001</v>
      </c>
      <c r="H510" s="74">
        <f t="shared" si="14"/>
        <v>-0.334471349852975</v>
      </c>
      <c r="I510" s="118">
        <f t="shared" si="15"/>
        <v>1.6516942261576623E-4</v>
      </c>
      <c r="J510" s="119">
        <v>335.38056139999998</v>
      </c>
      <c r="K510" s="119">
        <v>9.6438421052631593</v>
      </c>
      <c r="M510"/>
      <c r="N510" s="161" t="s">
        <v>3248</v>
      </c>
    </row>
    <row r="511" spans="1:14" ht="12.75" x14ac:dyDescent="0.2">
      <c r="A511" s="116" t="s">
        <v>2804</v>
      </c>
      <c r="B511" s="59" t="s">
        <v>2811</v>
      </c>
      <c r="C511" s="59" t="s">
        <v>875</v>
      </c>
      <c r="D511" s="116" t="s">
        <v>211</v>
      </c>
      <c r="E511" s="116" t="s">
        <v>998</v>
      </c>
      <c r="F511" s="117">
        <v>2.3978493400000001</v>
      </c>
      <c r="G511" s="117">
        <v>1.3493263999999998</v>
      </c>
      <c r="H511" s="74">
        <f t="shared" si="14"/>
        <v>0.77707138910199958</v>
      </c>
      <c r="I511" s="118">
        <f t="shared" si="15"/>
        <v>1.6202111535680282E-4</v>
      </c>
      <c r="J511" s="119">
        <v>25.2367941068342</v>
      </c>
      <c r="K511" s="119">
        <v>49.9247894736842</v>
      </c>
      <c r="M511"/>
      <c r="N511" s="161" t="s">
        <v>3248</v>
      </c>
    </row>
    <row r="512" spans="1:14" ht="12.75" x14ac:dyDescent="0.2">
      <c r="A512" s="116" t="s">
        <v>2156</v>
      </c>
      <c r="B512" s="59" t="s">
        <v>399</v>
      </c>
      <c r="C512" s="59" t="s">
        <v>875</v>
      </c>
      <c r="D512" s="116" t="s">
        <v>211</v>
      </c>
      <c r="E512" s="116" t="s">
        <v>212</v>
      </c>
      <c r="F512" s="117">
        <v>2.387209827</v>
      </c>
      <c r="G512" s="117">
        <v>3.9781024789999999</v>
      </c>
      <c r="H512" s="74">
        <f t="shared" si="14"/>
        <v>-0.39991243573994417</v>
      </c>
      <c r="I512" s="118">
        <f t="shared" si="15"/>
        <v>1.6130221040545453E-4</v>
      </c>
      <c r="J512" s="119">
        <v>44.213760319999999</v>
      </c>
      <c r="K512" s="119">
        <v>32.867631578947403</v>
      </c>
      <c r="M512"/>
      <c r="N512" s="161" t="s">
        <v>3248</v>
      </c>
    </row>
    <row r="513" spans="1:14" ht="12.75" x14ac:dyDescent="0.2">
      <c r="A513" s="116" t="s">
        <v>1895</v>
      </c>
      <c r="B513" s="59" t="s">
        <v>1896</v>
      </c>
      <c r="C513" s="59" t="s">
        <v>1897</v>
      </c>
      <c r="D513" s="116" t="s">
        <v>210</v>
      </c>
      <c r="E513" s="116" t="s">
        <v>998</v>
      </c>
      <c r="F513" s="117">
        <v>2.3809999999999998</v>
      </c>
      <c r="G513" s="117">
        <v>2.4049999999999998</v>
      </c>
      <c r="H513" s="74">
        <f t="shared" si="14"/>
        <v>-9.9792099792099798E-3</v>
      </c>
      <c r="I513" s="118">
        <f t="shared" si="15"/>
        <v>1.6088261644684794E-4</v>
      </c>
      <c r="J513" s="119">
        <v>19.495555436203439</v>
      </c>
      <c r="K513" s="119">
        <v>41.965947368420998</v>
      </c>
      <c r="M513"/>
      <c r="N513" s="161" t="s">
        <v>3248</v>
      </c>
    </row>
    <row r="514" spans="1:14" ht="12.75" x14ac:dyDescent="0.2">
      <c r="A514" s="116" t="s">
        <v>2259</v>
      </c>
      <c r="B514" s="59" t="s">
        <v>143</v>
      </c>
      <c r="C514" s="59" t="s">
        <v>650</v>
      </c>
      <c r="D514" s="116" t="s">
        <v>210</v>
      </c>
      <c r="E514" s="116" t="s">
        <v>998</v>
      </c>
      <c r="F514" s="117">
        <v>2.3715442799999997</v>
      </c>
      <c r="G514" s="117">
        <v>3.3735380199999998</v>
      </c>
      <c r="H514" s="74">
        <f t="shared" si="14"/>
        <v>-0.29701569511287151</v>
      </c>
      <c r="I514" s="118">
        <f t="shared" si="15"/>
        <v>1.6024369961610926E-4</v>
      </c>
      <c r="J514" s="119">
        <v>28.115224615600003</v>
      </c>
      <c r="K514" s="119">
        <v>10.246368421052599</v>
      </c>
      <c r="M514"/>
      <c r="N514" s="161" t="s">
        <v>3248</v>
      </c>
    </row>
    <row r="515" spans="1:14" ht="12.75" x14ac:dyDescent="0.2">
      <c r="A515" s="116" t="s">
        <v>2552</v>
      </c>
      <c r="B515" s="59" t="s">
        <v>555</v>
      </c>
      <c r="C515" s="59" t="s">
        <v>876</v>
      </c>
      <c r="D515" s="116" t="s">
        <v>210</v>
      </c>
      <c r="E515" s="116" t="s">
        <v>998</v>
      </c>
      <c r="F515" s="117">
        <v>2.35010444</v>
      </c>
      <c r="G515" s="117">
        <v>4.6225638099999999</v>
      </c>
      <c r="H515" s="74">
        <f t="shared" si="14"/>
        <v>-0.49160151452836298</v>
      </c>
      <c r="I515" s="118">
        <f t="shared" si="15"/>
        <v>1.5879502361636051E-4</v>
      </c>
      <c r="J515" s="119">
        <v>75.762961680000004</v>
      </c>
      <c r="K515" s="119">
        <v>28.023368421052599</v>
      </c>
      <c r="M515"/>
      <c r="N515" s="161" t="s">
        <v>3248</v>
      </c>
    </row>
    <row r="516" spans="1:14" ht="12.75" x14ac:dyDescent="0.2">
      <c r="A516" s="116" t="s">
        <v>2059</v>
      </c>
      <c r="B516" s="59" t="s">
        <v>384</v>
      </c>
      <c r="C516" s="59" t="s">
        <v>871</v>
      </c>
      <c r="D516" s="116" t="s">
        <v>210</v>
      </c>
      <c r="E516" s="116" t="s">
        <v>998</v>
      </c>
      <c r="F516" s="117">
        <v>2.3388637000000001</v>
      </c>
      <c r="G516" s="117">
        <v>1.1477526950000001</v>
      </c>
      <c r="H516" s="74">
        <f t="shared" si="14"/>
        <v>1.0377767006680823</v>
      </c>
      <c r="I516" s="118">
        <f t="shared" si="15"/>
        <v>1.580354941489104E-4</v>
      </c>
      <c r="J516" s="119">
        <v>39.381556029999999</v>
      </c>
      <c r="K516" s="119">
        <v>31.808894736842099</v>
      </c>
      <c r="M516"/>
      <c r="N516" s="161" t="s">
        <v>3248</v>
      </c>
    </row>
    <row r="517" spans="1:14" ht="12.75" x14ac:dyDescent="0.2">
      <c r="A517" s="116" t="s">
        <v>2243</v>
      </c>
      <c r="B517" s="59" t="s">
        <v>1581</v>
      </c>
      <c r="C517" s="59" t="s">
        <v>951</v>
      </c>
      <c r="D517" s="116" t="s">
        <v>210</v>
      </c>
      <c r="E517" s="116" t="s">
        <v>998</v>
      </c>
      <c r="F517" s="117">
        <v>2.3238059640875699</v>
      </c>
      <c r="G517" s="117">
        <v>3.7093505428971301</v>
      </c>
      <c r="H517" s="74">
        <f t="shared" si="14"/>
        <v>-0.37352753879319323</v>
      </c>
      <c r="I517" s="118">
        <f t="shared" si="15"/>
        <v>1.5701805275816809E-4</v>
      </c>
      <c r="J517" s="119">
        <v>48.807476292843404</v>
      </c>
      <c r="K517" s="119">
        <v>89.489526315789504</v>
      </c>
      <c r="M517"/>
      <c r="N517" s="161" t="s">
        <v>3248</v>
      </c>
    </row>
    <row r="518" spans="1:14" ht="12.75" x14ac:dyDescent="0.2">
      <c r="A518" s="116" t="s">
        <v>1596</v>
      </c>
      <c r="B518" s="59" t="s">
        <v>1597</v>
      </c>
      <c r="C518" s="59" t="s">
        <v>650</v>
      </c>
      <c r="D518" s="116" t="s">
        <v>211</v>
      </c>
      <c r="E518" s="116" t="s">
        <v>998</v>
      </c>
      <c r="F518" s="117">
        <v>2.3048485860000003</v>
      </c>
      <c r="G518" s="117">
        <v>7.4011299199999998</v>
      </c>
      <c r="H518" s="74">
        <f t="shared" si="14"/>
        <v>-0.68858152594083899</v>
      </c>
      <c r="I518" s="118">
        <f t="shared" si="15"/>
        <v>1.5573711509008731E-4</v>
      </c>
      <c r="J518" s="119">
        <v>71.764797363</v>
      </c>
      <c r="K518" s="119">
        <v>52.199105263157897</v>
      </c>
      <c r="M518"/>
      <c r="N518" s="161" t="s">
        <v>3248</v>
      </c>
    </row>
    <row r="519" spans="1:14" ht="12.75" x14ac:dyDescent="0.2">
      <c r="A519" s="116" t="s">
        <v>2397</v>
      </c>
      <c r="B519" s="59" t="s">
        <v>200</v>
      </c>
      <c r="C519" s="59" t="s">
        <v>870</v>
      </c>
      <c r="D519" s="116" t="s">
        <v>210</v>
      </c>
      <c r="E519" s="116" t="s">
        <v>2912</v>
      </c>
      <c r="F519" s="117">
        <v>2.3034223900000002</v>
      </c>
      <c r="G519" s="117">
        <v>0.49917251000000001</v>
      </c>
      <c r="H519" s="74">
        <f t="shared" ref="H519:H582" si="16">IF(ISERROR(F519/G519-1),"",IF((F519/G519-1)&gt;10000%,"",F519/G519-1))</f>
        <v>3.6144816548491425</v>
      </c>
      <c r="I519" s="118">
        <f t="shared" ref="I519:I582" si="17">F519/$F$1062</f>
        <v>1.5564074795693062E-4</v>
      </c>
      <c r="J519" s="119">
        <v>45.555779219999998</v>
      </c>
      <c r="K519" s="119">
        <v>19.0432105263158</v>
      </c>
      <c r="M519"/>
      <c r="N519" s="161" t="s">
        <v>3248</v>
      </c>
    </row>
    <row r="520" spans="1:14" ht="12.75" x14ac:dyDescent="0.2">
      <c r="A520" s="116" t="s">
        <v>2918</v>
      </c>
      <c r="B520" s="59" t="s">
        <v>2919</v>
      </c>
      <c r="C520" s="59" t="s">
        <v>650</v>
      </c>
      <c r="D520" s="116" t="s">
        <v>210</v>
      </c>
      <c r="E520" s="116" t="s">
        <v>998</v>
      </c>
      <c r="F520" s="117">
        <v>2.29231265</v>
      </c>
      <c r="G520" s="117">
        <v>1.44122258</v>
      </c>
      <c r="H520" s="74">
        <f t="shared" si="16"/>
        <v>0.59053339977507147</v>
      </c>
      <c r="I520" s="118">
        <f t="shared" si="17"/>
        <v>1.5489007007400571E-4</v>
      </c>
      <c r="J520" s="119">
        <v>19.192413132599999</v>
      </c>
      <c r="K520" s="119">
        <v>28.7992631578947</v>
      </c>
      <c r="M520"/>
      <c r="N520" s="161" t="s">
        <v>3248</v>
      </c>
    </row>
    <row r="521" spans="1:14" ht="12.75" x14ac:dyDescent="0.2">
      <c r="A521" s="116" t="s">
        <v>2088</v>
      </c>
      <c r="B521" s="59" t="s">
        <v>528</v>
      </c>
      <c r="C521" s="59" t="s">
        <v>871</v>
      </c>
      <c r="D521" s="116" t="s">
        <v>210</v>
      </c>
      <c r="E521" s="116" t="s">
        <v>998</v>
      </c>
      <c r="F521" s="117">
        <v>2.2917678009999998</v>
      </c>
      <c r="G521" s="117">
        <v>20.596071440000003</v>
      </c>
      <c r="H521" s="74">
        <f t="shared" si="16"/>
        <v>-0.88872791553106012</v>
      </c>
      <c r="I521" s="118">
        <f t="shared" si="17"/>
        <v>1.5485325498257839E-4</v>
      </c>
      <c r="J521" s="119">
        <v>513.20774763999998</v>
      </c>
      <c r="K521" s="119">
        <v>8.5226842105263199</v>
      </c>
      <c r="M521"/>
      <c r="N521" s="161" t="s">
        <v>3248</v>
      </c>
    </row>
    <row r="522" spans="1:14" ht="12.75" x14ac:dyDescent="0.2">
      <c r="A522" s="116" t="s">
        <v>1680</v>
      </c>
      <c r="B522" s="59" t="s">
        <v>1209</v>
      </c>
      <c r="C522" s="59" t="s">
        <v>650</v>
      </c>
      <c r="D522" s="116" t="s">
        <v>210</v>
      </c>
      <c r="E522" s="116" t="s">
        <v>998</v>
      </c>
      <c r="F522" s="117">
        <v>2.2866952789999999</v>
      </c>
      <c r="G522" s="117">
        <v>0.39591135999999999</v>
      </c>
      <c r="H522" s="74">
        <f t="shared" si="16"/>
        <v>4.7757758681135094</v>
      </c>
      <c r="I522" s="118">
        <f t="shared" si="17"/>
        <v>1.5451050798075385E-4</v>
      </c>
      <c r="J522" s="119">
        <v>18.617090571800002</v>
      </c>
      <c r="K522" s="119">
        <v>9.5393684210526306</v>
      </c>
      <c r="M522"/>
      <c r="N522" s="161" t="s">
        <v>3248</v>
      </c>
    </row>
    <row r="523" spans="1:14" ht="12.75" x14ac:dyDescent="0.2">
      <c r="A523" s="116" t="s">
        <v>1772</v>
      </c>
      <c r="B523" s="59" t="s">
        <v>911</v>
      </c>
      <c r="C523" s="59" t="s">
        <v>875</v>
      </c>
      <c r="D523" s="116" t="s">
        <v>211</v>
      </c>
      <c r="E523" s="116" t="s">
        <v>212</v>
      </c>
      <c r="F523" s="117">
        <v>2.2768801979999997</v>
      </c>
      <c r="G523" s="117">
        <v>7.704346439</v>
      </c>
      <c r="H523" s="74">
        <f t="shared" si="16"/>
        <v>-0.70446809265037003</v>
      </c>
      <c r="I523" s="118">
        <f t="shared" si="17"/>
        <v>1.5384730936172079E-4</v>
      </c>
      <c r="J523" s="119">
        <v>220.03469666618108</v>
      </c>
      <c r="K523" s="119">
        <v>46.5716842105263</v>
      </c>
      <c r="M523"/>
      <c r="N523" s="161" t="s">
        <v>3248</v>
      </c>
    </row>
    <row r="524" spans="1:14" ht="12.75" x14ac:dyDescent="0.2">
      <c r="A524" s="116" t="s">
        <v>2554</v>
      </c>
      <c r="B524" s="59" t="s">
        <v>564</v>
      </c>
      <c r="C524" s="59" t="s">
        <v>876</v>
      </c>
      <c r="D524" s="116" t="s">
        <v>210</v>
      </c>
      <c r="E524" s="116" t="s">
        <v>212</v>
      </c>
      <c r="F524" s="117">
        <v>2.2707328900000001</v>
      </c>
      <c r="G524" s="117">
        <v>2.6103214599999998</v>
      </c>
      <c r="H524" s="74">
        <f t="shared" si="16"/>
        <v>-0.13009454015675126</v>
      </c>
      <c r="I524" s="118">
        <f t="shared" si="17"/>
        <v>1.5343193977115186E-4</v>
      </c>
      <c r="J524" s="119">
        <v>138.96859980000002</v>
      </c>
      <c r="K524" s="119">
        <v>20.097157894736799</v>
      </c>
      <c r="M524"/>
      <c r="N524" s="161" t="s">
        <v>3248</v>
      </c>
    </row>
    <row r="525" spans="1:14" ht="12.75" x14ac:dyDescent="0.2">
      <c r="A525" s="116" t="s">
        <v>1950</v>
      </c>
      <c r="B525" s="59" t="s">
        <v>1951</v>
      </c>
      <c r="C525" s="59" t="s">
        <v>650</v>
      </c>
      <c r="D525" s="116" t="s">
        <v>211</v>
      </c>
      <c r="E525" s="116" t="s">
        <v>212</v>
      </c>
      <c r="F525" s="117">
        <v>2.2685086499999998</v>
      </c>
      <c r="G525" s="117">
        <v>3.7754457799999996</v>
      </c>
      <c r="H525" s="74">
        <f t="shared" si="16"/>
        <v>-0.39914151011857468</v>
      </c>
      <c r="I525" s="118">
        <f t="shared" si="17"/>
        <v>1.5328164932562234E-4</v>
      </c>
      <c r="J525" s="119">
        <v>45.481104000000002</v>
      </c>
      <c r="K525" s="119">
        <v>64.457421052631602</v>
      </c>
      <c r="M525"/>
      <c r="N525" s="161" t="s">
        <v>3248</v>
      </c>
    </row>
    <row r="526" spans="1:14" ht="12.75" x14ac:dyDescent="0.2">
      <c r="A526" s="116" t="s">
        <v>2019</v>
      </c>
      <c r="B526" s="59" t="s">
        <v>2020</v>
      </c>
      <c r="C526" s="59" t="s">
        <v>148</v>
      </c>
      <c r="D526" s="116" t="s">
        <v>812</v>
      </c>
      <c r="E526" s="116" t="s">
        <v>998</v>
      </c>
      <c r="F526" s="117">
        <v>2.2671848699999999</v>
      </c>
      <c r="G526" s="117">
        <v>1.1526583899999998</v>
      </c>
      <c r="H526" s="74">
        <f t="shared" si="16"/>
        <v>0.96691829050929856</v>
      </c>
      <c r="I526" s="118">
        <f t="shared" si="17"/>
        <v>1.5319220237476136E-4</v>
      </c>
      <c r="J526" s="119">
        <v>12.350111609999999</v>
      </c>
      <c r="K526" s="119">
        <v>57.866157894736801</v>
      </c>
      <c r="M526"/>
      <c r="N526" s="161" t="s">
        <v>3248</v>
      </c>
    </row>
    <row r="527" spans="1:14" ht="12.75" x14ac:dyDescent="0.2">
      <c r="A527" s="116" t="s">
        <v>2546</v>
      </c>
      <c r="B527" s="59" t="s">
        <v>161</v>
      </c>
      <c r="C527" s="59" t="s">
        <v>876</v>
      </c>
      <c r="D527" s="116" t="s">
        <v>210</v>
      </c>
      <c r="E527" s="116" t="s">
        <v>998</v>
      </c>
      <c r="F527" s="117">
        <v>2.2296586979999997</v>
      </c>
      <c r="G527" s="117">
        <v>6.3304958609999993</v>
      </c>
      <c r="H527" s="74">
        <f t="shared" si="16"/>
        <v>-0.64779082919299302</v>
      </c>
      <c r="I527" s="118">
        <f t="shared" si="17"/>
        <v>1.5065658341777082E-4</v>
      </c>
      <c r="J527" s="119">
        <v>360.85132110000001</v>
      </c>
      <c r="K527" s="119">
        <v>25.916526315789501</v>
      </c>
      <c r="M527"/>
      <c r="N527" s="161" t="s">
        <v>3248</v>
      </c>
    </row>
    <row r="528" spans="1:14" ht="12.75" x14ac:dyDescent="0.2">
      <c r="A528" s="116" t="s">
        <v>2839</v>
      </c>
      <c r="B528" s="59" t="s">
        <v>948</v>
      </c>
      <c r="C528" s="59" t="s">
        <v>870</v>
      </c>
      <c r="D528" s="116" t="s">
        <v>210</v>
      </c>
      <c r="E528" s="116" t="s">
        <v>2912</v>
      </c>
      <c r="F528" s="117">
        <v>2.2283685699999998</v>
      </c>
      <c r="G528" s="117">
        <v>1.852609226</v>
      </c>
      <c r="H528" s="74">
        <f t="shared" si="16"/>
        <v>0.20282709312168778</v>
      </c>
      <c r="I528" s="118">
        <f t="shared" si="17"/>
        <v>1.5056941031059261E-4</v>
      </c>
      <c r="J528" s="119">
        <v>70.139645680000001</v>
      </c>
      <c r="K528" s="119">
        <v>44.203894736842102</v>
      </c>
      <c r="M528"/>
      <c r="N528" s="161" t="s">
        <v>3248</v>
      </c>
    </row>
    <row r="529" spans="1:14" ht="12.75" x14ac:dyDescent="0.2">
      <c r="A529" s="116" t="s">
        <v>2034</v>
      </c>
      <c r="B529" s="59" t="s">
        <v>265</v>
      </c>
      <c r="C529" s="59" t="s">
        <v>871</v>
      </c>
      <c r="D529" s="116" t="s">
        <v>210</v>
      </c>
      <c r="E529" s="116" t="s">
        <v>998</v>
      </c>
      <c r="F529" s="117">
        <v>2.2209697300000002</v>
      </c>
      <c r="G529" s="117">
        <v>0.82622598999999997</v>
      </c>
      <c r="H529" s="74">
        <f t="shared" si="16"/>
        <v>1.6880898893049832</v>
      </c>
      <c r="I529" s="118">
        <f t="shared" si="17"/>
        <v>1.500694755193824E-4</v>
      </c>
      <c r="J529" s="119">
        <v>5.9173841700000001</v>
      </c>
      <c r="K529" s="119">
        <v>14.360947368421099</v>
      </c>
      <c r="M529"/>
      <c r="N529" s="161" t="s">
        <v>3248</v>
      </c>
    </row>
    <row r="530" spans="1:14" ht="12.75" x14ac:dyDescent="0.2">
      <c r="A530" s="116" t="s">
        <v>2105</v>
      </c>
      <c r="B530" s="59" t="s">
        <v>450</v>
      </c>
      <c r="C530" s="59" t="s">
        <v>871</v>
      </c>
      <c r="D530" s="116" t="s">
        <v>210</v>
      </c>
      <c r="E530" s="116" t="s">
        <v>998</v>
      </c>
      <c r="F530" s="117">
        <v>2.1806255099999996</v>
      </c>
      <c r="G530" s="117">
        <v>3.7490401000000002</v>
      </c>
      <c r="H530" s="74">
        <f t="shared" si="16"/>
        <v>-0.41835097736084514</v>
      </c>
      <c r="I530" s="118">
        <f t="shared" si="17"/>
        <v>1.4734344289774973E-4</v>
      </c>
      <c r="J530" s="119">
        <v>69.854390760000001</v>
      </c>
      <c r="K530" s="119">
        <v>20.5563684210526</v>
      </c>
      <c r="M530"/>
      <c r="N530" s="161" t="s">
        <v>3248</v>
      </c>
    </row>
    <row r="531" spans="1:14" ht="12.75" x14ac:dyDescent="0.2">
      <c r="A531" s="116" t="s">
        <v>1603</v>
      </c>
      <c r="B531" s="59" t="s">
        <v>1545</v>
      </c>
      <c r="C531" s="59" t="s">
        <v>148</v>
      </c>
      <c r="D531" s="116" t="s">
        <v>211</v>
      </c>
      <c r="E531" s="116" t="s">
        <v>212</v>
      </c>
      <c r="F531" s="117">
        <v>2.17372473</v>
      </c>
      <c r="G531" s="117">
        <v>3.5535085799999999</v>
      </c>
      <c r="H531" s="74">
        <f t="shared" si="16"/>
        <v>-0.38828774968090829</v>
      </c>
      <c r="I531" s="118">
        <f t="shared" si="17"/>
        <v>1.468771616957657E-4</v>
      </c>
      <c r="J531" s="119">
        <v>30.820862269044103</v>
      </c>
      <c r="K531" s="119">
        <v>20.067473684210501</v>
      </c>
      <c r="M531"/>
      <c r="N531" s="161" t="s">
        <v>3248</v>
      </c>
    </row>
    <row r="532" spans="1:14" ht="12.75" x14ac:dyDescent="0.2">
      <c r="A532" s="116" t="s">
        <v>2851</v>
      </c>
      <c r="B532" s="59" t="s">
        <v>994</v>
      </c>
      <c r="C532" s="59" t="s">
        <v>650</v>
      </c>
      <c r="D532" s="116" t="s">
        <v>211</v>
      </c>
      <c r="E532" s="116" t="s">
        <v>998</v>
      </c>
      <c r="F532" s="117">
        <v>2.1665583119999998</v>
      </c>
      <c r="G532" s="117">
        <v>0.81917797299999995</v>
      </c>
      <c r="H532" s="74">
        <f t="shared" si="16"/>
        <v>1.6447956163489272</v>
      </c>
      <c r="I532" s="118">
        <f t="shared" si="17"/>
        <v>1.463929315074449E-4</v>
      </c>
      <c r="J532" s="119">
        <v>48.558262949789999</v>
      </c>
      <c r="K532" s="119">
        <v>81.645052631578906</v>
      </c>
      <c r="M532"/>
      <c r="N532" s="161" t="s">
        <v>3248</v>
      </c>
    </row>
    <row r="533" spans="1:14" ht="12.75" x14ac:dyDescent="0.2">
      <c r="A533" s="116" t="s">
        <v>2042</v>
      </c>
      <c r="B533" s="59" t="s">
        <v>541</v>
      </c>
      <c r="C533" s="59" t="s">
        <v>871</v>
      </c>
      <c r="D533" s="116" t="s">
        <v>210</v>
      </c>
      <c r="E533" s="116" t="s">
        <v>998</v>
      </c>
      <c r="F533" s="117">
        <v>2.1657936879999999</v>
      </c>
      <c r="G533" s="117">
        <v>3.3828667270000001</v>
      </c>
      <c r="H533" s="74">
        <f t="shared" si="16"/>
        <v>-0.35977563918970201</v>
      </c>
      <c r="I533" s="118">
        <f t="shared" si="17"/>
        <v>1.4634126636266622E-4</v>
      </c>
      <c r="J533" s="119">
        <v>11.123062750000001</v>
      </c>
      <c r="K533" s="119">
        <v>13.940578947368399</v>
      </c>
      <c r="M533"/>
      <c r="N533" s="161" t="s">
        <v>3248</v>
      </c>
    </row>
    <row r="534" spans="1:14" ht="12.75" x14ac:dyDescent="0.2">
      <c r="A534" s="116" t="s">
        <v>1806</v>
      </c>
      <c r="B534" s="59" t="s">
        <v>1711</v>
      </c>
      <c r="C534" s="59" t="s">
        <v>875</v>
      </c>
      <c r="D534" s="116" t="s">
        <v>812</v>
      </c>
      <c r="E534" s="116" t="s">
        <v>998</v>
      </c>
      <c r="F534" s="117">
        <v>2.1646118199999997</v>
      </c>
      <c r="G534" s="117">
        <v>7.9439412599999999</v>
      </c>
      <c r="H534" s="74">
        <f t="shared" si="16"/>
        <v>-0.72751412061674792</v>
      </c>
      <c r="I534" s="118">
        <f t="shared" si="17"/>
        <v>1.4626140831305057E-4</v>
      </c>
      <c r="J534" s="119">
        <v>585.56750654912173</v>
      </c>
      <c r="K534" s="119">
        <v>20.153526315789499</v>
      </c>
      <c r="M534"/>
      <c r="N534" s="161" t="s">
        <v>3248</v>
      </c>
    </row>
    <row r="535" spans="1:14" ht="12.75" x14ac:dyDescent="0.2">
      <c r="A535" s="116" t="s">
        <v>2052</v>
      </c>
      <c r="B535" s="59" t="s">
        <v>612</v>
      </c>
      <c r="C535" s="59" t="s">
        <v>871</v>
      </c>
      <c r="D535" s="116" t="s">
        <v>210</v>
      </c>
      <c r="E535" s="116" t="s">
        <v>998</v>
      </c>
      <c r="F535" s="117">
        <v>2.1627220490000001</v>
      </c>
      <c r="G535" s="117">
        <v>5.7886269189999995</v>
      </c>
      <c r="H535" s="74">
        <f t="shared" si="16"/>
        <v>-0.62638427398019014</v>
      </c>
      <c r="I535" s="118">
        <f t="shared" si="17"/>
        <v>1.4613371771961701E-4</v>
      </c>
      <c r="J535" s="119">
        <v>29.441714399999999</v>
      </c>
      <c r="K535" s="119">
        <v>38.263789473684199</v>
      </c>
      <c r="M535"/>
      <c r="N535" s="161" t="s">
        <v>3248</v>
      </c>
    </row>
    <row r="536" spans="1:14" ht="12.75" x14ac:dyDescent="0.2">
      <c r="A536" s="116" t="s">
        <v>1610</v>
      </c>
      <c r="B536" s="59" t="s">
        <v>1547</v>
      </c>
      <c r="C536" s="59" t="s">
        <v>148</v>
      </c>
      <c r="D536" s="116" t="s">
        <v>211</v>
      </c>
      <c r="E536" s="116" t="s">
        <v>212</v>
      </c>
      <c r="F536" s="117">
        <v>2.1479841899999998</v>
      </c>
      <c r="G536" s="117">
        <v>1.5699048</v>
      </c>
      <c r="H536" s="74">
        <f t="shared" si="16"/>
        <v>0.36822576120539274</v>
      </c>
      <c r="I536" s="118">
        <f t="shared" si="17"/>
        <v>1.4513789020313453E-4</v>
      </c>
      <c r="J536" s="119">
        <v>150.78406600343129</v>
      </c>
      <c r="K536" s="119">
        <v>12.5609473684211</v>
      </c>
      <c r="M536"/>
      <c r="N536" s="161" t="s">
        <v>3248</v>
      </c>
    </row>
    <row r="537" spans="1:14" ht="12.75" x14ac:dyDescent="0.2">
      <c r="A537" s="116" t="s">
        <v>2039</v>
      </c>
      <c r="B537" s="59" t="s">
        <v>465</v>
      </c>
      <c r="C537" s="59" t="s">
        <v>871</v>
      </c>
      <c r="D537" s="116" t="s">
        <v>210</v>
      </c>
      <c r="E537" s="116" t="s">
        <v>998</v>
      </c>
      <c r="F537" s="117">
        <v>2.1423585099999998</v>
      </c>
      <c r="G537" s="117">
        <v>2.9165633529999999</v>
      </c>
      <c r="H537" s="74">
        <f t="shared" si="16"/>
        <v>-0.26545106321919831</v>
      </c>
      <c r="I537" s="118">
        <f t="shared" si="17"/>
        <v>1.4475776667617415E-4</v>
      </c>
      <c r="J537" s="119">
        <v>173.50989969</v>
      </c>
      <c r="K537" s="119">
        <v>24.24</v>
      </c>
      <c r="M537"/>
      <c r="N537" s="161" t="s">
        <v>3248</v>
      </c>
    </row>
    <row r="538" spans="1:14" ht="12.75" x14ac:dyDescent="0.2">
      <c r="A538" s="116" t="s">
        <v>1919</v>
      </c>
      <c r="B538" s="116" t="s">
        <v>2801</v>
      </c>
      <c r="C538" s="59" t="s">
        <v>875</v>
      </c>
      <c r="D538" s="116" t="s">
        <v>812</v>
      </c>
      <c r="E538" s="116" t="s">
        <v>998</v>
      </c>
      <c r="F538" s="117">
        <v>2.1273753399999999</v>
      </c>
      <c r="G538" s="117">
        <v>0.68422110000000003</v>
      </c>
      <c r="H538" s="74">
        <f t="shared" si="16"/>
        <v>2.1091928325507645</v>
      </c>
      <c r="I538" s="118">
        <f t="shared" si="17"/>
        <v>1.4374536365548203E-4</v>
      </c>
      <c r="J538" s="119">
        <v>275.46235462999999</v>
      </c>
      <c r="K538" s="119">
        <v>30.169105263157899</v>
      </c>
      <c r="M538"/>
      <c r="N538" s="161" t="s">
        <v>3248</v>
      </c>
    </row>
    <row r="539" spans="1:14" ht="12.75" x14ac:dyDescent="0.2">
      <c r="A539" s="116" t="s">
        <v>2556</v>
      </c>
      <c r="B539" s="59" t="s">
        <v>579</v>
      </c>
      <c r="C539" s="59" t="s">
        <v>876</v>
      </c>
      <c r="D539" s="116" t="s">
        <v>211</v>
      </c>
      <c r="E539" s="116" t="s">
        <v>998</v>
      </c>
      <c r="F539" s="117">
        <v>2.1186063110000002</v>
      </c>
      <c r="G539" s="117">
        <v>9.0390214260000015</v>
      </c>
      <c r="H539" s="74">
        <f t="shared" si="16"/>
        <v>-0.76561552283679701</v>
      </c>
      <c r="I539" s="118">
        <f t="shared" si="17"/>
        <v>1.4315284608756173E-4</v>
      </c>
      <c r="J539" s="119">
        <v>882.05661689999999</v>
      </c>
      <c r="K539" s="119">
        <v>11.5232631578947</v>
      </c>
      <c r="M539"/>
      <c r="N539" s="161" t="s">
        <v>3248</v>
      </c>
    </row>
    <row r="540" spans="1:14" ht="12.75" x14ac:dyDescent="0.2">
      <c r="A540" s="116" t="s">
        <v>2266</v>
      </c>
      <c r="B540" s="59" t="s">
        <v>2864</v>
      </c>
      <c r="C540" s="59" t="s">
        <v>148</v>
      </c>
      <c r="D540" s="116" t="s">
        <v>812</v>
      </c>
      <c r="E540" s="116" t="s">
        <v>998</v>
      </c>
      <c r="F540" s="117">
        <v>2.1178491099999999</v>
      </c>
      <c r="G540" s="117">
        <v>0.11481922999999999</v>
      </c>
      <c r="H540" s="74">
        <f t="shared" si="16"/>
        <v>17.445073268650209</v>
      </c>
      <c r="I540" s="118">
        <f t="shared" si="17"/>
        <v>1.4310168251004967E-4</v>
      </c>
      <c r="J540" s="119">
        <v>55.592710579999995</v>
      </c>
      <c r="K540" s="119">
        <v>24.879947368421099</v>
      </c>
      <c r="M540"/>
      <c r="N540" s="161" t="s">
        <v>3248</v>
      </c>
    </row>
    <row r="541" spans="1:14" ht="12.75" x14ac:dyDescent="0.2">
      <c r="A541" s="116" t="s">
        <v>1001</v>
      </c>
      <c r="B541" s="116" t="s">
        <v>640</v>
      </c>
      <c r="C541" s="116" t="s">
        <v>873</v>
      </c>
      <c r="D541" s="116" t="s">
        <v>210</v>
      </c>
      <c r="E541" s="116" t="s">
        <v>998</v>
      </c>
      <c r="F541" s="117">
        <v>2.10123762</v>
      </c>
      <c r="G541" s="117">
        <v>0.66922456000000008</v>
      </c>
      <c r="H541" s="74">
        <f t="shared" si="16"/>
        <v>2.1398094833817809</v>
      </c>
      <c r="I541" s="118">
        <f t="shared" si="17"/>
        <v>1.4197925496940261E-4</v>
      </c>
      <c r="J541" s="119">
        <v>462.28002479000003</v>
      </c>
      <c r="K541" s="119">
        <v>16.924578947368399</v>
      </c>
      <c r="M541"/>
      <c r="N541" s="161" t="s">
        <v>3248</v>
      </c>
    </row>
    <row r="542" spans="1:14" ht="12.75" x14ac:dyDescent="0.2">
      <c r="A542" s="116" t="s">
        <v>1853</v>
      </c>
      <c r="B542" s="59" t="s">
        <v>1854</v>
      </c>
      <c r="C542" s="59" t="s">
        <v>1861</v>
      </c>
      <c r="D542" s="116" t="s">
        <v>211</v>
      </c>
      <c r="E542" s="116" t="s">
        <v>212</v>
      </c>
      <c r="F542" s="117">
        <v>2.0835116199999999</v>
      </c>
      <c r="G542" s="117">
        <v>1.65319298</v>
      </c>
      <c r="H542" s="74">
        <f t="shared" si="16"/>
        <v>0.26029546774388068</v>
      </c>
      <c r="I542" s="118">
        <f t="shared" si="17"/>
        <v>1.4078152071525022E-4</v>
      </c>
      <c r="J542" s="119">
        <v>56.841999850000001</v>
      </c>
      <c r="K542" s="119">
        <v>16.9745789473684</v>
      </c>
      <c r="M542"/>
      <c r="N542" s="161" t="s">
        <v>3248</v>
      </c>
    </row>
    <row r="543" spans="1:14" ht="12.75" x14ac:dyDescent="0.2">
      <c r="A543" s="116" t="s">
        <v>2112</v>
      </c>
      <c r="B543" s="59" t="s">
        <v>389</v>
      </c>
      <c r="C543" s="59" t="s">
        <v>871</v>
      </c>
      <c r="D543" s="116" t="s">
        <v>210</v>
      </c>
      <c r="E543" s="116" t="s">
        <v>998</v>
      </c>
      <c r="F543" s="117">
        <v>2.07884666</v>
      </c>
      <c r="G543" s="117">
        <v>2.1694217500000001</v>
      </c>
      <c r="H543" s="74">
        <f t="shared" si="16"/>
        <v>-4.175079834061779E-2</v>
      </c>
      <c r="I543" s="118">
        <f t="shared" si="17"/>
        <v>1.4046631241183995E-4</v>
      </c>
      <c r="J543" s="119">
        <v>25.85547528</v>
      </c>
      <c r="K543" s="119">
        <v>37.423421052631603</v>
      </c>
      <c r="M543"/>
      <c r="N543" s="161" t="s">
        <v>3248</v>
      </c>
    </row>
    <row r="544" spans="1:14" ht="12.75" x14ac:dyDescent="0.2">
      <c r="A544" s="116" t="s">
        <v>2269</v>
      </c>
      <c r="B544" s="59" t="s">
        <v>1594</v>
      </c>
      <c r="C544" s="59" t="s">
        <v>650</v>
      </c>
      <c r="D544" s="116" t="s">
        <v>211</v>
      </c>
      <c r="E544" s="116" t="s">
        <v>212</v>
      </c>
      <c r="F544" s="117">
        <v>2.0661773119999998</v>
      </c>
      <c r="G544" s="117">
        <v>2.9817235950000001</v>
      </c>
      <c r="H544" s="74">
        <f t="shared" si="16"/>
        <v>-0.30705270083895897</v>
      </c>
      <c r="I544" s="118">
        <f t="shared" si="17"/>
        <v>1.3961025283396692E-4</v>
      </c>
      <c r="J544" s="119">
        <v>24.982289999999999</v>
      </c>
      <c r="K544" s="119">
        <v>25.873526315789501</v>
      </c>
      <c r="M544"/>
      <c r="N544" s="161" t="s">
        <v>3248</v>
      </c>
    </row>
    <row r="545" spans="1:14" ht="12.75" x14ac:dyDescent="0.2">
      <c r="A545" s="116" t="s">
        <v>1815</v>
      </c>
      <c r="B545" s="59" t="s">
        <v>7</v>
      </c>
      <c r="C545" s="59" t="s">
        <v>875</v>
      </c>
      <c r="D545" s="116" t="s">
        <v>812</v>
      </c>
      <c r="E545" s="116" t="s">
        <v>998</v>
      </c>
      <c r="F545" s="117">
        <v>2.0637746670000001</v>
      </c>
      <c r="G545" s="117">
        <v>1.0019482610000001</v>
      </c>
      <c r="H545" s="74">
        <f t="shared" si="16"/>
        <v>1.0597617135841308</v>
      </c>
      <c r="I545" s="118">
        <f t="shared" si="17"/>
        <v>1.3944790767899301E-4</v>
      </c>
      <c r="J545" s="119">
        <v>383.10648232</v>
      </c>
      <c r="K545" s="119">
        <v>35.763894736842097</v>
      </c>
      <c r="M545"/>
      <c r="N545" s="161" t="s">
        <v>3248</v>
      </c>
    </row>
    <row r="546" spans="1:14" ht="12.75" x14ac:dyDescent="0.2">
      <c r="A546" s="116" t="s">
        <v>2905</v>
      </c>
      <c r="B546" s="59" t="s">
        <v>2906</v>
      </c>
      <c r="C546" s="59" t="s">
        <v>148</v>
      </c>
      <c r="D546" s="116" t="s">
        <v>812</v>
      </c>
      <c r="E546" s="116" t="s">
        <v>212</v>
      </c>
      <c r="F546" s="117">
        <v>2.0376414499999997</v>
      </c>
      <c r="G546" s="117">
        <v>9.6378699999999998E-2</v>
      </c>
      <c r="H546" s="74">
        <f t="shared" si="16"/>
        <v>20.142030863665934</v>
      </c>
      <c r="I546" s="118">
        <f t="shared" si="17"/>
        <v>1.3768210325768544E-4</v>
      </c>
      <c r="J546" s="119">
        <v>32.518942969999998</v>
      </c>
      <c r="K546" s="119">
        <v>23.4425263157895</v>
      </c>
      <c r="M546"/>
      <c r="N546" s="161" t="s">
        <v>3248</v>
      </c>
    </row>
    <row r="547" spans="1:14" ht="12.75" x14ac:dyDescent="0.2">
      <c r="A547" s="116" t="s">
        <v>2256</v>
      </c>
      <c r="B547" s="59" t="s">
        <v>286</v>
      </c>
      <c r="C547" s="59" t="s">
        <v>872</v>
      </c>
      <c r="D547" s="116" t="s">
        <v>210</v>
      </c>
      <c r="E547" s="116" t="s">
        <v>998</v>
      </c>
      <c r="F547" s="117">
        <v>2.03457051</v>
      </c>
      <c r="G547" s="117">
        <v>0.791674985</v>
      </c>
      <c r="H547" s="74">
        <f t="shared" si="16"/>
        <v>1.5699567986223539</v>
      </c>
      <c r="I547" s="118">
        <f t="shared" si="17"/>
        <v>1.3747460184561017E-4</v>
      </c>
      <c r="J547" s="119">
        <v>24.545408351534402</v>
      </c>
      <c r="K547" s="119">
        <v>15.1408421052632</v>
      </c>
      <c r="M547"/>
      <c r="N547" s="161" t="s">
        <v>3248</v>
      </c>
    </row>
    <row r="548" spans="1:14" ht="12.75" x14ac:dyDescent="0.2">
      <c r="A548" s="116" t="s">
        <v>2282</v>
      </c>
      <c r="B548" s="59" t="s">
        <v>268</v>
      </c>
      <c r="C548" s="59" t="s">
        <v>273</v>
      </c>
      <c r="D548" s="116" t="s">
        <v>812</v>
      </c>
      <c r="E548" s="116" t="s">
        <v>212</v>
      </c>
      <c r="F548" s="117">
        <v>2.0323586599999999</v>
      </c>
      <c r="G548" s="117">
        <v>0.27277920999999999</v>
      </c>
      <c r="H548" s="74">
        <f t="shared" si="16"/>
        <v>6.4505628929712051</v>
      </c>
      <c r="I548" s="118">
        <f t="shared" si="17"/>
        <v>1.3732514858429644E-4</v>
      </c>
      <c r="J548" s="119">
        <v>24.519420778000001</v>
      </c>
      <c r="K548" s="119">
        <v>38.956421052631597</v>
      </c>
      <c r="M548"/>
      <c r="N548" s="161" t="s">
        <v>3248</v>
      </c>
    </row>
    <row r="549" spans="1:14" ht="12.75" x14ac:dyDescent="0.2">
      <c r="A549" s="116" t="s">
        <v>2314</v>
      </c>
      <c r="B549" s="59" t="s">
        <v>140</v>
      </c>
      <c r="C549" s="59" t="s">
        <v>650</v>
      </c>
      <c r="D549" s="116" t="s">
        <v>210</v>
      </c>
      <c r="E549" s="116" t="s">
        <v>998</v>
      </c>
      <c r="F549" s="117">
        <v>2.0317848999999999</v>
      </c>
      <c r="G549" s="117">
        <v>2.9056240000000001E-2</v>
      </c>
      <c r="H549" s="74">
        <f t="shared" si="16"/>
        <v>68.925940176705581</v>
      </c>
      <c r="I549" s="118">
        <f t="shared" si="17"/>
        <v>1.3728637999546297E-4</v>
      </c>
      <c r="J549" s="119">
        <v>51.3581577936</v>
      </c>
      <c r="K549" s="119">
        <v>27.607947368421101</v>
      </c>
      <c r="M549"/>
      <c r="N549" s="161" t="s">
        <v>3248</v>
      </c>
    </row>
    <row r="550" spans="1:14" ht="12.75" x14ac:dyDescent="0.2">
      <c r="A550" s="116" t="s">
        <v>1605</v>
      </c>
      <c r="B550" s="59" t="s">
        <v>829</v>
      </c>
      <c r="C550" s="59" t="s">
        <v>148</v>
      </c>
      <c r="D550" s="116" t="s">
        <v>812</v>
      </c>
      <c r="E550" s="116" t="s">
        <v>212</v>
      </c>
      <c r="F550" s="117">
        <v>2.0183602600000001</v>
      </c>
      <c r="G550" s="117">
        <v>2.57430446</v>
      </c>
      <c r="H550" s="74">
        <f t="shared" si="16"/>
        <v>-0.21595899344399994</v>
      </c>
      <c r="I550" s="118">
        <f t="shared" si="17"/>
        <v>1.3637928582996232E-4</v>
      </c>
      <c r="J550" s="119">
        <v>45.266675720000002</v>
      </c>
      <c r="K550" s="119">
        <v>28.631210526315801</v>
      </c>
      <c r="M550"/>
      <c r="N550" s="161" t="s">
        <v>3248</v>
      </c>
    </row>
    <row r="551" spans="1:14" ht="12.75" x14ac:dyDescent="0.2">
      <c r="A551" s="116" t="s">
        <v>2709</v>
      </c>
      <c r="B551" s="59" t="s">
        <v>1907</v>
      </c>
      <c r="C551" s="59" t="s">
        <v>1897</v>
      </c>
      <c r="D551" s="116" t="s">
        <v>210</v>
      </c>
      <c r="E551" s="116" t="s">
        <v>998</v>
      </c>
      <c r="F551" s="117">
        <v>2.0064836000000001</v>
      </c>
      <c r="G551" s="117">
        <v>5.5222577400000006</v>
      </c>
      <c r="H551" s="74">
        <f t="shared" si="16"/>
        <v>-0.63665520617297378</v>
      </c>
      <c r="I551" s="118">
        <f t="shared" si="17"/>
        <v>1.3557678766303684E-4</v>
      </c>
      <c r="J551" s="119">
        <v>17.282468999999999</v>
      </c>
      <c r="K551" s="119">
        <v>64.006631578947406</v>
      </c>
      <c r="M551"/>
      <c r="N551" s="161" t="s">
        <v>3248</v>
      </c>
    </row>
    <row r="552" spans="1:14" ht="12.75" x14ac:dyDescent="0.2">
      <c r="A552" s="116" t="s">
        <v>1991</v>
      </c>
      <c r="B552" s="59" t="s">
        <v>1992</v>
      </c>
      <c r="C552" s="59" t="s">
        <v>875</v>
      </c>
      <c r="D552" s="116" t="s">
        <v>812</v>
      </c>
      <c r="E552" s="116" t="s">
        <v>212</v>
      </c>
      <c r="F552" s="117">
        <v>2.00527386</v>
      </c>
      <c r="G552" s="117">
        <v>1.58071417</v>
      </c>
      <c r="H552" s="74">
        <f t="shared" si="16"/>
        <v>0.26858726141488298</v>
      </c>
      <c r="I552" s="118">
        <f t="shared" si="17"/>
        <v>1.3549504632056711E-4</v>
      </c>
      <c r="J552" s="119">
        <v>242.00360398757402</v>
      </c>
      <c r="K552" s="119">
        <v>40.0774210526316</v>
      </c>
      <c r="M552"/>
      <c r="N552" s="161" t="s">
        <v>3248</v>
      </c>
    </row>
    <row r="553" spans="1:14" ht="12.75" x14ac:dyDescent="0.2">
      <c r="A553" s="116" t="s">
        <v>2381</v>
      </c>
      <c r="B553" s="59" t="s">
        <v>65</v>
      </c>
      <c r="C553" s="59" t="s">
        <v>870</v>
      </c>
      <c r="D553" s="116" t="s">
        <v>210</v>
      </c>
      <c r="E553" s="116" t="s">
        <v>2912</v>
      </c>
      <c r="F553" s="117">
        <v>2.00000329</v>
      </c>
      <c r="G553" s="117">
        <v>2.6250377</v>
      </c>
      <c r="H553" s="74">
        <f t="shared" si="16"/>
        <v>-0.23810492702638142</v>
      </c>
      <c r="I553" s="118">
        <f t="shared" si="17"/>
        <v>1.351389173446048E-4</v>
      </c>
      <c r="J553" s="119">
        <v>19.83802704</v>
      </c>
      <c r="K553" s="119">
        <v>21.312578947368401</v>
      </c>
      <c r="M553"/>
      <c r="N553" s="161" t="s">
        <v>3248</v>
      </c>
    </row>
    <row r="554" spans="1:14" ht="12.75" x14ac:dyDescent="0.2">
      <c r="A554" s="116" t="s">
        <v>1778</v>
      </c>
      <c r="B554" s="59" t="s">
        <v>318</v>
      </c>
      <c r="C554" s="59" t="s">
        <v>875</v>
      </c>
      <c r="D554" s="116" t="s">
        <v>211</v>
      </c>
      <c r="E554" s="116" t="s">
        <v>998</v>
      </c>
      <c r="F554" s="117">
        <v>1.9920734600000001</v>
      </c>
      <c r="G554" s="117">
        <v>1.8224681299999999</v>
      </c>
      <c r="H554" s="74">
        <f t="shared" si="16"/>
        <v>9.3063536864153695E-2</v>
      </c>
      <c r="I554" s="118">
        <f t="shared" si="17"/>
        <v>1.3460310390555453E-4</v>
      </c>
      <c r="J554" s="119">
        <v>18.9715864405837</v>
      </c>
      <c r="K554" s="119">
        <v>45.325000000000003</v>
      </c>
      <c r="M554"/>
      <c r="N554" s="161" t="s">
        <v>3248</v>
      </c>
    </row>
    <row r="555" spans="1:14" ht="12.75" x14ac:dyDescent="0.2">
      <c r="A555" s="116" t="s">
        <v>2028</v>
      </c>
      <c r="B555" s="59" t="s">
        <v>542</v>
      </c>
      <c r="C555" s="59" t="s">
        <v>871</v>
      </c>
      <c r="D555" s="116" t="s">
        <v>210</v>
      </c>
      <c r="E555" s="116" t="s">
        <v>998</v>
      </c>
      <c r="F555" s="117">
        <v>1.9526199099999999</v>
      </c>
      <c r="G555" s="117">
        <v>1.4934064790000001</v>
      </c>
      <c r="H555" s="74">
        <f t="shared" si="16"/>
        <v>0.30749393246739731</v>
      </c>
      <c r="I555" s="118">
        <f t="shared" si="17"/>
        <v>1.3193725327467819E-4</v>
      </c>
      <c r="J555" s="119">
        <v>17.384615829999998</v>
      </c>
      <c r="K555" s="119">
        <v>34.976578947368402</v>
      </c>
      <c r="M555"/>
      <c r="N555" s="161" t="s">
        <v>3248</v>
      </c>
    </row>
    <row r="556" spans="1:14" ht="12.75" x14ac:dyDescent="0.2">
      <c r="A556" s="116" t="s">
        <v>1609</v>
      </c>
      <c r="B556" s="59" t="s">
        <v>1546</v>
      </c>
      <c r="C556" s="59" t="s">
        <v>148</v>
      </c>
      <c r="D556" s="116" t="s">
        <v>812</v>
      </c>
      <c r="E556" s="116" t="s">
        <v>212</v>
      </c>
      <c r="F556" s="117">
        <v>1.9425336200000001</v>
      </c>
      <c r="G556" s="117">
        <v>1.0828727300000001</v>
      </c>
      <c r="H556" s="74">
        <f t="shared" si="16"/>
        <v>0.79387066105173787</v>
      </c>
      <c r="I556" s="118">
        <f t="shared" si="17"/>
        <v>1.3125572924047336E-4</v>
      </c>
      <c r="J556" s="119">
        <v>260.26156879000001</v>
      </c>
      <c r="K556" s="119">
        <v>27.4575789473684</v>
      </c>
      <c r="M556"/>
      <c r="N556" s="161" t="s">
        <v>3248</v>
      </c>
    </row>
    <row r="557" spans="1:14" ht="12.75" x14ac:dyDescent="0.2">
      <c r="A557" s="116" t="s">
        <v>2748</v>
      </c>
      <c r="B557" s="59" t="s">
        <v>1635</v>
      </c>
      <c r="C557" s="59" t="s">
        <v>650</v>
      </c>
      <c r="D557" s="116" t="s">
        <v>210</v>
      </c>
      <c r="E557" s="116" t="s">
        <v>998</v>
      </c>
      <c r="F557" s="117">
        <v>1.9366667799999999</v>
      </c>
      <c r="G557" s="117">
        <v>1.7166612999999999</v>
      </c>
      <c r="H557" s="74">
        <f t="shared" si="16"/>
        <v>0.12815893269103218</v>
      </c>
      <c r="I557" s="118">
        <f t="shared" si="17"/>
        <v>1.3085931068966487E-4</v>
      </c>
      <c r="J557" s="119">
        <v>3.67332009165</v>
      </c>
      <c r="K557" s="119">
        <v>213.138421052632</v>
      </c>
      <c r="M557"/>
      <c r="N557" s="161" t="s">
        <v>3248</v>
      </c>
    </row>
    <row r="558" spans="1:14" ht="12.75" x14ac:dyDescent="0.2">
      <c r="A558" s="116" t="s">
        <v>1786</v>
      </c>
      <c r="B558" s="59" t="s">
        <v>1564</v>
      </c>
      <c r="C558" s="59" t="s">
        <v>875</v>
      </c>
      <c r="D558" s="116" t="s">
        <v>812</v>
      </c>
      <c r="E558" s="116" t="s">
        <v>212</v>
      </c>
      <c r="F558" s="117">
        <v>1.9350653899999999</v>
      </c>
      <c r="G558" s="117">
        <v>3.1539455699999999</v>
      </c>
      <c r="H558" s="74">
        <f t="shared" si="16"/>
        <v>-0.38646202128339202</v>
      </c>
      <c r="I558" s="118">
        <f t="shared" si="17"/>
        <v>1.3075110581223866E-4</v>
      </c>
      <c r="J558" s="119">
        <v>13.65562663</v>
      </c>
      <c r="K558" s="119">
        <v>7.5948947368421003</v>
      </c>
      <c r="M558"/>
      <c r="N558" s="161" t="s">
        <v>3248</v>
      </c>
    </row>
    <row r="559" spans="1:14" ht="12.75" x14ac:dyDescent="0.2">
      <c r="A559" s="116" t="s">
        <v>1774</v>
      </c>
      <c r="B559" s="59" t="s">
        <v>177</v>
      </c>
      <c r="C559" s="59" t="s">
        <v>875</v>
      </c>
      <c r="D559" s="116" t="s">
        <v>211</v>
      </c>
      <c r="E559" s="116" t="s">
        <v>998</v>
      </c>
      <c r="F559" s="117">
        <v>1.9220750519999998</v>
      </c>
      <c r="G559" s="117">
        <v>5.1548997929999993</v>
      </c>
      <c r="H559" s="74">
        <f t="shared" si="16"/>
        <v>-0.6271362918421719</v>
      </c>
      <c r="I559" s="118">
        <f t="shared" si="17"/>
        <v>1.2987335714950495E-4</v>
      </c>
      <c r="J559" s="119">
        <v>517.49452554310176</v>
      </c>
      <c r="K559" s="119">
        <v>45.057421052631597</v>
      </c>
      <c r="M559"/>
      <c r="N559" s="161" t="s">
        <v>3248</v>
      </c>
    </row>
    <row r="560" spans="1:14" ht="12.75" x14ac:dyDescent="0.2">
      <c r="A560" s="116" t="s">
        <v>2255</v>
      </c>
      <c r="B560" s="59" t="s">
        <v>107</v>
      </c>
      <c r="C560" s="59" t="s">
        <v>650</v>
      </c>
      <c r="D560" s="116" t="s">
        <v>210</v>
      </c>
      <c r="E560" s="116" t="s">
        <v>998</v>
      </c>
      <c r="F560" s="117">
        <v>1.9050876649999999</v>
      </c>
      <c r="G560" s="117">
        <v>8.1855287000000008</v>
      </c>
      <c r="H560" s="74">
        <f t="shared" si="16"/>
        <v>-0.76726150077514244</v>
      </c>
      <c r="I560" s="118">
        <f t="shared" si="17"/>
        <v>1.2872553049383292E-4</v>
      </c>
      <c r="J560" s="119">
        <v>94.190796472499997</v>
      </c>
      <c r="K560" s="119">
        <v>31.406526315789499</v>
      </c>
      <c r="M560"/>
      <c r="N560" s="161" t="s">
        <v>3248</v>
      </c>
    </row>
    <row r="561" spans="1:14" ht="12.75" x14ac:dyDescent="0.2">
      <c r="A561" s="116" t="s">
        <v>2371</v>
      </c>
      <c r="B561" s="59" t="s">
        <v>949</v>
      </c>
      <c r="C561" s="59" t="s">
        <v>870</v>
      </c>
      <c r="D561" s="116" t="s">
        <v>210</v>
      </c>
      <c r="E561" s="116" t="s">
        <v>2912</v>
      </c>
      <c r="F561" s="117">
        <v>1.87916164</v>
      </c>
      <c r="G561" s="117">
        <v>0.30782735999999999</v>
      </c>
      <c r="H561" s="74">
        <f t="shared" si="16"/>
        <v>5.1045959007672357</v>
      </c>
      <c r="I561" s="118">
        <f t="shared" si="17"/>
        <v>1.2697372590077688E-4</v>
      </c>
      <c r="J561" s="119">
        <v>20.637403500000001</v>
      </c>
      <c r="K561" s="119">
        <v>18.3927368421053</v>
      </c>
      <c r="M561"/>
      <c r="N561" s="161" t="s">
        <v>3248</v>
      </c>
    </row>
    <row r="562" spans="1:14" ht="12.75" x14ac:dyDescent="0.2">
      <c r="A562" s="116" t="s">
        <v>2841</v>
      </c>
      <c r="B562" s="59" t="s">
        <v>2648</v>
      </c>
      <c r="C562" s="59" t="s">
        <v>875</v>
      </c>
      <c r="D562" s="116" t="s">
        <v>812</v>
      </c>
      <c r="E562" s="116" t="s">
        <v>212</v>
      </c>
      <c r="F562" s="117">
        <v>1.8722862</v>
      </c>
      <c r="G562" s="117">
        <v>12.52691578</v>
      </c>
      <c r="H562" s="74">
        <f t="shared" si="16"/>
        <v>-0.85053893289605875</v>
      </c>
      <c r="I562" s="118">
        <f t="shared" si="17"/>
        <v>1.2650915690605899E-4</v>
      </c>
      <c r="J562" s="119">
        <v>202.15565289331829</v>
      </c>
      <c r="K562" s="119">
        <v>32.484526315789502</v>
      </c>
      <c r="M562"/>
      <c r="N562" s="161" t="s">
        <v>3248</v>
      </c>
    </row>
    <row r="563" spans="1:14" ht="12.75" x14ac:dyDescent="0.2">
      <c r="A563" s="116" t="s">
        <v>2586</v>
      </c>
      <c r="B563" s="59" t="s">
        <v>320</v>
      </c>
      <c r="C563" s="59" t="s">
        <v>876</v>
      </c>
      <c r="D563" s="116" t="s">
        <v>210</v>
      </c>
      <c r="E563" s="116" t="s">
        <v>998</v>
      </c>
      <c r="F563" s="117">
        <v>1.8400154240000002</v>
      </c>
      <c r="G563" s="117">
        <v>1.5023323479999999</v>
      </c>
      <c r="H563" s="74">
        <f t="shared" si="16"/>
        <v>0.22477255212506431</v>
      </c>
      <c r="I563" s="118">
        <f t="shared" si="17"/>
        <v>1.2432864162775149E-4</v>
      </c>
      <c r="J563" s="119">
        <v>82.751186590000003</v>
      </c>
      <c r="K563" s="119">
        <v>66.546421052631601</v>
      </c>
      <c r="M563"/>
      <c r="N563" s="161" t="s">
        <v>3248</v>
      </c>
    </row>
    <row r="564" spans="1:14" ht="12.75" x14ac:dyDescent="0.2">
      <c r="A564" s="116" t="s">
        <v>2389</v>
      </c>
      <c r="B564" s="59" t="s">
        <v>193</v>
      </c>
      <c r="C564" s="59" t="s">
        <v>870</v>
      </c>
      <c r="D564" s="116" t="s">
        <v>210</v>
      </c>
      <c r="E564" s="116" t="s">
        <v>2912</v>
      </c>
      <c r="F564" s="117">
        <v>1.835895587</v>
      </c>
      <c r="G564" s="117">
        <v>0.46130003999999997</v>
      </c>
      <c r="H564" s="74">
        <f t="shared" si="16"/>
        <v>2.9798296722454221</v>
      </c>
      <c r="I564" s="118">
        <f t="shared" si="17"/>
        <v>1.2405026692976974E-4</v>
      </c>
      <c r="J564" s="119">
        <v>31.300286460000002</v>
      </c>
      <c r="K564" s="119">
        <v>13.744578947368399</v>
      </c>
      <c r="M564"/>
      <c r="N564" s="161" t="s">
        <v>3248</v>
      </c>
    </row>
    <row r="565" spans="1:14" ht="12.75" x14ac:dyDescent="0.2">
      <c r="A565" s="116" t="s">
        <v>2391</v>
      </c>
      <c r="B565" s="59" t="s">
        <v>470</v>
      </c>
      <c r="C565" s="59" t="s">
        <v>870</v>
      </c>
      <c r="D565" s="116" t="s">
        <v>210</v>
      </c>
      <c r="E565" s="116" t="s">
        <v>2912</v>
      </c>
      <c r="F565" s="117">
        <v>1.8324476000000001</v>
      </c>
      <c r="G565" s="117">
        <v>0.85834036000000002</v>
      </c>
      <c r="H565" s="74">
        <f t="shared" si="16"/>
        <v>1.1348729308266479</v>
      </c>
      <c r="I565" s="118">
        <f t="shared" si="17"/>
        <v>1.2381728869791982E-4</v>
      </c>
      <c r="J565" s="119">
        <v>10.707715199999999</v>
      </c>
      <c r="K565" s="119">
        <v>20.3503684210526</v>
      </c>
      <c r="M565"/>
      <c r="N565" s="161" t="s">
        <v>3248</v>
      </c>
    </row>
    <row r="566" spans="1:14" ht="12.75" x14ac:dyDescent="0.2">
      <c r="A566" s="116" t="s">
        <v>2473</v>
      </c>
      <c r="B566" s="59" t="s">
        <v>2474</v>
      </c>
      <c r="C566" s="59" t="s">
        <v>951</v>
      </c>
      <c r="D566" s="116" t="s">
        <v>211</v>
      </c>
      <c r="E566" s="116" t="s">
        <v>212</v>
      </c>
      <c r="F566" s="117">
        <v>1.8194157500000001</v>
      </c>
      <c r="G566" s="117">
        <v>3.3300000000000001E-3</v>
      </c>
      <c r="H566" s="74" t="str">
        <f t="shared" si="16"/>
        <v/>
      </c>
      <c r="I566" s="118">
        <f t="shared" si="17"/>
        <v>1.2293673509643184E-4</v>
      </c>
      <c r="J566" s="119">
        <v>23.124831409999999</v>
      </c>
      <c r="K566" s="119">
        <v>41.0229473684211</v>
      </c>
      <c r="M566"/>
      <c r="N566" s="161" t="s">
        <v>3248</v>
      </c>
    </row>
    <row r="567" spans="1:14" ht="12.75" x14ac:dyDescent="0.2">
      <c r="A567" s="116" t="s">
        <v>2568</v>
      </c>
      <c r="B567" s="59" t="s">
        <v>220</v>
      </c>
      <c r="C567" s="59" t="s">
        <v>876</v>
      </c>
      <c r="D567" s="116" t="s">
        <v>210</v>
      </c>
      <c r="E567" s="116" t="s">
        <v>212</v>
      </c>
      <c r="F567" s="117">
        <v>1.8193513750000001</v>
      </c>
      <c r="G567" s="117">
        <v>9.5983542000000005E-2</v>
      </c>
      <c r="H567" s="74">
        <f t="shared" si="16"/>
        <v>17.954826390966069</v>
      </c>
      <c r="I567" s="118">
        <f t="shared" si="17"/>
        <v>1.229323853196852E-4</v>
      </c>
      <c r="J567" s="119">
        <v>312.59284239999999</v>
      </c>
      <c r="K567" s="119">
        <v>28.9118947368421</v>
      </c>
      <c r="M567"/>
      <c r="N567" s="161" t="s">
        <v>3248</v>
      </c>
    </row>
    <row r="568" spans="1:14" ht="12.75" x14ac:dyDescent="0.2">
      <c r="A568" s="116" t="s">
        <v>2045</v>
      </c>
      <c r="B568" s="59" t="s">
        <v>415</v>
      </c>
      <c r="C568" s="59" t="s">
        <v>871</v>
      </c>
      <c r="D568" s="116" t="s">
        <v>210</v>
      </c>
      <c r="E568" s="116" t="s">
        <v>998</v>
      </c>
      <c r="F568" s="117">
        <v>1.8185783500000001</v>
      </c>
      <c r="G568" s="117">
        <v>1.21085457</v>
      </c>
      <c r="H568" s="74">
        <f t="shared" si="16"/>
        <v>0.50189659027343003</v>
      </c>
      <c r="I568" s="118">
        <f t="shared" si="17"/>
        <v>1.2288015252481799E-4</v>
      </c>
      <c r="J568" s="119">
        <v>55.548998909999995</v>
      </c>
      <c r="K568" s="119">
        <v>12.766</v>
      </c>
      <c r="M568"/>
      <c r="N568" s="161" t="s">
        <v>3248</v>
      </c>
    </row>
    <row r="569" spans="1:14" ht="12.75" x14ac:dyDescent="0.2">
      <c r="A569" s="116" t="s">
        <v>1965</v>
      </c>
      <c r="B569" s="59" t="s">
        <v>0</v>
      </c>
      <c r="C569" s="59" t="s">
        <v>951</v>
      </c>
      <c r="D569" s="116" t="s">
        <v>211</v>
      </c>
      <c r="E569" s="116" t="s">
        <v>212</v>
      </c>
      <c r="F569" s="117">
        <v>1.818408461</v>
      </c>
      <c r="G569" s="117">
        <v>2.06363589</v>
      </c>
      <c r="H569" s="74">
        <f t="shared" si="16"/>
        <v>-0.11883270211975239</v>
      </c>
      <c r="I569" s="118">
        <f t="shared" si="17"/>
        <v>1.2286867323593701E-4</v>
      </c>
      <c r="J569" s="119">
        <v>151.48879859000002</v>
      </c>
      <c r="K569" s="119">
        <v>35.738</v>
      </c>
      <c r="M569"/>
      <c r="N569" s="161" t="s">
        <v>3248</v>
      </c>
    </row>
    <row r="570" spans="1:14" ht="12.75" x14ac:dyDescent="0.2">
      <c r="A570" s="116" t="s">
        <v>2501</v>
      </c>
      <c r="B570" s="59" t="s">
        <v>513</v>
      </c>
      <c r="C570" s="59" t="s">
        <v>876</v>
      </c>
      <c r="D570" s="116" t="s">
        <v>210</v>
      </c>
      <c r="E570" s="116" t="s">
        <v>998</v>
      </c>
      <c r="F570" s="117">
        <v>1.8066967030000001</v>
      </c>
      <c r="G570" s="117">
        <v>1.06112304</v>
      </c>
      <c r="H570" s="74">
        <f t="shared" si="16"/>
        <v>0.70262696680302028</v>
      </c>
      <c r="I570" s="118">
        <f t="shared" si="17"/>
        <v>1.220773173895564E-4</v>
      </c>
      <c r="J570" s="119">
        <v>211.2587729</v>
      </c>
      <c r="K570" s="119">
        <v>25.047947368421099</v>
      </c>
      <c r="M570"/>
      <c r="N570" s="161" t="s">
        <v>3248</v>
      </c>
    </row>
    <row r="571" spans="1:14" ht="12.75" x14ac:dyDescent="0.2">
      <c r="A571" s="116" t="s">
        <v>2840</v>
      </c>
      <c r="B571" s="59" t="s">
        <v>77</v>
      </c>
      <c r="C571" s="59" t="s">
        <v>870</v>
      </c>
      <c r="D571" s="116" t="s">
        <v>210</v>
      </c>
      <c r="E571" s="116" t="s">
        <v>2912</v>
      </c>
      <c r="F571" s="117">
        <v>1.7956337450000002</v>
      </c>
      <c r="G571" s="117">
        <v>1.169310469</v>
      </c>
      <c r="H571" s="74">
        <f t="shared" si="16"/>
        <v>0.53563471174224153</v>
      </c>
      <c r="I571" s="118">
        <f t="shared" si="17"/>
        <v>1.2132980053584721E-4</v>
      </c>
      <c r="J571" s="119">
        <v>26.998883039999999</v>
      </c>
      <c r="K571" s="119">
        <v>19.203894736842098</v>
      </c>
      <c r="M571"/>
      <c r="N571" s="161" t="s">
        <v>3248</v>
      </c>
    </row>
    <row r="572" spans="1:14" ht="12.75" x14ac:dyDescent="0.2">
      <c r="A572" s="116" t="s">
        <v>2481</v>
      </c>
      <c r="B572" s="59" t="s">
        <v>599</v>
      </c>
      <c r="C572" s="59" t="s">
        <v>875</v>
      </c>
      <c r="D572" s="116" t="s">
        <v>211</v>
      </c>
      <c r="E572" s="116" t="s">
        <v>212</v>
      </c>
      <c r="F572" s="117">
        <v>1.7941455100000001</v>
      </c>
      <c r="G572" s="117">
        <v>6.74340619</v>
      </c>
      <c r="H572" s="74">
        <f t="shared" si="16"/>
        <v>-0.73394076236122441</v>
      </c>
      <c r="I572" s="118">
        <f t="shared" si="17"/>
        <v>1.2122924146793969E-4</v>
      </c>
      <c r="J572" s="119">
        <v>81.138556199999996</v>
      </c>
      <c r="K572" s="119">
        <v>35.287578947368402</v>
      </c>
      <c r="M572"/>
      <c r="N572" s="161" t="s">
        <v>3248</v>
      </c>
    </row>
    <row r="573" spans="1:14" ht="12.75" x14ac:dyDescent="0.2">
      <c r="A573" s="116" t="s">
        <v>890</v>
      </c>
      <c r="B573" s="59" t="s">
        <v>390</v>
      </c>
      <c r="C573" s="59" t="s">
        <v>873</v>
      </c>
      <c r="D573" s="116" t="s">
        <v>210</v>
      </c>
      <c r="E573" s="116" t="s">
        <v>998</v>
      </c>
      <c r="F573" s="117">
        <v>1.7864</v>
      </c>
      <c r="G573" s="117">
        <v>1.159505585</v>
      </c>
      <c r="H573" s="74">
        <f t="shared" si="16"/>
        <v>0.5406566584153194</v>
      </c>
      <c r="I573" s="118">
        <f t="shared" si="17"/>
        <v>1.2070588241102443E-4</v>
      </c>
      <c r="J573" s="119">
        <v>250.5124021</v>
      </c>
      <c r="K573" s="119">
        <v>19.370999999999999</v>
      </c>
      <c r="M573"/>
      <c r="N573" s="161" t="s">
        <v>3248</v>
      </c>
    </row>
    <row r="574" spans="1:14" ht="12.75" x14ac:dyDescent="0.2">
      <c r="A574" s="116" t="s">
        <v>1814</v>
      </c>
      <c r="B574" s="59" t="s">
        <v>308</v>
      </c>
      <c r="C574" s="59" t="s">
        <v>875</v>
      </c>
      <c r="D574" s="116" t="s">
        <v>211</v>
      </c>
      <c r="E574" s="116" t="s">
        <v>998</v>
      </c>
      <c r="F574" s="117">
        <v>1.75808198</v>
      </c>
      <c r="G574" s="117">
        <v>3.0413507000000002</v>
      </c>
      <c r="H574" s="74">
        <f t="shared" si="16"/>
        <v>-0.42194039641663161</v>
      </c>
      <c r="I574" s="118">
        <f t="shared" si="17"/>
        <v>1.1879245227654557E-4</v>
      </c>
      <c r="J574" s="119">
        <v>90.287542399316891</v>
      </c>
      <c r="K574" s="119">
        <v>93.231210526315806</v>
      </c>
      <c r="M574"/>
      <c r="N574" s="161" t="s">
        <v>3248</v>
      </c>
    </row>
    <row r="575" spans="1:14" ht="12.75" x14ac:dyDescent="0.2">
      <c r="A575" s="116" t="s">
        <v>2573</v>
      </c>
      <c r="B575" s="59" t="s">
        <v>216</v>
      </c>
      <c r="C575" s="59" t="s">
        <v>876</v>
      </c>
      <c r="D575" s="116" t="s">
        <v>210</v>
      </c>
      <c r="E575" s="116" t="s">
        <v>998</v>
      </c>
      <c r="F575" s="117">
        <v>1.7563503999999999</v>
      </c>
      <c r="G575" s="117">
        <v>1.6504148000000001</v>
      </c>
      <c r="H575" s="74">
        <f t="shared" si="16"/>
        <v>6.4187257651833862E-2</v>
      </c>
      <c r="I575" s="118">
        <f t="shared" si="17"/>
        <v>1.1867545054576562E-4</v>
      </c>
      <c r="J575" s="119">
        <v>72.329072969999999</v>
      </c>
      <c r="K575" s="119">
        <v>56.271052631579003</v>
      </c>
      <c r="M575"/>
      <c r="N575" s="161" t="s">
        <v>3248</v>
      </c>
    </row>
    <row r="576" spans="1:14" ht="12.75" x14ac:dyDescent="0.2">
      <c r="A576" s="116" t="s">
        <v>2111</v>
      </c>
      <c r="B576" s="59" t="s">
        <v>455</v>
      </c>
      <c r="C576" s="59" t="s">
        <v>871</v>
      </c>
      <c r="D576" s="116" t="s">
        <v>210</v>
      </c>
      <c r="E576" s="116" t="s">
        <v>998</v>
      </c>
      <c r="F576" s="117">
        <v>1.75318905</v>
      </c>
      <c r="G576" s="117">
        <v>0.61639217000000002</v>
      </c>
      <c r="H576" s="74">
        <f t="shared" si="16"/>
        <v>1.8442753417844355</v>
      </c>
      <c r="I576" s="118">
        <f t="shared" si="17"/>
        <v>1.1846184018898099E-4</v>
      </c>
      <c r="J576" s="119">
        <v>11.531845779999999</v>
      </c>
      <c r="K576" s="119">
        <v>17.129842105263201</v>
      </c>
      <c r="M576"/>
      <c r="N576" s="161" t="s">
        <v>3248</v>
      </c>
    </row>
    <row r="577" spans="1:14" ht="12.75" x14ac:dyDescent="0.2">
      <c r="A577" s="59" t="s">
        <v>2427</v>
      </c>
      <c r="B577" s="59" t="s">
        <v>2428</v>
      </c>
      <c r="C577" s="59" t="s">
        <v>870</v>
      </c>
      <c r="D577" s="116" t="s">
        <v>210</v>
      </c>
      <c r="E577" s="116" t="s">
        <v>2912</v>
      </c>
      <c r="F577" s="117">
        <v>1.73285124</v>
      </c>
      <c r="G577" s="117">
        <v>3.0342188399999999</v>
      </c>
      <c r="H577" s="74">
        <f t="shared" si="16"/>
        <v>-0.42889707981643144</v>
      </c>
      <c r="I577" s="118">
        <f t="shared" si="17"/>
        <v>1.170876276372805E-4</v>
      </c>
      <c r="J577" s="119">
        <v>141.54572337000002</v>
      </c>
      <c r="K577" s="119">
        <v>18.258578947368399</v>
      </c>
      <c r="M577"/>
      <c r="N577" s="161" t="s">
        <v>3248</v>
      </c>
    </row>
    <row r="578" spans="1:14" ht="12.75" x14ac:dyDescent="0.2">
      <c r="A578" s="116" t="s">
        <v>1624</v>
      </c>
      <c r="B578" s="59" t="s">
        <v>1583</v>
      </c>
      <c r="C578" s="59" t="s">
        <v>148</v>
      </c>
      <c r="D578" s="116" t="s">
        <v>211</v>
      </c>
      <c r="E578" s="116" t="s">
        <v>998</v>
      </c>
      <c r="F578" s="117">
        <v>1.7275070800000001</v>
      </c>
      <c r="G578" s="117">
        <v>2.7026465600000003</v>
      </c>
      <c r="H578" s="74">
        <f t="shared" si="16"/>
        <v>-0.36080910261532684</v>
      </c>
      <c r="I578" s="118">
        <f t="shared" si="17"/>
        <v>1.1672652623303414E-4</v>
      </c>
      <c r="J578" s="119">
        <v>66.907531061439187</v>
      </c>
      <c r="K578" s="119">
        <v>29.473947368421101</v>
      </c>
      <c r="M578"/>
      <c r="N578" s="161" t="s">
        <v>3248</v>
      </c>
    </row>
    <row r="579" spans="1:14" ht="12.75" x14ac:dyDescent="0.2">
      <c r="A579" s="116" t="s">
        <v>2708</v>
      </c>
      <c r="B579" s="59" t="s">
        <v>988</v>
      </c>
      <c r="C579" s="59" t="s">
        <v>650</v>
      </c>
      <c r="D579" s="116" t="s">
        <v>210</v>
      </c>
      <c r="E579" s="116" t="s">
        <v>998</v>
      </c>
      <c r="F579" s="117">
        <v>1.722356862</v>
      </c>
      <c r="G579" s="117">
        <v>0.36124152399999998</v>
      </c>
      <c r="H579" s="74">
        <f t="shared" si="16"/>
        <v>3.7678817289011333</v>
      </c>
      <c r="I579" s="118">
        <f t="shared" si="17"/>
        <v>1.1637852936318464E-4</v>
      </c>
      <c r="J579" s="119">
        <v>21.885595872140001</v>
      </c>
      <c r="K579" s="119">
        <v>52.058684210526302</v>
      </c>
      <c r="M579"/>
      <c r="N579" s="161" t="s">
        <v>3248</v>
      </c>
    </row>
    <row r="580" spans="1:14" ht="12.75" x14ac:dyDescent="0.2">
      <c r="A580" s="116" t="s">
        <v>2331</v>
      </c>
      <c r="B580" s="59" t="s">
        <v>292</v>
      </c>
      <c r="C580" s="59" t="s">
        <v>650</v>
      </c>
      <c r="D580" s="116" t="s">
        <v>211</v>
      </c>
      <c r="E580" s="116" t="s">
        <v>998</v>
      </c>
      <c r="F580" s="117">
        <v>1.7197730339999999</v>
      </c>
      <c r="G580" s="117">
        <v>10.854404133999999</v>
      </c>
      <c r="H580" s="74">
        <f t="shared" si="16"/>
        <v>-0.8415598854834383</v>
      </c>
      <c r="I580" s="118">
        <f t="shared" si="17"/>
        <v>1.1620394179111884E-4</v>
      </c>
      <c r="J580" s="119">
        <v>99.056605634299999</v>
      </c>
      <c r="K580" s="119">
        <v>50.095578947368402</v>
      </c>
      <c r="M580"/>
      <c r="N580" s="161" t="s">
        <v>3248</v>
      </c>
    </row>
    <row r="581" spans="1:14" ht="12.75" x14ac:dyDescent="0.2">
      <c r="A581" s="116" t="s">
        <v>2722</v>
      </c>
      <c r="B581" s="59" t="s">
        <v>2353</v>
      </c>
      <c r="C581" s="59" t="s">
        <v>1897</v>
      </c>
      <c r="D581" s="116" t="s">
        <v>812</v>
      </c>
      <c r="E581" s="116" t="s">
        <v>998</v>
      </c>
      <c r="F581" s="117">
        <v>1.7100607400000001</v>
      </c>
      <c r="G581" s="117">
        <v>1.36600915</v>
      </c>
      <c r="H581" s="74">
        <f t="shared" si="16"/>
        <v>0.25186624115951206</v>
      </c>
      <c r="I581" s="118">
        <f t="shared" si="17"/>
        <v>1.155476884226094E-4</v>
      </c>
      <c r="J581" s="119">
        <v>73.972309999999993</v>
      </c>
      <c r="K581" s="119">
        <v>83.701473684210498</v>
      </c>
      <c r="M581"/>
      <c r="N581" s="161" t="s">
        <v>3248</v>
      </c>
    </row>
    <row r="582" spans="1:14" ht="12.75" x14ac:dyDescent="0.2">
      <c r="A582" s="116" t="s">
        <v>1865</v>
      </c>
      <c r="B582" s="59" t="s">
        <v>164</v>
      </c>
      <c r="C582" s="59" t="s">
        <v>1861</v>
      </c>
      <c r="D582" s="116" t="s">
        <v>211</v>
      </c>
      <c r="E582" s="116" t="s">
        <v>212</v>
      </c>
      <c r="F582" s="117">
        <v>1.7027790309999999</v>
      </c>
      <c r="G582" s="117">
        <v>2.7779917900000002</v>
      </c>
      <c r="H582" s="74">
        <f t="shared" si="16"/>
        <v>-0.38704677345356742</v>
      </c>
      <c r="I582" s="118">
        <f t="shared" si="17"/>
        <v>1.150556680966436E-4</v>
      </c>
      <c r="J582" s="119">
        <v>185.75117288999999</v>
      </c>
      <c r="K582" s="119">
        <v>13.883157894736801</v>
      </c>
      <c r="M582"/>
      <c r="N582" s="161" t="s">
        <v>3248</v>
      </c>
    </row>
    <row r="583" spans="1:14" ht="12.75" x14ac:dyDescent="0.2">
      <c r="A583" s="116" t="s">
        <v>2386</v>
      </c>
      <c r="B583" s="59" t="s">
        <v>191</v>
      </c>
      <c r="C583" s="59" t="s">
        <v>870</v>
      </c>
      <c r="D583" s="116" t="s">
        <v>210</v>
      </c>
      <c r="E583" s="116" t="s">
        <v>2912</v>
      </c>
      <c r="F583" s="117">
        <v>1.6954495469999999</v>
      </c>
      <c r="G583" s="117">
        <v>1.311288902</v>
      </c>
      <c r="H583" s="74">
        <f t="shared" ref="H583:H646" si="18">IF(ISERROR(F583/G583-1),"",IF((F583/G583-1)&gt;10000%,"",F583/G583-1))</f>
        <v>0.29296415489681316</v>
      </c>
      <c r="I583" s="118">
        <f t="shared" ref="I583:I646" si="19">F583/$F$1062</f>
        <v>1.145604196451E-4</v>
      </c>
      <c r="J583" s="119">
        <v>44.048041199999993</v>
      </c>
      <c r="K583" s="119">
        <v>11.380157894736801</v>
      </c>
      <c r="M583"/>
      <c r="N583" s="161" t="s">
        <v>3248</v>
      </c>
    </row>
    <row r="584" spans="1:14" ht="12.75" x14ac:dyDescent="0.2">
      <c r="A584" s="116" t="s">
        <v>2833</v>
      </c>
      <c r="B584" s="59" t="s">
        <v>1213</v>
      </c>
      <c r="C584" s="59" t="s">
        <v>870</v>
      </c>
      <c r="D584" s="116" t="s">
        <v>210</v>
      </c>
      <c r="E584" s="116" t="s">
        <v>2912</v>
      </c>
      <c r="F584" s="117">
        <v>1.6934519099999998</v>
      </c>
      <c r="G584" s="117">
        <v>5.9789123099999992</v>
      </c>
      <c r="H584" s="74">
        <f t="shared" si="18"/>
        <v>-0.71676254438995102</v>
      </c>
      <c r="I584" s="118">
        <f t="shared" si="19"/>
        <v>1.1442544061642673E-4</v>
      </c>
      <c r="J584" s="119">
        <v>38.79900525</v>
      </c>
      <c r="K584" s="119">
        <v>59.417578947368398</v>
      </c>
      <c r="M584"/>
      <c r="N584" s="161" t="s">
        <v>3248</v>
      </c>
    </row>
    <row r="585" spans="1:14" ht="12.75" x14ac:dyDescent="0.2">
      <c r="A585" s="116" t="s">
        <v>1873</v>
      </c>
      <c r="B585" s="59" t="s">
        <v>606</v>
      </c>
      <c r="C585" s="59" t="s">
        <v>1861</v>
      </c>
      <c r="D585" s="116" t="s">
        <v>210</v>
      </c>
      <c r="E585" s="116" t="s">
        <v>998</v>
      </c>
      <c r="F585" s="117">
        <v>1.6915607890000002</v>
      </c>
      <c r="G585" s="117">
        <v>4.7891307029999997</v>
      </c>
      <c r="H585" s="74">
        <f t="shared" si="18"/>
        <v>-0.64679168435716838</v>
      </c>
      <c r="I585" s="118">
        <f t="shared" si="19"/>
        <v>1.1429765880437402E-4</v>
      </c>
      <c r="J585" s="119">
        <v>17.460360846270092</v>
      </c>
      <c r="K585" s="119">
        <v>23.824736842105299</v>
      </c>
      <c r="M585"/>
      <c r="N585" s="161" t="s">
        <v>3248</v>
      </c>
    </row>
    <row r="586" spans="1:14" ht="12.75" x14ac:dyDescent="0.2">
      <c r="A586" s="116" t="s">
        <v>2258</v>
      </c>
      <c r="B586" s="59" t="s">
        <v>391</v>
      </c>
      <c r="C586" s="59" t="s">
        <v>877</v>
      </c>
      <c r="D586" s="116" t="s">
        <v>211</v>
      </c>
      <c r="E586" s="116" t="s">
        <v>998</v>
      </c>
      <c r="F586" s="117">
        <v>1.68278952</v>
      </c>
      <c r="G586" s="117">
        <v>14.643925289999999</v>
      </c>
      <c r="H586" s="74">
        <f t="shared" si="18"/>
        <v>-0.88508617145505797</v>
      </c>
      <c r="I586" s="118">
        <f t="shared" si="19"/>
        <v>1.1370498988111524E-4</v>
      </c>
      <c r="J586" s="119">
        <v>79.18525351000001</v>
      </c>
      <c r="K586" s="119">
        <v>9.0785789473684204</v>
      </c>
      <c r="M586"/>
      <c r="N586" s="161" t="s">
        <v>3248</v>
      </c>
    </row>
    <row r="587" spans="1:14" ht="12.75" x14ac:dyDescent="0.2">
      <c r="A587" s="116" t="s">
        <v>2283</v>
      </c>
      <c r="B587" s="59" t="s">
        <v>1334</v>
      </c>
      <c r="C587" s="59" t="s">
        <v>650</v>
      </c>
      <c r="D587" s="116" t="s">
        <v>210</v>
      </c>
      <c r="E587" s="116" t="s">
        <v>998</v>
      </c>
      <c r="F587" s="117">
        <v>1.67616126</v>
      </c>
      <c r="G587" s="117">
        <v>3.2335727059999999</v>
      </c>
      <c r="H587" s="74">
        <f t="shared" si="18"/>
        <v>-0.48163798609203123</v>
      </c>
      <c r="I587" s="118">
        <f t="shared" si="19"/>
        <v>1.132571226777175E-4</v>
      </c>
      <c r="J587" s="119">
        <v>36.636706151759995</v>
      </c>
      <c r="K587" s="119">
        <v>39.3381052631579</v>
      </c>
      <c r="M587"/>
      <c r="N587" s="161" t="s">
        <v>3248</v>
      </c>
    </row>
    <row r="588" spans="1:14" ht="12.75" x14ac:dyDescent="0.2">
      <c r="A588" s="116" t="s">
        <v>1848</v>
      </c>
      <c r="B588" s="59" t="s">
        <v>1566</v>
      </c>
      <c r="C588" s="59" t="s">
        <v>875</v>
      </c>
      <c r="D588" s="116" t="s">
        <v>812</v>
      </c>
      <c r="E588" s="116" t="s">
        <v>212</v>
      </c>
      <c r="F588" s="117">
        <v>1.6748205700000001</v>
      </c>
      <c r="G588" s="117">
        <v>0.28693554999999998</v>
      </c>
      <c r="H588" s="74">
        <f t="shared" si="18"/>
        <v>4.8369225075108337</v>
      </c>
      <c r="I588" s="118">
        <f t="shared" si="19"/>
        <v>1.1316653312918994E-4</v>
      </c>
      <c r="J588" s="119">
        <v>16.744523910000002</v>
      </c>
      <c r="K588" s="119">
        <v>12.558052631578899</v>
      </c>
      <c r="M588"/>
      <c r="N588" s="161" t="s">
        <v>3248</v>
      </c>
    </row>
    <row r="589" spans="1:14" ht="12.75" x14ac:dyDescent="0.2">
      <c r="A589" s="116" t="s">
        <v>2093</v>
      </c>
      <c r="B589" s="59" t="s">
        <v>147</v>
      </c>
      <c r="C589" s="59" t="s">
        <v>871</v>
      </c>
      <c r="D589" s="116" t="s">
        <v>210</v>
      </c>
      <c r="E589" s="116" t="s">
        <v>998</v>
      </c>
      <c r="F589" s="117">
        <v>1.67218943</v>
      </c>
      <c r="G589" s="117">
        <v>3.3247843349999999</v>
      </c>
      <c r="H589" s="74">
        <f t="shared" si="18"/>
        <v>-0.49705326375703107</v>
      </c>
      <c r="I589" s="118">
        <f t="shared" si="19"/>
        <v>1.1298874871615426E-4</v>
      </c>
      <c r="J589" s="119">
        <v>28.310740339999999</v>
      </c>
      <c r="K589" s="119">
        <v>76.225368421052593</v>
      </c>
      <c r="M589"/>
      <c r="N589" s="161" t="s">
        <v>3248</v>
      </c>
    </row>
    <row r="590" spans="1:14" ht="12.75" x14ac:dyDescent="0.2">
      <c r="A590" s="116" t="s">
        <v>1763</v>
      </c>
      <c r="B590" s="59" t="s">
        <v>587</v>
      </c>
      <c r="C590" s="59" t="s">
        <v>875</v>
      </c>
      <c r="D590" s="116" t="s">
        <v>211</v>
      </c>
      <c r="E590" s="116" t="s">
        <v>212</v>
      </c>
      <c r="F590" s="117">
        <v>1.6669792160000001</v>
      </c>
      <c r="G590" s="117">
        <v>1.2596809390000001</v>
      </c>
      <c r="H590" s="74">
        <f t="shared" si="18"/>
        <v>0.32333447652493219</v>
      </c>
      <c r="I590" s="118">
        <f t="shared" si="19"/>
        <v>1.1263669795573091E-4</v>
      </c>
      <c r="J590" s="119">
        <v>395.6608381402732</v>
      </c>
      <c r="K590" s="119">
        <v>45.973999999999997</v>
      </c>
      <c r="M590"/>
      <c r="N590" s="161" t="s">
        <v>3248</v>
      </c>
    </row>
    <row r="591" spans="1:14" ht="12.75" x14ac:dyDescent="0.2">
      <c r="A591" s="116" t="s">
        <v>1670</v>
      </c>
      <c r="B591" s="59" t="s">
        <v>335</v>
      </c>
      <c r="C591" s="59" t="s">
        <v>650</v>
      </c>
      <c r="D591" s="116" t="s">
        <v>210</v>
      </c>
      <c r="E591" s="116" t="s">
        <v>998</v>
      </c>
      <c r="F591" s="117">
        <v>1.664905554</v>
      </c>
      <c r="G591" s="117">
        <v>2.9233723700000001</v>
      </c>
      <c r="H591" s="74">
        <f t="shared" si="18"/>
        <v>-0.43048461048429487</v>
      </c>
      <c r="I591" s="118">
        <f t="shared" si="19"/>
        <v>1.1249658196741239E-4</v>
      </c>
      <c r="J591" s="119">
        <v>112.59084829024626</v>
      </c>
      <c r="K591" s="119">
        <v>34.3542631578947</v>
      </c>
      <c r="M591"/>
      <c r="N591" s="161" t="s">
        <v>3248</v>
      </c>
    </row>
    <row r="592" spans="1:14" ht="12.75" x14ac:dyDescent="0.2">
      <c r="A592" s="116" t="s">
        <v>1932</v>
      </c>
      <c r="B592" s="59" t="s">
        <v>1933</v>
      </c>
      <c r="C592" s="59" t="s">
        <v>273</v>
      </c>
      <c r="D592" s="116" t="s">
        <v>211</v>
      </c>
      <c r="E592" s="116" t="s">
        <v>212</v>
      </c>
      <c r="F592" s="117">
        <v>1.6639105000000001</v>
      </c>
      <c r="G592" s="117">
        <v>4.9864223799999996</v>
      </c>
      <c r="H592" s="74">
        <f t="shared" si="18"/>
        <v>-0.6663117615800529</v>
      </c>
      <c r="I592" s="118">
        <f t="shared" si="19"/>
        <v>1.124293468178845E-4</v>
      </c>
      <c r="J592" s="119">
        <v>7.7007190861000003</v>
      </c>
      <c r="K592" s="119">
        <v>29.4723684210526</v>
      </c>
      <c r="M592"/>
      <c r="N592" s="161" t="s">
        <v>3248</v>
      </c>
    </row>
    <row r="593" spans="1:14" ht="12.75" x14ac:dyDescent="0.2">
      <c r="A593" s="116" t="s">
        <v>2406</v>
      </c>
      <c r="B593" s="59" t="s">
        <v>76</v>
      </c>
      <c r="C593" s="59" t="s">
        <v>870</v>
      </c>
      <c r="D593" s="116" t="s">
        <v>210</v>
      </c>
      <c r="E593" s="116" t="s">
        <v>2912</v>
      </c>
      <c r="F593" s="117">
        <v>1.6611193500000001</v>
      </c>
      <c r="G593" s="117">
        <v>2.0008100199999999</v>
      </c>
      <c r="H593" s="74">
        <f t="shared" si="18"/>
        <v>-0.16977657378984923</v>
      </c>
      <c r="I593" s="118">
        <f t="shared" si="19"/>
        <v>1.1224075063355203E-4</v>
      </c>
      <c r="J593" s="119">
        <v>148.74486612000001</v>
      </c>
      <c r="K593" s="119">
        <v>21.359789473684199</v>
      </c>
      <c r="M593"/>
      <c r="N593" s="161" t="s">
        <v>3248</v>
      </c>
    </row>
    <row r="594" spans="1:14" ht="12.75" x14ac:dyDescent="0.2">
      <c r="A594" s="116" t="s">
        <v>1901</v>
      </c>
      <c r="B594" s="59" t="s">
        <v>1902</v>
      </c>
      <c r="C594" s="59" t="s">
        <v>1897</v>
      </c>
      <c r="D594" s="116" t="s">
        <v>210</v>
      </c>
      <c r="E594" s="116" t="s">
        <v>998</v>
      </c>
      <c r="F594" s="117">
        <v>1.6503528700000001</v>
      </c>
      <c r="G594" s="117">
        <v>1.1936123999999999</v>
      </c>
      <c r="H594" s="74">
        <f t="shared" si="18"/>
        <v>0.38265392517705088</v>
      </c>
      <c r="I594" s="118">
        <f t="shared" si="19"/>
        <v>1.1151326660485709E-4</v>
      </c>
      <c r="J594" s="119">
        <v>9.6694378608000005</v>
      </c>
      <c r="K594" s="119">
        <v>18.251210526315798</v>
      </c>
      <c r="M594"/>
      <c r="N594" s="161" t="s">
        <v>3248</v>
      </c>
    </row>
    <row r="595" spans="1:14" ht="12.75" x14ac:dyDescent="0.2">
      <c r="A595" s="116" t="s">
        <v>2273</v>
      </c>
      <c r="B595" s="59" t="s">
        <v>105</v>
      </c>
      <c r="C595" s="59" t="s">
        <v>650</v>
      </c>
      <c r="D595" s="116" t="s">
        <v>210</v>
      </c>
      <c r="E595" s="116" t="s">
        <v>998</v>
      </c>
      <c r="F595" s="117">
        <v>1.6225235730000001</v>
      </c>
      <c r="G595" s="117">
        <v>2.4677784249999997</v>
      </c>
      <c r="H595" s="74">
        <f t="shared" si="18"/>
        <v>-0.34251650935800682</v>
      </c>
      <c r="I595" s="118">
        <f t="shared" si="19"/>
        <v>1.096328591646066E-4</v>
      </c>
      <c r="J595" s="119">
        <v>16.282482075299999</v>
      </c>
      <c r="K595" s="119">
        <v>37.164526315789502</v>
      </c>
      <c r="M595"/>
      <c r="N595" s="161" t="s">
        <v>3248</v>
      </c>
    </row>
    <row r="596" spans="1:14" ht="12.75" x14ac:dyDescent="0.2">
      <c r="A596" s="116" t="s">
        <v>2545</v>
      </c>
      <c r="B596" s="59" t="s">
        <v>1986</v>
      </c>
      <c r="C596" s="59" t="s">
        <v>876</v>
      </c>
      <c r="D596" s="116" t="s">
        <v>210</v>
      </c>
      <c r="E596" s="116" t="s">
        <v>212</v>
      </c>
      <c r="F596" s="117">
        <v>1.6036703999999999</v>
      </c>
      <c r="G596" s="117">
        <v>0.97725448000000004</v>
      </c>
      <c r="H596" s="74">
        <f t="shared" si="18"/>
        <v>0.64099570052623323</v>
      </c>
      <c r="I596" s="118">
        <f t="shared" si="19"/>
        <v>1.0835896256630122E-4</v>
      </c>
      <c r="J596" s="119">
        <v>129.85734249999999</v>
      </c>
      <c r="K596" s="119">
        <v>124.787105263158</v>
      </c>
      <c r="M596"/>
      <c r="N596" s="161" t="s">
        <v>3248</v>
      </c>
    </row>
    <row r="597" spans="1:14" ht="12.75" x14ac:dyDescent="0.2">
      <c r="A597" s="116" t="s">
        <v>1795</v>
      </c>
      <c r="B597" s="59" t="s">
        <v>501</v>
      </c>
      <c r="C597" s="59" t="s">
        <v>875</v>
      </c>
      <c r="D597" s="116" t="s">
        <v>211</v>
      </c>
      <c r="E597" s="116" t="s">
        <v>212</v>
      </c>
      <c r="F597" s="117">
        <v>1.603120997</v>
      </c>
      <c r="G597" s="117">
        <v>3.8868970860000003</v>
      </c>
      <c r="H597" s="74">
        <f t="shared" si="18"/>
        <v>-0.58755764263113819</v>
      </c>
      <c r="I597" s="118">
        <f t="shared" si="19"/>
        <v>1.083218397640653E-4</v>
      </c>
      <c r="J597" s="119">
        <v>119.57437211932411</v>
      </c>
      <c r="K597" s="119">
        <v>76.333210526315796</v>
      </c>
      <c r="M597"/>
      <c r="N597" s="161" t="s">
        <v>3248</v>
      </c>
    </row>
    <row r="598" spans="1:14" ht="12.75" x14ac:dyDescent="0.2">
      <c r="A598" s="116" t="s">
        <v>2249</v>
      </c>
      <c r="B598" s="59" t="s">
        <v>116</v>
      </c>
      <c r="C598" s="59" t="s">
        <v>650</v>
      </c>
      <c r="D598" s="116" t="s">
        <v>210</v>
      </c>
      <c r="E598" s="116" t="s">
        <v>998</v>
      </c>
      <c r="F598" s="117">
        <v>1.60190224</v>
      </c>
      <c r="G598" s="117">
        <v>2.1454022000000004</v>
      </c>
      <c r="H598" s="74">
        <f t="shared" si="18"/>
        <v>-0.25333243342437151</v>
      </c>
      <c r="I598" s="118">
        <f t="shared" si="19"/>
        <v>1.0823948914878898E-4</v>
      </c>
      <c r="J598" s="119">
        <v>24.0999267736</v>
      </c>
      <c r="K598" s="119">
        <v>26.6419473684211</v>
      </c>
      <c r="M598"/>
      <c r="N598" s="161" t="s">
        <v>3248</v>
      </c>
    </row>
    <row r="599" spans="1:14" ht="12.75" x14ac:dyDescent="0.2">
      <c r="A599" s="116" t="s">
        <v>2837</v>
      </c>
      <c r="B599" s="59" t="s">
        <v>940</v>
      </c>
      <c r="C599" s="59" t="s">
        <v>870</v>
      </c>
      <c r="D599" s="116" t="s">
        <v>210</v>
      </c>
      <c r="E599" s="116" t="s">
        <v>2912</v>
      </c>
      <c r="F599" s="117">
        <v>1.59313733</v>
      </c>
      <c r="G599" s="117">
        <v>1.52224607</v>
      </c>
      <c r="H599" s="74">
        <f t="shared" si="18"/>
        <v>4.6570171141909977E-2</v>
      </c>
      <c r="I599" s="118">
        <f t="shared" si="19"/>
        <v>1.0764724989901111E-4</v>
      </c>
      <c r="J599" s="119">
        <v>112.86152300000001</v>
      </c>
      <c r="K599" s="119">
        <v>15.887210526315799</v>
      </c>
      <c r="M599"/>
      <c r="N599" s="161" t="s">
        <v>3248</v>
      </c>
    </row>
    <row r="600" spans="1:14" ht="12.75" x14ac:dyDescent="0.2">
      <c r="A600" s="116" t="s">
        <v>2291</v>
      </c>
      <c r="B600" s="59" t="s">
        <v>955</v>
      </c>
      <c r="C600" s="59" t="s">
        <v>954</v>
      </c>
      <c r="D600" s="116" t="s">
        <v>210</v>
      </c>
      <c r="E600" s="116" t="s">
        <v>998</v>
      </c>
      <c r="F600" s="117">
        <v>1.58520891</v>
      </c>
      <c r="G600" s="117">
        <v>1.4029200800000001</v>
      </c>
      <c r="H600" s="74">
        <f t="shared" si="18"/>
        <v>0.1299352918236083</v>
      </c>
      <c r="I600" s="118">
        <f t="shared" si="19"/>
        <v>1.0711153173274083E-4</v>
      </c>
      <c r="J600" s="119">
        <v>68.01243169</v>
      </c>
      <c r="K600" s="119">
        <v>29.479894736842098</v>
      </c>
      <c r="M600"/>
      <c r="N600" s="161" t="s">
        <v>3248</v>
      </c>
    </row>
    <row r="601" spans="1:14" ht="12.75" x14ac:dyDescent="0.2">
      <c r="A601" s="116" t="s">
        <v>1668</v>
      </c>
      <c r="B601" s="59" t="s">
        <v>1898</v>
      </c>
      <c r="C601" s="59" t="s">
        <v>1897</v>
      </c>
      <c r="D601" s="116" t="s">
        <v>210</v>
      </c>
      <c r="E601" s="116" t="s">
        <v>998</v>
      </c>
      <c r="F601" s="117">
        <v>1.5765657</v>
      </c>
      <c r="G601" s="117">
        <v>3.3294833599999998</v>
      </c>
      <c r="H601" s="74">
        <f t="shared" si="18"/>
        <v>-0.526483382094452</v>
      </c>
      <c r="I601" s="118">
        <f t="shared" si="19"/>
        <v>1.0652751567255622E-4</v>
      </c>
      <c r="J601" s="119">
        <v>5.4247872275999995</v>
      </c>
      <c r="K601" s="119">
        <v>35.287631578947398</v>
      </c>
      <c r="M601"/>
      <c r="N601" s="161" t="s">
        <v>3248</v>
      </c>
    </row>
    <row r="602" spans="1:14" ht="12.75" x14ac:dyDescent="0.2">
      <c r="A602" s="116" t="s">
        <v>2943</v>
      </c>
      <c r="B602" s="59" t="s">
        <v>2944</v>
      </c>
      <c r="C602" s="59" t="s">
        <v>870</v>
      </c>
      <c r="D602" s="116" t="s">
        <v>210</v>
      </c>
      <c r="E602" s="116" t="s">
        <v>998</v>
      </c>
      <c r="F602" s="117">
        <v>1.56972858</v>
      </c>
      <c r="G602" s="117">
        <v>0.95288461000000002</v>
      </c>
      <c r="H602" s="74">
        <f t="shared" si="18"/>
        <v>0.64734382686692782</v>
      </c>
      <c r="I602" s="118">
        <f t="shared" si="19"/>
        <v>1.0606553593523531E-4</v>
      </c>
      <c r="J602" s="119">
        <v>187.6611327</v>
      </c>
      <c r="K602" s="119">
        <v>20.502052631578898</v>
      </c>
      <c r="M602"/>
      <c r="N602" s="161" t="s">
        <v>3248</v>
      </c>
    </row>
    <row r="603" spans="1:14" ht="12.75" x14ac:dyDescent="0.2">
      <c r="A603" s="116" t="s">
        <v>1834</v>
      </c>
      <c r="B603" s="59" t="s">
        <v>1589</v>
      </c>
      <c r="C603" s="59" t="s">
        <v>875</v>
      </c>
      <c r="D603" s="116" t="s">
        <v>812</v>
      </c>
      <c r="E603" s="116" t="s">
        <v>212</v>
      </c>
      <c r="F603" s="117">
        <v>1.5626822600000001</v>
      </c>
      <c r="G603" s="117">
        <v>4.1202998700000002</v>
      </c>
      <c r="H603" s="74">
        <f t="shared" si="18"/>
        <v>-0.62073579367901688</v>
      </c>
      <c r="I603" s="118">
        <f t="shared" si="19"/>
        <v>1.0558942069041308E-4</v>
      </c>
      <c r="J603" s="119">
        <v>47.205920584841706</v>
      </c>
      <c r="K603" s="119">
        <v>20.0899473684211</v>
      </c>
      <c r="M603"/>
      <c r="N603" s="161" t="s">
        <v>3248</v>
      </c>
    </row>
    <row r="604" spans="1:14" ht="12.75" x14ac:dyDescent="0.2">
      <c r="A604" s="116" t="s">
        <v>2082</v>
      </c>
      <c r="B604" s="59" t="s">
        <v>522</v>
      </c>
      <c r="C604" s="59" t="s">
        <v>871</v>
      </c>
      <c r="D604" s="116" t="s">
        <v>210</v>
      </c>
      <c r="E604" s="116" t="s">
        <v>998</v>
      </c>
      <c r="F604" s="117">
        <v>1.5560101399999999</v>
      </c>
      <c r="G604" s="117">
        <v>0.69760258600000002</v>
      </c>
      <c r="H604" s="74">
        <f t="shared" si="18"/>
        <v>1.2305108542129171</v>
      </c>
      <c r="I604" s="118">
        <f t="shared" si="19"/>
        <v>1.0513858989543309E-4</v>
      </c>
      <c r="J604" s="119">
        <v>55.234488130000003</v>
      </c>
      <c r="K604" s="119">
        <v>25.347315789473701</v>
      </c>
      <c r="M604"/>
      <c r="N604" s="161" t="s">
        <v>3248</v>
      </c>
    </row>
    <row r="605" spans="1:14" ht="12.75" x14ac:dyDescent="0.2">
      <c r="A605" s="116" t="s">
        <v>2903</v>
      </c>
      <c r="B605" s="59" t="s">
        <v>2904</v>
      </c>
      <c r="C605" s="59" t="s">
        <v>876</v>
      </c>
      <c r="D605" s="116" t="s">
        <v>211</v>
      </c>
      <c r="E605" s="116" t="s">
        <v>998</v>
      </c>
      <c r="F605" s="117">
        <v>1.54019328</v>
      </c>
      <c r="G605" s="117">
        <v>3.9860967999999999</v>
      </c>
      <c r="H605" s="74">
        <f t="shared" si="18"/>
        <v>-0.61360866098384759</v>
      </c>
      <c r="I605" s="118">
        <f t="shared" si="19"/>
        <v>1.0406985498540642E-4</v>
      </c>
      <c r="J605" s="119">
        <v>178.74920030000001</v>
      </c>
      <c r="K605" s="119">
        <v>19.338052631578901</v>
      </c>
      <c r="M605"/>
      <c r="N605" s="161" t="s">
        <v>3248</v>
      </c>
    </row>
    <row r="606" spans="1:14" ht="12.75" x14ac:dyDescent="0.2">
      <c r="A606" s="116" t="s">
        <v>2046</v>
      </c>
      <c r="B606" s="59" t="s">
        <v>1093</v>
      </c>
      <c r="C606" s="59" t="s">
        <v>871</v>
      </c>
      <c r="D606" s="116" t="s">
        <v>210</v>
      </c>
      <c r="E606" s="116" t="s">
        <v>998</v>
      </c>
      <c r="F606" s="117">
        <v>1.5325147699999999</v>
      </c>
      <c r="G606" s="117">
        <v>1.9207282299999999</v>
      </c>
      <c r="H606" s="74">
        <f t="shared" si="18"/>
        <v>-0.20211784985322989</v>
      </c>
      <c r="I606" s="118">
        <f t="shared" si="19"/>
        <v>1.0355102307477504E-4</v>
      </c>
      <c r="J606" s="119">
        <v>24.25589484</v>
      </c>
      <c r="K606" s="119">
        <v>27.942105263157899</v>
      </c>
      <c r="M606"/>
      <c r="N606" s="161" t="s">
        <v>3248</v>
      </c>
    </row>
    <row r="607" spans="1:14" ht="12.75" x14ac:dyDescent="0.2">
      <c r="A607" s="116" t="s">
        <v>2734</v>
      </c>
      <c r="B607" s="59" t="s">
        <v>2025</v>
      </c>
      <c r="C607" s="59" t="s">
        <v>1897</v>
      </c>
      <c r="D607" s="116" t="s">
        <v>210</v>
      </c>
      <c r="E607" s="116" t="s">
        <v>212</v>
      </c>
      <c r="F607" s="117">
        <v>1.5323074699999999</v>
      </c>
      <c r="G607" s="117">
        <v>1.3016468999999999</v>
      </c>
      <c r="H607" s="74">
        <f t="shared" si="18"/>
        <v>0.17720671404818011</v>
      </c>
      <c r="I607" s="118">
        <f t="shared" si="19"/>
        <v>1.03537015949034E-4</v>
      </c>
      <c r="J607" s="119">
        <v>3.2605242431999999</v>
      </c>
      <c r="K607" s="119">
        <v>9.9105263157894701</v>
      </c>
      <c r="M607"/>
      <c r="N607" s="161" t="s">
        <v>3248</v>
      </c>
    </row>
    <row r="608" spans="1:14" ht="12.75" x14ac:dyDescent="0.2">
      <c r="A608" s="116" t="s">
        <v>1688</v>
      </c>
      <c r="B608" s="59" t="s">
        <v>1578</v>
      </c>
      <c r="C608" s="59" t="s">
        <v>650</v>
      </c>
      <c r="D608" s="116" t="s">
        <v>210</v>
      </c>
      <c r="E608" s="116" t="s">
        <v>998</v>
      </c>
      <c r="F608" s="117">
        <v>1.525706671</v>
      </c>
      <c r="G608" s="117">
        <v>6.228179752</v>
      </c>
      <c r="H608" s="74">
        <f t="shared" si="18"/>
        <v>-0.75503168955422917</v>
      </c>
      <c r="I608" s="118">
        <f t="shared" si="19"/>
        <v>1.0309100426748855E-4</v>
      </c>
      <c r="J608" s="119">
        <v>177.2308432234</v>
      </c>
      <c r="K608" s="119">
        <v>14.691684210526301</v>
      </c>
      <c r="M608"/>
      <c r="N608" s="161" t="s">
        <v>3248</v>
      </c>
    </row>
    <row r="609" spans="1:14" ht="12.75" x14ac:dyDescent="0.2">
      <c r="A609" s="116" t="s">
        <v>2715</v>
      </c>
      <c r="B609" s="59" t="s">
        <v>1572</v>
      </c>
      <c r="C609" s="59" t="s">
        <v>650</v>
      </c>
      <c r="D609" s="116" t="s">
        <v>211</v>
      </c>
      <c r="E609" s="116" t="s">
        <v>998</v>
      </c>
      <c r="F609" s="117">
        <v>1.525228061</v>
      </c>
      <c r="G609" s="117">
        <v>2.6951477989999999</v>
      </c>
      <c r="H609" s="74">
        <f t="shared" si="18"/>
        <v>-0.43408370347410397</v>
      </c>
      <c r="I609" s="118">
        <f t="shared" si="19"/>
        <v>1.0305866490207165E-4</v>
      </c>
      <c r="J609" s="119">
        <v>23.900532374400001</v>
      </c>
      <c r="K609" s="119">
        <v>68.498631578947396</v>
      </c>
      <c r="M609"/>
      <c r="N609" s="161" t="s">
        <v>3248</v>
      </c>
    </row>
    <row r="610" spans="1:14" ht="12.75" x14ac:dyDescent="0.2">
      <c r="A610" s="116" t="s">
        <v>2050</v>
      </c>
      <c r="B610" s="59" t="s">
        <v>1984</v>
      </c>
      <c r="C610" s="59" t="s">
        <v>871</v>
      </c>
      <c r="D610" s="116" t="s">
        <v>210</v>
      </c>
      <c r="E610" s="116" t="s">
        <v>998</v>
      </c>
      <c r="F610" s="117">
        <v>1.4975227900000001</v>
      </c>
      <c r="G610" s="117">
        <v>5.5991173400000003</v>
      </c>
      <c r="H610" s="74">
        <f t="shared" si="18"/>
        <v>-0.73254306008168069</v>
      </c>
      <c r="I610" s="118">
        <f t="shared" si="19"/>
        <v>1.0118663781771678E-4</v>
      </c>
      <c r="J610" s="119">
        <v>22.595049410000001</v>
      </c>
      <c r="K610" s="119">
        <v>55.651578947368399</v>
      </c>
      <c r="M610"/>
      <c r="N610" s="161" t="s">
        <v>3248</v>
      </c>
    </row>
    <row r="611" spans="1:14" ht="12.75" x14ac:dyDescent="0.2">
      <c r="A611" s="116" t="s">
        <v>1942</v>
      </c>
      <c r="B611" s="59" t="s">
        <v>1943</v>
      </c>
      <c r="C611" s="59" t="s">
        <v>273</v>
      </c>
      <c r="D611" s="116" t="s">
        <v>211</v>
      </c>
      <c r="E611" s="116" t="s">
        <v>212</v>
      </c>
      <c r="F611" s="117">
        <v>1.48373931</v>
      </c>
      <c r="G611" s="117">
        <v>2.011765</v>
      </c>
      <c r="H611" s="74">
        <f t="shared" si="18"/>
        <v>-0.26246887186127599</v>
      </c>
      <c r="I611" s="118">
        <f t="shared" si="19"/>
        <v>1.002552970675518E-4</v>
      </c>
      <c r="J611" s="119">
        <v>9.1718526656999995</v>
      </c>
      <c r="K611" s="119">
        <v>25.401368421052599</v>
      </c>
      <c r="M611"/>
      <c r="N611" s="161" t="s">
        <v>3248</v>
      </c>
    </row>
    <row r="612" spans="1:14" ht="12.75" x14ac:dyDescent="0.2">
      <c r="A612" s="116" t="s">
        <v>2363</v>
      </c>
      <c r="B612" s="59" t="s">
        <v>313</v>
      </c>
      <c r="C612" s="59" t="s">
        <v>870</v>
      </c>
      <c r="D612" s="116" t="s">
        <v>210</v>
      </c>
      <c r="E612" s="116" t="s">
        <v>2912</v>
      </c>
      <c r="F612" s="117">
        <v>1.476362462</v>
      </c>
      <c r="G612" s="117">
        <v>2.2043917799999999</v>
      </c>
      <c r="H612" s="74">
        <f t="shared" si="18"/>
        <v>-0.33026312500584631</v>
      </c>
      <c r="I612" s="118">
        <f t="shared" si="19"/>
        <v>9.9756848261432218E-5</v>
      </c>
      <c r="J612" s="119">
        <v>508.95243365000005</v>
      </c>
      <c r="K612" s="119">
        <v>18.932894736842101</v>
      </c>
      <c r="M612"/>
      <c r="N612" s="161" t="s">
        <v>3248</v>
      </c>
    </row>
    <row r="613" spans="1:14" ht="12.75" x14ac:dyDescent="0.2">
      <c r="A613" s="116" t="s">
        <v>2084</v>
      </c>
      <c r="B613" s="59" t="s">
        <v>527</v>
      </c>
      <c r="C613" s="59" t="s">
        <v>871</v>
      </c>
      <c r="D613" s="116" t="s">
        <v>210</v>
      </c>
      <c r="E613" s="116" t="s">
        <v>998</v>
      </c>
      <c r="F613" s="117">
        <v>1.4573379199999998</v>
      </c>
      <c r="G613" s="117">
        <v>0.99450158999999994</v>
      </c>
      <c r="H613" s="74">
        <f t="shared" si="18"/>
        <v>0.46539526397338382</v>
      </c>
      <c r="I613" s="118">
        <f t="shared" si="19"/>
        <v>9.8471372371611573E-5</v>
      </c>
      <c r="J613" s="119">
        <v>19.20486666</v>
      </c>
      <c r="K613" s="119">
        <v>36.886000000000003</v>
      </c>
      <c r="M613"/>
      <c r="N613" s="161" t="s">
        <v>3248</v>
      </c>
    </row>
    <row r="614" spans="1:14" ht="12.75" x14ac:dyDescent="0.2">
      <c r="A614" s="116" t="s">
        <v>2270</v>
      </c>
      <c r="B614" s="59" t="s">
        <v>262</v>
      </c>
      <c r="C614" s="59" t="s">
        <v>273</v>
      </c>
      <c r="D614" s="116" t="s">
        <v>812</v>
      </c>
      <c r="E614" s="116" t="s">
        <v>212</v>
      </c>
      <c r="F614" s="117">
        <v>1.4554739999999999</v>
      </c>
      <c r="G614" s="117">
        <v>3.69034942</v>
      </c>
      <c r="H614" s="74">
        <f t="shared" si="18"/>
        <v>-0.60559994885253987</v>
      </c>
      <c r="I614" s="118">
        <f t="shared" si="19"/>
        <v>9.8345428513380752E-5</v>
      </c>
      <c r="J614" s="119">
        <v>225.4742215</v>
      </c>
      <c r="K614" s="119">
        <v>20.740526315789499</v>
      </c>
      <c r="M614"/>
      <c r="N614" s="161" t="s">
        <v>3248</v>
      </c>
    </row>
    <row r="615" spans="1:14" ht="12.75" x14ac:dyDescent="0.2">
      <c r="A615" s="116" t="s">
        <v>2542</v>
      </c>
      <c r="B615" s="59" t="s">
        <v>569</v>
      </c>
      <c r="C615" s="59" t="s">
        <v>876</v>
      </c>
      <c r="D615" s="116" t="s">
        <v>211</v>
      </c>
      <c r="E615" s="116" t="s">
        <v>998</v>
      </c>
      <c r="F615" s="117">
        <v>1.428049278</v>
      </c>
      <c r="G615" s="117">
        <v>1.7174050000000001</v>
      </c>
      <c r="H615" s="74">
        <f t="shared" si="18"/>
        <v>-0.16848426666977212</v>
      </c>
      <c r="I615" s="118">
        <f t="shared" si="19"/>
        <v>9.6492357941903463E-5</v>
      </c>
      <c r="J615" s="119">
        <v>512.77559080000003</v>
      </c>
      <c r="K615" s="119">
        <v>7.7446315789473701</v>
      </c>
      <c r="M615"/>
      <c r="N615" s="161" t="s">
        <v>3248</v>
      </c>
    </row>
    <row r="616" spans="1:14" ht="12.75" x14ac:dyDescent="0.2">
      <c r="A616" s="116" t="s">
        <v>1964</v>
      </c>
      <c r="B616" s="59" t="s">
        <v>1384</v>
      </c>
      <c r="C616" s="59" t="s">
        <v>951</v>
      </c>
      <c r="D616" s="116" t="s">
        <v>211</v>
      </c>
      <c r="E616" s="116" t="s">
        <v>212</v>
      </c>
      <c r="F616" s="117">
        <v>1.4222700500000001</v>
      </c>
      <c r="G616" s="117">
        <v>3.2759103700000001</v>
      </c>
      <c r="H616" s="74">
        <f t="shared" si="18"/>
        <v>-0.56583975464505765</v>
      </c>
      <c r="I616" s="118">
        <f t="shared" si="19"/>
        <v>9.6101859276769957E-5</v>
      </c>
      <c r="J616" s="119">
        <v>84.110277230000008</v>
      </c>
      <c r="K616" s="119">
        <v>13.4157368421053</v>
      </c>
      <c r="M616"/>
      <c r="N616" s="161" t="s">
        <v>3248</v>
      </c>
    </row>
    <row r="617" spans="1:14" ht="12.75" x14ac:dyDescent="0.2">
      <c r="A617" s="116" t="s">
        <v>2551</v>
      </c>
      <c r="B617" s="59" t="s">
        <v>562</v>
      </c>
      <c r="C617" s="59" t="s">
        <v>876</v>
      </c>
      <c r="D617" s="116" t="s">
        <v>210</v>
      </c>
      <c r="E617" s="116" t="s">
        <v>998</v>
      </c>
      <c r="F617" s="117">
        <v>1.4098321299999999</v>
      </c>
      <c r="G617" s="117">
        <v>1.7041120600000002</v>
      </c>
      <c r="H617" s="74">
        <f t="shared" si="18"/>
        <v>-0.17268813296233598</v>
      </c>
      <c r="I617" s="118">
        <f t="shared" si="19"/>
        <v>9.5261437137854961E-5</v>
      </c>
      <c r="J617" s="119">
        <v>22.840939149999997</v>
      </c>
      <c r="K617" s="119">
        <v>29.029105263157899</v>
      </c>
      <c r="M617"/>
      <c r="N617" s="161" t="s">
        <v>3248</v>
      </c>
    </row>
    <row r="618" spans="1:14" ht="12.75" x14ac:dyDescent="0.2">
      <c r="A618" s="116" t="s">
        <v>2735</v>
      </c>
      <c r="B618" s="59" t="s">
        <v>2181</v>
      </c>
      <c r="C618" s="59" t="s">
        <v>1897</v>
      </c>
      <c r="D618" s="116" t="s">
        <v>210</v>
      </c>
      <c r="E618" s="116" t="s">
        <v>998</v>
      </c>
      <c r="F618" s="117">
        <v>1.3983273700000001</v>
      </c>
      <c r="G618" s="117">
        <v>0</v>
      </c>
      <c r="H618" s="74" t="str">
        <f t="shared" si="18"/>
        <v/>
      </c>
      <c r="I618" s="118">
        <f t="shared" si="19"/>
        <v>9.4484068011272421E-5</v>
      </c>
      <c r="J618" s="119">
        <v>3.0109867127999999</v>
      </c>
      <c r="K618" s="119">
        <v>10.3056315789474</v>
      </c>
      <c r="M618"/>
      <c r="N618" s="161" t="s">
        <v>3248</v>
      </c>
    </row>
    <row r="619" spans="1:14" ht="12.75" x14ac:dyDescent="0.2">
      <c r="A619" s="116" t="s">
        <v>1807</v>
      </c>
      <c r="B619" s="59" t="s">
        <v>917</v>
      </c>
      <c r="C619" s="59" t="s">
        <v>875</v>
      </c>
      <c r="D619" s="116" t="s">
        <v>211</v>
      </c>
      <c r="E619" s="116" t="s">
        <v>212</v>
      </c>
      <c r="F619" s="117">
        <v>1.3935344629999999</v>
      </c>
      <c r="G619" s="117">
        <v>4.0571656870000004</v>
      </c>
      <c r="H619" s="74">
        <f t="shared" si="18"/>
        <v>-0.65652512849914579</v>
      </c>
      <c r="I619" s="118">
        <f t="shared" si="19"/>
        <v>9.4160214412554897E-5</v>
      </c>
      <c r="J619" s="119">
        <v>395.64427557968946</v>
      </c>
      <c r="K619" s="119">
        <v>44.264315789473699</v>
      </c>
      <c r="M619"/>
      <c r="N619" s="161" t="s">
        <v>3248</v>
      </c>
    </row>
    <row r="620" spans="1:14" ht="12.75" x14ac:dyDescent="0.2">
      <c r="A620" s="116" t="s">
        <v>2653</v>
      </c>
      <c r="B620" s="59" t="s">
        <v>2654</v>
      </c>
      <c r="C620" s="59" t="s">
        <v>872</v>
      </c>
      <c r="D620" s="116" t="s">
        <v>210</v>
      </c>
      <c r="E620" s="116" t="s">
        <v>212</v>
      </c>
      <c r="F620" s="117">
        <v>1.3825593500000002</v>
      </c>
      <c r="G620" s="117">
        <v>0.95554408999999996</v>
      </c>
      <c r="H620" s="74">
        <f t="shared" si="18"/>
        <v>0.44688179694565444</v>
      </c>
      <c r="I620" s="118">
        <f t="shared" si="19"/>
        <v>9.341863318817868E-5</v>
      </c>
      <c r="J620" s="119">
        <v>244.8978413715372</v>
      </c>
      <c r="K620" s="119">
        <v>31.802157894736801</v>
      </c>
      <c r="M620"/>
      <c r="N620" s="161" t="s">
        <v>3248</v>
      </c>
    </row>
    <row r="621" spans="1:14" ht="12.75" x14ac:dyDescent="0.2">
      <c r="A621" s="116" t="s">
        <v>1788</v>
      </c>
      <c r="B621" s="59" t="s">
        <v>317</v>
      </c>
      <c r="C621" s="59" t="s">
        <v>875</v>
      </c>
      <c r="D621" s="116" t="s">
        <v>211</v>
      </c>
      <c r="E621" s="116" t="s">
        <v>998</v>
      </c>
      <c r="F621" s="117">
        <v>1.3780946699999999</v>
      </c>
      <c r="G621" s="117">
        <v>2.1676093700000001</v>
      </c>
      <c r="H621" s="74">
        <f t="shared" si="18"/>
        <v>-0.36423292449598532</v>
      </c>
      <c r="I621" s="118">
        <f t="shared" si="19"/>
        <v>9.3116957673689829E-5</v>
      </c>
      <c r="J621" s="119">
        <v>84.270435947714489</v>
      </c>
      <c r="K621" s="119">
        <v>53.100052631578897</v>
      </c>
      <c r="M621"/>
      <c r="N621" s="161" t="s">
        <v>3248</v>
      </c>
    </row>
    <row r="622" spans="1:14" ht="12.75" x14ac:dyDescent="0.2">
      <c r="A622" s="116" t="s">
        <v>2376</v>
      </c>
      <c r="B622" s="59" t="s">
        <v>189</v>
      </c>
      <c r="C622" s="59" t="s">
        <v>870</v>
      </c>
      <c r="D622" s="116" t="s">
        <v>210</v>
      </c>
      <c r="E622" s="116" t="s">
        <v>998</v>
      </c>
      <c r="F622" s="117">
        <v>1.37603181</v>
      </c>
      <c r="G622" s="117">
        <v>1.6420972</v>
      </c>
      <c r="H622" s="74">
        <f t="shared" si="18"/>
        <v>-0.16202779591853644</v>
      </c>
      <c r="I622" s="118">
        <f t="shared" si="19"/>
        <v>9.2977571569463228E-5</v>
      </c>
      <c r="J622" s="119">
        <v>113.82445800000001</v>
      </c>
      <c r="K622" s="119">
        <v>7.5135263157894698</v>
      </c>
      <c r="M622"/>
      <c r="N622" s="161" t="s">
        <v>3248</v>
      </c>
    </row>
    <row r="623" spans="1:14" ht="12.75" x14ac:dyDescent="0.2">
      <c r="A623" s="116" t="s">
        <v>2285</v>
      </c>
      <c r="B623" s="59" t="s">
        <v>291</v>
      </c>
      <c r="C623" s="59" t="s">
        <v>1861</v>
      </c>
      <c r="D623" s="116" t="s">
        <v>211</v>
      </c>
      <c r="E623" s="116" t="s">
        <v>212</v>
      </c>
      <c r="F623" s="117">
        <v>1.3653930670000001</v>
      </c>
      <c r="G623" s="117">
        <v>1.2065903219999998</v>
      </c>
      <c r="H623" s="74">
        <f t="shared" si="18"/>
        <v>0.13161281182562012</v>
      </c>
      <c r="I623" s="118">
        <f t="shared" si="19"/>
        <v>9.2258718646512548E-5</v>
      </c>
      <c r="J623" s="119">
        <v>26.407294390000001</v>
      </c>
      <c r="K623" s="119">
        <v>28.9975263157895</v>
      </c>
      <c r="M623"/>
      <c r="N623" s="161" t="s">
        <v>3248</v>
      </c>
    </row>
    <row r="624" spans="1:14" ht="12.75" x14ac:dyDescent="0.2">
      <c r="A624" s="116" t="s">
        <v>1855</v>
      </c>
      <c r="B624" s="59" t="s">
        <v>1856</v>
      </c>
      <c r="C624" s="59" t="s">
        <v>875</v>
      </c>
      <c r="D624" s="116" t="s">
        <v>812</v>
      </c>
      <c r="E624" s="116" t="s">
        <v>212</v>
      </c>
      <c r="F624" s="117">
        <v>1.3619024199999998</v>
      </c>
      <c r="G624" s="117">
        <v>0.32122943999999998</v>
      </c>
      <c r="H624" s="74">
        <f t="shared" si="18"/>
        <v>3.2396563029839358</v>
      </c>
      <c r="I624" s="118">
        <f t="shared" si="19"/>
        <v>9.2022857906297347E-5</v>
      </c>
      <c r="J624" s="119">
        <v>37.075392340000001</v>
      </c>
      <c r="K624" s="119">
        <v>26.938315789473702</v>
      </c>
      <c r="M624"/>
      <c r="N624" s="161" t="s">
        <v>3248</v>
      </c>
    </row>
    <row r="625" spans="1:14" ht="12.75" x14ac:dyDescent="0.2">
      <c r="A625" s="116" t="s">
        <v>2645</v>
      </c>
      <c r="B625" s="59" t="s">
        <v>343</v>
      </c>
      <c r="C625" s="59" t="s">
        <v>873</v>
      </c>
      <c r="D625" s="116" t="s">
        <v>210</v>
      </c>
      <c r="E625" s="116" t="s">
        <v>212</v>
      </c>
      <c r="F625" s="117">
        <v>1.3603508799999999</v>
      </c>
      <c r="G625" s="117">
        <v>3.5520904500000001</v>
      </c>
      <c r="H625" s="74">
        <f t="shared" si="18"/>
        <v>-0.61702808553199995</v>
      </c>
      <c r="I625" s="118">
        <f t="shared" si="19"/>
        <v>9.1918021360845055E-5</v>
      </c>
      <c r="J625" s="119">
        <v>501.94363997000005</v>
      </c>
      <c r="K625" s="119">
        <v>26.164578947368401</v>
      </c>
      <c r="M625"/>
      <c r="N625" s="161" t="s">
        <v>3248</v>
      </c>
    </row>
    <row r="626" spans="1:14" ht="12.75" x14ac:dyDescent="0.2">
      <c r="A626" s="116" t="s">
        <v>2313</v>
      </c>
      <c r="B626" s="59" t="s">
        <v>263</v>
      </c>
      <c r="C626" s="59" t="s">
        <v>273</v>
      </c>
      <c r="D626" s="116" t="s">
        <v>211</v>
      </c>
      <c r="E626" s="116" t="s">
        <v>212</v>
      </c>
      <c r="F626" s="117">
        <v>1.3243886599999999</v>
      </c>
      <c r="G626" s="117">
        <v>0.44868817</v>
      </c>
      <c r="H626" s="74">
        <f t="shared" si="18"/>
        <v>1.9516906139959072</v>
      </c>
      <c r="I626" s="118">
        <f t="shared" si="19"/>
        <v>8.9488077620048255E-5</v>
      </c>
      <c r="J626" s="119">
        <v>265.2843704</v>
      </c>
      <c r="K626" s="119">
        <v>42.679105263157901</v>
      </c>
      <c r="M626"/>
      <c r="N626" s="161" t="s">
        <v>3248</v>
      </c>
    </row>
    <row r="627" spans="1:14" ht="12.75" x14ac:dyDescent="0.2">
      <c r="A627" s="116" t="s">
        <v>2466</v>
      </c>
      <c r="B627" s="59" t="s">
        <v>2467</v>
      </c>
      <c r="C627" s="59" t="s">
        <v>951</v>
      </c>
      <c r="D627" s="116" t="s">
        <v>211</v>
      </c>
      <c r="E627" s="116" t="s">
        <v>212</v>
      </c>
      <c r="F627" s="117">
        <v>1.3181196499999999</v>
      </c>
      <c r="G627" s="117">
        <v>0.12888849999999999</v>
      </c>
      <c r="H627" s="74">
        <f t="shared" si="18"/>
        <v>9.2268212447192735</v>
      </c>
      <c r="I627" s="118">
        <f t="shared" si="19"/>
        <v>8.9064484704747354E-5</v>
      </c>
      <c r="J627" s="119">
        <v>28.164848129999999</v>
      </c>
      <c r="K627" s="119">
        <v>35.592105263157897</v>
      </c>
      <c r="M627"/>
      <c r="N627" s="161" t="s">
        <v>3248</v>
      </c>
    </row>
    <row r="628" spans="1:14" ht="12.75" x14ac:dyDescent="0.2">
      <c r="A628" s="116" t="s">
        <v>1952</v>
      </c>
      <c r="B628" s="59" t="s">
        <v>1953</v>
      </c>
      <c r="C628" s="59" t="s">
        <v>650</v>
      </c>
      <c r="D628" s="116" t="s">
        <v>211</v>
      </c>
      <c r="E628" s="116" t="s">
        <v>212</v>
      </c>
      <c r="F628" s="117">
        <v>1.31103964</v>
      </c>
      <c r="G628" s="117">
        <v>1.3605096999999999</v>
      </c>
      <c r="H628" s="74">
        <f t="shared" si="18"/>
        <v>-3.6361416607320063E-2</v>
      </c>
      <c r="I628" s="118">
        <f t="shared" si="19"/>
        <v>8.8586093048607145E-5</v>
      </c>
      <c r="J628" s="119">
        <v>7.6539588086499997</v>
      </c>
      <c r="K628" s="119">
        <v>56.137368421052599</v>
      </c>
      <c r="M628"/>
      <c r="N628" s="161" t="s">
        <v>3248</v>
      </c>
    </row>
    <row r="629" spans="1:14" ht="12.75" x14ac:dyDescent="0.2">
      <c r="A629" s="116" t="s">
        <v>2702</v>
      </c>
      <c r="B629" s="59" t="s">
        <v>991</v>
      </c>
      <c r="C629" s="59" t="s">
        <v>650</v>
      </c>
      <c r="D629" s="116" t="s">
        <v>210</v>
      </c>
      <c r="E629" s="116" t="s">
        <v>998</v>
      </c>
      <c r="F629" s="117">
        <v>1.2989584620000001</v>
      </c>
      <c r="G629" s="117">
        <v>3.219031797</v>
      </c>
      <c r="H629" s="74">
        <f t="shared" si="18"/>
        <v>-0.59647541748094135</v>
      </c>
      <c r="I629" s="118">
        <f t="shared" si="19"/>
        <v>8.7769775733865401E-5</v>
      </c>
      <c r="J629" s="119">
        <v>148.42183887959999</v>
      </c>
      <c r="K629" s="119">
        <v>38.050105263157903</v>
      </c>
      <c r="M629"/>
      <c r="N629" s="161" t="s">
        <v>3248</v>
      </c>
    </row>
    <row r="630" spans="1:14" ht="12.75" x14ac:dyDescent="0.2">
      <c r="A630" s="116" t="s">
        <v>1967</v>
      </c>
      <c r="B630" s="59" t="s">
        <v>1098</v>
      </c>
      <c r="C630" s="59" t="s">
        <v>951</v>
      </c>
      <c r="D630" s="116" t="s">
        <v>211</v>
      </c>
      <c r="E630" s="116" t="s">
        <v>212</v>
      </c>
      <c r="F630" s="117">
        <v>1.2916021299999998</v>
      </c>
      <c r="G630" s="117">
        <v>0.77877109</v>
      </c>
      <c r="H630" s="74">
        <f t="shared" si="18"/>
        <v>0.65851319673410047</v>
      </c>
      <c r="I630" s="118">
        <f t="shared" si="19"/>
        <v>8.7272713180479544E-5</v>
      </c>
      <c r="J630" s="119">
        <v>39.494360929999999</v>
      </c>
      <c r="K630" s="119">
        <v>34.319526315789503</v>
      </c>
      <c r="M630"/>
      <c r="N630" s="161" t="s">
        <v>3248</v>
      </c>
    </row>
    <row r="631" spans="1:14" ht="12.75" x14ac:dyDescent="0.2">
      <c r="A631" s="116" t="s">
        <v>2524</v>
      </c>
      <c r="B631" s="59" t="s">
        <v>296</v>
      </c>
      <c r="C631" s="59" t="s">
        <v>876</v>
      </c>
      <c r="D631" s="116" t="s">
        <v>210</v>
      </c>
      <c r="E631" s="116" t="s">
        <v>998</v>
      </c>
      <c r="F631" s="117">
        <v>1.2864721729999999</v>
      </c>
      <c r="G631" s="117">
        <v>4.6261433910000003</v>
      </c>
      <c r="H631" s="74">
        <f t="shared" si="18"/>
        <v>-0.72191260316254224</v>
      </c>
      <c r="I631" s="118">
        <f t="shared" si="19"/>
        <v>8.6926085333180179E-5</v>
      </c>
      <c r="J631" s="119">
        <v>1001.47983</v>
      </c>
      <c r="K631" s="119">
        <v>18.687421052631599</v>
      </c>
      <c r="M631"/>
      <c r="N631" s="161" t="s">
        <v>3248</v>
      </c>
    </row>
    <row r="632" spans="1:14" ht="12.75" x14ac:dyDescent="0.2">
      <c r="A632" s="116" t="s">
        <v>2240</v>
      </c>
      <c r="B632" s="59" t="s">
        <v>111</v>
      </c>
      <c r="C632" s="59" t="s">
        <v>650</v>
      </c>
      <c r="D632" s="116" t="s">
        <v>210</v>
      </c>
      <c r="E632" s="116" t="s">
        <v>998</v>
      </c>
      <c r="F632" s="117">
        <v>1.2858419800000001</v>
      </c>
      <c r="G632" s="117">
        <v>7.6951307170000005</v>
      </c>
      <c r="H632" s="74">
        <f t="shared" si="18"/>
        <v>-0.83290186648040532</v>
      </c>
      <c r="I632" s="118">
        <f t="shared" si="19"/>
        <v>8.6883503603358059E-5</v>
      </c>
      <c r="J632" s="119">
        <v>27.7387346754</v>
      </c>
      <c r="K632" s="119">
        <v>24.3473684210526</v>
      </c>
      <c r="M632"/>
      <c r="N632" s="161" t="s">
        <v>3248</v>
      </c>
    </row>
    <row r="633" spans="1:14" ht="12.75" x14ac:dyDescent="0.2">
      <c r="A633" s="116" t="s">
        <v>1934</v>
      </c>
      <c r="B633" s="59" t="s">
        <v>1935</v>
      </c>
      <c r="C633" s="59" t="s">
        <v>273</v>
      </c>
      <c r="D633" s="116" t="s">
        <v>211</v>
      </c>
      <c r="E633" s="116" t="s">
        <v>212</v>
      </c>
      <c r="F633" s="117">
        <v>1.2759348100000001</v>
      </c>
      <c r="G633" s="117">
        <v>1.60104135</v>
      </c>
      <c r="H633" s="74">
        <f t="shared" si="18"/>
        <v>-0.20305942754070649</v>
      </c>
      <c r="I633" s="118">
        <f t="shared" si="19"/>
        <v>8.6214082590681159E-5</v>
      </c>
      <c r="J633" s="119">
        <v>4.9961357690000003</v>
      </c>
      <c r="K633" s="119">
        <v>61.5503157894737</v>
      </c>
      <c r="M633"/>
      <c r="N633" s="161" t="s">
        <v>3248</v>
      </c>
    </row>
    <row r="634" spans="1:14" ht="12.75" x14ac:dyDescent="0.2">
      <c r="A634" s="116" t="s">
        <v>2048</v>
      </c>
      <c r="B634" s="59" t="s">
        <v>611</v>
      </c>
      <c r="C634" s="59" t="s">
        <v>871</v>
      </c>
      <c r="D634" s="116" t="s">
        <v>211</v>
      </c>
      <c r="E634" s="116" t="s">
        <v>212</v>
      </c>
      <c r="F634" s="117">
        <v>1.2698327199999999</v>
      </c>
      <c r="G634" s="117">
        <v>2.2248058849999999</v>
      </c>
      <c r="H634" s="74">
        <f t="shared" si="18"/>
        <v>-0.42923887042846443</v>
      </c>
      <c r="I634" s="118">
        <f t="shared" si="19"/>
        <v>8.580176835086839E-5</v>
      </c>
      <c r="J634" s="119">
        <v>29.531272229999999</v>
      </c>
      <c r="K634" s="119">
        <v>14.1943157894737</v>
      </c>
      <c r="M634"/>
      <c r="N634" s="161" t="s">
        <v>3248</v>
      </c>
    </row>
    <row r="635" spans="1:14" ht="12.75" x14ac:dyDescent="0.2">
      <c r="A635" s="116" t="s">
        <v>2083</v>
      </c>
      <c r="B635" s="59" t="s">
        <v>526</v>
      </c>
      <c r="C635" s="59" t="s">
        <v>871</v>
      </c>
      <c r="D635" s="116" t="s">
        <v>210</v>
      </c>
      <c r="E635" s="116" t="s">
        <v>998</v>
      </c>
      <c r="F635" s="117">
        <v>1.269399366</v>
      </c>
      <c r="G635" s="117">
        <v>2.693243421</v>
      </c>
      <c r="H635" s="74">
        <f t="shared" si="18"/>
        <v>-0.52867261974832092</v>
      </c>
      <c r="I635" s="118">
        <f t="shared" si="19"/>
        <v>8.5772486903842906E-5</v>
      </c>
      <c r="J635" s="119">
        <v>10.525848699999999</v>
      </c>
      <c r="K635" s="119">
        <v>101.20652631578901</v>
      </c>
      <c r="M635"/>
      <c r="N635" s="161" t="s">
        <v>3248</v>
      </c>
    </row>
    <row r="636" spans="1:14" ht="12.75" x14ac:dyDescent="0.2">
      <c r="A636" s="116" t="s">
        <v>2003</v>
      </c>
      <c r="B636" s="59" t="s">
        <v>2004</v>
      </c>
      <c r="C636" s="59" t="s">
        <v>951</v>
      </c>
      <c r="D636" s="116" t="s">
        <v>211</v>
      </c>
      <c r="E636" s="116" t="s">
        <v>998</v>
      </c>
      <c r="F636" s="117">
        <v>1.2692808899999999</v>
      </c>
      <c r="G636" s="117">
        <v>1.3947307799999999</v>
      </c>
      <c r="H636" s="74">
        <f t="shared" si="18"/>
        <v>-8.994559509183564E-2</v>
      </c>
      <c r="I636" s="118">
        <f t="shared" si="19"/>
        <v>8.5764481557826033E-5</v>
      </c>
      <c r="J636" s="119">
        <v>148.03775375000001</v>
      </c>
      <c r="K636" s="119">
        <v>51.9253157894737</v>
      </c>
      <c r="M636"/>
      <c r="N636" s="161" t="s">
        <v>3248</v>
      </c>
    </row>
    <row r="637" spans="1:14" ht="12.75" x14ac:dyDescent="0.2">
      <c r="A637" s="116" t="s">
        <v>1612</v>
      </c>
      <c r="B637" s="59" t="s">
        <v>958</v>
      </c>
      <c r="C637" s="59" t="s">
        <v>148</v>
      </c>
      <c r="D637" s="116" t="s">
        <v>812</v>
      </c>
      <c r="E637" s="116" t="s">
        <v>212</v>
      </c>
      <c r="F637" s="117">
        <v>1.266739372</v>
      </c>
      <c r="G637" s="117">
        <v>1.40700077</v>
      </c>
      <c r="H637" s="74">
        <f t="shared" si="18"/>
        <v>-9.9688216943904062E-2</v>
      </c>
      <c r="I637" s="118">
        <f t="shared" si="19"/>
        <v>8.5592752844853857E-5</v>
      </c>
      <c r="J637" s="119">
        <v>61.792806482018712</v>
      </c>
      <c r="K637" s="119">
        <v>16.273578947368399</v>
      </c>
      <c r="M637"/>
      <c r="N637" s="161" t="s">
        <v>3248</v>
      </c>
    </row>
    <row r="638" spans="1:14" ht="12.75" x14ac:dyDescent="0.2">
      <c r="A638" s="116" t="s">
        <v>2571</v>
      </c>
      <c r="B638" s="59" t="s">
        <v>551</v>
      </c>
      <c r="C638" s="59" t="s">
        <v>876</v>
      </c>
      <c r="D638" s="116" t="s">
        <v>210</v>
      </c>
      <c r="E638" s="116" t="s">
        <v>998</v>
      </c>
      <c r="F638" s="117">
        <v>1.2599057900000001</v>
      </c>
      <c r="G638" s="117">
        <v>0.39102492</v>
      </c>
      <c r="H638" s="74">
        <f t="shared" si="18"/>
        <v>2.2220600927429386</v>
      </c>
      <c r="I638" s="118">
        <f t="shared" si="19"/>
        <v>8.5131012167884493E-5</v>
      </c>
      <c r="J638" s="119">
        <v>60.206949359999996</v>
      </c>
      <c r="K638" s="119">
        <v>59.889105263157902</v>
      </c>
      <c r="M638"/>
      <c r="N638" s="161" t="s">
        <v>3248</v>
      </c>
    </row>
    <row r="639" spans="1:14" ht="12.75" x14ac:dyDescent="0.2">
      <c r="A639" s="116" t="s">
        <v>2543</v>
      </c>
      <c r="B639" s="59" t="s">
        <v>51</v>
      </c>
      <c r="C639" s="59" t="s">
        <v>876</v>
      </c>
      <c r="D639" s="116" t="s">
        <v>210</v>
      </c>
      <c r="E639" s="116" t="s">
        <v>998</v>
      </c>
      <c r="F639" s="117">
        <v>1.25719688</v>
      </c>
      <c r="G639" s="117">
        <v>0.49286563</v>
      </c>
      <c r="H639" s="74">
        <f t="shared" si="18"/>
        <v>1.5507903239266247</v>
      </c>
      <c r="I639" s="118">
        <f t="shared" si="19"/>
        <v>8.4947972886692118E-5</v>
      </c>
      <c r="J639" s="119">
        <v>49.581396320000003</v>
      </c>
      <c r="K639" s="119">
        <v>38.607736842105297</v>
      </c>
      <c r="M639"/>
      <c r="N639" s="161" t="s">
        <v>3248</v>
      </c>
    </row>
    <row r="640" spans="1:14" ht="12.75" x14ac:dyDescent="0.2">
      <c r="A640" s="116" t="s">
        <v>2962</v>
      </c>
      <c r="B640" s="59" t="s">
        <v>2963</v>
      </c>
      <c r="C640" s="59" t="s">
        <v>650</v>
      </c>
      <c r="D640" s="116" t="s">
        <v>210</v>
      </c>
      <c r="E640" s="116" t="s">
        <v>998</v>
      </c>
      <c r="F640" s="117">
        <v>1.2492249</v>
      </c>
      <c r="G640" s="117">
        <v>1.1291552499999999</v>
      </c>
      <c r="H640" s="74">
        <f t="shared" si="18"/>
        <v>0.10633582051715207</v>
      </c>
      <c r="I640" s="118">
        <f t="shared" si="19"/>
        <v>8.4409311399643834E-5</v>
      </c>
      <c r="J640" s="119">
        <v>22.564131720000002</v>
      </c>
      <c r="K640" s="119">
        <v>278.146444444444</v>
      </c>
      <c r="M640"/>
      <c r="N640" s="161" t="s">
        <v>3248</v>
      </c>
    </row>
    <row r="641" spans="1:14" ht="12.75" x14ac:dyDescent="0.2">
      <c r="A641" s="116" t="s">
        <v>2719</v>
      </c>
      <c r="B641" s="59" t="s">
        <v>990</v>
      </c>
      <c r="C641" s="59" t="s">
        <v>650</v>
      </c>
      <c r="D641" s="116" t="s">
        <v>210</v>
      </c>
      <c r="E641" s="116" t="s">
        <v>998</v>
      </c>
      <c r="F641" s="117">
        <v>1.2469970700000002</v>
      </c>
      <c r="G641" s="117">
        <v>1.2342411200000001</v>
      </c>
      <c r="H641" s="74">
        <f t="shared" si="18"/>
        <v>1.0335055114676583E-2</v>
      </c>
      <c r="I641" s="118">
        <f t="shared" si="19"/>
        <v>8.4258778380156749E-5</v>
      </c>
      <c r="J641" s="119">
        <v>27.879911309250001</v>
      </c>
      <c r="K641" s="119">
        <v>90.293210526315804</v>
      </c>
      <c r="M641"/>
      <c r="N641" s="161" t="s">
        <v>3248</v>
      </c>
    </row>
    <row r="642" spans="1:14" ht="12.75" x14ac:dyDescent="0.2">
      <c r="A642" s="116" t="s">
        <v>1819</v>
      </c>
      <c r="B642" s="59" t="s">
        <v>377</v>
      </c>
      <c r="C642" s="59" t="s">
        <v>875</v>
      </c>
      <c r="D642" s="116" t="s">
        <v>211</v>
      </c>
      <c r="E642" s="116" t="s">
        <v>212</v>
      </c>
      <c r="F642" s="117">
        <v>1.24616664</v>
      </c>
      <c r="G642" s="117">
        <v>5.8393639999999997E-2</v>
      </c>
      <c r="H642" s="74">
        <f t="shared" si="18"/>
        <v>20.340793963178182</v>
      </c>
      <c r="I642" s="118">
        <f t="shared" si="19"/>
        <v>8.4202666766895106E-5</v>
      </c>
      <c r="J642" s="119">
        <v>172.42250010000001</v>
      </c>
      <c r="K642" s="119">
        <v>8.6824210526315806</v>
      </c>
      <c r="M642"/>
      <c r="N642" s="161" t="s">
        <v>3248</v>
      </c>
    </row>
    <row r="643" spans="1:14" ht="12.75" x14ac:dyDescent="0.2">
      <c r="A643" s="116" t="s">
        <v>1799</v>
      </c>
      <c r="B643" s="59" t="s">
        <v>507</v>
      </c>
      <c r="C643" s="59" t="s">
        <v>875</v>
      </c>
      <c r="D643" s="116" t="s">
        <v>211</v>
      </c>
      <c r="E643" s="116" t="s">
        <v>212</v>
      </c>
      <c r="F643" s="117">
        <v>1.2459374999999999</v>
      </c>
      <c r="G643" s="117">
        <v>3.3597444670000001</v>
      </c>
      <c r="H643" s="74">
        <f t="shared" si="18"/>
        <v>-0.62915706470006372</v>
      </c>
      <c r="I643" s="118">
        <f t="shared" si="19"/>
        <v>8.4187183926604198E-5</v>
      </c>
      <c r="J643" s="119">
        <v>372.7338051783434</v>
      </c>
      <c r="K643" s="119">
        <v>39.422526315789497</v>
      </c>
      <c r="M643"/>
      <c r="N643" s="161" t="s">
        <v>3248</v>
      </c>
    </row>
    <row r="644" spans="1:14" ht="12.75" x14ac:dyDescent="0.2">
      <c r="A644" s="116" t="s">
        <v>2681</v>
      </c>
      <c r="B644" s="59" t="s">
        <v>2682</v>
      </c>
      <c r="C644" s="59" t="s">
        <v>875</v>
      </c>
      <c r="D644" s="116" t="s">
        <v>211</v>
      </c>
      <c r="E644" s="116" t="s">
        <v>998</v>
      </c>
      <c r="F644" s="117">
        <v>1.2413687499999999</v>
      </c>
      <c r="G644" s="117">
        <v>0.20051354000000002</v>
      </c>
      <c r="H644" s="74">
        <f t="shared" si="18"/>
        <v>5.1909472547340183</v>
      </c>
      <c r="I644" s="118">
        <f t="shared" si="19"/>
        <v>8.3878476470118879E-5</v>
      </c>
      <c r="J644" s="119">
        <v>8.639220289999999</v>
      </c>
      <c r="K644" s="119">
        <v>36.406157894736801</v>
      </c>
      <c r="M644"/>
      <c r="N644" s="161" t="s">
        <v>3248</v>
      </c>
    </row>
    <row r="645" spans="1:14" ht="12.75" x14ac:dyDescent="0.2">
      <c r="A645" s="116" t="s">
        <v>2013</v>
      </c>
      <c r="B645" s="59" t="s">
        <v>1551</v>
      </c>
      <c r="C645" s="59" t="s">
        <v>951</v>
      </c>
      <c r="D645" s="116" t="s">
        <v>211</v>
      </c>
      <c r="E645" s="116" t="s">
        <v>212</v>
      </c>
      <c r="F645" s="117">
        <v>1.2310344900000001</v>
      </c>
      <c r="G645" s="117">
        <v>1.4777348700000001</v>
      </c>
      <c r="H645" s="74">
        <f t="shared" si="18"/>
        <v>-0.16694495407014387</v>
      </c>
      <c r="I645" s="118">
        <f t="shared" si="19"/>
        <v>8.3180197264809359E-5</v>
      </c>
      <c r="J645" s="119">
        <v>127.31708327173</v>
      </c>
      <c r="K645" s="119">
        <v>16.325526315789499</v>
      </c>
      <c r="M645"/>
      <c r="N645" s="161" t="s">
        <v>3248</v>
      </c>
    </row>
    <row r="646" spans="1:14" ht="12.75" x14ac:dyDescent="0.2">
      <c r="A646" s="116" t="s">
        <v>2062</v>
      </c>
      <c r="B646" s="59" t="s">
        <v>215</v>
      </c>
      <c r="C646" s="59" t="s">
        <v>871</v>
      </c>
      <c r="D646" s="116" t="s">
        <v>210</v>
      </c>
      <c r="E646" s="116" t="s">
        <v>998</v>
      </c>
      <c r="F646" s="117">
        <v>1.2182177869999999</v>
      </c>
      <c r="G646" s="117">
        <v>1.8408330079999999</v>
      </c>
      <c r="H646" s="74">
        <f t="shared" si="18"/>
        <v>-0.33822471581843783</v>
      </c>
      <c r="I646" s="118">
        <f t="shared" si="19"/>
        <v>8.2314181005732428E-5</v>
      </c>
      <c r="J646" s="119">
        <v>44.550768640000001</v>
      </c>
      <c r="K646" s="119">
        <v>7.7827894736842103</v>
      </c>
      <c r="M646"/>
      <c r="N646" s="161" t="s">
        <v>3248</v>
      </c>
    </row>
    <row r="647" spans="1:14" ht="12.75" x14ac:dyDescent="0.2">
      <c r="A647" s="116" t="s">
        <v>2805</v>
      </c>
      <c r="B647" s="59" t="s">
        <v>2812</v>
      </c>
      <c r="C647" s="59" t="s">
        <v>875</v>
      </c>
      <c r="D647" s="116" t="s">
        <v>211</v>
      </c>
      <c r="E647" s="116" t="s">
        <v>998</v>
      </c>
      <c r="F647" s="117">
        <v>1.2166733000000001</v>
      </c>
      <c r="G647" s="117">
        <v>0.69246764999999999</v>
      </c>
      <c r="H647" s="74">
        <f t="shared" ref="H647:H710" si="20">IF(ISERROR(F647/G647-1),"",IF((F647/G647-1)&gt;10000%,"",F647/G647-1))</f>
        <v>0.75701103149006332</v>
      </c>
      <c r="I647" s="118">
        <f t="shared" ref="I647:I710" si="21">F647/$F$1062</f>
        <v>8.2209821026888184E-5</v>
      </c>
      <c r="J647" s="119">
        <v>22.062592471773698</v>
      </c>
      <c r="K647" s="119">
        <v>47.483421052631599</v>
      </c>
      <c r="M647"/>
      <c r="N647" s="161" t="s">
        <v>3248</v>
      </c>
    </row>
    <row r="648" spans="1:14" ht="12.75" x14ac:dyDescent="0.2">
      <c r="A648" s="116" t="s">
        <v>2527</v>
      </c>
      <c r="B648" s="59" t="s">
        <v>549</v>
      </c>
      <c r="C648" s="59" t="s">
        <v>876</v>
      </c>
      <c r="D648" s="116" t="s">
        <v>210</v>
      </c>
      <c r="E648" s="116" t="s">
        <v>998</v>
      </c>
      <c r="F648" s="117">
        <v>1.2136505900000001</v>
      </c>
      <c r="G648" s="117">
        <v>0.38154712000000002</v>
      </c>
      <c r="H648" s="74">
        <f t="shared" si="20"/>
        <v>2.1808668612149398</v>
      </c>
      <c r="I648" s="118">
        <f t="shared" si="21"/>
        <v>8.2005578484443817E-5</v>
      </c>
      <c r="J648" s="119">
        <v>120.76122620000001</v>
      </c>
      <c r="K648" s="119">
        <v>50.774947368421003</v>
      </c>
      <c r="M648"/>
      <c r="N648" s="161" t="s">
        <v>3248</v>
      </c>
    </row>
    <row r="649" spans="1:14" ht="12.75" x14ac:dyDescent="0.2">
      <c r="A649" s="116" t="s">
        <v>2299</v>
      </c>
      <c r="B649" s="59" t="s">
        <v>121</v>
      </c>
      <c r="C649" s="59" t="s">
        <v>650</v>
      </c>
      <c r="D649" s="116" t="s">
        <v>812</v>
      </c>
      <c r="E649" s="116" t="s">
        <v>212</v>
      </c>
      <c r="F649" s="117">
        <v>1.2112740249999998</v>
      </c>
      <c r="G649" s="117">
        <v>0.45558504499999997</v>
      </c>
      <c r="H649" s="74">
        <f t="shared" si="20"/>
        <v>1.6587220943567185</v>
      </c>
      <c r="I649" s="118">
        <f t="shared" si="21"/>
        <v>8.184499553805321E-5</v>
      </c>
      <c r="J649" s="119">
        <v>201.92781916991285</v>
      </c>
      <c r="K649" s="119">
        <v>26.466052631578901</v>
      </c>
      <c r="M649"/>
      <c r="N649" s="161" t="s">
        <v>3248</v>
      </c>
    </row>
    <row r="650" spans="1:14" ht="12.75" x14ac:dyDescent="0.2">
      <c r="A650" s="116" t="s">
        <v>1936</v>
      </c>
      <c r="B650" s="59" t="s">
        <v>1937</v>
      </c>
      <c r="C650" s="59" t="s">
        <v>273</v>
      </c>
      <c r="D650" s="116" t="s">
        <v>211</v>
      </c>
      <c r="E650" s="116" t="s">
        <v>212</v>
      </c>
      <c r="F650" s="117">
        <v>1.2041891200000001</v>
      </c>
      <c r="G650" s="117">
        <v>4.87391899</v>
      </c>
      <c r="H650" s="74">
        <f t="shared" si="20"/>
        <v>-0.75293206094096365</v>
      </c>
      <c r="I650" s="118">
        <f t="shared" si="21"/>
        <v>8.1366273129956904E-5</v>
      </c>
      <c r="J650" s="119">
        <v>15.740429388399999</v>
      </c>
      <c r="K650" s="119">
        <v>39.506263157894701</v>
      </c>
      <c r="M650"/>
      <c r="N650" s="161" t="s">
        <v>3248</v>
      </c>
    </row>
    <row r="651" spans="1:14" ht="12.75" x14ac:dyDescent="0.2">
      <c r="A651" s="116" t="s">
        <v>1720</v>
      </c>
      <c r="B651" s="59" t="s">
        <v>1721</v>
      </c>
      <c r="C651" s="59" t="s">
        <v>148</v>
      </c>
      <c r="D651" s="116" t="s">
        <v>812</v>
      </c>
      <c r="E651" s="116" t="s">
        <v>212</v>
      </c>
      <c r="F651" s="117">
        <v>1.2015757499999999</v>
      </c>
      <c r="G651" s="117">
        <v>0.42246109000000004</v>
      </c>
      <c r="H651" s="74">
        <f t="shared" si="20"/>
        <v>1.8442282104607548</v>
      </c>
      <c r="I651" s="118">
        <f t="shared" si="21"/>
        <v>8.1189689424226649E-5</v>
      </c>
      <c r="J651" s="119">
        <v>46.809795890000004</v>
      </c>
      <c r="K651" s="119">
        <v>139.40373684210499</v>
      </c>
      <c r="M651"/>
      <c r="N651" s="161" t="s">
        <v>3248</v>
      </c>
    </row>
    <row r="652" spans="1:14" ht="12.75" x14ac:dyDescent="0.2">
      <c r="A652" s="116" t="s">
        <v>1767</v>
      </c>
      <c r="B652" s="59" t="s">
        <v>1568</v>
      </c>
      <c r="C652" s="59" t="s">
        <v>875</v>
      </c>
      <c r="D652" s="116" t="s">
        <v>812</v>
      </c>
      <c r="E652" s="116" t="s">
        <v>212</v>
      </c>
      <c r="F652" s="117">
        <v>1.1975403100000002</v>
      </c>
      <c r="G652" s="117">
        <v>2.2165300999999999</v>
      </c>
      <c r="H652" s="74">
        <f t="shared" si="20"/>
        <v>-0.45972296518779499</v>
      </c>
      <c r="I652" s="118">
        <f t="shared" si="21"/>
        <v>8.0917017376467627E-5</v>
      </c>
      <c r="J652" s="119">
        <v>152.143343864787</v>
      </c>
      <c r="K652" s="119">
        <v>60.355421052631598</v>
      </c>
      <c r="M652"/>
      <c r="N652" s="161" t="s">
        <v>3248</v>
      </c>
    </row>
    <row r="653" spans="1:14" ht="12.75" x14ac:dyDescent="0.2">
      <c r="A653" s="116" t="s">
        <v>2641</v>
      </c>
      <c r="B653" s="59" t="s">
        <v>3255</v>
      </c>
      <c r="C653" s="59" t="s">
        <v>650</v>
      </c>
      <c r="D653" s="116" t="s">
        <v>211</v>
      </c>
      <c r="E653" s="116" t="s">
        <v>212</v>
      </c>
      <c r="F653" s="117">
        <v>1.1959970800000002</v>
      </c>
      <c r="G653" s="117">
        <v>0.81868525000000003</v>
      </c>
      <c r="H653" s="74">
        <f t="shared" si="20"/>
        <v>0.46087532418594335</v>
      </c>
      <c r="I653" s="118">
        <f t="shared" si="21"/>
        <v>8.0812742332293222E-5</v>
      </c>
      <c r="J653" s="119">
        <v>168.86699999999999</v>
      </c>
      <c r="K653" s="119">
        <v>54.303631578947403</v>
      </c>
      <c r="M653"/>
      <c r="N653" s="161" t="s">
        <v>3248</v>
      </c>
    </row>
    <row r="654" spans="1:14" ht="12.75" x14ac:dyDescent="0.2">
      <c r="A654" s="116" t="s">
        <v>2914</v>
      </c>
      <c r="B654" s="59" t="s">
        <v>2915</v>
      </c>
      <c r="C654" s="59" t="s">
        <v>874</v>
      </c>
      <c r="D654" s="116" t="s">
        <v>210</v>
      </c>
      <c r="E654" s="116" t="s">
        <v>998</v>
      </c>
      <c r="F654" s="117">
        <v>1.1712959599999999</v>
      </c>
      <c r="G654" s="117">
        <v>2.82555895</v>
      </c>
      <c r="H654" s="74">
        <f t="shared" si="20"/>
        <v>-0.58546398049844273</v>
      </c>
      <c r="I654" s="118">
        <f t="shared" si="21"/>
        <v>7.9143703770862047E-5</v>
      </c>
      <c r="J654" s="119">
        <v>35.790380999999996</v>
      </c>
      <c r="K654" s="119">
        <v>66.426684210526304</v>
      </c>
      <c r="M654"/>
      <c r="N654" s="161" t="s">
        <v>3248</v>
      </c>
    </row>
    <row r="655" spans="1:14" ht="12.75" x14ac:dyDescent="0.2">
      <c r="A655" s="116" t="s">
        <v>1903</v>
      </c>
      <c r="B655" s="59" t="s">
        <v>1904</v>
      </c>
      <c r="C655" s="59" t="s">
        <v>1897</v>
      </c>
      <c r="D655" s="116" t="s">
        <v>210</v>
      </c>
      <c r="E655" s="116" t="s">
        <v>998</v>
      </c>
      <c r="F655" s="117">
        <v>1.1631891000000001</v>
      </c>
      <c r="G655" s="117">
        <v>1.7032249999999999E-2</v>
      </c>
      <c r="H655" s="74">
        <f t="shared" si="20"/>
        <v>67.293331767676037</v>
      </c>
      <c r="I655" s="118">
        <f t="shared" si="21"/>
        <v>7.8595928530220189E-5</v>
      </c>
      <c r="J655" s="119">
        <v>6.8568360965999995</v>
      </c>
      <c r="K655" s="119">
        <v>30.9253157894737</v>
      </c>
      <c r="M655"/>
      <c r="N655" s="161" t="s">
        <v>3248</v>
      </c>
    </row>
    <row r="656" spans="1:14" ht="12.75" x14ac:dyDescent="0.2">
      <c r="A656" s="116" t="s">
        <v>2987</v>
      </c>
      <c r="B656" s="59" t="s">
        <v>538</v>
      </c>
      <c r="C656" s="59" t="s">
        <v>871</v>
      </c>
      <c r="D656" s="116" t="s">
        <v>210</v>
      </c>
      <c r="E656" s="116" t="s">
        <v>998</v>
      </c>
      <c r="F656" s="117">
        <v>1.162366169</v>
      </c>
      <c r="G656" s="117">
        <v>1.8498226299999998</v>
      </c>
      <c r="H656" s="74">
        <f t="shared" si="20"/>
        <v>-0.37163371766081155</v>
      </c>
      <c r="I656" s="118">
        <f t="shared" si="21"/>
        <v>7.8540323619495612E-5</v>
      </c>
      <c r="J656" s="119">
        <v>61.49154034</v>
      </c>
      <c r="K656" s="119">
        <v>24.9466315789474</v>
      </c>
      <c r="M656"/>
      <c r="N656" s="161" t="s">
        <v>3248</v>
      </c>
    </row>
    <row r="657" spans="1:14" ht="12.75" x14ac:dyDescent="0.2">
      <c r="A657" s="116" t="s">
        <v>2390</v>
      </c>
      <c r="B657" s="59" t="s">
        <v>194</v>
      </c>
      <c r="C657" s="59" t="s">
        <v>870</v>
      </c>
      <c r="D657" s="116" t="s">
        <v>210</v>
      </c>
      <c r="E657" s="116" t="s">
        <v>2912</v>
      </c>
      <c r="F657" s="117">
        <v>1.1572186299999998</v>
      </c>
      <c r="G657" s="117">
        <v>7.0042640000000003E-2</v>
      </c>
      <c r="H657" s="74">
        <f t="shared" si="20"/>
        <v>15.521630680968048</v>
      </c>
      <c r="I657" s="118">
        <f t="shared" si="21"/>
        <v>7.81925077679281E-5</v>
      </c>
      <c r="J657" s="119">
        <v>16.300004489999999</v>
      </c>
      <c r="K657" s="119">
        <v>16.899947368421099</v>
      </c>
      <c r="M657"/>
      <c r="N657" s="161" t="s">
        <v>3248</v>
      </c>
    </row>
    <row r="658" spans="1:14" ht="12.75" x14ac:dyDescent="0.2">
      <c r="A658" s="116" t="s">
        <v>2579</v>
      </c>
      <c r="B658" s="59" t="s">
        <v>206</v>
      </c>
      <c r="C658" s="59" t="s">
        <v>876</v>
      </c>
      <c r="D658" s="116" t="s">
        <v>210</v>
      </c>
      <c r="E658" s="116" t="s">
        <v>212</v>
      </c>
      <c r="F658" s="117">
        <v>1.148911571</v>
      </c>
      <c r="G658" s="117">
        <v>1.2343878000000001</v>
      </c>
      <c r="H658" s="74">
        <f t="shared" si="20"/>
        <v>-6.9245847212683231E-2</v>
      </c>
      <c r="I658" s="118">
        <f t="shared" si="21"/>
        <v>7.7631205211481938E-5</v>
      </c>
      <c r="J658" s="119">
        <v>54.918416520000001</v>
      </c>
      <c r="K658" s="119">
        <v>162.77942105263199</v>
      </c>
      <c r="M658"/>
      <c r="N658" s="161" t="s">
        <v>3248</v>
      </c>
    </row>
    <row r="659" spans="1:14" ht="12.75" x14ac:dyDescent="0.2">
      <c r="A659" s="116" t="s">
        <v>2049</v>
      </c>
      <c r="B659" s="59" t="s">
        <v>613</v>
      </c>
      <c r="C659" s="59" t="s">
        <v>871</v>
      </c>
      <c r="D659" s="116" t="s">
        <v>210</v>
      </c>
      <c r="E659" s="116" t="s">
        <v>998</v>
      </c>
      <c r="F659" s="117">
        <v>1.1399540719999999</v>
      </c>
      <c r="G659" s="117">
        <v>0.119639409</v>
      </c>
      <c r="H659" s="74">
        <f t="shared" si="20"/>
        <v>8.5282489401130341</v>
      </c>
      <c r="I659" s="118">
        <f t="shared" si="21"/>
        <v>7.7025952848634388E-5</v>
      </c>
      <c r="J659" s="119">
        <v>9.7546511099999993</v>
      </c>
      <c r="K659" s="119">
        <v>19.419947368421099</v>
      </c>
      <c r="M659"/>
      <c r="N659" s="161" t="s">
        <v>3248</v>
      </c>
    </row>
    <row r="660" spans="1:14" ht="12.75" x14ac:dyDescent="0.2">
      <c r="A660" s="116" t="s">
        <v>1880</v>
      </c>
      <c r="B660" s="59" t="s">
        <v>28</v>
      </c>
      <c r="C660" s="59" t="s">
        <v>1861</v>
      </c>
      <c r="D660" s="116" t="s">
        <v>211</v>
      </c>
      <c r="E660" s="116" t="s">
        <v>212</v>
      </c>
      <c r="F660" s="117">
        <v>1.1321568400000002</v>
      </c>
      <c r="G660" s="117">
        <v>0.700075055</v>
      </c>
      <c r="H660" s="74">
        <f t="shared" si="20"/>
        <v>0.61719351648660048</v>
      </c>
      <c r="I660" s="118">
        <f t="shared" si="21"/>
        <v>7.6499098969926683E-5</v>
      </c>
      <c r="J660" s="119">
        <v>18.823514530000001</v>
      </c>
      <c r="K660" s="119">
        <v>26.729842105263199</v>
      </c>
      <c r="M660"/>
      <c r="N660" s="161" t="s">
        <v>3248</v>
      </c>
    </row>
    <row r="661" spans="1:14" ht="12.75" x14ac:dyDescent="0.2">
      <c r="A661" s="116" t="s">
        <v>2576</v>
      </c>
      <c r="B661" s="59" t="s">
        <v>1330</v>
      </c>
      <c r="C661" s="59" t="s">
        <v>876</v>
      </c>
      <c r="D661" s="116" t="s">
        <v>210</v>
      </c>
      <c r="E661" s="116" t="s">
        <v>998</v>
      </c>
      <c r="F661" s="117">
        <v>1.1203026299999999</v>
      </c>
      <c r="G661" s="117">
        <v>1.6749263300000001</v>
      </c>
      <c r="H661" s="74">
        <f t="shared" si="20"/>
        <v>-0.33113319079532311</v>
      </c>
      <c r="I661" s="118">
        <f t="shared" si="21"/>
        <v>7.5698117734853001E-5</v>
      </c>
      <c r="J661" s="119">
        <v>325.62061619999997</v>
      </c>
      <c r="K661" s="119">
        <v>50.128684210526302</v>
      </c>
      <c r="M661"/>
      <c r="N661" s="161" t="s">
        <v>3248</v>
      </c>
    </row>
    <row r="662" spans="1:14" ht="12.75" x14ac:dyDescent="0.2">
      <c r="A662" s="116" t="s">
        <v>3266</v>
      </c>
      <c r="B662" s="59" t="s">
        <v>3267</v>
      </c>
      <c r="C662" s="59" t="s">
        <v>3279</v>
      </c>
      <c r="D662" s="116" t="s">
        <v>210</v>
      </c>
      <c r="E662" s="116" t="s">
        <v>998</v>
      </c>
      <c r="F662" s="117">
        <v>1.1194103500000001</v>
      </c>
      <c r="G662" s="117"/>
      <c r="H662" s="74" t="str">
        <f t="shared" si="20"/>
        <v/>
      </c>
      <c r="I662" s="118">
        <f t="shared" si="21"/>
        <v>7.5637826957447216E-5</v>
      </c>
      <c r="J662" s="119">
        <v>42.13</v>
      </c>
      <c r="K662" s="119">
        <v>29.9091428571429</v>
      </c>
      <c r="M662"/>
      <c r="N662" s="161" t="s">
        <v>3248</v>
      </c>
    </row>
    <row r="663" spans="1:14" ht="12.75" x14ac:dyDescent="0.2">
      <c r="A663" s="116" t="s">
        <v>2248</v>
      </c>
      <c r="B663" s="59" t="s">
        <v>2866</v>
      </c>
      <c r="C663" s="59" t="s">
        <v>148</v>
      </c>
      <c r="D663" s="116" t="s">
        <v>211</v>
      </c>
      <c r="E663" s="116" t="s">
        <v>998</v>
      </c>
      <c r="F663" s="117">
        <v>1.0960093200000001</v>
      </c>
      <c r="G663" s="117">
        <v>1.6575601599999998</v>
      </c>
      <c r="H663" s="74">
        <f t="shared" si="20"/>
        <v>-0.33878157399729003</v>
      </c>
      <c r="I663" s="118">
        <f t="shared" si="21"/>
        <v>7.4056634629034285E-5</v>
      </c>
      <c r="J663" s="119">
        <v>322.17610467600252</v>
      </c>
      <c r="K663" s="119">
        <v>25.287105263157901</v>
      </c>
      <c r="M663"/>
      <c r="N663" s="161" t="s">
        <v>3248</v>
      </c>
    </row>
    <row r="664" spans="1:14" ht="12.75" x14ac:dyDescent="0.2">
      <c r="A664" s="116" t="s">
        <v>2165</v>
      </c>
      <c r="B664" s="59" t="s">
        <v>408</v>
      </c>
      <c r="C664" s="59" t="s">
        <v>875</v>
      </c>
      <c r="D664" s="116" t="s">
        <v>211</v>
      </c>
      <c r="E664" s="116" t="s">
        <v>212</v>
      </c>
      <c r="F664" s="117">
        <v>1.095803375</v>
      </c>
      <c r="G664" s="117">
        <v>1.7041641080000001</v>
      </c>
      <c r="H664" s="74">
        <f t="shared" si="20"/>
        <v>-0.35698482918641539</v>
      </c>
      <c r="I664" s="118">
        <f t="shared" si="21"/>
        <v>7.404271905975913E-5</v>
      </c>
      <c r="J664" s="119">
        <v>18.315823300000002</v>
      </c>
      <c r="K664" s="119">
        <v>42.449210526315802</v>
      </c>
      <c r="M664"/>
      <c r="N664" s="161" t="s">
        <v>3248</v>
      </c>
    </row>
    <row r="665" spans="1:14" ht="12.75" x14ac:dyDescent="0.2">
      <c r="A665" s="116" t="s">
        <v>2939</v>
      </c>
      <c r="B665" s="59" t="s">
        <v>2940</v>
      </c>
      <c r="C665" s="59" t="s">
        <v>875</v>
      </c>
      <c r="D665" s="116" t="s">
        <v>812</v>
      </c>
      <c r="E665" s="116" t="s">
        <v>212</v>
      </c>
      <c r="F665" s="117">
        <v>1.0947533890000001</v>
      </c>
      <c r="G665" s="117">
        <v>6.8056412300000009</v>
      </c>
      <c r="H665" s="74">
        <f t="shared" si="20"/>
        <v>-0.83914030258101047</v>
      </c>
      <c r="I665" s="118">
        <f t="shared" si="21"/>
        <v>7.3971772190833235E-5</v>
      </c>
      <c r="J665" s="119">
        <v>4.9892817899999997</v>
      </c>
      <c r="K665" s="119">
        <v>19.7119473684211</v>
      </c>
      <c r="M665"/>
      <c r="N665" s="161" t="s">
        <v>3248</v>
      </c>
    </row>
    <row r="666" spans="1:14" ht="12.75" x14ac:dyDescent="0.2">
      <c r="A666" s="116" t="s">
        <v>2066</v>
      </c>
      <c r="B666" s="59" t="s">
        <v>388</v>
      </c>
      <c r="C666" s="59" t="s">
        <v>871</v>
      </c>
      <c r="D666" s="116" t="s">
        <v>210</v>
      </c>
      <c r="E666" s="116" t="s">
        <v>998</v>
      </c>
      <c r="F666" s="117">
        <v>1.0787568200000002</v>
      </c>
      <c r="G666" s="117">
        <v>0.28153372999999998</v>
      </c>
      <c r="H666" s="74">
        <f t="shared" si="20"/>
        <v>2.8317143029362777</v>
      </c>
      <c r="I666" s="118">
        <f t="shared" si="21"/>
        <v>7.2890894460932976E-5</v>
      </c>
      <c r="J666" s="119">
        <v>122.03252909999999</v>
      </c>
      <c r="K666" s="119">
        <v>26.6966842105263</v>
      </c>
      <c r="M666"/>
      <c r="N666" s="161" t="s">
        <v>3248</v>
      </c>
    </row>
    <row r="667" spans="1:14" ht="12.75" x14ac:dyDescent="0.2">
      <c r="A667" s="116" t="s">
        <v>2364</v>
      </c>
      <c r="B667" s="116" t="s">
        <v>190</v>
      </c>
      <c r="C667" s="116" t="s">
        <v>870</v>
      </c>
      <c r="D667" s="116" t="s">
        <v>210</v>
      </c>
      <c r="E667" s="116" t="s">
        <v>998</v>
      </c>
      <c r="F667" s="117">
        <v>1.07448517</v>
      </c>
      <c r="G667" s="117">
        <v>4.8634884400000002</v>
      </c>
      <c r="H667" s="74">
        <f t="shared" si="20"/>
        <v>-0.77907109613691194</v>
      </c>
      <c r="I667" s="118">
        <f t="shared" si="21"/>
        <v>7.2602261857596052E-5</v>
      </c>
      <c r="J667" s="119">
        <v>389.40285999999998</v>
      </c>
      <c r="K667" s="119">
        <v>4.77289473684211</v>
      </c>
      <c r="M667"/>
      <c r="N667" s="161" t="s">
        <v>3248</v>
      </c>
    </row>
    <row r="668" spans="1:14" ht="12.75" x14ac:dyDescent="0.2">
      <c r="A668" s="116" t="s">
        <v>1621</v>
      </c>
      <c r="B668" s="59" t="s">
        <v>824</v>
      </c>
      <c r="C668" s="59" t="s">
        <v>148</v>
      </c>
      <c r="D668" s="116" t="s">
        <v>812</v>
      </c>
      <c r="E668" s="116" t="s">
        <v>998</v>
      </c>
      <c r="F668" s="117">
        <v>1.0723944299999999</v>
      </c>
      <c r="G668" s="117">
        <v>0.18886673999999998</v>
      </c>
      <c r="H668" s="74">
        <f t="shared" si="20"/>
        <v>4.6780480777081239</v>
      </c>
      <c r="I668" s="118">
        <f t="shared" si="21"/>
        <v>7.2460991919960565E-5</v>
      </c>
      <c r="J668" s="119">
        <v>32.667591994635401</v>
      </c>
      <c r="K668" s="119">
        <v>77.629894736842104</v>
      </c>
      <c r="M668"/>
      <c r="N668" s="161" t="s">
        <v>3248</v>
      </c>
    </row>
    <row r="669" spans="1:14" ht="12.75" x14ac:dyDescent="0.2">
      <c r="A669" s="116" t="s">
        <v>2327</v>
      </c>
      <c r="B669" s="59" t="s">
        <v>2022</v>
      </c>
      <c r="C669" s="59" t="s">
        <v>1897</v>
      </c>
      <c r="D669" s="116" t="s">
        <v>210</v>
      </c>
      <c r="E669" s="116" t="s">
        <v>998</v>
      </c>
      <c r="F669" s="117">
        <v>1.05278794</v>
      </c>
      <c r="G669" s="117">
        <v>1.8090122799999999</v>
      </c>
      <c r="H669" s="74">
        <f t="shared" si="20"/>
        <v>-0.4180316233121425</v>
      </c>
      <c r="I669" s="118">
        <f t="shared" si="21"/>
        <v>7.1136194183488941E-5</v>
      </c>
      <c r="J669" s="119">
        <v>35.320994185961055</v>
      </c>
      <c r="K669" s="119">
        <v>30.797526315789501</v>
      </c>
      <c r="M669"/>
      <c r="N669" s="161" t="s">
        <v>3248</v>
      </c>
    </row>
    <row r="670" spans="1:14" ht="12.75" x14ac:dyDescent="0.2">
      <c r="A670" s="116" t="s">
        <v>1673</v>
      </c>
      <c r="B670" s="59" t="s">
        <v>336</v>
      </c>
      <c r="C670" s="59" t="s">
        <v>650</v>
      </c>
      <c r="D670" s="116" t="s">
        <v>210</v>
      </c>
      <c r="E670" s="116" t="s">
        <v>998</v>
      </c>
      <c r="F670" s="117">
        <v>1.049858687</v>
      </c>
      <c r="G670" s="117">
        <v>3.4475411760000001</v>
      </c>
      <c r="H670" s="74">
        <f t="shared" si="20"/>
        <v>-0.69547609922440556</v>
      </c>
      <c r="I670" s="118">
        <f t="shared" si="21"/>
        <v>7.0938266469555816E-5</v>
      </c>
      <c r="J670" s="119">
        <v>75.809312070861651</v>
      </c>
      <c r="K670" s="119">
        <v>102.550842105263</v>
      </c>
      <c r="M670"/>
      <c r="N670" s="161" t="s">
        <v>3248</v>
      </c>
    </row>
    <row r="671" spans="1:14" ht="12.75" x14ac:dyDescent="0.2">
      <c r="A671" s="116" t="s">
        <v>2017</v>
      </c>
      <c r="B671" s="59" t="s">
        <v>1549</v>
      </c>
      <c r="C671" s="59" t="s">
        <v>951</v>
      </c>
      <c r="D671" s="116" t="s">
        <v>211</v>
      </c>
      <c r="E671" s="116" t="s">
        <v>212</v>
      </c>
      <c r="F671" s="117">
        <v>1.0413842</v>
      </c>
      <c r="G671" s="117">
        <v>4.0243029200000002</v>
      </c>
      <c r="H671" s="74">
        <f t="shared" si="20"/>
        <v>-0.7412261898018353</v>
      </c>
      <c r="I671" s="118">
        <f t="shared" si="21"/>
        <v>7.0365650912392936E-5</v>
      </c>
      <c r="J671" s="119">
        <v>248.42969079164499</v>
      </c>
      <c r="K671" s="119">
        <v>21.4045263157895</v>
      </c>
      <c r="M671"/>
      <c r="N671" s="161" t="s">
        <v>3248</v>
      </c>
    </row>
    <row r="672" spans="1:14" ht="12.75" x14ac:dyDescent="0.2">
      <c r="A672" s="116" t="s">
        <v>2340</v>
      </c>
      <c r="B672" s="59" t="s">
        <v>2865</v>
      </c>
      <c r="C672" s="59" t="s">
        <v>148</v>
      </c>
      <c r="D672" s="116" t="s">
        <v>211</v>
      </c>
      <c r="E672" s="116" t="s">
        <v>998</v>
      </c>
      <c r="F672" s="117">
        <v>1.0385911999999999</v>
      </c>
      <c r="G672" s="117">
        <v>7.9170699999999997E-2</v>
      </c>
      <c r="H672" s="74">
        <f t="shared" si="20"/>
        <v>12.118378389985184</v>
      </c>
      <c r="I672" s="118">
        <f t="shared" si="21"/>
        <v>7.0176929724767551E-5</v>
      </c>
      <c r="J672" s="119">
        <v>16.658593149477401</v>
      </c>
      <c r="K672" s="119">
        <v>44.828631578947402</v>
      </c>
      <c r="M672"/>
      <c r="N672" s="161" t="s">
        <v>3248</v>
      </c>
    </row>
    <row r="673" spans="1:14" ht="12.75" x14ac:dyDescent="0.2">
      <c r="A673" s="116" t="s">
        <v>2286</v>
      </c>
      <c r="B673" s="59" t="s">
        <v>575</v>
      </c>
      <c r="C673" s="59" t="s">
        <v>650</v>
      </c>
      <c r="D673" s="116" t="s">
        <v>210</v>
      </c>
      <c r="E673" s="116" t="s">
        <v>998</v>
      </c>
      <c r="F673" s="117">
        <v>1.0346189219999999</v>
      </c>
      <c r="G673" s="117">
        <v>0.46349178299999999</v>
      </c>
      <c r="H673" s="74">
        <f t="shared" si="20"/>
        <v>1.2322271072494937</v>
      </c>
      <c r="I673" s="118">
        <f t="shared" si="21"/>
        <v>6.9908525492136617E-5</v>
      </c>
      <c r="J673" s="119">
        <v>3.0543263428</v>
      </c>
      <c r="K673" s="119">
        <v>59.141473684210503</v>
      </c>
      <c r="M673"/>
      <c r="N673" s="161" t="s">
        <v>3248</v>
      </c>
    </row>
    <row r="674" spans="1:14" ht="12.75" x14ac:dyDescent="0.2">
      <c r="A674" s="116" t="s">
        <v>2108</v>
      </c>
      <c r="B674" s="59" t="s">
        <v>453</v>
      </c>
      <c r="C674" s="59" t="s">
        <v>871</v>
      </c>
      <c r="D674" s="116" t="s">
        <v>210</v>
      </c>
      <c r="E674" s="116" t="s">
        <v>998</v>
      </c>
      <c r="F674" s="117">
        <v>1.0326511300000001</v>
      </c>
      <c r="G674" s="117">
        <v>0.91462494999999999</v>
      </c>
      <c r="H674" s="74">
        <f t="shared" si="20"/>
        <v>0.12904325428690755</v>
      </c>
      <c r="I674" s="118">
        <f t="shared" si="21"/>
        <v>6.9775563070640124E-5</v>
      </c>
      <c r="J674" s="119">
        <v>8.5051062300000009</v>
      </c>
      <c r="K674" s="119">
        <v>17.2836315789474</v>
      </c>
      <c r="M674"/>
      <c r="N674" s="161" t="s">
        <v>3248</v>
      </c>
    </row>
    <row r="675" spans="1:14" ht="12.75" x14ac:dyDescent="0.2">
      <c r="A675" s="116" t="s">
        <v>2531</v>
      </c>
      <c r="B675" s="59" t="s">
        <v>556</v>
      </c>
      <c r="C675" s="59" t="s">
        <v>876</v>
      </c>
      <c r="D675" s="116" t="s">
        <v>210</v>
      </c>
      <c r="E675" s="116" t="s">
        <v>998</v>
      </c>
      <c r="F675" s="117">
        <v>1.0303343599999999</v>
      </c>
      <c r="G675" s="117">
        <v>0.25047503999999998</v>
      </c>
      <c r="H675" s="74">
        <f t="shared" si="20"/>
        <v>3.1135210917622764</v>
      </c>
      <c r="I675" s="118">
        <f t="shared" si="21"/>
        <v>6.9619020433384516E-5</v>
      </c>
      <c r="J675" s="119">
        <v>18.62095403</v>
      </c>
      <c r="K675" s="119">
        <v>23.754999999999999</v>
      </c>
      <c r="M675"/>
      <c r="N675" s="161" t="s">
        <v>3248</v>
      </c>
    </row>
    <row r="676" spans="1:14" ht="12.75" x14ac:dyDescent="0.2">
      <c r="A676" s="116" t="s">
        <v>2076</v>
      </c>
      <c r="B676" s="59" t="s">
        <v>536</v>
      </c>
      <c r="C676" s="59" t="s">
        <v>871</v>
      </c>
      <c r="D676" s="116" t="s">
        <v>210</v>
      </c>
      <c r="E676" s="116" t="s">
        <v>998</v>
      </c>
      <c r="F676" s="117">
        <v>1.0067193299999999</v>
      </c>
      <c r="G676" s="117">
        <v>1.3920230300000001</v>
      </c>
      <c r="H676" s="74">
        <f t="shared" si="20"/>
        <v>-0.27679405562708259</v>
      </c>
      <c r="I676" s="118">
        <f t="shared" si="21"/>
        <v>6.8023368264602158E-5</v>
      </c>
      <c r="J676" s="119">
        <v>15.66271446</v>
      </c>
      <c r="K676" s="119">
        <v>21.615210526315799</v>
      </c>
      <c r="M676"/>
      <c r="N676" s="161" t="s">
        <v>3248</v>
      </c>
    </row>
    <row r="677" spans="1:14" ht="12.75" x14ac:dyDescent="0.2">
      <c r="A677" s="116" t="s">
        <v>2635</v>
      </c>
      <c r="B677" s="59" t="s">
        <v>176</v>
      </c>
      <c r="C677" s="59" t="s">
        <v>875</v>
      </c>
      <c r="D677" s="116" t="s">
        <v>211</v>
      </c>
      <c r="E677" s="116" t="s">
        <v>998</v>
      </c>
      <c r="F677" s="117">
        <v>0.986310978</v>
      </c>
      <c r="G677" s="117">
        <v>1.8718492690000001</v>
      </c>
      <c r="H677" s="74">
        <f t="shared" si="20"/>
        <v>-0.47308205081762922</v>
      </c>
      <c r="I677" s="118">
        <f t="shared" si="21"/>
        <v>6.6644389235988866E-5</v>
      </c>
      <c r="J677" s="119">
        <v>133.36968838322142</v>
      </c>
      <c r="K677" s="119">
        <v>40.372842105263203</v>
      </c>
      <c r="M677"/>
      <c r="N677" s="161" t="s">
        <v>3248</v>
      </c>
    </row>
    <row r="678" spans="1:14" ht="12.75" x14ac:dyDescent="0.2">
      <c r="A678" s="116" t="s">
        <v>1620</v>
      </c>
      <c r="B678" s="59" t="s">
        <v>818</v>
      </c>
      <c r="C678" s="59" t="s">
        <v>148</v>
      </c>
      <c r="D678" s="116" t="s">
        <v>812</v>
      </c>
      <c r="E678" s="116" t="s">
        <v>998</v>
      </c>
      <c r="F678" s="117">
        <v>0.97989565000000001</v>
      </c>
      <c r="G678" s="117">
        <v>1.8522654299999999</v>
      </c>
      <c r="H678" s="74">
        <f t="shared" si="20"/>
        <v>-0.47097449742934516</v>
      </c>
      <c r="I678" s="118">
        <f t="shared" si="21"/>
        <v>6.6210909708897423E-5</v>
      </c>
      <c r="J678" s="119">
        <v>6.9526385132523005</v>
      </c>
      <c r="K678" s="119">
        <v>72.501789473684198</v>
      </c>
      <c r="M678"/>
      <c r="N678" s="161" t="s">
        <v>3248</v>
      </c>
    </row>
    <row r="679" spans="1:14" ht="12.75" x14ac:dyDescent="0.2">
      <c r="A679" s="116" t="s">
        <v>2548</v>
      </c>
      <c r="B679" s="59" t="s">
        <v>916</v>
      </c>
      <c r="C679" s="59" t="s">
        <v>876</v>
      </c>
      <c r="D679" s="116" t="s">
        <v>210</v>
      </c>
      <c r="E679" s="116" t="s">
        <v>998</v>
      </c>
      <c r="F679" s="117">
        <v>0.97899596799999999</v>
      </c>
      <c r="G679" s="117">
        <v>1.034823665</v>
      </c>
      <c r="H679" s="74">
        <f t="shared" si="20"/>
        <v>-5.3948995261912547E-2</v>
      </c>
      <c r="I679" s="118">
        <f t="shared" si="21"/>
        <v>6.6150118783181284E-5</v>
      </c>
      <c r="J679" s="119">
        <v>49.214917880000002</v>
      </c>
      <c r="K679" s="119">
        <v>64.787526315789506</v>
      </c>
      <c r="M679"/>
      <c r="N679" s="161" t="s">
        <v>3248</v>
      </c>
    </row>
    <row r="680" spans="1:14" ht="12.75" x14ac:dyDescent="0.2">
      <c r="A680" s="116" t="s">
        <v>1683</v>
      </c>
      <c r="B680" s="59" t="s">
        <v>272</v>
      </c>
      <c r="C680" s="59" t="s">
        <v>650</v>
      </c>
      <c r="D680" s="116" t="s">
        <v>210</v>
      </c>
      <c r="E680" s="116" t="s">
        <v>998</v>
      </c>
      <c r="F680" s="117">
        <v>0.974828001</v>
      </c>
      <c r="G680" s="117">
        <v>9.1183669999999994E-2</v>
      </c>
      <c r="H680" s="74">
        <f t="shared" si="20"/>
        <v>9.6908177856846525</v>
      </c>
      <c r="I680" s="118">
        <f t="shared" si="21"/>
        <v>6.5868491972503358E-5</v>
      </c>
      <c r="J680" s="119">
        <v>20.696452827199998</v>
      </c>
      <c r="K680" s="119">
        <v>11.1842105263158</v>
      </c>
      <c r="M680"/>
      <c r="N680" s="161" t="s">
        <v>3248</v>
      </c>
    </row>
    <row r="681" spans="1:14" ht="12.75" x14ac:dyDescent="0.2">
      <c r="A681" s="116" t="s">
        <v>2300</v>
      </c>
      <c r="B681" s="59" t="s">
        <v>85</v>
      </c>
      <c r="C681" s="59" t="s">
        <v>877</v>
      </c>
      <c r="D681" s="116" t="s">
        <v>211</v>
      </c>
      <c r="E681" s="116" t="s">
        <v>212</v>
      </c>
      <c r="F681" s="117">
        <v>0.96908006499999999</v>
      </c>
      <c r="G681" s="117">
        <v>0.20733580199999999</v>
      </c>
      <c r="H681" s="74">
        <f t="shared" si="20"/>
        <v>3.67396395437774</v>
      </c>
      <c r="I681" s="118">
        <f t="shared" si="21"/>
        <v>6.5480107687392467E-5</v>
      </c>
      <c r="J681" s="119">
        <v>18.288010159999999</v>
      </c>
      <c r="K681" s="119">
        <v>30.3982105263158</v>
      </c>
      <c r="M681"/>
      <c r="N681" s="161" t="s">
        <v>3248</v>
      </c>
    </row>
    <row r="682" spans="1:14" ht="12.75" x14ac:dyDescent="0.2">
      <c r="A682" s="116" t="s">
        <v>1918</v>
      </c>
      <c r="B682" s="116" t="s">
        <v>2802</v>
      </c>
      <c r="C682" s="59" t="s">
        <v>875</v>
      </c>
      <c r="D682" s="116" t="s">
        <v>812</v>
      </c>
      <c r="E682" s="116" t="s">
        <v>998</v>
      </c>
      <c r="F682" s="117">
        <v>0.9654233000000001</v>
      </c>
      <c r="G682" s="117">
        <v>2.7430605400000001</v>
      </c>
      <c r="H682" s="74">
        <f t="shared" si="20"/>
        <v>-0.64804885421887182</v>
      </c>
      <c r="I682" s="118">
        <f t="shared" si="21"/>
        <v>6.523302246230585E-5</v>
      </c>
      <c r="J682" s="119">
        <v>222.34800749999999</v>
      </c>
      <c r="K682" s="119">
        <v>21.4704736842105</v>
      </c>
      <c r="M682"/>
      <c r="N682" s="161" t="s">
        <v>3248</v>
      </c>
    </row>
    <row r="683" spans="1:14" ht="12.75" x14ac:dyDescent="0.2">
      <c r="A683" s="116" t="s">
        <v>2706</v>
      </c>
      <c r="B683" s="59" t="s">
        <v>989</v>
      </c>
      <c r="C683" s="59" t="s">
        <v>650</v>
      </c>
      <c r="D683" s="116" t="s">
        <v>210</v>
      </c>
      <c r="E683" s="116" t="s">
        <v>998</v>
      </c>
      <c r="F683" s="117">
        <v>0.96411908800000001</v>
      </c>
      <c r="G683" s="117">
        <v>0.68007917600000001</v>
      </c>
      <c r="H683" s="74">
        <f t="shared" si="20"/>
        <v>0.41765712291123003</v>
      </c>
      <c r="I683" s="118">
        <f t="shared" si="21"/>
        <v>6.5144897708437153E-5</v>
      </c>
      <c r="J683" s="119">
        <v>9.6295710064400009</v>
      </c>
      <c r="K683" s="119">
        <v>57.141263157894699</v>
      </c>
      <c r="M683"/>
      <c r="N683" s="161" t="s">
        <v>3248</v>
      </c>
    </row>
    <row r="684" spans="1:14" ht="12.75" x14ac:dyDescent="0.2">
      <c r="A684" s="116" t="s">
        <v>2352</v>
      </c>
      <c r="B684" s="59" t="s">
        <v>504</v>
      </c>
      <c r="C684" s="59" t="s">
        <v>951</v>
      </c>
      <c r="D684" s="116" t="s">
        <v>210</v>
      </c>
      <c r="E684" s="116" t="s">
        <v>998</v>
      </c>
      <c r="F684" s="117">
        <v>0.94170737999999998</v>
      </c>
      <c r="G684" s="117">
        <v>1.15195866</v>
      </c>
      <c r="H684" s="74">
        <f t="shared" si="20"/>
        <v>-0.1825163413416242</v>
      </c>
      <c r="I684" s="118">
        <f t="shared" si="21"/>
        <v>6.3630553222052111E-5</v>
      </c>
      <c r="J684" s="119">
        <v>26.010912919415599</v>
      </c>
      <c r="K684" s="119">
        <v>97.182210526315799</v>
      </c>
      <c r="M684"/>
      <c r="N684" s="161" t="s">
        <v>3248</v>
      </c>
    </row>
    <row r="685" spans="1:14" ht="12.75" x14ac:dyDescent="0.2">
      <c r="A685" s="116" t="s">
        <v>1944</v>
      </c>
      <c r="B685" s="59" t="s">
        <v>1945</v>
      </c>
      <c r="C685" s="59" t="s">
        <v>273</v>
      </c>
      <c r="D685" s="116" t="s">
        <v>211</v>
      </c>
      <c r="E685" s="116" t="s">
        <v>212</v>
      </c>
      <c r="F685" s="117">
        <v>0.93637325999999999</v>
      </c>
      <c r="G685" s="117">
        <v>0.53330325000000001</v>
      </c>
      <c r="H685" s="74">
        <f t="shared" si="20"/>
        <v>0.75579890053173315</v>
      </c>
      <c r="I685" s="118">
        <f t="shared" si="21"/>
        <v>6.3270130214054866E-5</v>
      </c>
      <c r="J685" s="119">
        <v>9.0324940480000002</v>
      </c>
      <c r="K685" s="119">
        <v>56.370947368421</v>
      </c>
      <c r="M685"/>
      <c r="N685" s="161" t="s">
        <v>3248</v>
      </c>
    </row>
    <row r="686" spans="1:14" ht="12.75" x14ac:dyDescent="0.2">
      <c r="A686" s="116" t="s">
        <v>1999</v>
      </c>
      <c r="B686" s="59" t="s">
        <v>2000</v>
      </c>
      <c r="C686" s="59" t="s">
        <v>1897</v>
      </c>
      <c r="D686" s="116" t="s">
        <v>210</v>
      </c>
      <c r="E686" s="116" t="s">
        <v>998</v>
      </c>
      <c r="F686" s="117">
        <v>0.93544428000000002</v>
      </c>
      <c r="G686" s="117">
        <v>0.69439652000000007</v>
      </c>
      <c r="H686" s="74">
        <f t="shared" si="20"/>
        <v>0.34713273044628723</v>
      </c>
      <c r="I686" s="118">
        <f t="shared" si="21"/>
        <v>6.3207359641595062E-5</v>
      </c>
      <c r="J686" s="119">
        <v>238.11568872000001</v>
      </c>
      <c r="K686" s="119">
        <v>160.99447368421099</v>
      </c>
      <c r="M686"/>
      <c r="N686" s="161" t="s">
        <v>3248</v>
      </c>
    </row>
    <row r="687" spans="1:14" ht="12.75" x14ac:dyDescent="0.2">
      <c r="A687" s="116" t="s">
        <v>2281</v>
      </c>
      <c r="B687" s="59" t="s">
        <v>2867</v>
      </c>
      <c r="C687" s="59" t="s">
        <v>148</v>
      </c>
      <c r="D687" s="116" t="s">
        <v>211</v>
      </c>
      <c r="E687" s="116" t="s">
        <v>998</v>
      </c>
      <c r="F687" s="117">
        <v>0.93431799999999998</v>
      </c>
      <c r="G687" s="117">
        <v>1.1616E-2</v>
      </c>
      <c r="H687" s="74">
        <f t="shared" si="20"/>
        <v>79.433712121212125</v>
      </c>
      <c r="I687" s="118">
        <f t="shared" si="21"/>
        <v>6.3131257636869415E-5</v>
      </c>
      <c r="J687" s="119">
        <v>10.984269063953901</v>
      </c>
      <c r="K687" s="119">
        <v>30.889947368421101</v>
      </c>
      <c r="M687"/>
      <c r="N687" s="161" t="s">
        <v>3248</v>
      </c>
    </row>
    <row r="688" spans="1:14" ht="12.75" x14ac:dyDescent="0.2">
      <c r="A688" s="116" t="s">
        <v>2679</v>
      </c>
      <c r="B688" s="59" t="s">
        <v>2680</v>
      </c>
      <c r="C688" s="59" t="s">
        <v>951</v>
      </c>
      <c r="D688" s="116" t="s">
        <v>211</v>
      </c>
      <c r="E688" s="116" t="s">
        <v>212</v>
      </c>
      <c r="F688" s="117">
        <v>0.92878517000000005</v>
      </c>
      <c r="G688" s="117">
        <v>0.14885076999999999</v>
      </c>
      <c r="H688" s="74">
        <f t="shared" si="20"/>
        <v>5.2397068553961805</v>
      </c>
      <c r="I688" s="118">
        <f t="shared" si="21"/>
        <v>6.2757407923826319E-5</v>
      </c>
      <c r="J688" s="119">
        <v>17.20571618</v>
      </c>
      <c r="K688" s="119">
        <v>78.853526315789495</v>
      </c>
      <c r="M688"/>
      <c r="N688" s="161" t="s">
        <v>3248</v>
      </c>
    </row>
    <row r="689" spans="1:14" ht="12.75" x14ac:dyDescent="0.2">
      <c r="A689" s="116" t="s">
        <v>2117</v>
      </c>
      <c r="B689" s="59" t="s">
        <v>460</v>
      </c>
      <c r="C689" s="59" t="s">
        <v>871</v>
      </c>
      <c r="D689" s="116" t="s">
        <v>210</v>
      </c>
      <c r="E689" s="116" t="s">
        <v>998</v>
      </c>
      <c r="F689" s="117">
        <v>0.92461916</v>
      </c>
      <c r="G689" s="117">
        <v>0.28764441999999996</v>
      </c>
      <c r="H689" s="74">
        <f t="shared" si="20"/>
        <v>2.2144519264444629</v>
      </c>
      <c r="I689" s="118">
        <f t="shared" si="21"/>
        <v>6.2475913346361501E-5</v>
      </c>
      <c r="J689" s="119">
        <v>15.59800295</v>
      </c>
      <c r="K689" s="119">
        <v>16.5817368421053</v>
      </c>
      <c r="M689"/>
      <c r="N689" s="161" t="s">
        <v>3248</v>
      </c>
    </row>
    <row r="690" spans="1:14" ht="12.75" x14ac:dyDescent="0.2">
      <c r="A690" s="116" t="s">
        <v>2653</v>
      </c>
      <c r="B690" s="59" t="s">
        <v>2655</v>
      </c>
      <c r="C690" s="59" t="s">
        <v>872</v>
      </c>
      <c r="D690" s="116" t="s">
        <v>210</v>
      </c>
      <c r="E690" s="116" t="s">
        <v>998</v>
      </c>
      <c r="F690" s="117">
        <v>0.91851097999999998</v>
      </c>
      <c r="G690" s="117">
        <v>9.9515000000000006E-2</v>
      </c>
      <c r="H690" s="74">
        <f t="shared" si="20"/>
        <v>8.2298746922574484</v>
      </c>
      <c r="I690" s="118">
        <f t="shared" si="21"/>
        <v>6.2063187609222352E-5</v>
      </c>
      <c r="J690" s="119">
        <v>68.745037549999992</v>
      </c>
      <c r="K690" s="119">
        <v>25.709052631578899</v>
      </c>
      <c r="M690"/>
      <c r="N690" s="161" t="s">
        <v>3248</v>
      </c>
    </row>
    <row r="691" spans="1:14" ht="12.75" x14ac:dyDescent="0.2">
      <c r="A691" s="116" t="s">
        <v>2731</v>
      </c>
      <c r="B691" s="59" t="s">
        <v>2026</v>
      </c>
      <c r="C691" s="59" t="s">
        <v>1897</v>
      </c>
      <c r="D691" s="116" t="s">
        <v>210</v>
      </c>
      <c r="E691" s="116" t="s">
        <v>212</v>
      </c>
      <c r="F691" s="117">
        <v>0.91790061999999994</v>
      </c>
      <c r="G691" s="117">
        <v>0.68594752000000003</v>
      </c>
      <c r="H691" s="74">
        <f t="shared" si="20"/>
        <v>0.33814992144005407</v>
      </c>
      <c r="I691" s="118">
        <f t="shared" si="21"/>
        <v>6.2021945982269604E-5</v>
      </c>
      <c r="J691" s="119">
        <v>6.5056644632000005</v>
      </c>
      <c r="K691" s="119">
        <v>38.024526315789501</v>
      </c>
      <c r="M691"/>
      <c r="N691" s="161" t="s">
        <v>3248</v>
      </c>
    </row>
    <row r="692" spans="1:14" ht="12.75" x14ac:dyDescent="0.2">
      <c r="A692" s="116" t="s">
        <v>1685</v>
      </c>
      <c r="B692" s="59" t="s">
        <v>1575</v>
      </c>
      <c r="C692" s="59" t="s">
        <v>650</v>
      </c>
      <c r="D692" s="116" t="s">
        <v>210</v>
      </c>
      <c r="E692" s="116" t="s">
        <v>998</v>
      </c>
      <c r="F692" s="117">
        <v>0.91696689300000001</v>
      </c>
      <c r="G692" s="117">
        <v>1.847099603</v>
      </c>
      <c r="H692" s="74">
        <f t="shared" si="20"/>
        <v>-0.5035639163634209</v>
      </c>
      <c r="I692" s="118">
        <f t="shared" si="21"/>
        <v>6.1958854658117124E-5</v>
      </c>
      <c r="J692" s="119">
        <v>26.409821945760001</v>
      </c>
      <c r="K692" s="119">
        <v>195.194157894737</v>
      </c>
      <c r="M692"/>
      <c r="N692" s="161" t="s">
        <v>3248</v>
      </c>
    </row>
    <row r="693" spans="1:14" ht="12.75" x14ac:dyDescent="0.2">
      <c r="A693" s="116" t="s">
        <v>2958</v>
      </c>
      <c r="B693" s="59" t="s">
        <v>2959</v>
      </c>
      <c r="C693" s="59" t="s">
        <v>148</v>
      </c>
      <c r="D693" s="116" t="s">
        <v>812</v>
      </c>
      <c r="E693" s="116" t="s">
        <v>998</v>
      </c>
      <c r="F693" s="117">
        <v>0.91619045999999993</v>
      </c>
      <c r="G693" s="117">
        <v>0.53187748999999995</v>
      </c>
      <c r="H693" s="74">
        <f t="shared" si="20"/>
        <v>0.72255919309538741</v>
      </c>
      <c r="I693" s="118">
        <f t="shared" si="21"/>
        <v>6.1906391586913557E-5</v>
      </c>
      <c r="J693" s="119">
        <v>99.708529392822996</v>
      </c>
      <c r="K693" s="119">
        <v>44.1178421052632</v>
      </c>
      <c r="M693"/>
      <c r="N693" s="161" t="s">
        <v>3248</v>
      </c>
    </row>
    <row r="694" spans="1:14" ht="12.75" x14ac:dyDescent="0.2">
      <c r="A694" s="116" t="s">
        <v>2724</v>
      </c>
      <c r="B694" s="59" t="s">
        <v>1905</v>
      </c>
      <c r="C694" s="59" t="s">
        <v>1897</v>
      </c>
      <c r="D694" s="116" t="s">
        <v>210</v>
      </c>
      <c r="E694" s="116" t="s">
        <v>212</v>
      </c>
      <c r="F694" s="117">
        <v>0.89917389000000003</v>
      </c>
      <c r="G694" s="117">
        <v>2.1739513399999999</v>
      </c>
      <c r="H694" s="74">
        <f t="shared" si="20"/>
        <v>-0.58638729696682168</v>
      </c>
      <c r="I694" s="118">
        <f t="shared" si="21"/>
        <v>6.0756593054972805E-5</v>
      </c>
      <c r="J694" s="119">
        <v>4.1356691375999999</v>
      </c>
      <c r="K694" s="119">
        <v>17.036263157894702</v>
      </c>
      <c r="M694"/>
      <c r="N694" s="161" t="s">
        <v>3248</v>
      </c>
    </row>
    <row r="695" spans="1:14" ht="12.75" x14ac:dyDescent="0.2">
      <c r="A695" s="59" t="s">
        <v>2358</v>
      </c>
      <c r="B695" s="59" t="s">
        <v>2359</v>
      </c>
      <c r="C695" s="59" t="s">
        <v>1897</v>
      </c>
      <c r="D695" s="116" t="s">
        <v>210</v>
      </c>
      <c r="E695" s="116" t="s">
        <v>998</v>
      </c>
      <c r="F695" s="117">
        <v>0.89618707999999991</v>
      </c>
      <c r="G695" s="117">
        <v>3.6565919500000001</v>
      </c>
      <c r="H695" s="74">
        <f t="shared" si="20"/>
        <v>-0.75491192557047559</v>
      </c>
      <c r="I695" s="118">
        <f t="shared" si="21"/>
        <v>6.0554776252104421E-5</v>
      </c>
      <c r="J695" s="119">
        <v>55.785361221681825</v>
      </c>
      <c r="K695" s="119">
        <v>32.654736842105301</v>
      </c>
      <c r="M695"/>
      <c r="N695" s="161" t="s">
        <v>3248</v>
      </c>
    </row>
    <row r="696" spans="1:14" ht="12.75" x14ac:dyDescent="0.2">
      <c r="A696" s="116" t="s">
        <v>1628</v>
      </c>
      <c r="B696" s="59" t="s">
        <v>1389</v>
      </c>
      <c r="C696" s="59" t="s">
        <v>148</v>
      </c>
      <c r="D696" s="116" t="s">
        <v>211</v>
      </c>
      <c r="E696" s="116" t="s">
        <v>212</v>
      </c>
      <c r="F696" s="117">
        <v>0.89578795999999994</v>
      </c>
      <c r="G696" s="117">
        <v>3.5212072400000003</v>
      </c>
      <c r="H696" s="74">
        <f t="shared" si="20"/>
        <v>-0.74560203392061641</v>
      </c>
      <c r="I696" s="118">
        <f t="shared" si="21"/>
        <v>6.0527807974121946E-5</v>
      </c>
      <c r="J696" s="119">
        <v>118.69043337595511</v>
      </c>
      <c r="K696" s="119">
        <v>44.763789473684199</v>
      </c>
      <c r="M696"/>
      <c r="N696" s="161" t="s">
        <v>3248</v>
      </c>
    </row>
    <row r="697" spans="1:14" ht="12.75" x14ac:dyDescent="0.2">
      <c r="A697" s="116" t="s">
        <v>2372</v>
      </c>
      <c r="B697" s="59" t="s">
        <v>185</v>
      </c>
      <c r="C697" s="59" t="s">
        <v>870</v>
      </c>
      <c r="D697" s="116" t="s">
        <v>210</v>
      </c>
      <c r="E697" s="116" t="s">
        <v>998</v>
      </c>
      <c r="F697" s="117">
        <v>0.889712265</v>
      </c>
      <c r="G697" s="117">
        <v>0.31416070299999999</v>
      </c>
      <c r="H697" s="74">
        <f t="shared" si="20"/>
        <v>1.8320291382846823</v>
      </c>
      <c r="I697" s="118">
        <f t="shared" si="21"/>
        <v>6.0117277227237017E-5</v>
      </c>
      <c r="J697" s="119">
        <v>67.766453999999996</v>
      </c>
      <c r="K697" s="119">
        <v>9.0371578947368398</v>
      </c>
      <c r="M697"/>
      <c r="N697" s="161" t="s">
        <v>3248</v>
      </c>
    </row>
    <row r="698" spans="1:14" ht="12.75" x14ac:dyDescent="0.2">
      <c r="A698" s="116" t="s">
        <v>1792</v>
      </c>
      <c r="B698" s="59" t="s">
        <v>1584</v>
      </c>
      <c r="C698" s="59" t="s">
        <v>954</v>
      </c>
      <c r="D698" s="116" t="s">
        <v>210</v>
      </c>
      <c r="E698" s="116" t="s">
        <v>998</v>
      </c>
      <c r="F698" s="117">
        <v>0.87764509999999996</v>
      </c>
      <c r="G698" s="117">
        <v>0.49617901000000003</v>
      </c>
      <c r="H698" s="74">
        <f t="shared" si="20"/>
        <v>0.76880739070360904</v>
      </c>
      <c r="I698" s="118">
        <f t="shared" si="21"/>
        <v>5.9301906761762078E-5</v>
      </c>
      <c r="J698" s="119">
        <v>36.785589969999997</v>
      </c>
      <c r="K698" s="119">
        <v>27.186368421052599</v>
      </c>
      <c r="M698"/>
      <c r="N698" s="161" t="s">
        <v>3248</v>
      </c>
    </row>
    <row r="699" spans="1:14" ht="12.75" x14ac:dyDescent="0.2">
      <c r="A699" s="116" t="s">
        <v>1809</v>
      </c>
      <c r="B699" s="59" t="s">
        <v>306</v>
      </c>
      <c r="C699" s="59" t="s">
        <v>875</v>
      </c>
      <c r="D699" s="116" t="s">
        <v>211</v>
      </c>
      <c r="E699" s="116" t="s">
        <v>998</v>
      </c>
      <c r="F699" s="117">
        <v>0.87554456000000003</v>
      </c>
      <c r="G699" s="117">
        <v>4.0887010000000001E-2</v>
      </c>
      <c r="H699" s="74">
        <f t="shared" si="20"/>
        <v>20.413758550698621</v>
      </c>
      <c r="I699" s="118">
        <f t="shared" si="21"/>
        <v>5.9159974644520893E-5</v>
      </c>
      <c r="J699" s="119">
        <v>33.3903586940121</v>
      </c>
      <c r="K699" s="119">
        <v>34.035789473684197</v>
      </c>
      <c r="M699"/>
      <c r="N699" s="161" t="s">
        <v>3248</v>
      </c>
    </row>
    <row r="700" spans="1:14" ht="12.75" x14ac:dyDescent="0.2">
      <c r="A700" s="116" t="s">
        <v>2718</v>
      </c>
      <c r="B700" s="59" t="s">
        <v>992</v>
      </c>
      <c r="C700" s="59" t="s">
        <v>650</v>
      </c>
      <c r="D700" s="116" t="s">
        <v>210</v>
      </c>
      <c r="E700" s="116" t="s">
        <v>998</v>
      </c>
      <c r="F700" s="117">
        <v>0.87413085999999995</v>
      </c>
      <c r="G700" s="117">
        <v>0.89746932999999995</v>
      </c>
      <c r="H700" s="74">
        <f t="shared" si="20"/>
        <v>-2.6004754948004694E-2</v>
      </c>
      <c r="I700" s="118">
        <f t="shared" si="21"/>
        <v>5.9064451857930842E-5</v>
      </c>
      <c r="J700" s="119">
        <v>5.5835182149999998</v>
      </c>
      <c r="K700" s="119">
        <v>96.257421052631599</v>
      </c>
      <c r="M700"/>
      <c r="N700" s="161" t="s">
        <v>3248</v>
      </c>
    </row>
    <row r="701" spans="1:14" ht="12.75" x14ac:dyDescent="0.2">
      <c r="A701" s="116" t="s">
        <v>2388</v>
      </c>
      <c r="B701" s="59" t="s">
        <v>192</v>
      </c>
      <c r="C701" s="59" t="s">
        <v>870</v>
      </c>
      <c r="D701" s="116" t="s">
        <v>210</v>
      </c>
      <c r="E701" s="116" t="s">
        <v>2912</v>
      </c>
      <c r="F701" s="117">
        <v>0.87267636999999998</v>
      </c>
      <c r="G701" s="117">
        <v>1.20475946</v>
      </c>
      <c r="H701" s="74">
        <f t="shared" si="20"/>
        <v>-0.27564264986140885</v>
      </c>
      <c r="I701" s="118">
        <f t="shared" si="21"/>
        <v>5.8966172917655425E-5</v>
      </c>
      <c r="J701" s="119">
        <v>47.397654719999998</v>
      </c>
      <c r="K701" s="119">
        <v>17.387368421052599</v>
      </c>
      <c r="M701"/>
      <c r="N701" s="161" t="s">
        <v>3248</v>
      </c>
    </row>
    <row r="702" spans="1:14" ht="12.75" x14ac:dyDescent="0.2">
      <c r="A702" s="116" t="s">
        <v>2714</v>
      </c>
      <c r="B702" s="59" t="s">
        <v>980</v>
      </c>
      <c r="C702" s="59" t="s">
        <v>650</v>
      </c>
      <c r="D702" s="116" t="s">
        <v>210</v>
      </c>
      <c r="E702" s="116" t="s">
        <v>998</v>
      </c>
      <c r="F702" s="117">
        <v>0.87255102699999998</v>
      </c>
      <c r="G702" s="117">
        <v>1.477214552</v>
      </c>
      <c r="H702" s="74">
        <f t="shared" si="20"/>
        <v>-0.40932681321162612</v>
      </c>
      <c r="I702" s="118">
        <f t="shared" si="21"/>
        <v>5.8957703572929129E-5</v>
      </c>
      <c r="J702" s="119">
        <v>33.866772656309998</v>
      </c>
      <c r="K702" s="119">
        <v>60.400052631579001</v>
      </c>
      <c r="M702"/>
      <c r="N702" s="161" t="s">
        <v>3248</v>
      </c>
    </row>
    <row r="703" spans="1:14" ht="12.75" x14ac:dyDescent="0.2">
      <c r="A703" s="116" t="s">
        <v>2123</v>
      </c>
      <c r="B703" s="59" t="s">
        <v>2124</v>
      </c>
      <c r="C703" s="59" t="s">
        <v>951</v>
      </c>
      <c r="D703" s="116" t="s">
        <v>211</v>
      </c>
      <c r="E703" s="116" t="s">
        <v>998</v>
      </c>
      <c r="F703" s="117">
        <v>0.86526491999999999</v>
      </c>
      <c r="G703" s="117">
        <v>0.47041263999999999</v>
      </c>
      <c r="H703" s="74">
        <f t="shared" si="20"/>
        <v>0.83937429912597583</v>
      </c>
      <c r="I703" s="118">
        <f t="shared" si="21"/>
        <v>5.8465386076972939E-5</v>
      </c>
      <c r="J703" s="119">
        <v>318.40577639999998</v>
      </c>
      <c r="K703" s="119">
        <v>20.577315789473701</v>
      </c>
      <c r="M703"/>
      <c r="N703" s="161" t="s">
        <v>3248</v>
      </c>
    </row>
    <row r="704" spans="1:14" ht="12.75" x14ac:dyDescent="0.2">
      <c r="A704" s="116" t="s">
        <v>1694</v>
      </c>
      <c r="B704" s="59" t="s">
        <v>1598</v>
      </c>
      <c r="C704" s="59" t="s">
        <v>650</v>
      </c>
      <c r="D704" s="116" t="s">
        <v>210</v>
      </c>
      <c r="E704" s="116" t="s">
        <v>998</v>
      </c>
      <c r="F704" s="117">
        <v>0.86359419999999998</v>
      </c>
      <c r="G704" s="117">
        <v>3.4280050000000006E-2</v>
      </c>
      <c r="H704" s="74">
        <f t="shared" si="20"/>
        <v>24.192326148882508</v>
      </c>
      <c r="I704" s="118">
        <f t="shared" si="21"/>
        <v>5.8352496616683113E-5</v>
      </c>
      <c r="J704" s="119">
        <v>69.31292151000001</v>
      </c>
      <c r="K704" s="119">
        <v>15.180999999999999</v>
      </c>
      <c r="M704"/>
      <c r="N704" s="161" t="s">
        <v>3248</v>
      </c>
    </row>
    <row r="705" spans="1:14" ht="12.75" x14ac:dyDescent="0.2">
      <c r="A705" s="116" t="s">
        <v>2307</v>
      </c>
      <c r="B705" s="59" t="s">
        <v>266</v>
      </c>
      <c r="C705" s="59" t="s">
        <v>273</v>
      </c>
      <c r="D705" s="116" t="s">
        <v>211</v>
      </c>
      <c r="E705" s="116" t="s">
        <v>212</v>
      </c>
      <c r="F705" s="117">
        <v>0.85284657099999994</v>
      </c>
      <c r="G705" s="117">
        <v>2.8529750099999998</v>
      </c>
      <c r="H705" s="74">
        <f t="shared" si="20"/>
        <v>-0.70106763360678714</v>
      </c>
      <c r="I705" s="118">
        <f t="shared" si="21"/>
        <v>5.762628633775828E-5</v>
      </c>
      <c r="J705" s="119">
        <v>108.96571259999999</v>
      </c>
      <c r="K705" s="119">
        <v>35.8727894736842</v>
      </c>
      <c r="M705"/>
      <c r="N705" s="161" t="s">
        <v>3248</v>
      </c>
    </row>
    <row r="706" spans="1:14" ht="12.75" x14ac:dyDescent="0.2">
      <c r="A706" s="116" t="s">
        <v>2276</v>
      </c>
      <c r="B706" s="59" t="s">
        <v>236</v>
      </c>
      <c r="C706" s="59" t="s">
        <v>872</v>
      </c>
      <c r="D706" s="116" t="s">
        <v>210</v>
      </c>
      <c r="E706" s="116" t="s">
        <v>998</v>
      </c>
      <c r="F706" s="117">
        <v>0.83786099999999997</v>
      </c>
      <c r="G706" s="117">
        <v>0.12306539</v>
      </c>
      <c r="H706" s="74">
        <f t="shared" si="20"/>
        <v>5.8082586013825654</v>
      </c>
      <c r="I706" s="118">
        <f t="shared" si="21"/>
        <v>5.6613721083062775E-5</v>
      </c>
      <c r="J706" s="119">
        <v>2.4650484800000001</v>
      </c>
      <c r="K706" s="119">
        <v>19.876000000000001</v>
      </c>
      <c r="M706"/>
      <c r="N706" s="161" t="s">
        <v>3248</v>
      </c>
    </row>
    <row r="707" spans="1:14" ht="12.75" x14ac:dyDescent="0.2">
      <c r="A707" s="116" t="s">
        <v>2633</v>
      </c>
      <c r="B707" s="59" t="s">
        <v>173</v>
      </c>
      <c r="C707" s="59" t="s">
        <v>875</v>
      </c>
      <c r="D707" s="116" t="s">
        <v>211</v>
      </c>
      <c r="E707" s="116" t="s">
        <v>998</v>
      </c>
      <c r="F707" s="117">
        <v>0.8329364669999999</v>
      </c>
      <c r="G707" s="117">
        <v>2.8783586269999999</v>
      </c>
      <c r="H707" s="74">
        <f t="shared" si="20"/>
        <v>-0.71062102575170183</v>
      </c>
      <c r="I707" s="118">
        <f t="shared" si="21"/>
        <v>5.6280973601408488E-5</v>
      </c>
      <c r="J707" s="119">
        <v>319.60677351184398</v>
      </c>
      <c r="K707" s="119">
        <v>56.840315789473699</v>
      </c>
      <c r="M707"/>
      <c r="N707" s="161" t="s">
        <v>3248</v>
      </c>
    </row>
    <row r="708" spans="1:14" ht="12.75" x14ac:dyDescent="0.2">
      <c r="A708" s="116" t="s">
        <v>1978</v>
      </c>
      <c r="B708" s="59" t="s">
        <v>1008</v>
      </c>
      <c r="C708" s="59" t="s">
        <v>951</v>
      </c>
      <c r="D708" s="116" t="s">
        <v>211</v>
      </c>
      <c r="E708" s="116" t="s">
        <v>212</v>
      </c>
      <c r="F708" s="117">
        <v>0.83150371999999995</v>
      </c>
      <c r="G708" s="117">
        <v>2.1298768799999999</v>
      </c>
      <c r="H708" s="74">
        <f t="shared" si="20"/>
        <v>-0.60960010045275481</v>
      </c>
      <c r="I708" s="118">
        <f t="shared" si="21"/>
        <v>5.6184163821456213E-5</v>
      </c>
      <c r="J708" s="119">
        <v>90.978895190000003</v>
      </c>
      <c r="K708" s="119">
        <v>28.503105263157899</v>
      </c>
      <c r="M708"/>
      <c r="N708" s="161" t="s">
        <v>3248</v>
      </c>
    </row>
    <row r="709" spans="1:14" ht="12.75" x14ac:dyDescent="0.2">
      <c r="A709" s="116" t="s">
        <v>2549</v>
      </c>
      <c r="B709" s="59" t="s">
        <v>1332</v>
      </c>
      <c r="C709" s="59" t="s">
        <v>876</v>
      </c>
      <c r="D709" s="116" t="s">
        <v>210</v>
      </c>
      <c r="E709" s="116" t="s">
        <v>998</v>
      </c>
      <c r="F709" s="117">
        <v>0.82034854000000001</v>
      </c>
      <c r="G709" s="117">
        <v>0.19791091</v>
      </c>
      <c r="H709" s="74">
        <f t="shared" si="20"/>
        <v>3.1450395028753091</v>
      </c>
      <c r="I709" s="118">
        <f t="shared" si="21"/>
        <v>5.5430415587379969E-5</v>
      </c>
      <c r="J709" s="119">
        <v>16.66582605</v>
      </c>
      <c r="K709" s="119">
        <v>67.253631578947406</v>
      </c>
      <c r="M709"/>
      <c r="N709" s="161" t="s">
        <v>3248</v>
      </c>
    </row>
    <row r="710" spans="1:14" ht="12.75" x14ac:dyDescent="0.2">
      <c r="A710" s="116" t="s">
        <v>2594</v>
      </c>
      <c r="B710" s="59" t="s">
        <v>203</v>
      </c>
      <c r="C710" s="59" t="s">
        <v>876</v>
      </c>
      <c r="D710" s="116" t="s">
        <v>210</v>
      </c>
      <c r="E710" s="116" t="s">
        <v>212</v>
      </c>
      <c r="F710" s="117">
        <v>0.81535015</v>
      </c>
      <c r="G710" s="117">
        <v>0.87280301000000005</v>
      </c>
      <c r="H710" s="74">
        <f t="shared" si="20"/>
        <v>-6.5825689579141144E-2</v>
      </c>
      <c r="I710" s="118">
        <f t="shared" si="21"/>
        <v>5.5092677636425848E-5</v>
      </c>
      <c r="J710" s="119">
        <v>14.93293875</v>
      </c>
      <c r="K710" s="119">
        <v>70.726210526315796</v>
      </c>
      <c r="M710"/>
      <c r="N710" s="161" t="s">
        <v>3248</v>
      </c>
    </row>
    <row r="711" spans="1:14" ht="12.75" x14ac:dyDescent="0.2">
      <c r="A711" s="116" t="s">
        <v>2061</v>
      </c>
      <c r="B711" s="59" t="s">
        <v>380</v>
      </c>
      <c r="C711" s="59" t="s">
        <v>871</v>
      </c>
      <c r="D711" s="116" t="s">
        <v>210</v>
      </c>
      <c r="E711" s="116" t="s">
        <v>998</v>
      </c>
      <c r="F711" s="117">
        <v>0.80944016000000008</v>
      </c>
      <c r="G711" s="117">
        <v>1.493881E-2</v>
      </c>
      <c r="H711" s="74">
        <f t="shared" ref="H711:H774" si="22">IF(ISERROR(F711/G711-1),"",IF((F711/G711-1)&gt;10000%,"",F711/G711-1))</f>
        <v>53.183710750722454</v>
      </c>
      <c r="I711" s="118">
        <f t="shared" ref="I711:I774" si="23">F711/$F$1062</f>
        <v>5.4693343468271836E-5</v>
      </c>
      <c r="J711" s="119">
        <v>370.57320955</v>
      </c>
      <c r="K711" s="119">
        <v>15.2210526315789</v>
      </c>
      <c r="M711"/>
      <c r="N711" s="161" t="s">
        <v>3248</v>
      </c>
    </row>
    <row r="712" spans="1:14" ht="12.75" x14ac:dyDescent="0.2">
      <c r="A712" s="116" t="s">
        <v>2845</v>
      </c>
      <c r="B712" s="59" t="s">
        <v>2662</v>
      </c>
      <c r="C712" s="59" t="s">
        <v>870</v>
      </c>
      <c r="D712" s="116" t="s">
        <v>210</v>
      </c>
      <c r="E712" s="116" t="s">
        <v>2912</v>
      </c>
      <c r="F712" s="117">
        <v>0.80776956999999994</v>
      </c>
      <c r="G712" s="117">
        <v>0.64534212999999996</v>
      </c>
      <c r="H712" s="74">
        <f t="shared" si="22"/>
        <v>0.2516919823598065</v>
      </c>
      <c r="I712" s="118">
        <f t="shared" si="23"/>
        <v>5.4580462791997178E-5</v>
      </c>
      <c r="J712" s="119">
        <v>358.77407042000004</v>
      </c>
      <c r="K712" s="119">
        <v>34.350684210526303</v>
      </c>
      <c r="M712"/>
      <c r="N712" s="161" t="s">
        <v>3248</v>
      </c>
    </row>
    <row r="713" spans="1:14" ht="12.75" x14ac:dyDescent="0.2">
      <c r="A713" s="116" t="s">
        <v>2644</v>
      </c>
      <c r="B713" s="59" t="s">
        <v>892</v>
      </c>
      <c r="C713" s="59" t="s">
        <v>874</v>
      </c>
      <c r="D713" s="116" t="s">
        <v>210</v>
      </c>
      <c r="E713" s="116" t="s">
        <v>998</v>
      </c>
      <c r="F713" s="117">
        <v>0.80629770999999995</v>
      </c>
      <c r="G713" s="117">
        <v>0.60300281000000011</v>
      </c>
      <c r="H713" s="74">
        <f t="shared" si="22"/>
        <v>0.33713756657286531</v>
      </c>
      <c r="I713" s="118">
        <f t="shared" si="23"/>
        <v>5.4481010172155323E-5</v>
      </c>
      <c r="J713" s="119">
        <v>104.01901251</v>
      </c>
      <c r="K713" s="119">
        <v>47.923052631578898</v>
      </c>
      <c r="M713"/>
      <c r="N713" s="161" t="s">
        <v>3248</v>
      </c>
    </row>
    <row r="714" spans="1:14" ht="12.75" x14ac:dyDescent="0.2">
      <c r="A714" s="116" t="s">
        <v>2411</v>
      </c>
      <c r="B714" s="59" t="s">
        <v>937</v>
      </c>
      <c r="C714" s="59" t="s">
        <v>870</v>
      </c>
      <c r="D714" s="116" t="s">
        <v>210</v>
      </c>
      <c r="E714" s="116" t="s">
        <v>998</v>
      </c>
      <c r="F714" s="117">
        <v>0.80599248300000004</v>
      </c>
      <c r="G714" s="117">
        <v>0.18800027999999999</v>
      </c>
      <c r="H714" s="74">
        <f t="shared" si="22"/>
        <v>3.2871876733375078</v>
      </c>
      <c r="I714" s="118">
        <f t="shared" si="23"/>
        <v>5.4460386182919624E-5</v>
      </c>
      <c r="J714" s="119">
        <v>9.3370800000000003</v>
      </c>
      <c r="K714" s="119">
        <v>15.6178947368421</v>
      </c>
      <c r="M714"/>
      <c r="N714" s="161" t="s">
        <v>3248</v>
      </c>
    </row>
    <row r="715" spans="1:14" ht="12.75" x14ac:dyDescent="0.2">
      <c r="A715" s="116" t="s">
        <v>2468</v>
      </c>
      <c r="B715" s="59" t="s">
        <v>2469</v>
      </c>
      <c r="C715" s="59" t="s">
        <v>951</v>
      </c>
      <c r="D715" s="116" t="s">
        <v>211</v>
      </c>
      <c r="E715" s="116" t="s">
        <v>212</v>
      </c>
      <c r="F715" s="117">
        <v>0.79385784999999998</v>
      </c>
      <c r="G715" s="117">
        <v>1.2976110600000001</v>
      </c>
      <c r="H715" s="74">
        <f t="shared" si="22"/>
        <v>-0.3882158726359809</v>
      </c>
      <c r="I715" s="118">
        <f t="shared" si="23"/>
        <v>5.3640456948706149E-5</v>
      </c>
      <c r="J715" s="119">
        <v>125.64329123</v>
      </c>
      <c r="K715" s="119">
        <v>26.6944736842105</v>
      </c>
      <c r="M715"/>
      <c r="N715" s="161" t="s">
        <v>3248</v>
      </c>
    </row>
    <row r="716" spans="1:14" ht="12.75" x14ac:dyDescent="0.2">
      <c r="A716" s="116" t="s">
        <v>2716</v>
      </c>
      <c r="B716" s="59" t="s">
        <v>993</v>
      </c>
      <c r="C716" s="59" t="s">
        <v>650</v>
      </c>
      <c r="D716" s="116" t="s">
        <v>211</v>
      </c>
      <c r="E716" s="116" t="s">
        <v>998</v>
      </c>
      <c r="F716" s="117">
        <v>0.79229453000000005</v>
      </c>
      <c r="G716" s="117">
        <v>0.74637485999999997</v>
      </c>
      <c r="H716" s="74">
        <f t="shared" si="22"/>
        <v>6.1523602228510388E-2</v>
      </c>
      <c r="I716" s="118">
        <f t="shared" si="23"/>
        <v>5.3534824436340058E-5</v>
      </c>
      <c r="J716" s="119">
        <v>21.296964891047999</v>
      </c>
      <c r="K716" s="119">
        <v>69.604105263157905</v>
      </c>
      <c r="M716"/>
      <c r="N716" s="161" t="s">
        <v>3248</v>
      </c>
    </row>
    <row r="717" spans="1:14" ht="12.75" x14ac:dyDescent="0.2">
      <c r="A717" s="116" t="s">
        <v>1684</v>
      </c>
      <c r="B717" s="59" t="s">
        <v>271</v>
      </c>
      <c r="C717" s="59" t="s">
        <v>650</v>
      </c>
      <c r="D717" s="116" t="s">
        <v>210</v>
      </c>
      <c r="E717" s="116" t="s">
        <v>998</v>
      </c>
      <c r="F717" s="117">
        <v>0.78462191000000003</v>
      </c>
      <c r="G717" s="117">
        <v>4.2144272999999997</v>
      </c>
      <c r="H717" s="74">
        <f t="shared" si="22"/>
        <v>-0.81382478468664055</v>
      </c>
      <c r="I717" s="118">
        <f t="shared" si="23"/>
        <v>5.3016390509165581E-5</v>
      </c>
      <c r="J717" s="119">
        <v>35.923142132799995</v>
      </c>
      <c r="K717" s="119">
        <v>14.831052631578901</v>
      </c>
      <c r="M717"/>
      <c r="N717" s="161" t="s">
        <v>3248</v>
      </c>
    </row>
    <row r="718" spans="1:14" ht="12.75" x14ac:dyDescent="0.2">
      <c r="A718" s="116" t="s">
        <v>2070</v>
      </c>
      <c r="B718" s="59" t="s">
        <v>214</v>
      </c>
      <c r="C718" s="59" t="s">
        <v>871</v>
      </c>
      <c r="D718" s="116" t="s">
        <v>210</v>
      </c>
      <c r="E718" s="116" t="s">
        <v>998</v>
      </c>
      <c r="F718" s="117">
        <v>0.78447283999999995</v>
      </c>
      <c r="G718" s="117">
        <v>1.668593666</v>
      </c>
      <c r="H718" s="74">
        <f t="shared" si="22"/>
        <v>-0.52985987182813632</v>
      </c>
      <c r="I718" s="118">
        <f t="shared" si="23"/>
        <v>5.3006317946530663E-5</v>
      </c>
      <c r="J718" s="119">
        <v>17.180823069999999</v>
      </c>
      <c r="K718" s="119">
        <v>33.643842105263197</v>
      </c>
      <c r="M718"/>
      <c r="N718" s="161" t="s">
        <v>3248</v>
      </c>
    </row>
    <row r="719" spans="1:14" ht="12.75" x14ac:dyDescent="0.2">
      <c r="A719" s="116" t="s">
        <v>2954</v>
      </c>
      <c r="B719" s="59" t="s">
        <v>2955</v>
      </c>
      <c r="C719" s="59" t="s">
        <v>148</v>
      </c>
      <c r="D719" s="116" t="s">
        <v>812</v>
      </c>
      <c r="E719" s="116" t="s">
        <v>998</v>
      </c>
      <c r="F719" s="117">
        <v>0.7840784300000001</v>
      </c>
      <c r="G719" s="117">
        <v>1.5229996799999999</v>
      </c>
      <c r="H719" s="74">
        <f t="shared" si="22"/>
        <v>-0.48517492137621454</v>
      </c>
      <c r="I719" s="118">
        <f t="shared" si="23"/>
        <v>5.2979667920175022E-5</v>
      </c>
      <c r="J719" s="119">
        <v>96.510164540000005</v>
      </c>
      <c r="K719" s="119">
        <v>32.081263157894703</v>
      </c>
      <c r="M719"/>
      <c r="N719" s="161" t="s">
        <v>3248</v>
      </c>
    </row>
    <row r="720" spans="1:14" ht="12.75" x14ac:dyDescent="0.2">
      <c r="A720" s="116" t="s">
        <v>1836</v>
      </c>
      <c r="B720" s="59" t="s">
        <v>19</v>
      </c>
      <c r="C720" s="59" t="s">
        <v>875</v>
      </c>
      <c r="D720" s="116" t="s">
        <v>812</v>
      </c>
      <c r="E720" s="116" t="s">
        <v>212</v>
      </c>
      <c r="F720" s="117">
        <v>0.78173243000000003</v>
      </c>
      <c r="G720" s="117">
        <v>0.82712143000000005</v>
      </c>
      <c r="H720" s="74">
        <f t="shared" si="22"/>
        <v>-5.4875860247025621E-2</v>
      </c>
      <c r="I720" s="118">
        <f t="shared" si="23"/>
        <v>5.2821150230891395E-5</v>
      </c>
      <c r="J720" s="119">
        <v>103.13879290999999</v>
      </c>
      <c r="K720" s="119">
        <v>7.6925789473684203</v>
      </c>
      <c r="M720"/>
      <c r="N720" s="161" t="s">
        <v>3248</v>
      </c>
    </row>
    <row r="721" spans="1:14" ht="12.75" x14ac:dyDescent="0.2">
      <c r="A721" s="116" t="s">
        <v>2272</v>
      </c>
      <c r="B721" s="59" t="s">
        <v>340</v>
      </c>
      <c r="C721" s="59" t="s">
        <v>650</v>
      </c>
      <c r="D721" s="116" t="s">
        <v>210</v>
      </c>
      <c r="E721" s="116" t="s">
        <v>212</v>
      </c>
      <c r="F721" s="117">
        <v>0.78042701999999997</v>
      </c>
      <c r="G721" s="117">
        <v>6.6835418150000008</v>
      </c>
      <c r="H721" s="74">
        <f t="shared" si="22"/>
        <v>-0.88323151981357062</v>
      </c>
      <c r="I721" s="118">
        <f t="shared" si="23"/>
        <v>5.2732944528944366E-5</v>
      </c>
      <c r="J721" s="119">
        <v>38.477239497143998</v>
      </c>
      <c r="K721" s="119">
        <v>27.302</v>
      </c>
      <c r="M721"/>
      <c r="N721" s="161" t="s">
        <v>3248</v>
      </c>
    </row>
    <row r="722" spans="1:14" ht="12.75" x14ac:dyDescent="0.2">
      <c r="A722" s="116" t="s">
        <v>1910</v>
      </c>
      <c r="B722" s="59" t="s">
        <v>270</v>
      </c>
      <c r="C722" s="59" t="s">
        <v>273</v>
      </c>
      <c r="D722" s="116" t="s">
        <v>211</v>
      </c>
      <c r="E722" s="116" t="s">
        <v>212</v>
      </c>
      <c r="F722" s="117">
        <v>0.76860919999999999</v>
      </c>
      <c r="G722" s="117">
        <v>8.892291929999999</v>
      </c>
      <c r="H722" s="74">
        <f t="shared" si="22"/>
        <v>-0.91356455612900689</v>
      </c>
      <c r="I722" s="118">
        <f t="shared" si="23"/>
        <v>5.193442214242698E-5</v>
      </c>
      <c r="J722" s="119">
        <v>373.53833704570002</v>
      </c>
      <c r="K722" s="119">
        <v>25.701210526315801</v>
      </c>
      <c r="M722"/>
      <c r="N722" s="161" t="s">
        <v>3248</v>
      </c>
    </row>
    <row r="723" spans="1:14" ht="12.75" x14ac:dyDescent="0.2">
      <c r="A723" s="116" t="s">
        <v>1623</v>
      </c>
      <c r="B723" s="59" t="s">
        <v>1335</v>
      </c>
      <c r="C723" s="59" t="s">
        <v>148</v>
      </c>
      <c r="D723" s="116" t="s">
        <v>211</v>
      </c>
      <c r="E723" s="116" t="s">
        <v>212</v>
      </c>
      <c r="F723" s="117">
        <v>0.76472574000000004</v>
      </c>
      <c r="G723" s="117">
        <v>6.47189835</v>
      </c>
      <c r="H723" s="74">
        <f t="shared" si="22"/>
        <v>-0.88183903722777102</v>
      </c>
      <c r="I723" s="118">
        <f t="shared" si="23"/>
        <v>5.1672019284104149E-5</v>
      </c>
      <c r="J723" s="119">
        <v>649.63913530999992</v>
      </c>
      <c r="K723" s="119">
        <v>24.3517368421053</v>
      </c>
      <c r="M723"/>
      <c r="N723" s="161" t="s">
        <v>3248</v>
      </c>
    </row>
    <row r="724" spans="1:14" ht="12.75" x14ac:dyDescent="0.2">
      <c r="A724" s="116" t="s">
        <v>2417</v>
      </c>
      <c r="B724" s="59" t="s">
        <v>888</v>
      </c>
      <c r="C724" s="59" t="s">
        <v>650</v>
      </c>
      <c r="D724" s="116" t="s">
        <v>211</v>
      </c>
      <c r="E724" s="116" t="s">
        <v>998</v>
      </c>
      <c r="F724" s="117">
        <v>0.75996029599999992</v>
      </c>
      <c r="G724" s="117">
        <v>9.2442822119999999</v>
      </c>
      <c r="H724" s="74">
        <f t="shared" si="22"/>
        <v>-0.91779131374705369</v>
      </c>
      <c r="I724" s="118">
        <f t="shared" si="23"/>
        <v>5.135002134237758E-5</v>
      </c>
      <c r="J724" s="119">
        <v>82.675034143625012</v>
      </c>
      <c r="K724" s="119">
        <v>47.589315789473702</v>
      </c>
      <c r="M724"/>
      <c r="N724" s="161" t="s">
        <v>3248</v>
      </c>
    </row>
    <row r="725" spans="1:14" ht="12.75" x14ac:dyDescent="0.2">
      <c r="A725" s="116" t="s">
        <v>1811</v>
      </c>
      <c r="B725" s="59" t="s">
        <v>502</v>
      </c>
      <c r="C725" s="59" t="s">
        <v>875</v>
      </c>
      <c r="D725" s="116" t="s">
        <v>211</v>
      </c>
      <c r="E725" s="116" t="s">
        <v>212</v>
      </c>
      <c r="F725" s="117">
        <v>0.74666734000000001</v>
      </c>
      <c r="G725" s="117">
        <v>1.0525305949999999</v>
      </c>
      <c r="H725" s="74">
        <f t="shared" si="22"/>
        <v>-0.29059797069366888</v>
      </c>
      <c r="I725" s="118">
        <f t="shared" si="23"/>
        <v>5.0451824978835871E-5</v>
      </c>
      <c r="J725" s="119">
        <v>67.97615202153051</v>
      </c>
      <c r="K725" s="119">
        <v>41.3632631578947</v>
      </c>
      <c r="M725"/>
      <c r="N725" s="161" t="s">
        <v>3248</v>
      </c>
    </row>
    <row r="726" spans="1:14" ht="12.75" x14ac:dyDescent="0.2">
      <c r="A726" s="116" t="s">
        <v>2104</v>
      </c>
      <c r="B726" s="59" t="s">
        <v>449</v>
      </c>
      <c r="C726" s="59" t="s">
        <v>871</v>
      </c>
      <c r="D726" s="116" t="s">
        <v>210</v>
      </c>
      <c r="E726" s="116" t="s">
        <v>998</v>
      </c>
      <c r="F726" s="117">
        <v>0.73998672999999993</v>
      </c>
      <c r="G726" s="117">
        <v>1.3811788300000001</v>
      </c>
      <c r="H726" s="74">
        <f t="shared" si="22"/>
        <v>-0.46423539520946766</v>
      </c>
      <c r="I726" s="118">
        <f t="shared" si="23"/>
        <v>5.0000420520095432E-5</v>
      </c>
      <c r="J726" s="119">
        <v>42.834122479999998</v>
      </c>
      <c r="K726" s="119">
        <v>30.6014736842105</v>
      </c>
      <c r="M726"/>
      <c r="N726" s="161" t="s">
        <v>3248</v>
      </c>
    </row>
    <row r="727" spans="1:14" ht="12.75" x14ac:dyDescent="0.2">
      <c r="A727" s="116" t="s">
        <v>479</v>
      </c>
      <c r="B727" s="59" t="s">
        <v>60</v>
      </c>
      <c r="C727" s="59" t="s">
        <v>483</v>
      </c>
      <c r="D727" s="116" t="s">
        <v>210</v>
      </c>
      <c r="E727" s="116" t="s">
        <v>998</v>
      </c>
      <c r="F727" s="117">
        <v>0.72539820600000005</v>
      </c>
      <c r="G727" s="117">
        <v>0.69865475499999996</v>
      </c>
      <c r="H727" s="74">
        <f t="shared" si="22"/>
        <v>3.8278492787185092E-2</v>
      </c>
      <c r="I727" s="118">
        <f t="shared" si="23"/>
        <v>4.9014683472124988E-5</v>
      </c>
      <c r="J727" s="119">
        <v>160.01131510000002</v>
      </c>
      <c r="K727" s="119">
        <v>252.42115789473701</v>
      </c>
      <c r="M727"/>
      <c r="N727" s="161" t="s">
        <v>3248</v>
      </c>
    </row>
    <row r="728" spans="1:14" ht="12.75" x14ac:dyDescent="0.2">
      <c r="A728" s="116" t="s">
        <v>2110</v>
      </c>
      <c r="B728" s="59" t="s">
        <v>454</v>
      </c>
      <c r="C728" s="59" t="s">
        <v>871</v>
      </c>
      <c r="D728" s="116" t="s">
        <v>210</v>
      </c>
      <c r="E728" s="116" t="s">
        <v>998</v>
      </c>
      <c r="F728" s="117">
        <v>0.72409411000000001</v>
      </c>
      <c r="G728" s="117">
        <v>0.90753110999999997</v>
      </c>
      <c r="H728" s="74">
        <f t="shared" si="22"/>
        <v>-0.20212750613034081</v>
      </c>
      <c r="I728" s="118">
        <f t="shared" si="23"/>
        <v>4.8926566556300598E-5</v>
      </c>
      <c r="J728" s="119">
        <v>24.794001129999998</v>
      </c>
      <c r="K728" s="119">
        <v>35.895631578947402</v>
      </c>
      <c r="M728"/>
      <c r="N728" s="161" t="s">
        <v>3248</v>
      </c>
    </row>
    <row r="729" spans="1:14" ht="12.75" x14ac:dyDescent="0.2">
      <c r="A729" s="116" t="s">
        <v>2550</v>
      </c>
      <c r="B729" s="59" t="s">
        <v>1331</v>
      </c>
      <c r="C729" s="59" t="s">
        <v>876</v>
      </c>
      <c r="D729" s="116" t="s">
        <v>210</v>
      </c>
      <c r="E729" s="116" t="s">
        <v>998</v>
      </c>
      <c r="F729" s="117">
        <v>0.72385104</v>
      </c>
      <c r="G729" s="117">
        <v>1.10400722</v>
      </c>
      <c r="H729" s="74">
        <f t="shared" si="22"/>
        <v>-0.34434211399450809</v>
      </c>
      <c r="I729" s="118">
        <f t="shared" si="23"/>
        <v>4.8910142474998736E-5</v>
      </c>
      <c r="J729" s="119">
        <v>26.72626056</v>
      </c>
      <c r="K729" s="119">
        <v>107.387578947368</v>
      </c>
      <c r="M729"/>
      <c r="N729" s="161" t="s">
        <v>3248</v>
      </c>
    </row>
    <row r="730" spans="1:14" ht="12.75" x14ac:dyDescent="0.2">
      <c r="A730" s="116" t="s">
        <v>2396</v>
      </c>
      <c r="B730" s="59" t="s">
        <v>197</v>
      </c>
      <c r="C730" s="59" t="s">
        <v>870</v>
      </c>
      <c r="D730" s="116" t="s">
        <v>210</v>
      </c>
      <c r="E730" s="116" t="s">
        <v>2912</v>
      </c>
      <c r="F730" s="117">
        <v>0.72227938899999999</v>
      </c>
      <c r="G730" s="117">
        <v>2.8773419999999997E-2</v>
      </c>
      <c r="H730" s="74">
        <f t="shared" si="22"/>
        <v>24.102312794238575</v>
      </c>
      <c r="I730" s="118">
        <f t="shared" si="23"/>
        <v>4.8803947042398442E-5</v>
      </c>
      <c r="J730" s="119">
        <v>50.373797759999995</v>
      </c>
      <c r="K730" s="119">
        <v>16.876052631579</v>
      </c>
      <c r="M730"/>
      <c r="N730" s="161" t="s">
        <v>3248</v>
      </c>
    </row>
    <row r="731" spans="1:14" ht="12.75" x14ac:dyDescent="0.2">
      <c r="A731" s="116" t="s">
        <v>2970</v>
      </c>
      <c r="B731" s="59" t="s">
        <v>2971</v>
      </c>
      <c r="C731" s="59" t="s">
        <v>871</v>
      </c>
      <c r="D731" s="116" t="s">
        <v>210</v>
      </c>
      <c r="E731" s="116" t="s">
        <v>998</v>
      </c>
      <c r="F731" s="117">
        <v>0.72049804000000006</v>
      </c>
      <c r="G731" s="117">
        <v>0.92516099500000004</v>
      </c>
      <c r="H731" s="74">
        <f t="shared" si="22"/>
        <v>-0.2212187458248821</v>
      </c>
      <c r="I731" s="118">
        <f t="shared" si="23"/>
        <v>4.868358245276175E-5</v>
      </c>
      <c r="J731" s="119">
        <v>32.269391040000002</v>
      </c>
      <c r="K731" s="119">
        <v>26.442</v>
      </c>
      <c r="M731"/>
      <c r="N731" s="161" t="s">
        <v>3248</v>
      </c>
    </row>
    <row r="732" spans="1:14" ht="12.75" x14ac:dyDescent="0.2">
      <c r="A732" s="116" t="s">
        <v>2405</v>
      </c>
      <c r="B732" s="59" t="s">
        <v>947</v>
      </c>
      <c r="C732" s="59" t="s">
        <v>870</v>
      </c>
      <c r="D732" s="116" t="s">
        <v>210</v>
      </c>
      <c r="E732" s="116" t="s">
        <v>2912</v>
      </c>
      <c r="F732" s="117">
        <v>0.71622136999999997</v>
      </c>
      <c r="G732" s="117">
        <v>0.73636996999999993</v>
      </c>
      <c r="H732" s="74">
        <f t="shared" si="22"/>
        <v>-2.7362060948791789E-2</v>
      </c>
      <c r="I732" s="118">
        <f t="shared" si="23"/>
        <v>4.8394610651300282E-5</v>
      </c>
      <c r="J732" s="119">
        <v>253.11796038</v>
      </c>
      <c r="K732" s="119">
        <v>18.6099473684211</v>
      </c>
      <c r="M732"/>
      <c r="N732" s="161" t="s">
        <v>3248</v>
      </c>
    </row>
    <row r="733" spans="1:14" ht="12.75" x14ac:dyDescent="0.2">
      <c r="A733" s="116" t="s">
        <v>1796</v>
      </c>
      <c r="B733" s="116" t="s">
        <v>2800</v>
      </c>
      <c r="C733" s="59" t="s">
        <v>875</v>
      </c>
      <c r="D733" s="116" t="s">
        <v>211</v>
      </c>
      <c r="E733" s="116" t="s">
        <v>998</v>
      </c>
      <c r="F733" s="117">
        <v>0.71491908999999998</v>
      </c>
      <c r="G733" s="117">
        <v>3.7381539100000003</v>
      </c>
      <c r="H733" s="74">
        <f t="shared" si="22"/>
        <v>-0.80875076114776667</v>
      </c>
      <c r="I733" s="118">
        <f t="shared" si="23"/>
        <v>4.8306616441410986E-5</v>
      </c>
      <c r="J733" s="119">
        <v>1135.7918338758388</v>
      </c>
      <c r="K733" s="119">
        <v>19.5511578947368</v>
      </c>
      <c r="M733"/>
      <c r="N733" s="161" t="s">
        <v>3248</v>
      </c>
    </row>
    <row r="734" spans="1:14" ht="12.75" x14ac:dyDescent="0.2">
      <c r="A734" s="116" t="s">
        <v>2630</v>
      </c>
      <c r="B734" s="59" t="s">
        <v>1921</v>
      </c>
      <c r="C734" s="59" t="s">
        <v>273</v>
      </c>
      <c r="D734" s="116" t="s">
        <v>812</v>
      </c>
      <c r="E734" s="116" t="s">
        <v>212</v>
      </c>
      <c r="F734" s="117">
        <v>0.71133610000000003</v>
      </c>
      <c r="G734" s="117">
        <v>1.485595</v>
      </c>
      <c r="H734" s="74">
        <f t="shared" si="22"/>
        <v>-0.5211776426280379</v>
      </c>
      <c r="I734" s="118">
        <f t="shared" si="23"/>
        <v>4.8064516144937709E-5</v>
      </c>
      <c r="J734" s="119">
        <v>9.1307174534000008</v>
      </c>
      <c r="K734" s="119">
        <v>59.368947368421097</v>
      </c>
      <c r="M734"/>
      <c r="N734" s="161" t="s">
        <v>3248</v>
      </c>
    </row>
    <row r="735" spans="1:14" ht="12.75" x14ac:dyDescent="0.2">
      <c r="A735" s="116" t="s">
        <v>1916</v>
      </c>
      <c r="B735" s="59" t="s">
        <v>1917</v>
      </c>
      <c r="C735" s="59" t="s">
        <v>875</v>
      </c>
      <c r="D735" s="116" t="s">
        <v>812</v>
      </c>
      <c r="E735" s="116" t="s">
        <v>212</v>
      </c>
      <c r="F735" s="117">
        <v>0.70847147999999993</v>
      </c>
      <c r="G735" s="117">
        <v>0.48985483000000002</v>
      </c>
      <c r="H735" s="74">
        <f t="shared" si="22"/>
        <v>0.44628864841446991</v>
      </c>
      <c r="I735" s="118">
        <f t="shared" si="23"/>
        <v>4.787095564064288E-5</v>
      </c>
      <c r="J735" s="119">
        <v>59.952164806023596</v>
      </c>
      <c r="K735" s="119">
        <v>55.0842105263158</v>
      </c>
      <c r="M735"/>
      <c r="N735" s="161" t="s">
        <v>3248</v>
      </c>
    </row>
    <row r="736" spans="1:14" ht="12.75" x14ac:dyDescent="0.2">
      <c r="A736" s="116" t="s">
        <v>2604</v>
      </c>
      <c r="B736" s="59" t="s">
        <v>894</v>
      </c>
      <c r="C736" s="59" t="s">
        <v>876</v>
      </c>
      <c r="D736" s="116" t="s">
        <v>210</v>
      </c>
      <c r="E736" s="116" t="s">
        <v>212</v>
      </c>
      <c r="F736" s="117">
        <v>0.69545911299999996</v>
      </c>
      <c r="G736" s="117">
        <v>0.50021822500000002</v>
      </c>
      <c r="H736" s="74">
        <f t="shared" si="22"/>
        <v>0.39031142457874246</v>
      </c>
      <c r="I736" s="118">
        <f t="shared" si="23"/>
        <v>4.6991718492752657E-5</v>
      </c>
      <c r="J736" s="119">
        <v>35.075956009999999</v>
      </c>
      <c r="K736" s="119">
        <v>38.948526315789501</v>
      </c>
      <c r="M736"/>
      <c r="N736" s="161" t="s">
        <v>3248</v>
      </c>
    </row>
    <row r="737" spans="1:14" ht="12.75" x14ac:dyDescent="0.2">
      <c r="A737" s="116" t="s">
        <v>1787</v>
      </c>
      <c r="B737" s="59" t="s">
        <v>978</v>
      </c>
      <c r="C737" s="59" t="s">
        <v>875</v>
      </c>
      <c r="D737" s="116" t="s">
        <v>211</v>
      </c>
      <c r="E737" s="116" t="s">
        <v>998</v>
      </c>
      <c r="F737" s="117">
        <v>0.68855655000000004</v>
      </c>
      <c r="G737" s="117">
        <v>0.36108958000000002</v>
      </c>
      <c r="H737" s="74">
        <f t="shared" si="22"/>
        <v>0.9068856819407527</v>
      </c>
      <c r="I737" s="118">
        <f t="shared" si="23"/>
        <v>4.652531681462196E-5</v>
      </c>
      <c r="J737" s="119">
        <v>161.20559015000001</v>
      </c>
      <c r="K737" s="119">
        <v>33.3796842105263</v>
      </c>
      <c r="M737"/>
      <c r="N737" s="161" t="s">
        <v>3248</v>
      </c>
    </row>
    <row r="738" spans="1:14" ht="12.75" x14ac:dyDescent="0.2">
      <c r="A738" s="116" t="s">
        <v>1626</v>
      </c>
      <c r="B738" s="59" t="s">
        <v>1095</v>
      </c>
      <c r="C738" s="59" t="s">
        <v>148</v>
      </c>
      <c r="D738" s="116" t="s">
        <v>812</v>
      </c>
      <c r="E738" s="116" t="s">
        <v>212</v>
      </c>
      <c r="F738" s="117">
        <v>0.68676393999999996</v>
      </c>
      <c r="G738" s="117">
        <v>1.6073638400000001</v>
      </c>
      <c r="H738" s="74">
        <f t="shared" si="22"/>
        <v>-0.57273896369349708</v>
      </c>
      <c r="I738" s="118">
        <f t="shared" si="23"/>
        <v>4.6404191326562827E-5</v>
      </c>
      <c r="J738" s="119">
        <v>99.371667565753</v>
      </c>
      <c r="K738" s="119">
        <v>52.810052631578898</v>
      </c>
      <c r="M738"/>
      <c r="N738" s="161" t="s">
        <v>3248</v>
      </c>
    </row>
    <row r="739" spans="1:14" ht="12.75" x14ac:dyDescent="0.2">
      <c r="A739" s="116" t="s">
        <v>3259</v>
      </c>
      <c r="B739" s="59" t="s">
        <v>3260</v>
      </c>
      <c r="C739" s="59" t="s">
        <v>875</v>
      </c>
      <c r="D739" s="116" t="s">
        <v>812</v>
      </c>
      <c r="E739" s="116" t="s">
        <v>998</v>
      </c>
      <c r="F739" s="117">
        <v>0.67784381000000005</v>
      </c>
      <c r="G739" s="117">
        <v>0.376318975</v>
      </c>
      <c r="H739" s="74">
        <f t="shared" si="22"/>
        <v>0.8012480237011701</v>
      </c>
      <c r="I739" s="118">
        <f t="shared" si="23"/>
        <v>4.5801463962662781E-5</v>
      </c>
      <c r="J739" s="119">
        <v>10.696</v>
      </c>
      <c r="K739" s="119">
        <v>64.8998947368421</v>
      </c>
      <c r="M739"/>
      <c r="N739" s="161" t="s">
        <v>3248</v>
      </c>
    </row>
    <row r="740" spans="1:14" ht="12.75" x14ac:dyDescent="0.2">
      <c r="A740" s="116" t="s">
        <v>2101</v>
      </c>
      <c r="B740" s="59" t="s">
        <v>420</v>
      </c>
      <c r="C740" s="59" t="s">
        <v>871</v>
      </c>
      <c r="D740" s="116" t="s">
        <v>210</v>
      </c>
      <c r="E740" s="116" t="s">
        <v>998</v>
      </c>
      <c r="F740" s="117">
        <v>0.66554367000000003</v>
      </c>
      <c r="G740" s="117">
        <v>1.3462768799999998</v>
      </c>
      <c r="H740" s="74">
        <f t="shared" si="22"/>
        <v>-0.50564131354614061</v>
      </c>
      <c r="I740" s="118">
        <f t="shared" si="23"/>
        <v>4.4970351528449204E-5</v>
      </c>
      <c r="J740" s="119">
        <v>16.509666259999999</v>
      </c>
      <c r="K740" s="119">
        <v>12.826263157894701</v>
      </c>
      <c r="M740"/>
      <c r="N740" s="161" t="s">
        <v>3248</v>
      </c>
    </row>
    <row r="741" spans="1:14" ht="12.75" x14ac:dyDescent="0.2">
      <c r="A741" s="116" t="s">
        <v>1048</v>
      </c>
      <c r="B741" s="59" t="s">
        <v>1205</v>
      </c>
      <c r="C741" s="59" t="s">
        <v>483</v>
      </c>
      <c r="D741" s="116" t="s">
        <v>210</v>
      </c>
      <c r="E741" s="116" t="s">
        <v>998</v>
      </c>
      <c r="F741" s="117">
        <v>0.66371391000000002</v>
      </c>
      <c r="G741" s="117">
        <v>0.27409911999999997</v>
      </c>
      <c r="H741" s="74">
        <f t="shared" si="22"/>
        <v>1.4214375806824919</v>
      </c>
      <c r="I741" s="118">
        <f t="shared" si="23"/>
        <v>4.4846715839129676E-5</v>
      </c>
      <c r="J741" s="119">
        <v>21.02206988</v>
      </c>
      <c r="K741" s="119">
        <v>260.055105263158</v>
      </c>
      <c r="M741"/>
      <c r="N741" s="161" t="s">
        <v>3248</v>
      </c>
    </row>
    <row r="742" spans="1:14" ht="12.75" x14ac:dyDescent="0.2">
      <c r="A742" s="116" t="s">
        <v>1955</v>
      </c>
      <c r="B742" s="59" t="s">
        <v>1377</v>
      </c>
      <c r="C742" s="59" t="s">
        <v>951</v>
      </c>
      <c r="D742" s="116" t="s">
        <v>211</v>
      </c>
      <c r="E742" s="116" t="s">
        <v>212</v>
      </c>
      <c r="F742" s="117">
        <v>0.66147688000000004</v>
      </c>
      <c r="G742" s="117">
        <v>0.14467335000000001</v>
      </c>
      <c r="H742" s="74">
        <f t="shared" si="22"/>
        <v>3.5722096018375193</v>
      </c>
      <c r="I742" s="118">
        <f t="shared" si="23"/>
        <v>4.4695561181645388E-5</v>
      </c>
      <c r="J742" s="119">
        <v>16.557112780000001</v>
      </c>
      <c r="K742" s="119">
        <v>23.918894736842098</v>
      </c>
      <c r="M742"/>
      <c r="N742" s="161" t="s">
        <v>3248</v>
      </c>
    </row>
    <row r="743" spans="1:14" ht="12.75" x14ac:dyDescent="0.2">
      <c r="A743" s="116" t="s">
        <v>1877</v>
      </c>
      <c r="B743" s="59" t="s">
        <v>274</v>
      </c>
      <c r="C743" s="59" t="s">
        <v>1861</v>
      </c>
      <c r="D743" s="116" t="s">
        <v>211</v>
      </c>
      <c r="E743" s="116" t="s">
        <v>212</v>
      </c>
      <c r="F743" s="117">
        <v>0.65818568999999993</v>
      </c>
      <c r="G743" s="117">
        <v>0.32611908000000001</v>
      </c>
      <c r="H743" s="74">
        <f t="shared" si="22"/>
        <v>1.0182372954075545</v>
      </c>
      <c r="I743" s="118">
        <f t="shared" si="23"/>
        <v>4.4473177620778646E-5</v>
      </c>
      <c r="J743" s="119">
        <v>35.752748889999999</v>
      </c>
      <c r="K743" s="119">
        <v>18.406631578947401</v>
      </c>
      <c r="M743"/>
      <c r="N743" s="161" t="s">
        <v>3248</v>
      </c>
    </row>
    <row r="744" spans="1:14" ht="12.75" x14ac:dyDescent="0.2">
      <c r="A744" s="116" t="s">
        <v>2401</v>
      </c>
      <c r="B744" s="59" t="s">
        <v>202</v>
      </c>
      <c r="C744" s="59" t="s">
        <v>870</v>
      </c>
      <c r="D744" s="116" t="s">
        <v>210</v>
      </c>
      <c r="E744" s="116" t="s">
        <v>2912</v>
      </c>
      <c r="F744" s="117">
        <v>0.65638630000000009</v>
      </c>
      <c r="G744" s="117">
        <v>2.8253150000000001E-2</v>
      </c>
      <c r="H744" s="74">
        <f t="shared" si="22"/>
        <v>22.232322767549814</v>
      </c>
      <c r="I744" s="118">
        <f t="shared" si="23"/>
        <v>4.4351594012543339E-5</v>
      </c>
      <c r="J744" s="119">
        <v>39.569340229999995</v>
      </c>
      <c r="K744" s="119">
        <v>16.455210526315799</v>
      </c>
      <c r="M744"/>
      <c r="N744" s="161" t="s">
        <v>3248</v>
      </c>
    </row>
    <row r="745" spans="1:14" ht="12.75" x14ac:dyDescent="0.2">
      <c r="A745" s="116" t="s">
        <v>2483</v>
      </c>
      <c r="B745" s="59" t="s">
        <v>2484</v>
      </c>
      <c r="C745" s="59" t="s">
        <v>148</v>
      </c>
      <c r="D745" s="116" t="s">
        <v>812</v>
      </c>
      <c r="E745" s="116" t="s">
        <v>998</v>
      </c>
      <c r="F745" s="117">
        <v>0.65496394999999996</v>
      </c>
      <c r="G745" s="117">
        <v>0.22345666</v>
      </c>
      <c r="H745" s="74">
        <f t="shared" si="22"/>
        <v>1.9310558476977144</v>
      </c>
      <c r="I745" s="118">
        <f t="shared" si="23"/>
        <v>4.4255486751097222E-5</v>
      </c>
      <c r="J745" s="119">
        <v>29.172598732514601</v>
      </c>
      <c r="K745" s="119">
        <v>42.0095263157895</v>
      </c>
      <c r="M745"/>
      <c r="N745" s="161" t="s">
        <v>3248</v>
      </c>
    </row>
    <row r="746" spans="1:14" ht="12.75" x14ac:dyDescent="0.2">
      <c r="A746" s="116" t="s">
        <v>2295</v>
      </c>
      <c r="B746" s="59" t="s">
        <v>2862</v>
      </c>
      <c r="C746" s="59" t="s">
        <v>148</v>
      </c>
      <c r="D746" s="116" t="s">
        <v>211</v>
      </c>
      <c r="E746" s="116" t="s">
        <v>998</v>
      </c>
      <c r="F746" s="117">
        <v>0.65260705000000008</v>
      </c>
      <c r="G746" s="117">
        <v>1.07911041</v>
      </c>
      <c r="H746" s="74">
        <f t="shared" si="22"/>
        <v>-0.39523607227549584</v>
      </c>
      <c r="I746" s="118">
        <f t="shared" si="23"/>
        <v>4.4096232555925634E-5</v>
      </c>
      <c r="J746" s="119">
        <v>244.24375254522872</v>
      </c>
      <c r="K746" s="119">
        <v>35.460052631578897</v>
      </c>
      <c r="M746"/>
      <c r="N746" s="161" t="s">
        <v>3248</v>
      </c>
    </row>
    <row r="747" spans="1:14" ht="12.75" x14ac:dyDescent="0.2">
      <c r="A747" s="116" t="s">
        <v>2725</v>
      </c>
      <c r="B747" s="59" t="s">
        <v>2180</v>
      </c>
      <c r="C747" s="59" t="s">
        <v>1897</v>
      </c>
      <c r="D747" s="116" t="s">
        <v>210</v>
      </c>
      <c r="E747" s="116" t="s">
        <v>998</v>
      </c>
      <c r="F747" s="117">
        <v>0.63725953000000002</v>
      </c>
      <c r="G747" s="117">
        <v>1.76345464</v>
      </c>
      <c r="H747" s="74">
        <f t="shared" si="22"/>
        <v>-0.63863004154164127</v>
      </c>
      <c r="I747" s="118">
        <f t="shared" si="23"/>
        <v>4.3059210643464343E-5</v>
      </c>
      <c r="J747" s="119">
        <v>10.999484065400001</v>
      </c>
      <c r="K747" s="119">
        <v>48.728999999999999</v>
      </c>
      <c r="M747"/>
      <c r="N747" s="161" t="s">
        <v>3248</v>
      </c>
    </row>
    <row r="748" spans="1:14" ht="12.75" x14ac:dyDescent="0.2">
      <c r="A748" s="116" t="s">
        <v>3249</v>
      </c>
      <c r="B748" s="59" t="s">
        <v>3250</v>
      </c>
      <c r="C748" s="59" t="s">
        <v>875</v>
      </c>
      <c r="D748" s="116" t="s">
        <v>812</v>
      </c>
      <c r="E748" s="116" t="s">
        <v>998</v>
      </c>
      <c r="F748" s="117">
        <v>0.63545037999999998</v>
      </c>
      <c r="G748" s="117">
        <v>3.6127080550000001</v>
      </c>
      <c r="H748" s="74">
        <f t="shared" si="22"/>
        <v>-0.82410691084751941</v>
      </c>
      <c r="I748" s="118">
        <f t="shared" si="23"/>
        <v>4.2936967558397216E-5</v>
      </c>
      <c r="J748" s="119">
        <v>38.917999999999999</v>
      </c>
      <c r="K748" s="119">
        <v>208.55526315789501</v>
      </c>
      <c r="M748"/>
      <c r="N748" s="161" t="s">
        <v>3248</v>
      </c>
    </row>
    <row r="749" spans="1:14" ht="12.75" x14ac:dyDescent="0.2">
      <c r="A749" s="116" t="s">
        <v>2874</v>
      </c>
      <c r="B749" s="59" t="s">
        <v>2875</v>
      </c>
      <c r="C749" s="59" t="s">
        <v>877</v>
      </c>
      <c r="D749" s="116" t="s">
        <v>211</v>
      </c>
      <c r="E749" s="116" t="s">
        <v>212</v>
      </c>
      <c r="F749" s="117">
        <v>0.63538881999999997</v>
      </c>
      <c r="G749" s="117">
        <v>0.32348202000000004</v>
      </c>
      <c r="H749" s="74">
        <f t="shared" si="22"/>
        <v>0.96421680562029355</v>
      </c>
      <c r="I749" s="118">
        <f t="shared" si="23"/>
        <v>4.293280798936384E-5</v>
      </c>
      <c r="J749" s="119">
        <v>111.75152569000001</v>
      </c>
      <c r="K749" s="119">
        <v>44.327210526315802</v>
      </c>
      <c r="M749"/>
      <c r="N749" s="161" t="s">
        <v>3248</v>
      </c>
    </row>
    <row r="750" spans="1:14" ht="12.75" x14ac:dyDescent="0.2">
      <c r="A750" s="116" t="s">
        <v>1914</v>
      </c>
      <c r="B750" s="59" t="s">
        <v>1915</v>
      </c>
      <c r="C750" s="59" t="s">
        <v>148</v>
      </c>
      <c r="D750" s="116" t="s">
        <v>812</v>
      </c>
      <c r="E750" s="116" t="s">
        <v>212</v>
      </c>
      <c r="F750" s="117">
        <v>0.62331064000000003</v>
      </c>
      <c r="G750" s="117">
        <v>1.3527828100000001</v>
      </c>
      <c r="H750" s="74">
        <f t="shared" si="22"/>
        <v>-0.53923820188105442</v>
      </c>
      <c r="I750" s="118">
        <f t="shared" si="23"/>
        <v>4.2116693247525969E-5</v>
      </c>
      <c r="J750" s="119">
        <v>153.40423467738</v>
      </c>
      <c r="K750" s="119">
        <v>64.592421052631593</v>
      </c>
      <c r="M750"/>
      <c r="N750" s="161" t="s">
        <v>3248</v>
      </c>
    </row>
    <row r="751" spans="1:14" ht="12.75" x14ac:dyDescent="0.2">
      <c r="A751" s="116" t="s">
        <v>2304</v>
      </c>
      <c r="B751" s="59" t="s">
        <v>2870</v>
      </c>
      <c r="C751" s="59" t="s">
        <v>148</v>
      </c>
      <c r="D751" s="116" t="s">
        <v>211</v>
      </c>
      <c r="E751" s="116" t="s">
        <v>998</v>
      </c>
      <c r="F751" s="117">
        <v>0.62146544999999997</v>
      </c>
      <c r="G751" s="117">
        <v>1.1569554399999999</v>
      </c>
      <c r="H751" s="74">
        <f t="shared" si="22"/>
        <v>-0.46284409190383335</v>
      </c>
      <c r="I751" s="118">
        <f t="shared" si="23"/>
        <v>4.1992014963174194E-5</v>
      </c>
      <c r="J751" s="119">
        <v>119.656172628175</v>
      </c>
      <c r="K751" s="119">
        <v>32.973578947368402</v>
      </c>
      <c r="M751"/>
      <c r="N751" s="161" t="s">
        <v>3248</v>
      </c>
    </row>
    <row r="752" spans="1:14" ht="12.75" x14ac:dyDescent="0.2">
      <c r="A752" s="116" t="s">
        <v>1586</v>
      </c>
      <c r="B752" s="59" t="s">
        <v>1587</v>
      </c>
      <c r="C752" s="59" t="s">
        <v>148</v>
      </c>
      <c r="D752" s="116" t="s">
        <v>812</v>
      </c>
      <c r="E752" s="116" t="s">
        <v>212</v>
      </c>
      <c r="F752" s="117">
        <v>0.62093244999999997</v>
      </c>
      <c r="G752" s="117">
        <v>0.32107901</v>
      </c>
      <c r="H752" s="74">
        <f t="shared" si="22"/>
        <v>0.93389300035527079</v>
      </c>
      <c r="I752" s="118">
        <f t="shared" si="23"/>
        <v>4.1956000500945649E-5</v>
      </c>
      <c r="J752" s="119">
        <v>21.296445669788302</v>
      </c>
      <c r="K752" s="119">
        <v>98.196526315789498</v>
      </c>
      <c r="M752"/>
      <c r="N752" s="161" t="s">
        <v>3248</v>
      </c>
    </row>
    <row r="753" spans="1:14" ht="12.75" x14ac:dyDescent="0.2">
      <c r="A753" s="116" t="s">
        <v>2564</v>
      </c>
      <c r="B753" s="59" t="s">
        <v>219</v>
      </c>
      <c r="C753" s="59" t="s">
        <v>876</v>
      </c>
      <c r="D753" s="116" t="s">
        <v>210</v>
      </c>
      <c r="E753" s="116" t="s">
        <v>212</v>
      </c>
      <c r="F753" s="117">
        <v>0.61981259900000008</v>
      </c>
      <c r="G753" s="117">
        <v>2.2046806869999998</v>
      </c>
      <c r="H753" s="74">
        <f t="shared" si="22"/>
        <v>-0.71886513876827907</v>
      </c>
      <c r="I753" s="118">
        <f t="shared" si="23"/>
        <v>4.1880332899555225E-5</v>
      </c>
      <c r="J753" s="119">
        <v>249.57426340000001</v>
      </c>
      <c r="K753" s="119">
        <v>42.855684210526299</v>
      </c>
      <c r="M753"/>
      <c r="N753" s="161" t="s">
        <v>3248</v>
      </c>
    </row>
    <row r="754" spans="1:14" ht="12.75" x14ac:dyDescent="0.2">
      <c r="A754" s="116" t="s">
        <v>1699</v>
      </c>
      <c r="B754" s="59" t="s">
        <v>968</v>
      </c>
      <c r="C754" s="59" t="s">
        <v>650</v>
      </c>
      <c r="D754" s="116" t="s">
        <v>210</v>
      </c>
      <c r="E754" s="116" t="s">
        <v>998</v>
      </c>
      <c r="F754" s="117">
        <v>0.61139641500000008</v>
      </c>
      <c r="G754" s="117">
        <v>3.5851675599999999</v>
      </c>
      <c r="H754" s="74">
        <f t="shared" si="22"/>
        <v>-0.82946503761179846</v>
      </c>
      <c r="I754" s="118">
        <f t="shared" si="23"/>
        <v>4.1311656838060848E-5</v>
      </c>
      <c r="J754" s="119">
        <v>30.742049033410002</v>
      </c>
      <c r="K754" s="119">
        <v>103.361578947368</v>
      </c>
      <c r="M754"/>
      <c r="N754" s="161" t="s">
        <v>3248</v>
      </c>
    </row>
    <row r="755" spans="1:14" ht="12.75" x14ac:dyDescent="0.2">
      <c r="A755" s="116" t="s">
        <v>2737</v>
      </c>
      <c r="B755" s="59" t="s">
        <v>2182</v>
      </c>
      <c r="C755" s="59" t="s">
        <v>1897</v>
      </c>
      <c r="D755" s="116" t="s">
        <v>210</v>
      </c>
      <c r="E755" s="116" t="s">
        <v>998</v>
      </c>
      <c r="F755" s="117">
        <v>0.59549326999999996</v>
      </c>
      <c r="G755" s="117">
        <v>1.9164E-2</v>
      </c>
      <c r="H755" s="74">
        <f t="shared" si="22"/>
        <v>30.07353736171989</v>
      </c>
      <c r="I755" s="118">
        <f t="shared" si="23"/>
        <v>4.0237091706883354E-5</v>
      </c>
      <c r="J755" s="119">
        <v>0.81234510840000007</v>
      </c>
      <c r="K755" s="119">
        <v>10.3261578947368</v>
      </c>
      <c r="M755"/>
      <c r="N755" s="161" t="s">
        <v>3248</v>
      </c>
    </row>
    <row r="756" spans="1:14" ht="12.75" x14ac:dyDescent="0.2">
      <c r="A756" s="116" t="s">
        <v>2475</v>
      </c>
      <c r="B756" s="59" t="s">
        <v>2476</v>
      </c>
      <c r="C756" s="59" t="s">
        <v>951</v>
      </c>
      <c r="D756" s="116" t="s">
        <v>211</v>
      </c>
      <c r="E756" s="116" t="s">
        <v>212</v>
      </c>
      <c r="F756" s="117">
        <v>0.58991930000000004</v>
      </c>
      <c r="G756" s="117">
        <v>0.84111859999999994</v>
      </c>
      <c r="H756" s="74">
        <f t="shared" si="22"/>
        <v>-0.29864908468318252</v>
      </c>
      <c r="I756" s="118">
        <f t="shared" si="23"/>
        <v>3.9860462190883257E-5</v>
      </c>
      <c r="J756" s="119">
        <v>14.770802679999999</v>
      </c>
      <c r="K756" s="119">
        <v>25.887631578947399</v>
      </c>
      <c r="M756"/>
      <c r="N756" s="161" t="s">
        <v>3248</v>
      </c>
    </row>
    <row r="757" spans="1:14" ht="12.75" x14ac:dyDescent="0.2">
      <c r="A757" s="116" t="s">
        <v>1697</v>
      </c>
      <c r="B757" s="59" t="s">
        <v>966</v>
      </c>
      <c r="C757" s="59" t="s">
        <v>650</v>
      </c>
      <c r="D757" s="116" t="s">
        <v>210</v>
      </c>
      <c r="E757" s="116" t="s">
        <v>998</v>
      </c>
      <c r="F757" s="117">
        <v>0.57652993000000008</v>
      </c>
      <c r="G757" s="117">
        <v>5.5365610999999995E-2</v>
      </c>
      <c r="H757" s="74">
        <f t="shared" si="22"/>
        <v>9.4131412908998708</v>
      </c>
      <c r="I757" s="118">
        <f t="shared" si="23"/>
        <v>3.895575119626968E-5</v>
      </c>
      <c r="J757" s="119">
        <v>6.5124897587200001</v>
      </c>
      <c r="K757" s="119">
        <v>125.71121052631599</v>
      </c>
      <c r="M757"/>
      <c r="N757" s="161" t="s">
        <v>3248</v>
      </c>
    </row>
    <row r="758" spans="1:14" ht="12.75" x14ac:dyDescent="0.2">
      <c r="A758" s="116" t="s">
        <v>2458</v>
      </c>
      <c r="B758" s="59" t="s">
        <v>2459</v>
      </c>
      <c r="C758" s="59" t="s">
        <v>875</v>
      </c>
      <c r="D758" s="116" t="s">
        <v>211</v>
      </c>
      <c r="E758" s="116" t="s">
        <v>212</v>
      </c>
      <c r="F758" s="117">
        <v>0.56919212500000005</v>
      </c>
      <c r="G758" s="117">
        <v>0.93252051000000002</v>
      </c>
      <c r="H758" s="74">
        <f t="shared" si="22"/>
        <v>-0.38961972536132206</v>
      </c>
      <c r="I758" s="118">
        <f t="shared" si="23"/>
        <v>3.845994050018536E-5</v>
      </c>
      <c r="J758" s="119">
        <v>69.384936046857192</v>
      </c>
      <c r="K758" s="119">
        <v>28.986736842105302</v>
      </c>
      <c r="M758"/>
      <c r="N758" s="161" t="s">
        <v>3248</v>
      </c>
    </row>
    <row r="759" spans="1:14" ht="12.75" x14ac:dyDescent="0.2">
      <c r="A759" s="116" t="s">
        <v>3256</v>
      </c>
      <c r="B759" s="59" t="s">
        <v>3258</v>
      </c>
      <c r="C759" s="59" t="s">
        <v>650</v>
      </c>
      <c r="D759" s="116" t="s">
        <v>211</v>
      </c>
      <c r="E759" s="116" t="s">
        <v>212</v>
      </c>
      <c r="F759" s="117">
        <v>0.56431691000000006</v>
      </c>
      <c r="G759" s="117">
        <v>6.451395E-2</v>
      </c>
      <c r="H759" s="74">
        <f t="shared" si="22"/>
        <v>7.7472075419347295</v>
      </c>
      <c r="I759" s="118">
        <f t="shared" si="23"/>
        <v>3.8130525403612106E-5</v>
      </c>
      <c r="J759" s="119">
        <v>8.4282973235999994E-2</v>
      </c>
      <c r="K759" s="119">
        <v>82.258578947368406</v>
      </c>
      <c r="M759"/>
      <c r="N759" s="161" t="s">
        <v>3248</v>
      </c>
    </row>
    <row r="760" spans="1:14" ht="12.75" x14ac:dyDescent="0.2">
      <c r="A760" s="116" t="s">
        <v>2392</v>
      </c>
      <c r="B760" s="59" t="s">
        <v>946</v>
      </c>
      <c r="C760" s="59" t="s">
        <v>870</v>
      </c>
      <c r="D760" s="116" t="s">
        <v>210</v>
      </c>
      <c r="E760" s="116" t="s">
        <v>2912</v>
      </c>
      <c r="F760" s="117">
        <v>0.54728326000000005</v>
      </c>
      <c r="G760" s="117">
        <v>0.49099727300000001</v>
      </c>
      <c r="H760" s="74">
        <f t="shared" si="22"/>
        <v>0.11463604809063788</v>
      </c>
      <c r="I760" s="118">
        <f t="shared" si="23"/>
        <v>3.6979572787215695E-5</v>
      </c>
      <c r="J760" s="119">
        <v>310.77957504</v>
      </c>
      <c r="K760" s="119">
        <v>18.0172631578947</v>
      </c>
      <c r="M760"/>
      <c r="N760" s="161" t="s">
        <v>3248</v>
      </c>
    </row>
    <row r="761" spans="1:14" ht="12.75" x14ac:dyDescent="0.2">
      <c r="A761" s="116" t="s">
        <v>2589</v>
      </c>
      <c r="B761" s="59" t="s">
        <v>571</v>
      </c>
      <c r="C761" s="59" t="s">
        <v>876</v>
      </c>
      <c r="D761" s="116" t="s">
        <v>211</v>
      </c>
      <c r="E761" s="116" t="s">
        <v>998</v>
      </c>
      <c r="F761" s="117">
        <v>0.5329652290000001</v>
      </c>
      <c r="G761" s="117">
        <v>0.39172751899999997</v>
      </c>
      <c r="H761" s="74">
        <f t="shared" si="22"/>
        <v>0.36055090119925981</v>
      </c>
      <c r="I761" s="118">
        <f t="shared" si="23"/>
        <v>3.6012112774764171E-5</v>
      </c>
      <c r="J761" s="119">
        <v>714.94036200000005</v>
      </c>
      <c r="K761" s="119">
        <v>7.5074736842105301</v>
      </c>
      <c r="M761"/>
      <c r="N761" s="161" t="s">
        <v>3248</v>
      </c>
    </row>
    <row r="762" spans="1:14" ht="12.75" x14ac:dyDescent="0.2">
      <c r="A762" s="116" t="s">
        <v>2068</v>
      </c>
      <c r="B762" s="116" t="s">
        <v>213</v>
      </c>
      <c r="C762" s="116" t="s">
        <v>871</v>
      </c>
      <c r="D762" s="116" t="s">
        <v>210</v>
      </c>
      <c r="E762" s="116" t="s">
        <v>998</v>
      </c>
      <c r="F762" s="117">
        <v>0.52414700000000003</v>
      </c>
      <c r="G762" s="117">
        <v>0.52527578000000008</v>
      </c>
      <c r="H762" s="74">
        <f t="shared" si="22"/>
        <v>-2.1489283210431864E-3</v>
      </c>
      <c r="I762" s="118">
        <f t="shared" si="23"/>
        <v>3.5416270794945828E-5</v>
      </c>
      <c r="J762" s="119">
        <v>6.0393024400000002</v>
      </c>
      <c r="K762" s="119">
        <v>12.194263157894699</v>
      </c>
      <c r="M762"/>
      <c r="N762" s="161" t="s">
        <v>3248</v>
      </c>
    </row>
    <row r="763" spans="1:14" ht="12.75" x14ac:dyDescent="0.2">
      <c r="A763" s="116" t="s">
        <v>1971</v>
      </c>
      <c r="B763" s="59" t="s">
        <v>1</v>
      </c>
      <c r="C763" s="59" t="s">
        <v>951</v>
      </c>
      <c r="D763" s="116" t="s">
        <v>211</v>
      </c>
      <c r="E763" s="116" t="s">
        <v>212</v>
      </c>
      <c r="F763" s="117">
        <v>0.51705350000000005</v>
      </c>
      <c r="G763" s="117">
        <v>1.1650581299999998</v>
      </c>
      <c r="H763" s="74">
        <f t="shared" si="22"/>
        <v>-0.55619939753564052</v>
      </c>
      <c r="I763" s="118">
        <f t="shared" si="23"/>
        <v>3.4936967628307564E-5</v>
      </c>
      <c r="J763" s="119">
        <v>116.81250203</v>
      </c>
      <c r="K763" s="119">
        <v>18.615842105263201</v>
      </c>
      <c r="M763"/>
      <c r="N763" s="161" t="s">
        <v>3248</v>
      </c>
    </row>
    <row r="764" spans="1:14" ht="12.75" x14ac:dyDescent="0.2">
      <c r="A764" s="116" t="s">
        <v>2534</v>
      </c>
      <c r="B764" s="59" t="s">
        <v>572</v>
      </c>
      <c r="C764" s="59" t="s">
        <v>876</v>
      </c>
      <c r="D764" s="116" t="s">
        <v>211</v>
      </c>
      <c r="E764" s="116" t="s">
        <v>998</v>
      </c>
      <c r="F764" s="117">
        <v>0.51454917999999994</v>
      </c>
      <c r="G764" s="117">
        <v>2.3715578100000001</v>
      </c>
      <c r="H764" s="74">
        <f t="shared" si="22"/>
        <v>-0.78303325441600768</v>
      </c>
      <c r="I764" s="118">
        <f t="shared" si="23"/>
        <v>3.476775235992445E-5</v>
      </c>
      <c r="J764" s="119">
        <v>441.3325011</v>
      </c>
      <c r="K764" s="119">
        <v>9.12705263157895</v>
      </c>
      <c r="M764"/>
      <c r="N764" s="161" t="s">
        <v>3248</v>
      </c>
    </row>
    <row r="765" spans="1:14" ht="12.75" x14ac:dyDescent="0.2">
      <c r="A765" s="116" t="s">
        <v>1970</v>
      </c>
      <c r="B765" s="59" t="s">
        <v>1012</v>
      </c>
      <c r="C765" s="59" t="s">
        <v>951</v>
      </c>
      <c r="D765" s="116" t="s">
        <v>211</v>
      </c>
      <c r="E765" s="116" t="s">
        <v>212</v>
      </c>
      <c r="F765" s="117">
        <v>0.50877494000000001</v>
      </c>
      <c r="G765" s="117">
        <v>1.3376534099999999</v>
      </c>
      <c r="H765" s="74">
        <f t="shared" si="22"/>
        <v>-0.6196511471532824</v>
      </c>
      <c r="I765" s="118">
        <f t="shared" si="23"/>
        <v>3.4377590730696381E-5</v>
      </c>
      <c r="J765" s="119">
        <v>27.044929270000001</v>
      </c>
      <c r="K765" s="119">
        <v>44.989157894736799</v>
      </c>
      <c r="M765"/>
      <c r="N765" s="161" t="s">
        <v>3248</v>
      </c>
    </row>
    <row r="766" spans="1:14" ht="12.75" x14ac:dyDescent="0.2">
      <c r="A766" s="116" t="s">
        <v>1695</v>
      </c>
      <c r="B766" s="59" t="s">
        <v>970</v>
      </c>
      <c r="C766" s="59" t="s">
        <v>650</v>
      </c>
      <c r="D766" s="116" t="s">
        <v>210</v>
      </c>
      <c r="E766" s="116" t="s">
        <v>998</v>
      </c>
      <c r="F766" s="117">
        <v>0.50406013000000005</v>
      </c>
      <c r="G766" s="117">
        <v>1.0776333570000001</v>
      </c>
      <c r="H766" s="74">
        <f t="shared" si="22"/>
        <v>-0.53225266578306185</v>
      </c>
      <c r="I766" s="118">
        <f t="shared" si="23"/>
        <v>3.4059014095312191E-5</v>
      </c>
      <c r="J766" s="119">
        <v>91.638863949599994</v>
      </c>
      <c r="K766" s="119">
        <v>104.61499999999999</v>
      </c>
      <c r="M766"/>
      <c r="N766" s="161" t="s">
        <v>3248</v>
      </c>
    </row>
    <row r="767" spans="1:14" ht="12.75" x14ac:dyDescent="0.2">
      <c r="A767" s="116" t="s">
        <v>1973</v>
      </c>
      <c r="B767" s="59" t="s">
        <v>1010</v>
      </c>
      <c r="C767" s="59" t="s">
        <v>951</v>
      </c>
      <c r="D767" s="116" t="s">
        <v>211</v>
      </c>
      <c r="E767" s="116" t="s">
        <v>212</v>
      </c>
      <c r="F767" s="117">
        <v>0.50325989000000004</v>
      </c>
      <c r="G767" s="117">
        <v>0.15539164999999999</v>
      </c>
      <c r="H767" s="74">
        <f t="shared" si="22"/>
        <v>2.2386546510060228</v>
      </c>
      <c r="I767" s="118">
        <f t="shared" si="23"/>
        <v>3.40049424006522E-5</v>
      </c>
      <c r="J767" s="119">
        <v>154.35140158000002</v>
      </c>
      <c r="K767" s="119">
        <v>36.720842105263202</v>
      </c>
      <c r="M767"/>
      <c r="N767" s="161" t="s">
        <v>3248</v>
      </c>
    </row>
    <row r="768" spans="1:14" ht="12.75" x14ac:dyDescent="0.2">
      <c r="A768" s="116" t="s">
        <v>1975</v>
      </c>
      <c r="B768" s="59" t="s">
        <v>1014</v>
      </c>
      <c r="C768" s="59" t="s">
        <v>951</v>
      </c>
      <c r="D768" s="116" t="s">
        <v>211</v>
      </c>
      <c r="E768" s="116" t="s">
        <v>212</v>
      </c>
      <c r="F768" s="117">
        <v>0.49775301</v>
      </c>
      <c r="G768" s="117">
        <v>6.7610480000000001E-2</v>
      </c>
      <c r="H768" s="74">
        <f t="shared" si="22"/>
        <v>6.3620688686132683</v>
      </c>
      <c r="I768" s="118">
        <f t="shared" si="23"/>
        <v>3.3632846112177269E-5</v>
      </c>
      <c r="J768" s="119">
        <v>20.433801640000002</v>
      </c>
      <c r="K768" s="119">
        <v>42.634736842105298</v>
      </c>
      <c r="M768"/>
      <c r="N768" s="161" t="s">
        <v>3248</v>
      </c>
    </row>
    <row r="769" spans="1:14" ht="12.75" x14ac:dyDescent="0.2">
      <c r="A769" s="116" t="s">
        <v>2239</v>
      </c>
      <c r="B769" s="59" t="s">
        <v>810</v>
      </c>
      <c r="C769" s="59" t="s">
        <v>483</v>
      </c>
      <c r="D769" s="116" t="s">
        <v>210</v>
      </c>
      <c r="E769" s="116" t="s">
        <v>998</v>
      </c>
      <c r="F769" s="117">
        <v>0.48363846999999999</v>
      </c>
      <c r="G769" s="117">
        <v>0.24161601000000002</v>
      </c>
      <c r="H769" s="74">
        <f t="shared" si="22"/>
        <v>1.001682214684366</v>
      </c>
      <c r="I769" s="118">
        <f t="shared" si="23"/>
        <v>3.2679135853822078E-5</v>
      </c>
      <c r="J769" s="119">
        <v>9.334637279999999</v>
      </c>
      <c r="K769" s="119">
        <v>188.94926315789499</v>
      </c>
      <c r="M769"/>
      <c r="N769" s="161" t="s">
        <v>3248</v>
      </c>
    </row>
    <row r="770" spans="1:14" ht="12.75" x14ac:dyDescent="0.2">
      <c r="A770" s="116" t="s">
        <v>1868</v>
      </c>
      <c r="B770" s="59" t="s">
        <v>39</v>
      </c>
      <c r="C770" s="59" t="s">
        <v>1861</v>
      </c>
      <c r="D770" s="116" t="s">
        <v>211</v>
      </c>
      <c r="E770" s="116" t="s">
        <v>212</v>
      </c>
      <c r="F770" s="117">
        <v>0.48254468</v>
      </c>
      <c r="G770" s="117">
        <v>2.1100145750000001</v>
      </c>
      <c r="H770" s="74">
        <f t="shared" si="22"/>
        <v>-0.77130741857553287</v>
      </c>
      <c r="I770" s="118">
        <f t="shared" si="23"/>
        <v>3.2605229177197385E-5</v>
      </c>
      <c r="J770" s="119">
        <v>20.484326096973003</v>
      </c>
      <c r="K770" s="119">
        <v>26.9072631578947</v>
      </c>
      <c r="M770"/>
      <c r="N770" s="161" t="s">
        <v>3248</v>
      </c>
    </row>
    <row r="771" spans="1:14" ht="12.75" x14ac:dyDescent="0.2">
      <c r="A771" s="116" t="s">
        <v>2613</v>
      </c>
      <c r="B771" s="59" t="s">
        <v>2611</v>
      </c>
      <c r="C771" s="59" t="s">
        <v>871</v>
      </c>
      <c r="D771" s="116" t="s">
        <v>210</v>
      </c>
      <c r="E771" s="116" t="s">
        <v>998</v>
      </c>
      <c r="F771" s="117">
        <v>0.48098321500000002</v>
      </c>
      <c r="G771" s="117">
        <v>0.13763918999999999</v>
      </c>
      <c r="H771" s="74">
        <f t="shared" si="22"/>
        <v>2.4945222723266536</v>
      </c>
      <c r="I771" s="118">
        <f t="shared" si="23"/>
        <v>3.2499722005970942E-5</v>
      </c>
      <c r="J771" s="119">
        <v>9.3351677599999991</v>
      </c>
      <c r="K771" s="119">
        <v>10.382315789473701</v>
      </c>
      <c r="M771"/>
      <c r="N771" s="161" t="s">
        <v>3248</v>
      </c>
    </row>
    <row r="772" spans="1:14" ht="12.75" x14ac:dyDescent="0.2">
      <c r="A772" s="116" t="s">
        <v>2941</v>
      </c>
      <c r="B772" s="59" t="s">
        <v>2942</v>
      </c>
      <c r="C772" s="59" t="s">
        <v>872</v>
      </c>
      <c r="D772" s="116" t="s">
        <v>210</v>
      </c>
      <c r="E772" s="116" t="s">
        <v>998</v>
      </c>
      <c r="F772" s="117">
        <v>0.47956930999999997</v>
      </c>
      <c r="G772" s="117">
        <v>2.18768633</v>
      </c>
      <c r="H772" s="74">
        <f t="shared" si="22"/>
        <v>-0.7807869878676803</v>
      </c>
      <c r="I772" s="118">
        <f t="shared" si="23"/>
        <v>3.2404185367664642E-5</v>
      </c>
      <c r="J772" s="119">
        <v>244.12380874999999</v>
      </c>
      <c r="K772" s="119">
        <v>12.0065789473684</v>
      </c>
      <c r="M772"/>
      <c r="N772" s="161" t="s">
        <v>3248</v>
      </c>
    </row>
    <row r="773" spans="1:14" ht="12.75" x14ac:dyDescent="0.2">
      <c r="A773" s="116" t="s">
        <v>2398</v>
      </c>
      <c r="B773" s="59" t="s">
        <v>199</v>
      </c>
      <c r="C773" s="59" t="s">
        <v>870</v>
      </c>
      <c r="D773" s="116" t="s">
        <v>210</v>
      </c>
      <c r="E773" s="116" t="s">
        <v>2912</v>
      </c>
      <c r="F773" s="117">
        <v>0.47930281000000002</v>
      </c>
      <c r="G773" s="117">
        <v>0.35046701000000002</v>
      </c>
      <c r="H773" s="74">
        <f t="shared" si="22"/>
        <v>0.36761177606987894</v>
      </c>
      <c r="I773" s="118">
        <f t="shared" si="23"/>
        <v>3.2386178136550376E-5</v>
      </c>
      <c r="J773" s="119">
        <v>48.943165919999998</v>
      </c>
      <c r="K773" s="119">
        <v>17.2204736842105</v>
      </c>
      <c r="M773"/>
      <c r="N773" s="161" t="s">
        <v>3248</v>
      </c>
    </row>
    <row r="774" spans="1:14" ht="12.75" x14ac:dyDescent="0.2">
      <c r="A774" s="116" t="s">
        <v>2964</v>
      </c>
      <c r="B774" s="59" t="s">
        <v>2965</v>
      </c>
      <c r="C774" s="59" t="s">
        <v>1861</v>
      </c>
      <c r="D774" s="116" t="s">
        <v>211</v>
      </c>
      <c r="E774" s="116" t="s">
        <v>212</v>
      </c>
      <c r="F774" s="117">
        <v>0.47606288000000002</v>
      </c>
      <c r="G774" s="117">
        <v>0.31631621000000004</v>
      </c>
      <c r="H774" s="74">
        <f t="shared" si="22"/>
        <v>0.50502207901390817</v>
      </c>
      <c r="I774" s="118">
        <f t="shared" si="23"/>
        <v>3.2167258180437552E-5</v>
      </c>
      <c r="J774" s="119">
        <v>68.670734659999994</v>
      </c>
      <c r="K774" s="119">
        <v>27.248263157894701</v>
      </c>
      <c r="M774"/>
      <c r="N774" s="161" t="s">
        <v>3248</v>
      </c>
    </row>
    <row r="775" spans="1:14" ht="12.75" x14ac:dyDescent="0.2">
      <c r="A775" s="116" t="s">
        <v>2938</v>
      </c>
      <c r="B775" s="59" t="s">
        <v>2945</v>
      </c>
      <c r="C775" s="59" t="s">
        <v>875</v>
      </c>
      <c r="D775" s="116" t="s">
        <v>812</v>
      </c>
      <c r="E775" s="116" t="s">
        <v>212</v>
      </c>
      <c r="F775" s="117">
        <v>0.473487035</v>
      </c>
      <c r="G775" s="117">
        <v>0.99184101899999999</v>
      </c>
      <c r="H775" s="74">
        <f t="shared" ref="H775:H838" si="24">IF(ISERROR(F775/G775-1),"",IF((F775/G775-1)&gt;10000%,"",F775/G775-1))</f>
        <v>-0.52261801445015654</v>
      </c>
      <c r="I775" s="118">
        <f t="shared" ref="I775:I838" si="25">F775/$F$1062</f>
        <v>3.1993210014473026E-5</v>
      </c>
      <c r="J775" s="119">
        <v>33.710575751261196</v>
      </c>
      <c r="K775" s="119">
        <v>22.0877894736842</v>
      </c>
      <c r="M775"/>
      <c r="N775" s="161" t="s">
        <v>3248</v>
      </c>
    </row>
    <row r="776" spans="1:14" ht="12.75" x14ac:dyDescent="0.2">
      <c r="A776" s="116" t="s">
        <v>2393</v>
      </c>
      <c r="B776" s="59" t="s">
        <v>1717</v>
      </c>
      <c r="C776" s="59" t="s">
        <v>870</v>
      </c>
      <c r="D776" s="116" t="s">
        <v>210</v>
      </c>
      <c r="E776" s="116" t="s">
        <v>2912</v>
      </c>
      <c r="F776" s="117">
        <v>0.4708328</v>
      </c>
      <c r="G776" s="117">
        <v>0.38985540000000002</v>
      </c>
      <c r="H776" s="74">
        <f t="shared" si="24"/>
        <v>0.20771137195996259</v>
      </c>
      <c r="I776" s="118">
        <f t="shared" si="25"/>
        <v>3.1813865087356352E-5</v>
      </c>
      <c r="J776" s="119">
        <v>11.564512650000001</v>
      </c>
      <c r="K776" s="119">
        <v>12.3518421052632</v>
      </c>
      <c r="M776"/>
      <c r="N776" s="161" t="s">
        <v>3248</v>
      </c>
    </row>
    <row r="777" spans="1:14" ht="12.75" x14ac:dyDescent="0.2">
      <c r="A777" s="116" t="s">
        <v>2324</v>
      </c>
      <c r="B777" s="59" t="s">
        <v>347</v>
      </c>
      <c r="C777" s="59" t="s">
        <v>1861</v>
      </c>
      <c r="D777" s="116" t="s">
        <v>211</v>
      </c>
      <c r="E777" s="116" t="s">
        <v>212</v>
      </c>
      <c r="F777" s="117">
        <v>0.46081193800000003</v>
      </c>
      <c r="G777" s="117">
        <v>0.100493365</v>
      </c>
      <c r="H777" s="74">
        <f t="shared" si="24"/>
        <v>3.585496146934676</v>
      </c>
      <c r="I777" s="118">
        <f t="shared" si="25"/>
        <v>3.1136761980421117E-5</v>
      </c>
      <c r="J777" s="119">
        <v>6.2198164299999998</v>
      </c>
      <c r="K777" s="119">
        <v>29.5429473684211</v>
      </c>
      <c r="M777"/>
      <c r="N777" s="161" t="s">
        <v>3248</v>
      </c>
    </row>
    <row r="778" spans="1:14" ht="12.75" x14ac:dyDescent="0.2">
      <c r="A778" s="116" t="s">
        <v>2447</v>
      </c>
      <c r="B778" s="59" t="s">
        <v>2441</v>
      </c>
      <c r="C778" s="59" t="s">
        <v>872</v>
      </c>
      <c r="D778" s="116" t="s">
        <v>210</v>
      </c>
      <c r="E778" s="116" t="s">
        <v>998</v>
      </c>
      <c r="F778" s="117">
        <v>0.45603466999999998</v>
      </c>
      <c r="G778" s="117">
        <v>0.33104328000000005</v>
      </c>
      <c r="H778" s="74">
        <f t="shared" si="24"/>
        <v>0.37756812341878643</v>
      </c>
      <c r="I778" s="118">
        <f t="shared" si="25"/>
        <v>3.0813965098729474E-5</v>
      </c>
      <c r="J778" s="119">
        <v>531.93357994579435</v>
      </c>
      <c r="K778" s="119">
        <v>25.634421052631598</v>
      </c>
      <c r="M778"/>
      <c r="N778" s="161" t="s">
        <v>3248</v>
      </c>
    </row>
    <row r="779" spans="1:14" ht="12.75" x14ac:dyDescent="0.2">
      <c r="A779" s="116" t="s">
        <v>2011</v>
      </c>
      <c r="B779" s="59" t="s">
        <v>1548</v>
      </c>
      <c r="C779" s="59" t="s">
        <v>951</v>
      </c>
      <c r="D779" s="116" t="s">
        <v>211</v>
      </c>
      <c r="E779" s="116" t="s">
        <v>212</v>
      </c>
      <c r="F779" s="117">
        <v>0.45279999999999998</v>
      </c>
      <c r="G779" s="117">
        <v>3.4922080000000002</v>
      </c>
      <c r="H779" s="74">
        <f t="shared" si="24"/>
        <v>-0.87033991102477293</v>
      </c>
      <c r="I779" s="118">
        <f t="shared" si="25"/>
        <v>3.0595400557384605E-5</v>
      </c>
      <c r="J779" s="119">
        <v>26.961663367739099</v>
      </c>
      <c r="K779" s="119">
        <v>12.4227368421053</v>
      </c>
      <c r="M779"/>
      <c r="N779" s="161" t="s">
        <v>3248</v>
      </c>
    </row>
    <row r="780" spans="1:14" ht="12.75" x14ac:dyDescent="0.2">
      <c r="A780" s="116" t="s">
        <v>2408</v>
      </c>
      <c r="B780" s="116" t="s">
        <v>302</v>
      </c>
      <c r="C780" s="116" t="s">
        <v>870</v>
      </c>
      <c r="D780" s="116" t="s">
        <v>210</v>
      </c>
      <c r="E780" s="116" t="s">
        <v>2912</v>
      </c>
      <c r="F780" s="117">
        <v>0.448036622</v>
      </c>
      <c r="G780" s="117">
        <v>1.3427416459999999</v>
      </c>
      <c r="H780" s="74">
        <f t="shared" si="24"/>
        <v>-0.66632700837522096</v>
      </c>
      <c r="I780" s="118">
        <f t="shared" si="25"/>
        <v>3.0273542213930028E-5</v>
      </c>
      <c r="J780" s="119">
        <v>91.860557458000002</v>
      </c>
      <c r="K780" s="119">
        <v>10.870157894736799</v>
      </c>
      <c r="M780"/>
      <c r="N780" s="161" t="s">
        <v>3248</v>
      </c>
    </row>
    <row r="781" spans="1:14" ht="12.75" x14ac:dyDescent="0.2">
      <c r="A781" s="116" t="s">
        <v>2639</v>
      </c>
      <c r="B781" s="59" t="s">
        <v>2640</v>
      </c>
      <c r="C781" s="59" t="s">
        <v>1897</v>
      </c>
      <c r="D781" s="116" t="s">
        <v>211</v>
      </c>
      <c r="E781" s="116" t="s">
        <v>998</v>
      </c>
      <c r="F781" s="117">
        <v>0.44328665</v>
      </c>
      <c r="G781" s="117">
        <v>1.0934409700000001</v>
      </c>
      <c r="H781" s="74">
        <f t="shared" si="24"/>
        <v>-0.59459480469256609</v>
      </c>
      <c r="I781" s="118">
        <f t="shared" si="25"/>
        <v>2.9952589705148313E-5</v>
      </c>
      <c r="J781" s="119">
        <v>343.77670985591999</v>
      </c>
      <c r="K781" s="119">
        <v>43.130578947368399</v>
      </c>
      <c r="M781"/>
      <c r="N781" s="161" t="s">
        <v>3248</v>
      </c>
    </row>
    <row r="782" spans="1:14" ht="12.75" x14ac:dyDescent="0.2">
      <c r="A782" s="116" t="s">
        <v>1993</v>
      </c>
      <c r="B782" s="59" t="s">
        <v>1994</v>
      </c>
      <c r="C782" s="59" t="s">
        <v>875</v>
      </c>
      <c r="D782" s="116" t="s">
        <v>812</v>
      </c>
      <c r="E782" s="116" t="s">
        <v>212</v>
      </c>
      <c r="F782" s="117">
        <v>0.44117634999999999</v>
      </c>
      <c r="G782" s="117">
        <v>1.5466144199999998</v>
      </c>
      <c r="H782" s="74">
        <f t="shared" si="24"/>
        <v>-0.7147470343642599</v>
      </c>
      <c r="I782" s="118">
        <f t="shared" si="25"/>
        <v>2.9809998111075322E-5</v>
      </c>
      <c r="J782" s="119">
        <v>99.062554983333712</v>
      </c>
      <c r="K782" s="119">
        <v>9.4606842105263205</v>
      </c>
      <c r="M782"/>
      <c r="N782" s="161" t="s">
        <v>3248</v>
      </c>
    </row>
    <row r="783" spans="1:14" ht="12.75" x14ac:dyDescent="0.2">
      <c r="A783" s="116" t="s">
        <v>2178</v>
      </c>
      <c r="B783" s="59" t="s">
        <v>2179</v>
      </c>
      <c r="C783" s="116" t="s">
        <v>650</v>
      </c>
      <c r="D783" s="116" t="s">
        <v>211</v>
      </c>
      <c r="E783" s="116" t="s">
        <v>998</v>
      </c>
      <c r="F783" s="117">
        <v>0.43959734</v>
      </c>
      <c r="G783" s="117">
        <v>0.45910632000000001</v>
      </c>
      <c r="H783" s="74">
        <f t="shared" si="24"/>
        <v>-4.2493381489498994E-2</v>
      </c>
      <c r="I783" s="118">
        <f t="shared" si="25"/>
        <v>2.9703305435646623E-5</v>
      </c>
      <c r="J783" s="119">
        <v>84.905985809501999</v>
      </c>
      <c r="K783" s="119">
        <v>39.3854210526316</v>
      </c>
      <c r="M783"/>
      <c r="N783" s="161" t="s">
        <v>3248</v>
      </c>
    </row>
    <row r="784" spans="1:14" ht="12.75" x14ac:dyDescent="0.2">
      <c r="A784" s="116" t="s">
        <v>1671</v>
      </c>
      <c r="B784" s="59" t="s">
        <v>369</v>
      </c>
      <c r="C784" s="59" t="s">
        <v>650</v>
      </c>
      <c r="D784" s="116" t="s">
        <v>210</v>
      </c>
      <c r="E784" s="116" t="s">
        <v>998</v>
      </c>
      <c r="F784" s="117">
        <v>0.43823784600000004</v>
      </c>
      <c r="G784" s="117">
        <v>0.58364727000000005</v>
      </c>
      <c r="H784" s="74">
        <f t="shared" si="24"/>
        <v>-0.24913921725359911</v>
      </c>
      <c r="I784" s="118">
        <f t="shared" si="25"/>
        <v>2.9611445313108286E-5</v>
      </c>
      <c r="J784" s="119">
        <v>46.559192028264704</v>
      </c>
      <c r="K784" s="119">
        <v>17.839526315789499</v>
      </c>
      <c r="M784"/>
      <c r="N784" s="161" t="s">
        <v>3248</v>
      </c>
    </row>
    <row r="785" spans="1:14" ht="12.75" x14ac:dyDescent="0.2">
      <c r="A785" s="116" t="s">
        <v>2271</v>
      </c>
      <c r="B785" s="59" t="s">
        <v>1920</v>
      </c>
      <c r="C785" s="59" t="s">
        <v>273</v>
      </c>
      <c r="D785" s="116" t="s">
        <v>812</v>
      </c>
      <c r="E785" s="116" t="s">
        <v>998</v>
      </c>
      <c r="F785" s="117">
        <v>0.43026829999999999</v>
      </c>
      <c r="G785" s="117">
        <v>4.6537573999999999</v>
      </c>
      <c r="H785" s="74">
        <f t="shared" si="24"/>
        <v>-0.90754389130812874</v>
      </c>
      <c r="I785" s="118">
        <f t="shared" si="25"/>
        <v>2.9072948289851871E-5</v>
      </c>
      <c r="J785" s="119">
        <v>128.44131542849999</v>
      </c>
      <c r="K785" s="119">
        <v>39.388263157894698</v>
      </c>
      <c r="M785"/>
      <c r="N785" s="161" t="s">
        <v>3248</v>
      </c>
    </row>
    <row r="786" spans="1:14" ht="12.75" x14ac:dyDescent="0.2">
      <c r="A786" s="116" t="s">
        <v>1810</v>
      </c>
      <c r="B786" s="59" t="s">
        <v>919</v>
      </c>
      <c r="C786" s="59" t="s">
        <v>875</v>
      </c>
      <c r="D786" s="116" t="s">
        <v>211</v>
      </c>
      <c r="E786" s="116" t="s">
        <v>212</v>
      </c>
      <c r="F786" s="117">
        <v>0.42826645000000002</v>
      </c>
      <c r="G786" s="117">
        <v>1.51751E-2</v>
      </c>
      <c r="H786" s="74">
        <f t="shared" si="24"/>
        <v>27.221655870472024</v>
      </c>
      <c r="I786" s="118">
        <f t="shared" si="25"/>
        <v>2.8937684591517509E-5</v>
      </c>
      <c r="J786" s="119">
        <v>55.441073150000001</v>
      </c>
      <c r="K786" s="119">
        <v>20.146000000000001</v>
      </c>
      <c r="M786"/>
      <c r="N786" s="161" t="s">
        <v>3248</v>
      </c>
    </row>
    <row r="787" spans="1:14" ht="12.75" x14ac:dyDescent="0.2">
      <c r="A787" s="116" t="s">
        <v>1890</v>
      </c>
      <c r="B787" s="59" t="s">
        <v>1891</v>
      </c>
      <c r="C787" s="59" t="s">
        <v>148</v>
      </c>
      <c r="D787" s="116" t="s">
        <v>812</v>
      </c>
      <c r="E787" s="116" t="s">
        <v>212</v>
      </c>
      <c r="F787" s="117">
        <v>0.42626092999999998</v>
      </c>
      <c r="G787" s="117">
        <v>0.38473938000000002</v>
      </c>
      <c r="H787" s="74">
        <f t="shared" si="24"/>
        <v>0.10792123748808868</v>
      </c>
      <c r="I787" s="118">
        <f t="shared" si="25"/>
        <v>2.880217291367774E-5</v>
      </c>
      <c r="J787" s="119">
        <v>127.96751870121008</v>
      </c>
      <c r="K787" s="119">
        <v>52.2647368421053</v>
      </c>
      <c r="M787"/>
      <c r="N787" s="161" t="s">
        <v>3248</v>
      </c>
    </row>
    <row r="788" spans="1:14" ht="12.75" x14ac:dyDescent="0.2">
      <c r="A788" s="116" t="s">
        <v>2591</v>
      </c>
      <c r="B788" s="59" t="s">
        <v>315</v>
      </c>
      <c r="C788" s="59" t="s">
        <v>876</v>
      </c>
      <c r="D788" s="116" t="s">
        <v>210</v>
      </c>
      <c r="E788" s="116" t="s">
        <v>998</v>
      </c>
      <c r="F788" s="117">
        <v>0.41937053699999999</v>
      </c>
      <c r="G788" s="117">
        <v>0.75357729900000003</v>
      </c>
      <c r="H788" s="74">
        <f t="shared" si="24"/>
        <v>-0.44349367005016438</v>
      </c>
      <c r="I788" s="118">
        <f t="shared" si="25"/>
        <v>2.8336593554506365E-5</v>
      </c>
      <c r="J788" s="119">
        <v>18.572966050000002</v>
      </c>
      <c r="K788" s="119">
        <v>68.096999999999994</v>
      </c>
      <c r="M788"/>
      <c r="N788" s="161" t="s">
        <v>3248</v>
      </c>
    </row>
    <row r="789" spans="1:14" ht="12.75" x14ac:dyDescent="0.2">
      <c r="A789" s="116" t="s">
        <v>1961</v>
      </c>
      <c r="B789" s="116" t="s">
        <v>1381</v>
      </c>
      <c r="C789" s="116" t="s">
        <v>951</v>
      </c>
      <c r="D789" s="116" t="s">
        <v>211</v>
      </c>
      <c r="E789" s="116" t="s">
        <v>212</v>
      </c>
      <c r="F789" s="117">
        <v>0.41572166999999999</v>
      </c>
      <c r="G789" s="117">
        <v>0.68941571999999995</v>
      </c>
      <c r="H789" s="74">
        <f t="shared" si="24"/>
        <v>-0.39699421127211898</v>
      </c>
      <c r="I789" s="118">
        <f t="shared" si="25"/>
        <v>2.8090041992126458E-5</v>
      </c>
      <c r="J789" s="119">
        <v>4.7306426399999992</v>
      </c>
      <c r="K789" s="119">
        <v>9.2389473684210497</v>
      </c>
      <c r="M789"/>
      <c r="N789" s="161" t="s">
        <v>3248</v>
      </c>
    </row>
    <row r="790" spans="1:14" ht="12.75" x14ac:dyDescent="0.2">
      <c r="A790" s="116" t="s">
        <v>2745</v>
      </c>
      <c r="B790" s="59" t="s">
        <v>295</v>
      </c>
      <c r="C790" s="59" t="s">
        <v>650</v>
      </c>
      <c r="D790" s="116" t="s">
        <v>210</v>
      </c>
      <c r="E790" s="116" t="s">
        <v>998</v>
      </c>
      <c r="F790" s="117">
        <v>0.41385155000000001</v>
      </c>
      <c r="G790" s="117">
        <v>0.16547597</v>
      </c>
      <c r="H790" s="74">
        <f t="shared" si="24"/>
        <v>1.5009767279200723</v>
      </c>
      <c r="I790" s="118">
        <f t="shared" si="25"/>
        <v>2.7963679203940997E-5</v>
      </c>
      <c r="J790" s="119">
        <v>7.2416477594000002</v>
      </c>
      <c r="K790" s="119">
        <v>91.105263157894697</v>
      </c>
      <c r="M790"/>
      <c r="N790" s="161" t="s">
        <v>3248</v>
      </c>
    </row>
    <row r="791" spans="1:14" ht="12.75" x14ac:dyDescent="0.2">
      <c r="A791" s="116" t="s">
        <v>2254</v>
      </c>
      <c r="B791" s="59" t="s">
        <v>86</v>
      </c>
      <c r="C791" s="59" t="s">
        <v>877</v>
      </c>
      <c r="D791" s="116" t="s">
        <v>211</v>
      </c>
      <c r="E791" s="116" t="s">
        <v>212</v>
      </c>
      <c r="F791" s="117">
        <v>0.41366275000000002</v>
      </c>
      <c r="G791" s="117">
        <v>3.4456524399999999</v>
      </c>
      <c r="H791" s="74">
        <f t="shared" si="24"/>
        <v>-0.87994646668426024</v>
      </c>
      <c r="I791" s="118">
        <f t="shared" si="25"/>
        <v>2.7950922111129087E-5</v>
      </c>
      <c r="J791" s="119">
        <v>217.62001404</v>
      </c>
      <c r="K791" s="119">
        <v>30.931473684210498</v>
      </c>
      <c r="M791"/>
      <c r="N791" s="161" t="s">
        <v>3248</v>
      </c>
    </row>
    <row r="792" spans="1:14" ht="12.75" x14ac:dyDescent="0.2">
      <c r="A792" s="116" t="s">
        <v>2354</v>
      </c>
      <c r="B792" s="59" t="s">
        <v>2355</v>
      </c>
      <c r="C792" s="59" t="s">
        <v>148</v>
      </c>
      <c r="D792" s="116" t="s">
        <v>211</v>
      </c>
      <c r="E792" s="116" t="s">
        <v>998</v>
      </c>
      <c r="F792" s="117">
        <v>0.41310770000000002</v>
      </c>
      <c r="G792" s="117">
        <v>0.24622731</v>
      </c>
      <c r="H792" s="74">
        <f t="shared" si="24"/>
        <v>0.67774931221073742</v>
      </c>
      <c r="I792" s="118">
        <f t="shared" si="25"/>
        <v>2.7913417744787708E-5</v>
      </c>
      <c r="J792" s="119">
        <v>16.627288220000001</v>
      </c>
      <c r="K792" s="119">
        <v>27.5374736842105</v>
      </c>
      <c r="M792"/>
      <c r="N792" s="161" t="s">
        <v>3248</v>
      </c>
    </row>
    <row r="793" spans="1:14" ht="12.75" x14ac:dyDescent="0.2">
      <c r="A793" s="116" t="s">
        <v>2015</v>
      </c>
      <c r="B793" s="59" t="s">
        <v>1637</v>
      </c>
      <c r="C793" s="59" t="s">
        <v>951</v>
      </c>
      <c r="D793" s="116" t="s">
        <v>211</v>
      </c>
      <c r="E793" s="116" t="s">
        <v>212</v>
      </c>
      <c r="F793" s="117">
        <v>0.41106823999999997</v>
      </c>
      <c r="G793" s="117">
        <v>2.0602536000000002</v>
      </c>
      <c r="H793" s="74">
        <f t="shared" si="24"/>
        <v>-0.80047687333248685</v>
      </c>
      <c r="I793" s="118">
        <f t="shared" si="25"/>
        <v>2.7775612763293086E-5</v>
      </c>
      <c r="J793" s="119">
        <v>12.061877764698298</v>
      </c>
      <c r="K793" s="119">
        <v>73.535947368421105</v>
      </c>
      <c r="M793"/>
      <c r="N793" s="161" t="s">
        <v>3248</v>
      </c>
    </row>
    <row r="794" spans="1:14" ht="12.75" x14ac:dyDescent="0.2">
      <c r="A794" s="116" t="s">
        <v>2176</v>
      </c>
      <c r="B794" s="59" t="s">
        <v>2177</v>
      </c>
      <c r="C794" s="59" t="s">
        <v>148</v>
      </c>
      <c r="D794" s="116" t="s">
        <v>812</v>
      </c>
      <c r="E794" s="116" t="s">
        <v>212</v>
      </c>
      <c r="F794" s="117">
        <v>0.40817759999999997</v>
      </c>
      <c r="G794" s="117">
        <v>0.10576110000000001</v>
      </c>
      <c r="H794" s="74">
        <f t="shared" si="24"/>
        <v>2.8594303576645848</v>
      </c>
      <c r="I794" s="118">
        <f t="shared" si="25"/>
        <v>2.7580294104575773E-5</v>
      </c>
      <c r="J794" s="119">
        <v>99.048032140000004</v>
      </c>
      <c r="K794" s="119">
        <v>15.0201052631579</v>
      </c>
      <c r="M794"/>
      <c r="N794" s="161" t="s">
        <v>3248</v>
      </c>
    </row>
    <row r="795" spans="1:14" ht="12.75" x14ac:dyDescent="0.2">
      <c r="A795" s="116" t="s">
        <v>2566</v>
      </c>
      <c r="B795" s="59" t="s">
        <v>895</v>
      </c>
      <c r="C795" s="59" t="s">
        <v>876</v>
      </c>
      <c r="D795" s="116" t="s">
        <v>210</v>
      </c>
      <c r="E795" s="116" t="s">
        <v>212</v>
      </c>
      <c r="F795" s="117">
        <v>0.40438626999999999</v>
      </c>
      <c r="G795" s="117">
        <v>0.59384940500000005</v>
      </c>
      <c r="H795" s="74">
        <f t="shared" si="24"/>
        <v>-0.31904239257425882</v>
      </c>
      <c r="I795" s="118">
        <f t="shared" si="25"/>
        <v>2.7324116410240024E-5</v>
      </c>
      <c r="J795" s="119">
        <v>94.493081599999996</v>
      </c>
      <c r="K795" s="119">
        <v>77.172736842105294</v>
      </c>
      <c r="M795"/>
      <c r="N795" s="161" t="s">
        <v>3248</v>
      </c>
    </row>
    <row r="796" spans="1:14" ht="12.75" x14ac:dyDescent="0.2">
      <c r="A796" s="116" t="s">
        <v>2538</v>
      </c>
      <c r="B796" s="59" t="s">
        <v>466</v>
      </c>
      <c r="C796" s="59" t="s">
        <v>876</v>
      </c>
      <c r="D796" s="116" t="s">
        <v>210</v>
      </c>
      <c r="E796" s="116" t="s">
        <v>998</v>
      </c>
      <c r="F796" s="117">
        <v>0.40271760499999998</v>
      </c>
      <c r="G796" s="117">
        <v>1.002072815</v>
      </c>
      <c r="H796" s="74">
        <f t="shared" si="24"/>
        <v>-0.59811542737041523</v>
      </c>
      <c r="I796" s="118">
        <f t="shared" si="25"/>
        <v>2.721136580495935E-5</v>
      </c>
      <c r="J796" s="119">
        <v>62.011633830000001</v>
      </c>
      <c r="K796" s="119">
        <v>74.620421052631599</v>
      </c>
      <c r="M796"/>
      <c r="N796" s="161" t="s">
        <v>3248</v>
      </c>
    </row>
    <row r="797" spans="1:14" ht="12.75" x14ac:dyDescent="0.2">
      <c r="A797" s="116" t="s">
        <v>1669</v>
      </c>
      <c r="B797" s="59" t="s">
        <v>578</v>
      </c>
      <c r="C797" s="59" t="s">
        <v>650</v>
      </c>
      <c r="D797" s="116" t="s">
        <v>210</v>
      </c>
      <c r="E797" s="116" t="s">
        <v>998</v>
      </c>
      <c r="F797" s="117">
        <v>0.400788482</v>
      </c>
      <c r="G797" s="117">
        <v>2.5369773849999997</v>
      </c>
      <c r="H797" s="74">
        <f t="shared" si="24"/>
        <v>-0.84202126342564931</v>
      </c>
      <c r="I797" s="118">
        <f t="shared" si="25"/>
        <v>2.7081016222562126E-5</v>
      </c>
      <c r="J797" s="119">
        <v>5.5833350226644098</v>
      </c>
      <c r="K797" s="119">
        <v>66.658842105263204</v>
      </c>
      <c r="M797"/>
      <c r="N797" s="161" t="s">
        <v>3248</v>
      </c>
    </row>
    <row r="798" spans="1:14" ht="12.75" x14ac:dyDescent="0.2">
      <c r="A798" s="116" t="s">
        <v>2329</v>
      </c>
      <c r="B798" s="59" t="s">
        <v>109</v>
      </c>
      <c r="C798" s="59" t="s">
        <v>650</v>
      </c>
      <c r="D798" s="116" t="s">
        <v>210</v>
      </c>
      <c r="E798" s="116" t="s">
        <v>998</v>
      </c>
      <c r="F798" s="117">
        <v>0.39905800000000002</v>
      </c>
      <c r="G798" s="117">
        <v>0.13995856000000001</v>
      </c>
      <c r="H798" s="74">
        <f t="shared" si="24"/>
        <v>1.8512582581587007</v>
      </c>
      <c r="I798" s="118">
        <f t="shared" si="25"/>
        <v>2.6964088682925767E-5</v>
      </c>
      <c r="J798" s="119">
        <v>4.1401606064000003</v>
      </c>
      <c r="K798" s="119">
        <v>50.407631578947402</v>
      </c>
      <c r="M798"/>
      <c r="N798" s="161" t="s">
        <v>3248</v>
      </c>
    </row>
    <row r="799" spans="1:14" ht="12.75" x14ac:dyDescent="0.2">
      <c r="A799" s="116" t="s">
        <v>481</v>
      </c>
      <c r="B799" s="59" t="s">
        <v>57</v>
      </c>
      <c r="C799" s="59" t="s">
        <v>483</v>
      </c>
      <c r="D799" s="116" t="s">
        <v>210</v>
      </c>
      <c r="E799" s="116" t="s">
        <v>998</v>
      </c>
      <c r="F799" s="117">
        <v>0.39453674</v>
      </c>
      <c r="G799" s="117">
        <v>0.87386535499999995</v>
      </c>
      <c r="H799" s="74">
        <f t="shared" si="24"/>
        <v>-0.54851541173639951</v>
      </c>
      <c r="I799" s="118">
        <f t="shared" si="25"/>
        <v>2.665859009475421E-5</v>
      </c>
      <c r="J799" s="119">
        <v>13.526855959999999</v>
      </c>
      <c r="K799" s="119">
        <v>237.146578947368</v>
      </c>
      <c r="M799"/>
      <c r="N799" s="161" t="s">
        <v>3248</v>
      </c>
    </row>
    <row r="800" spans="1:14" ht="12.75" x14ac:dyDescent="0.2">
      <c r="A800" s="116" t="s">
        <v>1004</v>
      </c>
      <c r="B800" s="59" t="s">
        <v>55</v>
      </c>
      <c r="C800" s="59" t="s">
        <v>483</v>
      </c>
      <c r="D800" s="116" t="s">
        <v>210</v>
      </c>
      <c r="E800" s="116" t="s">
        <v>998</v>
      </c>
      <c r="F800" s="117">
        <v>0.394459909</v>
      </c>
      <c r="G800" s="117">
        <v>0.53322404000000001</v>
      </c>
      <c r="H800" s="74">
        <f t="shared" si="24"/>
        <v>-0.26023607450256747</v>
      </c>
      <c r="I800" s="118">
        <f t="shared" si="25"/>
        <v>2.6653398674214844E-5</v>
      </c>
      <c r="J800" s="119">
        <v>13.00212228</v>
      </c>
      <c r="K800" s="119">
        <v>291.05930769230798</v>
      </c>
      <c r="M800"/>
      <c r="N800" s="161" t="s">
        <v>3248</v>
      </c>
    </row>
    <row r="801" spans="1:14" ht="12.75" x14ac:dyDescent="0.2">
      <c r="A801" s="116" t="s">
        <v>1049</v>
      </c>
      <c r="B801" s="59" t="s">
        <v>1050</v>
      </c>
      <c r="C801" s="59" t="s">
        <v>483</v>
      </c>
      <c r="D801" s="116" t="s">
        <v>210</v>
      </c>
      <c r="E801" s="116" t="s">
        <v>998</v>
      </c>
      <c r="F801" s="117">
        <v>0.39416844000000001</v>
      </c>
      <c r="G801" s="117">
        <v>0.25809219</v>
      </c>
      <c r="H801" s="74">
        <f t="shared" si="24"/>
        <v>0.52723892962433316</v>
      </c>
      <c r="I801" s="118">
        <f t="shared" si="25"/>
        <v>2.6633704304062327E-5</v>
      </c>
      <c r="J801" s="119">
        <v>20.512456139999998</v>
      </c>
      <c r="K801" s="119">
        <v>260.538105263158</v>
      </c>
      <c r="M801"/>
      <c r="N801" s="161" t="s">
        <v>3248</v>
      </c>
    </row>
    <row r="802" spans="1:14" ht="12.75" x14ac:dyDescent="0.2">
      <c r="A802" s="116" t="s">
        <v>2982</v>
      </c>
      <c r="B802" s="59" t="s">
        <v>2983</v>
      </c>
      <c r="C802" s="59" t="s">
        <v>2986</v>
      </c>
      <c r="D802" s="116" t="s">
        <v>812</v>
      </c>
      <c r="E802" s="116" t="s">
        <v>212</v>
      </c>
      <c r="F802" s="117">
        <v>0.38756446</v>
      </c>
      <c r="G802" s="117">
        <v>0.18926964000000002</v>
      </c>
      <c r="H802" s="74">
        <f t="shared" si="24"/>
        <v>1.04768424560854</v>
      </c>
      <c r="I802" s="118">
        <f t="shared" si="25"/>
        <v>2.6187477684422405E-5</v>
      </c>
      <c r="J802" s="119">
        <v>18.015580599541799</v>
      </c>
      <c r="K802" s="119">
        <v>68.245052631578901</v>
      </c>
      <c r="M802"/>
      <c r="N802" s="161" t="s">
        <v>3248</v>
      </c>
    </row>
    <row r="803" spans="1:14" ht="12.75" x14ac:dyDescent="0.2">
      <c r="A803" s="116" t="s">
        <v>2928</v>
      </c>
      <c r="B803" s="59" t="s">
        <v>2929</v>
      </c>
      <c r="C803" s="59" t="s">
        <v>875</v>
      </c>
      <c r="D803" s="116" t="s">
        <v>812</v>
      </c>
      <c r="E803" s="116" t="s">
        <v>998</v>
      </c>
      <c r="F803" s="117">
        <v>0.37738049000000001</v>
      </c>
      <c r="G803" s="117">
        <v>0.43302197999999997</v>
      </c>
      <c r="H803" s="74">
        <f t="shared" si="24"/>
        <v>-0.12849576365615423</v>
      </c>
      <c r="I803" s="118">
        <f t="shared" si="25"/>
        <v>2.549935347635176E-5</v>
      </c>
      <c r="J803" s="119">
        <v>43.252301590000002</v>
      </c>
      <c r="K803" s="119">
        <v>37.320999999999998</v>
      </c>
      <c r="M803"/>
      <c r="N803" s="161" t="s">
        <v>3248</v>
      </c>
    </row>
    <row r="804" spans="1:14" ht="12.75" x14ac:dyDescent="0.2">
      <c r="A804" s="116" t="s">
        <v>2936</v>
      </c>
      <c r="B804" s="59" t="s">
        <v>2937</v>
      </c>
      <c r="C804" s="59" t="s">
        <v>870</v>
      </c>
      <c r="D804" s="116" t="s">
        <v>210</v>
      </c>
      <c r="E804" s="116" t="s">
        <v>998</v>
      </c>
      <c r="F804" s="117">
        <v>0.37235202000000001</v>
      </c>
      <c r="G804" s="117">
        <v>3.1933400000000001E-2</v>
      </c>
      <c r="H804" s="74">
        <f t="shared" si="24"/>
        <v>10.66026855893829</v>
      </c>
      <c r="I804" s="118">
        <f t="shared" si="25"/>
        <v>2.5159583039424216E-5</v>
      </c>
      <c r="J804" s="119">
        <v>110.70539348999999</v>
      </c>
      <c r="K804" s="119">
        <v>8.9802631578947398</v>
      </c>
      <c r="M804"/>
      <c r="N804" s="161" t="s">
        <v>3248</v>
      </c>
    </row>
    <row r="805" spans="1:14" ht="12.75" x14ac:dyDescent="0.2">
      <c r="A805" s="116" t="s">
        <v>2555</v>
      </c>
      <c r="B805" s="59" t="s">
        <v>641</v>
      </c>
      <c r="C805" s="59" t="s">
        <v>876</v>
      </c>
      <c r="D805" s="116" t="s">
        <v>210</v>
      </c>
      <c r="E805" s="116" t="s">
        <v>212</v>
      </c>
      <c r="F805" s="117">
        <v>0.36849234999999997</v>
      </c>
      <c r="G805" s="117">
        <v>0.42006778</v>
      </c>
      <c r="H805" s="74">
        <f t="shared" si="24"/>
        <v>-0.12277882869283629</v>
      </c>
      <c r="I805" s="118">
        <f t="shared" si="25"/>
        <v>2.4898787655878893E-5</v>
      </c>
      <c r="J805" s="119">
        <v>203.48080880000001</v>
      </c>
      <c r="K805" s="119">
        <v>20.310526315789499</v>
      </c>
      <c r="M805"/>
      <c r="N805" s="161" t="s">
        <v>3248</v>
      </c>
    </row>
    <row r="806" spans="1:14" ht="12.75" x14ac:dyDescent="0.2">
      <c r="A806" s="116" t="s">
        <v>2750</v>
      </c>
      <c r="B806" s="59" t="s">
        <v>1633</v>
      </c>
      <c r="C806" s="59" t="s">
        <v>650</v>
      </c>
      <c r="D806" s="116" t="s">
        <v>210</v>
      </c>
      <c r="E806" s="116" t="s">
        <v>998</v>
      </c>
      <c r="F806" s="117">
        <v>0.36750178000000006</v>
      </c>
      <c r="G806" s="117">
        <v>0.71048370499999991</v>
      </c>
      <c r="H806" s="74">
        <f t="shared" si="24"/>
        <v>-0.48274425238225538</v>
      </c>
      <c r="I806" s="118">
        <f t="shared" si="25"/>
        <v>2.4831855487305294E-5</v>
      </c>
      <c r="J806" s="119">
        <v>1.6146404967000001</v>
      </c>
      <c r="K806" s="119">
        <v>225.97300000000001</v>
      </c>
      <c r="M806"/>
      <c r="N806" s="161" t="s">
        <v>3248</v>
      </c>
    </row>
    <row r="807" spans="1:14" ht="12.75" x14ac:dyDescent="0.2">
      <c r="A807" s="116" t="s">
        <v>477</v>
      </c>
      <c r="B807" s="59" t="s">
        <v>61</v>
      </c>
      <c r="C807" s="59" t="s">
        <v>483</v>
      </c>
      <c r="D807" s="116" t="s">
        <v>210</v>
      </c>
      <c r="E807" s="116" t="s">
        <v>998</v>
      </c>
      <c r="F807" s="117">
        <v>0.36652380000000001</v>
      </c>
      <c r="G807" s="117">
        <v>0.58314672999999995</v>
      </c>
      <c r="H807" s="74">
        <f t="shared" si="24"/>
        <v>-0.37147242513046408</v>
      </c>
      <c r="I807" s="118">
        <f t="shared" si="25"/>
        <v>2.4765774016816973E-5</v>
      </c>
      <c r="J807" s="119">
        <v>48.142686900000008</v>
      </c>
      <c r="K807" s="119">
        <v>161.47615789473701</v>
      </c>
      <c r="M807"/>
      <c r="N807" s="161" t="s">
        <v>3248</v>
      </c>
    </row>
    <row r="808" spans="1:14" ht="12.75" x14ac:dyDescent="0.2">
      <c r="A808" s="116" t="s">
        <v>2592</v>
      </c>
      <c r="B808" s="59" t="s">
        <v>218</v>
      </c>
      <c r="C808" s="59" t="s">
        <v>876</v>
      </c>
      <c r="D808" s="116" t="s">
        <v>210</v>
      </c>
      <c r="E808" s="116" t="s">
        <v>212</v>
      </c>
      <c r="F808" s="117">
        <v>0.36358864000000002</v>
      </c>
      <c r="G808" s="117">
        <v>1.44266329</v>
      </c>
      <c r="H808" s="74">
        <f t="shared" si="24"/>
        <v>-0.74797401270257602</v>
      </c>
      <c r="I808" s="118">
        <f t="shared" si="25"/>
        <v>2.4567447170748039E-5</v>
      </c>
      <c r="J808" s="119">
        <v>23.422834469999998</v>
      </c>
      <c r="K808" s="119">
        <v>41.042736842105299</v>
      </c>
      <c r="M808"/>
      <c r="N808" s="161" t="s">
        <v>3248</v>
      </c>
    </row>
    <row r="809" spans="1:14" ht="12.75" x14ac:dyDescent="0.2">
      <c r="A809" s="116" t="s">
        <v>1824</v>
      </c>
      <c r="B809" s="59" t="s">
        <v>304</v>
      </c>
      <c r="C809" s="59" t="s">
        <v>875</v>
      </c>
      <c r="D809" s="116" t="s">
        <v>211</v>
      </c>
      <c r="E809" s="116" t="s">
        <v>998</v>
      </c>
      <c r="F809" s="117">
        <v>0.36300371999999997</v>
      </c>
      <c r="G809" s="117">
        <v>1.4083098999999999</v>
      </c>
      <c r="H809" s="74">
        <f t="shared" si="24"/>
        <v>-0.74224159043403726</v>
      </c>
      <c r="I809" s="118">
        <f t="shared" si="25"/>
        <v>2.4527924507996214E-5</v>
      </c>
      <c r="J809" s="119">
        <v>52.728520410360296</v>
      </c>
      <c r="K809" s="119">
        <v>64.869789473684193</v>
      </c>
      <c r="M809"/>
      <c r="N809" s="161" t="s">
        <v>3248</v>
      </c>
    </row>
    <row r="810" spans="1:14" ht="12.75" x14ac:dyDescent="0.2">
      <c r="A810" s="116" t="s">
        <v>2001</v>
      </c>
      <c r="B810" s="59" t="s">
        <v>2002</v>
      </c>
      <c r="C810" s="59" t="s">
        <v>951</v>
      </c>
      <c r="D810" s="116" t="s">
        <v>211</v>
      </c>
      <c r="E810" s="116" t="s">
        <v>998</v>
      </c>
      <c r="F810" s="117">
        <v>0.36157149999999999</v>
      </c>
      <c r="G810" s="117">
        <v>0.47364185999999997</v>
      </c>
      <c r="H810" s="74">
        <f t="shared" si="24"/>
        <v>-0.23661413710350687</v>
      </c>
      <c r="I810" s="118">
        <f t="shared" si="25"/>
        <v>2.4431150337090081E-5</v>
      </c>
      <c r="J810" s="119">
        <v>213.65375957000001</v>
      </c>
      <c r="K810" s="119">
        <v>50.919789473684197</v>
      </c>
      <c r="M810"/>
      <c r="N810" s="161" t="s">
        <v>3248</v>
      </c>
    </row>
    <row r="811" spans="1:14" ht="12.75" x14ac:dyDescent="0.2">
      <c r="A811" s="116" t="s">
        <v>2312</v>
      </c>
      <c r="B811" s="59" t="s">
        <v>349</v>
      </c>
      <c r="C811" s="59" t="s">
        <v>1861</v>
      </c>
      <c r="D811" s="116" t="s">
        <v>211</v>
      </c>
      <c r="E811" s="116" t="s">
        <v>212</v>
      </c>
      <c r="F811" s="117">
        <v>0.36066580999999998</v>
      </c>
      <c r="G811" s="117">
        <v>0.37496422999999995</v>
      </c>
      <c r="H811" s="74">
        <f t="shared" si="24"/>
        <v>-3.8132757356615032E-2</v>
      </c>
      <c r="I811" s="118">
        <f t="shared" si="25"/>
        <v>2.4369953454734032E-5</v>
      </c>
      <c r="J811" s="119">
        <v>10.766527060000001</v>
      </c>
      <c r="K811" s="119">
        <v>31.932631578947401</v>
      </c>
      <c r="M811"/>
      <c r="N811" s="161" t="s">
        <v>3248</v>
      </c>
    </row>
    <row r="812" spans="1:14" ht="12.75" x14ac:dyDescent="0.2">
      <c r="A812" s="116" t="s">
        <v>2584</v>
      </c>
      <c r="B812" s="59" t="s">
        <v>568</v>
      </c>
      <c r="C812" s="59" t="s">
        <v>876</v>
      </c>
      <c r="D812" s="116" t="s">
        <v>211</v>
      </c>
      <c r="E812" s="116" t="s">
        <v>998</v>
      </c>
      <c r="F812" s="117">
        <v>0.35487946000000004</v>
      </c>
      <c r="G812" s="117">
        <v>0.59961764000000006</v>
      </c>
      <c r="H812" s="74">
        <f t="shared" si="24"/>
        <v>-0.40815707156313819</v>
      </c>
      <c r="I812" s="118">
        <f t="shared" si="25"/>
        <v>2.3978973560707484E-5</v>
      </c>
      <c r="J812" s="119">
        <v>236.7485667</v>
      </c>
      <c r="K812" s="119">
        <v>14.688684210526301</v>
      </c>
      <c r="M812"/>
      <c r="N812" s="161" t="s">
        <v>3248</v>
      </c>
    </row>
    <row r="813" spans="1:14" ht="12.75" x14ac:dyDescent="0.2">
      <c r="A813" s="116" t="s">
        <v>2107</v>
      </c>
      <c r="B813" s="59" t="s">
        <v>452</v>
      </c>
      <c r="C813" s="59" t="s">
        <v>871</v>
      </c>
      <c r="D813" s="116" t="s">
        <v>210</v>
      </c>
      <c r="E813" s="116" t="s">
        <v>998</v>
      </c>
      <c r="F813" s="117">
        <v>0.34949837</v>
      </c>
      <c r="G813" s="117">
        <v>15.24885491</v>
      </c>
      <c r="H813" s="74">
        <f t="shared" si="24"/>
        <v>-0.9770803531109209</v>
      </c>
      <c r="I813" s="118">
        <f t="shared" si="25"/>
        <v>2.3615376820457182E-5</v>
      </c>
      <c r="J813" s="119">
        <v>12.57836773</v>
      </c>
      <c r="K813" s="119">
        <v>24.456315789473699</v>
      </c>
      <c r="M813"/>
      <c r="N813" s="161" t="s">
        <v>3248</v>
      </c>
    </row>
    <row r="814" spans="1:14" ht="12.75" x14ac:dyDescent="0.2">
      <c r="A814" s="116" t="s">
        <v>1841</v>
      </c>
      <c r="B814" s="59" t="s">
        <v>497</v>
      </c>
      <c r="C814" s="59" t="s">
        <v>875</v>
      </c>
      <c r="D814" s="116" t="s">
        <v>211</v>
      </c>
      <c r="E814" s="116" t="s">
        <v>212</v>
      </c>
      <c r="F814" s="117">
        <v>0.34533793000000002</v>
      </c>
      <c r="G814" s="117">
        <v>0.48552296</v>
      </c>
      <c r="H814" s="74">
        <f t="shared" si="24"/>
        <v>-0.28872997066915229</v>
      </c>
      <c r="I814" s="118">
        <f t="shared" si="25"/>
        <v>2.3334258604258054E-5</v>
      </c>
      <c r="J814" s="119">
        <v>37.408933226347095</v>
      </c>
      <c r="K814" s="119">
        <v>35.440368421052597</v>
      </c>
      <c r="M814"/>
      <c r="N814" s="161" t="s">
        <v>3248</v>
      </c>
    </row>
    <row r="815" spans="1:14" ht="12.75" x14ac:dyDescent="0.2">
      <c r="A815" s="116" t="s">
        <v>1005</v>
      </c>
      <c r="B815" s="59" t="s">
        <v>56</v>
      </c>
      <c r="C815" s="59" t="s">
        <v>483</v>
      </c>
      <c r="D815" s="116" t="s">
        <v>210</v>
      </c>
      <c r="E815" s="116" t="s">
        <v>998</v>
      </c>
      <c r="F815" s="117">
        <v>0.33998735499999999</v>
      </c>
      <c r="G815" s="117">
        <v>0.61234040000000001</v>
      </c>
      <c r="H815" s="74">
        <f t="shared" si="24"/>
        <v>-0.44477392803087956</v>
      </c>
      <c r="I815" s="118">
        <f t="shared" si="25"/>
        <v>2.2972723742647345E-5</v>
      </c>
      <c r="J815" s="119">
        <v>25.369401799999999</v>
      </c>
      <c r="K815" s="119">
        <v>282.949526315789</v>
      </c>
      <c r="M815"/>
      <c r="N815" s="161" t="s">
        <v>3248</v>
      </c>
    </row>
    <row r="816" spans="1:14" ht="12.75" x14ac:dyDescent="0.2">
      <c r="A816" s="116" t="s">
        <v>1974</v>
      </c>
      <c r="B816" s="59" t="s">
        <v>2</v>
      </c>
      <c r="C816" s="59" t="s">
        <v>951</v>
      </c>
      <c r="D816" s="116" t="s">
        <v>211</v>
      </c>
      <c r="E816" s="116" t="s">
        <v>212</v>
      </c>
      <c r="F816" s="117">
        <v>0.33889171000000001</v>
      </c>
      <c r="G816" s="117">
        <v>2.8453044630000002</v>
      </c>
      <c r="H816" s="74">
        <f t="shared" si="24"/>
        <v>-0.88089439481542053</v>
      </c>
      <c r="I816" s="118">
        <f t="shared" si="25"/>
        <v>2.2898691724883E-5</v>
      </c>
      <c r="J816" s="119">
        <v>167.54515628000001</v>
      </c>
      <c r="K816" s="119">
        <v>34.002315789473698</v>
      </c>
      <c r="M816"/>
      <c r="N816" s="161" t="s">
        <v>3248</v>
      </c>
    </row>
    <row r="817" spans="1:14" ht="12.75" x14ac:dyDescent="0.2">
      <c r="A817" s="116" t="s">
        <v>1614</v>
      </c>
      <c r="B817" s="59" t="s">
        <v>1585</v>
      </c>
      <c r="C817" s="59" t="s">
        <v>148</v>
      </c>
      <c r="D817" s="116" t="s">
        <v>812</v>
      </c>
      <c r="E817" s="116" t="s">
        <v>212</v>
      </c>
      <c r="F817" s="117">
        <v>0.33869204999999997</v>
      </c>
      <c r="G817" s="117">
        <v>1.5605178799999999</v>
      </c>
      <c r="H817" s="74">
        <f t="shared" si="24"/>
        <v>-0.78296176266817274</v>
      </c>
      <c r="I817" s="118">
        <f t="shared" si="25"/>
        <v>2.2885200828957009E-5</v>
      </c>
      <c r="J817" s="119">
        <v>25.901517094061401</v>
      </c>
      <c r="K817" s="119">
        <v>53.167473684210499</v>
      </c>
      <c r="M817"/>
      <c r="N817" s="161" t="s">
        <v>3248</v>
      </c>
    </row>
    <row r="818" spans="1:14" ht="12.75" x14ac:dyDescent="0.2">
      <c r="A818" s="116" t="s">
        <v>2580</v>
      </c>
      <c r="B818" s="59" t="s">
        <v>1600</v>
      </c>
      <c r="C818" s="59" t="s">
        <v>876</v>
      </c>
      <c r="D818" s="116" t="s">
        <v>210</v>
      </c>
      <c r="E818" s="116" t="s">
        <v>998</v>
      </c>
      <c r="F818" s="117">
        <v>0.33508021999999998</v>
      </c>
      <c r="G818" s="117">
        <v>0.59794904000000004</v>
      </c>
      <c r="H818" s="74">
        <f t="shared" si="24"/>
        <v>-0.43961742960570693</v>
      </c>
      <c r="I818" s="118">
        <f t="shared" si="25"/>
        <v>2.2641151832501228E-5</v>
      </c>
      <c r="J818" s="119">
        <v>20.503429839999999</v>
      </c>
      <c r="K818" s="119">
        <v>284.96642105263197</v>
      </c>
      <c r="M818"/>
      <c r="N818" s="161" t="s">
        <v>3248</v>
      </c>
    </row>
    <row r="819" spans="1:14" ht="12.75" x14ac:dyDescent="0.2">
      <c r="A819" s="116" t="s">
        <v>1909</v>
      </c>
      <c r="B819" s="59" t="s">
        <v>252</v>
      </c>
      <c r="C819" s="59" t="s">
        <v>273</v>
      </c>
      <c r="D819" s="116" t="s">
        <v>211</v>
      </c>
      <c r="E819" s="116" t="s">
        <v>212</v>
      </c>
      <c r="F819" s="117">
        <v>0.33264715299999997</v>
      </c>
      <c r="G819" s="117">
        <v>0.20788799999999999</v>
      </c>
      <c r="H819" s="74">
        <f t="shared" si="24"/>
        <v>0.60012676537366261</v>
      </c>
      <c r="I819" s="118">
        <f t="shared" si="25"/>
        <v>2.2476751082837018E-5</v>
      </c>
      <c r="J819" s="119">
        <v>295.4952217</v>
      </c>
      <c r="K819" s="119">
        <v>37.554315789473698</v>
      </c>
      <c r="M819"/>
      <c r="N819" s="161" t="s">
        <v>3248</v>
      </c>
    </row>
    <row r="820" spans="1:14" ht="12.75" x14ac:dyDescent="0.2">
      <c r="A820" s="116" t="s">
        <v>2539</v>
      </c>
      <c r="B820" s="59" t="s">
        <v>642</v>
      </c>
      <c r="C820" s="59" t="s">
        <v>876</v>
      </c>
      <c r="D820" s="116" t="s">
        <v>210</v>
      </c>
      <c r="E820" s="116" t="s">
        <v>998</v>
      </c>
      <c r="F820" s="117">
        <v>0.33066801500000004</v>
      </c>
      <c r="G820" s="117">
        <v>1.09372158</v>
      </c>
      <c r="H820" s="74">
        <f t="shared" si="24"/>
        <v>-0.69766710189626135</v>
      </c>
      <c r="I820" s="118">
        <f t="shared" si="25"/>
        <v>2.234302201952355E-5</v>
      </c>
      <c r="J820" s="119">
        <v>41.165477060000001</v>
      </c>
      <c r="K820" s="119">
        <v>56.494157894736901</v>
      </c>
      <c r="M820"/>
      <c r="N820" s="161" t="s">
        <v>3248</v>
      </c>
    </row>
    <row r="821" spans="1:14" ht="12.75" x14ac:dyDescent="0.2">
      <c r="A821" s="116" t="s">
        <v>2071</v>
      </c>
      <c r="B821" s="59" t="s">
        <v>524</v>
      </c>
      <c r="C821" s="59" t="s">
        <v>871</v>
      </c>
      <c r="D821" s="116" t="s">
        <v>210</v>
      </c>
      <c r="E821" s="116" t="s">
        <v>998</v>
      </c>
      <c r="F821" s="117">
        <v>0.32684912699999996</v>
      </c>
      <c r="G821" s="117">
        <v>1.5930837330000001</v>
      </c>
      <c r="H821" s="74">
        <f t="shared" si="24"/>
        <v>-0.79483242454274694</v>
      </c>
      <c r="I821" s="118">
        <f t="shared" si="25"/>
        <v>2.2084982249108816E-5</v>
      </c>
      <c r="J821" s="119">
        <v>14.112483039999999</v>
      </c>
      <c r="K821" s="119">
        <v>75.997263157894693</v>
      </c>
      <c r="M821"/>
      <c r="N821" s="161" t="s">
        <v>3248</v>
      </c>
    </row>
    <row r="822" spans="1:14" ht="12.75" x14ac:dyDescent="0.2">
      <c r="A822" s="116" t="s">
        <v>2669</v>
      </c>
      <c r="B822" s="59" t="s">
        <v>2670</v>
      </c>
      <c r="C822" s="59" t="s">
        <v>650</v>
      </c>
      <c r="D822" s="116" t="s">
        <v>211</v>
      </c>
      <c r="E822" s="116" t="s">
        <v>998</v>
      </c>
      <c r="F822" s="117">
        <v>0.32273656000000001</v>
      </c>
      <c r="G822" s="117">
        <v>2.4914759999999998E-2</v>
      </c>
      <c r="H822" s="74">
        <f t="shared" si="24"/>
        <v>11.95362909375808</v>
      </c>
      <c r="I822" s="118">
        <f t="shared" si="25"/>
        <v>2.180709878028355E-5</v>
      </c>
      <c r="J822" s="119">
        <v>19.2494530602</v>
      </c>
      <c r="K822" s="119">
        <v>45.1110526315789</v>
      </c>
      <c r="M822"/>
      <c r="N822" s="161" t="s">
        <v>3248</v>
      </c>
    </row>
    <row r="823" spans="1:14" ht="12.75" x14ac:dyDescent="0.2">
      <c r="A823" s="116" t="s">
        <v>1619</v>
      </c>
      <c r="B823" s="59" t="s">
        <v>819</v>
      </c>
      <c r="C823" s="59" t="s">
        <v>148</v>
      </c>
      <c r="D823" s="116" t="s">
        <v>812</v>
      </c>
      <c r="E823" s="116" t="s">
        <v>998</v>
      </c>
      <c r="F823" s="117">
        <v>0.32260140999999998</v>
      </c>
      <c r="G823" s="117">
        <v>0.46019548999999998</v>
      </c>
      <c r="H823" s="74">
        <f t="shared" si="24"/>
        <v>-0.29899050075436417</v>
      </c>
      <c r="I823" s="118">
        <f t="shared" si="25"/>
        <v>2.179796678296612E-5</v>
      </c>
      <c r="J823" s="119">
        <v>2.9973941937632</v>
      </c>
      <c r="K823" s="119">
        <v>74.735157894736801</v>
      </c>
      <c r="M823"/>
      <c r="N823" s="161" t="s">
        <v>3248</v>
      </c>
    </row>
    <row r="824" spans="1:14" ht="12.75" x14ac:dyDescent="0.2">
      <c r="A824" s="116" t="s">
        <v>2103</v>
      </c>
      <c r="B824" s="59" t="s">
        <v>422</v>
      </c>
      <c r="C824" s="59" t="s">
        <v>871</v>
      </c>
      <c r="D824" s="116" t="s">
        <v>210</v>
      </c>
      <c r="E824" s="116" t="s">
        <v>998</v>
      </c>
      <c r="F824" s="117">
        <v>0.32126446000000003</v>
      </c>
      <c r="G824" s="117">
        <v>0.25950562999999999</v>
      </c>
      <c r="H824" s="74">
        <f t="shared" si="24"/>
        <v>0.2379864745130964</v>
      </c>
      <c r="I824" s="118">
        <f t="shared" si="25"/>
        <v>2.1707629943798291E-5</v>
      </c>
      <c r="J824" s="119">
        <v>6.2860913200000006</v>
      </c>
      <c r="K824" s="119">
        <v>12.5834210526316</v>
      </c>
      <c r="M824"/>
      <c r="N824" s="161" t="s">
        <v>3248</v>
      </c>
    </row>
    <row r="825" spans="1:14" ht="12.75" x14ac:dyDescent="0.2">
      <c r="A825" s="116" t="s">
        <v>2974</v>
      </c>
      <c r="B825" s="59" t="s">
        <v>2975</v>
      </c>
      <c r="C825" s="59" t="s">
        <v>2986</v>
      </c>
      <c r="D825" s="116" t="s">
        <v>211</v>
      </c>
      <c r="E825" s="116" t="s">
        <v>212</v>
      </c>
      <c r="F825" s="117">
        <v>0.31957766999999998</v>
      </c>
      <c r="G825" s="117">
        <v>0.27526130999999998</v>
      </c>
      <c r="H825" s="74">
        <f t="shared" si="24"/>
        <v>0.16099741732683026</v>
      </c>
      <c r="I825" s="118">
        <f t="shared" si="25"/>
        <v>2.1593654644093801E-5</v>
      </c>
      <c r="J825" s="119">
        <v>16.724769900000002</v>
      </c>
      <c r="K825" s="119">
        <v>41.478789473684202</v>
      </c>
      <c r="M825"/>
      <c r="N825" s="161" t="s">
        <v>3248</v>
      </c>
    </row>
    <row r="826" spans="1:14" ht="12.75" x14ac:dyDescent="0.2">
      <c r="A826" s="116" t="s">
        <v>2297</v>
      </c>
      <c r="B826" s="59" t="s">
        <v>1337</v>
      </c>
      <c r="C826" s="59" t="s">
        <v>650</v>
      </c>
      <c r="D826" s="116" t="s">
        <v>210</v>
      </c>
      <c r="E826" s="116" t="s">
        <v>998</v>
      </c>
      <c r="F826" s="117">
        <v>0.31512083000000002</v>
      </c>
      <c r="G826" s="117">
        <v>1.00377432</v>
      </c>
      <c r="H826" s="74">
        <f t="shared" si="24"/>
        <v>-0.68606406467939918</v>
      </c>
      <c r="I826" s="118">
        <f t="shared" si="25"/>
        <v>2.1292508873289534E-5</v>
      </c>
      <c r="J826" s="119">
        <v>7.1033596460999995</v>
      </c>
      <c r="K826" s="119">
        <v>46.497052631578903</v>
      </c>
      <c r="M826"/>
      <c r="N826" s="161" t="s">
        <v>3248</v>
      </c>
    </row>
    <row r="827" spans="1:14" ht="12.75" x14ac:dyDescent="0.2">
      <c r="A827" s="116" t="s">
        <v>2960</v>
      </c>
      <c r="B827" s="59" t="s">
        <v>2961</v>
      </c>
      <c r="C827" s="59" t="s">
        <v>148</v>
      </c>
      <c r="D827" s="116" t="s">
        <v>812</v>
      </c>
      <c r="E827" s="116" t="s">
        <v>998</v>
      </c>
      <c r="F827" s="117">
        <v>0.31379063000000001</v>
      </c>
      <c r="G827" s="117">
        <v>1.1277473999999998</v>
      </c>
      <c r="H827" s="74">
        <f t="shared" si="24"/>
        <v>-0.72175450814606168</v>
      </c>
      <c r="I827" s="118">
        <f t="shared" si="25"/>
        <v>2.1202628127217463E-5</v>
      </c>
      <c r="J827" s="119">
        <v>20.222737640000002</v>
      </c>
      <c r="K827" s="119">
        <v>34.318473684210502</v>
      </c>
      <c r="M827"/>
      <c r="N827" s="161" t="s">
        <v>3248</v>
      </c>
    </row>
    <row r="828" spans="1:14" ht="12.75" x14ac:dyDescent="0.2">
      <c r="A828" s="116" t="s">
        <v>2575</v>
      </c>
      <c r="B828" s="59" t="s">
        <v>156</v>
      </c>
      <c r="C828" s="59" t="s">
        <v>876</v>
      </c>
      <c r="D828" s="116" t="s">
        <v>210</v>
      </c>
      <c r="E828" s="116" t="s">
        <v>212</v>
      </c>
      <c r="F828" s="117">
        <v>0.31130690999999999</v>
      </c>
      <c r="G828" s="117">
        <v>8.3497189999999999E-2</v>
      </c>
      <c r="H828" s="74">
        <f t="shared" si="24"/>
        <v>2.7283519361549771</v>
      </c>
      <c r="I828" s="118">
        <f t="shared" si="25"/>
        <v>2.1034804787393284E-5</v>
      </c>
      <c r="J828" s="119">
        <v>29.77722434</v>
      </c>
      <c r="K828" s="119">
        <v>114.944</v>
      </c>
      <c r="M828"/>
      <c r="N828" s="161" t="s">
        <v>3248</v>
      </c>
    </row>
    <row r="829" spans="1:14" ht="12.75" x14ac:dyDescent="0.2">
      <c r="A829" s="116" t="s">
        <v>2114</v>
      </c>
      <c r="B829" s="59" t="s">
        <v>457</v>
      </c>
      <c r="C829" s="59" t="s">
        <v>871</v>
      </c>
      <c r="D829" s="116" t="s">
        <v>210</v>
      </c>
      <c r="E829" s="116" t="s">
        <v>998</v>
      </c>
      <c r="F829" s="117">
        <v>0.30992928000000003</v>
      </c>
      <c r="G829" s="117">
        <v>0.21362179000000001</v>
      </c>
      <c r="H829" s="74">
        <f t="shared" si="24"/>
        <v>0.45083177142181996</v>
      </c>
      <c r="I829" s="118">
        <f t="shared" si="25"/>
        <v>2.0941719227168309E-5</v>
      </c>
      <c r="J829" s="119">
        <v>9.9344539199999993</v>
      </c>
      <c r="K829" s="119">
        <v>14.419631578947399</v>
      </c>
      <c r="M829"/>
      <c r="N829" s="161" t="s">
        <v>3248</v>
      </c>
    </row>
    <row r="830" spans="1:14" ht="12.75" x14ac:dyDescent="0.2">
      <c r="A830" s="116" t="s">
        <v>1922</v>
      </c>
      <c r="B830" s="59" t="s">
        <v>1923</v>
      </c>
      <c r="C830" s="59" t="s">
        <v>273</v>
      </c>
      <c r="D830" s="116" t="s">
        <v>211</v>
      </c>
      <c r="E830" s="116" t="s">
        <v>212</v>
      </c>
      <c r="F830" s="117">
        <v>0.30754978999999999</v>
      </c>
      <c r="G830" s="117">
        <v>1.7529612400000001</v>
      </c>
      <c r="H830" s="74">
        <f t="shared" si="24"/>
        <v>-0.82455414131119065</v>
      </c>
      <c r="I830" s="118">
        <f t="shared" si="25"/>
        <v>2.0780938640436218E-5</v>
      </c>
      <c r="J830" s="119">
        <v>136.1280688649</v>
      </c>
      <c r="K830" s="119">
        <v>42.325105263157901</v>
      </c>
      <c r="M830"/>
      <c r="N830" s="161" t="s">
        <v>3248</v>
      </c>
    </row>
    <row r="831" spans="1:14" ht="12.75" x14ac:dyDescent="0.2">
      <c r="A831" s="116" t="s">
        <v>2858</v>
      </c>
      <c r="B831" s="59" t="s">
        <v>2859</v>
      </c>
      <c r="C831" s="59" t="s">
        <v>148</v>
      </c>
      <c r="D831" s="116" t="s">
        <v>812</v>
      </c>
      <c r="E831" s="116" t="s">
        <v>212</v>
      </c>
      <c r="F831" s="117">
        <v>0.30593323</v>
      </c>
      <c r="G831" s="117">
        <v>6.294458E-2</v>
      </c>
      <c r="H831" s="74">
        <f t="shared" si="24"/>
        <v>3.8603585884598797</v>
      </c>
      <c r="I831" s="118">
        <f t="shared" si="25"/>
        <v>2.0671708736008113E-5</v>
      </c>
      <c r="J831" s="119">
        <v>20.6476250081475</v>
      </c>
      <c r="K831" s="119">
        <v>46.6463684210526</v>
      </c>
      <c r="M831"/>
      <c r="N831" s="161" t="s">
        <v>3248</v>
      </c>
    </row>
    <row r="832" spans="1:14" ht="12.75" x14ac:dyDescent="0.2">
      <c r="A832" s="116" t="s">
        <v>1802</v>
      </c>
      <c r="B832" s="59" t="s">
        <v>21</v>
      </c>
      <c r="C832" s="59" t="s">
        <v>875</v>
      </c>
      <c r="D832" s="116" t="s">
        <v>812</v>
      </c>
      <c r="E832" s="116" t="s">
        <v>212</v>
      </c>
      <c r="F832" s="117">
        <v>0.30261226799999996</v>
      </c>
      <c r="G832" s="117">
        <v>0.54760399999999998</v>
      </c>
      <c r="H832" s="74">
        <f t="shared" si="24"/>
        <v>-0.44738849971877492</v>
      </c>
      <c r="I832" s="118">
        <f t="shared" si="25"/>
        <v>2.0447313500526987E-5</v>
      </c>
      <c r="J832" s="119">
        <v>14.285242312987801</v>
      </c>
      <c r="K832" s="119">
        <v>204.73721052631601</v>
      </c>
      <c r="M832"/>
      <c r="N832" s="161" t="s">
        <v>3248</v>
      </c>
    </row>
    <row r="833" spans="1:14" ht="12.75" x14ac:dyDescent="0.2">
      <c r="A833" s="116" t="s">
        <v>2627</v>
      </c>
      <c r="B833" s="59" t="s">
        <v>36</v>
      </c>
      <c r="C833" s="59" t="s">
        <v>874</v>
      </c>
      <c r="D833" s="116" t="s">
        <v>210</v>
      </c>
      <c r="E833" s="116" t="s">
        <v>998</v>
      </c>
      <c r="F833" s="117">
        <v>0.30254744</v>
      </c>
      <c r="G833" s="117">
        <v>0.40618272</v>
      </c>
      <c r="H833" s="74">
        <f t="shared" si="24"/>
        <v>-0.25514448275889234</v>
      </c>
      <c r="I833" s="118">
        <f t="shared" si="25"/>
        <v>2.0442933114865915E-5</v>
      </c>
      <c r="J833" s="119">
        <v>52.229659170000005</v>
      </c>
      <c r="K833" s="119">
        <v>101.497</v>
      </c>
      <c r="M833"/>
      <c r="N833" s="161" t="s">
        <v>3248</v>
      </c>
    </row>
    <row r="834" spans="1:14" ht="12.75" x14ac:dyDescent="0.2">
      <c r="A834" s="116" t="s">
        <v>2375</v>
      </c>
      <c r="B834" s="59" t="s">
        <v>188</v>
      </c>
      <c r="C834" s="59" t="s">
        <v>870</v>
      </c>
      <c r="D834" s="116" t="s">
        <v>210</v>
      </c>
      <c r="E834" s="116" t="s">
        <v>998</v>
      </c>
      <c r="F834" s="117">
        <v>0.29952761999999999</v>
      </c>
      <c r="G834" s="117">
        <v>0.24634992999999999</v>
      </c>
      <c r="H834" s="74">
        <f t="shared" si="24"/>
        <v>0.21586241165158837</v>
      </c>
      <c r="I834" s="118">
        <f t="shared" si="25"/>
        <v>2.0238885847835876E-5</v>
      </c>
      <c r="J834" s="119">
        <v>93.838094349999992</v>
      </c>
      <c r="K834" s="119">
        <v>6.3223684210526301</v>
      </c>
      <c r="M834"/>
      <c r="N834" s="161" t="s">
        <v>3248</v>
      </c>
    </row>
    <row r="835" spans="1:14" ht="12.75" x14ac:dyDescent="0.2">
      <c r="A835" s="116" t="s">
        <v>2968</v>
      </c>
      <c r="B835" s="59" t="s">
        <v>2969</v>
      </c>
      <c r="C835" s="59" t="s">
        <v>871</v>
      </c>
      <c r="D835" s="116" t="s">
        <v>210</v>
      </c>
      <c r="E835" s="116" t="s">
        <v>998</v>
      </c>
      <c r="F835" s="117">
        <v>0.29754819999999998</v>
      </c>
      <c r="G835" s="117">
        <v>0.25204131000000002</v>
      </c>
      <c r="H835" s="74">
        <f t="shared" si="24"/>
        <v>0.1805532989810279</v>
      </c>
      <c r="I835" s="118">
        <f t="shared" si="25"/>
        <v>2.01051377299664E-5</v>
      </c>
      <c r="J835" s="119">
        <v>21.935617239999999</v>
      </c>
      <c r="K835" s="119">
        <v>21.922421052631599</v>
      </c>
      <c r="M835"/>
      <c r="N835" s="161" t="s">
        <v>3248</v>
      </c>
    </row>
    <row r="836" spans="1:14" ht="12.75" x14ac:dyDescent="0.2">
      <c r="A836" s="116" t="s">
        <v>2934</v>
      </c>
      <c r="B836" s="59" t="s">
        <v>2935</v>
      </c>
      <c r="C836" s="59" t="s">
        <v>870</v>
      </c>
      <c r="D836" s="116" t="s">
        <v>210</v>
      </c>
      <c r="E836" s="116" t="s">
        <v>998</v>
      </c>
      <c r="F836" s="117">
        <v>0.28789999999999999</v>
      </c>
      <c r="G836" s="117">
        <v>2.0310289899999998</v>
      </c>
      <c r="H836" s="74">
        <f t="shared" si="24"/>
        <v>-0.85824919219887652</v>
      </c>
      <c r="I836" s="118">
        <f t="shared" si="25"/>
        <v>1.9453215151216936E-5</v>
      </c>
      <c r="J836" s="119">
        <v>176.28671521999999</v>
      </c>
      <c r="K836" s="119">
        <v>6.1656842105263197</v>
      </c>
      <c r="M836"/>
      <c r="N836" s="161" t="s">
        <v>3248</v>
      </c>
    </row>
    <row r="837" spans="1:14" ht="12.75" x14ac:dyDescent="0.2">
      <c r="A837" s="116" t="s">
        <v>1954</v>
      </c>
      <c r="B837" s="59" t="s">
        <v>1376</v>
      </c>
      <c r="C837" s="59" t="s">
        <v>951</v>
      </c>
      <c r="D837" s="116" t="s">
        <v>211</v>
      </c>
      <c r="E837" s="116" t="s">
        <v>212</v>
      </c>
      <c r="F837" s="117">
        <v>0.28255720000000001</v>
      </c>
      <c r="G837" s="117">
        <v>0.25517773999999999</v>
      </c>
      <c r="H837" s="74">
        <f t="shared" si="24"/>
        <v>0.10729564420470217</v>
      </c>
      <c r="I837" s="118">
        <f t="shared" si="25"/>
        <v>1.9092205641283203E-5</v>
      </c>
      <c r="J837" s="119">
        <v>128.41939331</v>
      </c>
      <c r="K837" s="119">
        <v>21.472578947368401</v>
      </c>
      <c r="M837"/>
      <c r="N837" s="161" t="s">
        <v>3248</v>
      </c>
    </row>
    <row r="838" spans="1:14" ht="12.75" x14ac:dyDescent="0.2">
      <c r="A838" s="116" t="s">
        <v>1980</v>
      </c>
      <c r="B838" s="59" t="s">
        <v>1099</v>
      </c>
      <c r="C838" s="59" t="s">
        <v>951</v>
      </c>
      <c r="D838" s="116" t="s">
        <v>211</v>
      </c>
      <c r="E838" s="116" t="s">
        <v>212</v>
      </c>
      <c r="F838" s="117">
        <v>0.27964783000000004</v>
      </c>
      <c r="G838" s="117">
        <v>0.39095408199999998</v>
      </c>
      <c r="H838" s="74">
        <f t="shared" si="24"/>
        <v>-0.28470415612644751</v>
      </c>
      <c r="I838" s="118">
        <f t="shared" si="25"/>
        <v>1.8895621408686831E-5</v>
      </c>
      <c r="J838" s="119">
        <v>7.4677930000000003</v>
      </c>
      <c r="K838" s="119">
        <v>95.829631578947399</v>
      </c>
      <c r="M838"/>
      <c r="N838" s="161" t="s">
        <v>3248</v>
      </c>
    </row>
    <row r="839" spans="1:14" ht="12.75" x14ac:dyDescent="0.2">
      <c r="A839" s="116" t="s">
        <v>2445</v>
      </c>
      <c r="B839" s="116" t="s">
        <v>2439</v>
      </c>
      <c r="C839" s="59" t="s">
        <v>874</v>
      </c>
      <c r="D839" s="116" t="s">
        <v>210</v>
      </c>
      <c r="E839" s="116" t="s">
        <v>212</v>
      </c>
      <c r="F839" s="117">
        <v>0.27840505500000001</v>
      </c>
      <c r="G839" s="117">
        <v>3.11421131</v>
      </c>
      <c r="H839" s="74">
        <f t="shared" ref="H839:H902" si="26">IF(ISERROR(F839/G839-1),"",IF((F839/G839-1)&gt;10000%,"",F839/G839-1))</f>
        <v>-0.91060174558289686</v>
      </c>
      <c r="I839" s="118">
        <f t="shared" ref="I839:I902" si="27">F839/$F$1062</f>
        <v>1.8811647912821759E-5</v>
      </c>
      <c r="J839" s="119">
        <v>82.936894159999994</v>
      </c>
      <c r="K839" s="119">
        <v>72.496894736842094</v>
      </c>
      <c r="M839"/>
      <c r="N839" s="161" t="s">
        <v>3248</v>
      </c>
    </row>
    <row r="840" spans="1:14" ht="12.75" x14ac:dyDescent="0.2">
      <c r="A840" s="116" t="s">
        <v>2541</v>
      </c>
      <c r="B840" s="59" t="s">
        <v>560</v>
      </c>
      <c r="C840" s="59" t="s">
        <v>876</v>
      </c>
      <c r="D840" s="116" t="s">
        <v>210</v>
      </c>
      <c r="E840" s="116" t="s">
        <v>998</v>
      </c>
      <c r="F840" s="117">
        <v>0.27809534000000002</v>
      </c>
      <c r="G840" s="117">
        <v>0.95122551</v>
      </c>
      <c r="H840" s="74">
        <f t="shared" si="26"/>
        <v>-0.70764520392225383</v>
      </c>
      <c r="I840" s="118">
        <f t="shared" si="27"/>
        <v>1.8790720672354378E-5</v>
      </c>
      <c r="J840" s="119">
        <v>45.052987819999998</v>
      </c>
      <c r="K840" s="119">
        <v>36.299052631578903</v>
      </c>
      <c r="M840"/>
      <c r="N840" s="161" t="s">
        <v>3248</v>
      </c>
    </row>
    <row r="841" spans="1:14" ht="12.75" x14ac:dyDescent="0.2">
      <c r="A841" s="116" t="s">
        <v>2399</v>
      </c>
      <c r="B841" s="59" t="s">
        <v>201</v>
      </c>
      <c r="C841" s="59" t="s">
        <v>870</v>
      </c>
      <c r="D841" s="116" t="s">
        <v>210</v>
      </c>
      <c r="E841" s="116" t="s">
        <v>2912</v>
      </c>
      <c r="F841" s="117">
        <v>0.27697809999999995</v>
      </c>
      <c r="G841" s="117">
        <v>0.13441689000000001</v>
      </c>
      <c r="H841" s="74">
        <f t="shared" si="26"/>
        <v>1.0605900047233643</v>
      </c>
      <c r="I841" s="118">
        <f t="shared" si="27"/>
        <v>1.8715229494530319E-5</v>
      </c>
      <c r="J841" s="119">
        <v>50.902128939999997</v>
      </c>
      <c r="K841" s="119">
        <v>16.187052631579</v>
      </c>
      <c r="M841"/>
      <c r="N841" s="161" t="s">
        <v>3248</v>
      </c>
    </row>
    <row r="842" spans="1:14" ht="12.75" x14ac:dyDescent="0.2">
      <c r="A842" s="116" t="s">
        <v>2673</v>
      </c>
      <c r="B842" s="59" t="s">
        <v>2674</v>
      </c>
      <c r="C842" s="59" t="s">
        <v>951</v>
      </c>
      <c r="D842" s="116" t="s">
        <v>211</v>
      </c>
      <c r="E842" s="116" t="s">
        <v>212</v>
      </c>
      <c r="F842" s="117">
        <v>0.2716788</v>
      </c>
      <c r="G842" s="117">
        <v>2.7973320699999999</v>
      </c>
      <c r="H842" s="74">
        <f t="shared" si="26"/>
        <v>-0.90287931743477279</v>
      </c>
      <c r="I842" s="118">
        <f t="shared" si="27"/>
        <v>1.8357159251213738E-5</v>
      </c>
      <c r="J842" s="119">
        <v>30.00273455</v>
      </c>
      <c r="K842" s="119">
        <v>28.347052631578901</v>
      </c>
      <c r="M842"/>
      <c r="N842" s="161" t="s">
        <v>3248</v>
      </c>
    </row>
    <row r="843" spans="1:14" ht="12.75" x14ac:dyDescent="0.2">
      <c r="A843" s="116" t="s">
        <v>2161</v>
      </c>
      <c r="B843" s="59" t="s">
        <v>404</v>
      </c>
      <c r="C843" s="59" t="s">
        <v>875</v>
      </c>
      <c r="D843" s="116" t="s">
        <v>211</v>
      </c>
      <c r="E843" s="116" t="s">
        <v>212</v>
      </c>
      <c r="F843" s="117">
        <v>0.27040640000000005</v>
      </c>
      <c r="G843" s="117">
        <v>2.5762421549999996</v>
      </c>
      <c r="H843" s="74">
        <f t="shared" si="26"/>
        <v>-0.89503843826358009</v>
      </c>
      <c r="I843" s="118">
        <f t="shared" si="27"/>
        <v>1.8271184013428371E-5</v>
      </c>
      <c r="J843" s="119">
        <v>36.635047929999999</v>
      </c>
      <c r="K843" s="119">
        <v>47.292421052631603</v>
      </c>
      <c r="M843"/>
      <c r="N843" s="161" t="s">
        <v>3248</v>
      </c>
    </row>
    <row r="844" spans="1:14" ht="12.75" x14ac:dyDescent="0.2">
      <c r="A844" s="116" t="s">
        <v>2078</v>
      </c>
      <c r="B844" s="59" t="s">
        <v>519</v>
      </c>
      <c r="C844" s="59" t="s">
        <v>871</v>
      </c>
      <c r="D844" s="116" t="s">
        <v>210</v>
      </c>
      <c r="E844" s="116" t="s">
        <v>998</v>
      </c>
      <c r="F844" s="117">
        <v>0.26722286000000001</v>
      </c>
      <c r="G844" s="117">
        <v>0.150083947</v>
      </c>
      <c r="H844" s="74">
        <f t="shared" si="26"/>
        <v>0.78048928843802345</v>
      </c>
      <c r="I844" s="118">
        <f t="shared" si="27"/>
        <v>1.8056074292822238E-5</v>
      </c>
      <c r="J844" s="119">
        <v>81.986900120000001</v>
      </c>
      <c r="K844" s="119">
        <v>8.6660526315789497</v>
      </c>
      <c r="M844"/>
      <c r="N844" s="161" t="s">
        <v>3248</v>
      </c>
    </row>
    <row r="845" spans="1:14" ht="12.75" x14ac:dyDescent="0.2">
      <c r="A845" s="116" t="s">
        <v>1829</v>
      </c>
      <c r="B845" s="59" t="s">
        <v>1328</v>
      </c>
      <c r="C845" s="59" t="s">
        <v>875</v>
      </c>
      <c r="D845" s="116" t="s">
        <v>812</v>
      </c>
      <c r="E845" s="116" t="s">
        <v>212</v>
      </c>
      <c r="F845" s="117">
        <v>0.26425278999999996</v>
      </c>
      <c r="G845" s="117">
        <v>1.6009269399999999</v>
      </c>
      <c r="H845" s="74">
        <f t="shared" si="26"/>
        <v>-0.83493763306900193</v>
      </c>
      <c r="I845" s="118">
        <f t="shared" si="27"/>
        <v>1.7855388600831351E-5</v>
      </c>
      <c r="J845" s="119">
        <v>529.14869687251007</v>
      </c>
      <c r="K845" s="119">
        <v>18.327000000000002</v>
      </c>
      <c r="M845"/>
      <c r="N845" s="161" t="s">
        <v>3248</v>
      </c>
    </row>
    <row r="846" spans="1:14" ht="12.75" x14ac:dyDescent="0.2">
      <c r="A846" s="116" t="s">
        <v>1826</v>
      </c>
      <c r="B846" s="59" t="s">
        <v>178</v>
      </c>
      <c r="C846" s="59" t="s">
        <v>875</v>
      </c>
      <c r="D846" s="116" t="s">
        <v>211</v>
      </c>
      <c r="E846" s="116" t="s">
        <v>998</v>
      </c>
      <c r="F846" s="117">
        <v>0.25939554000000004</v>
      </c>
      <c r="G846" s="117">
        <v>0.66000259999999999</v>
      </c>
      <c r="H846" s="74">
        <f t="shared" si="26"/>
        <v>-0.60697800281392822</v>
      </c>
      <c r="I846" s="118">
        <f t="shared" si="27"/>
        <v>1.7527187387586313E-5</v>
      </c>
      <c r="J846" s="119">
        <v>163.32473368816301</v>
      </c>
      <c r="K846" s="119">
        <v>49.011263157894703</v>
      </c>
      <c r="M846"/>
      <c r="N846" s="161" t="s">
        <v>3248</v>
      </c>
    </row>
    <row r="847" spans="1:14" ht="12.75" x14ac:dyDescent="0.2">
      <c r="A847" s="116" t="s">
        <v>2012</v>
      </c>
      <c r="B847" s="59" t="s">
        <v>1550</v>
      </c>
      <c r="C847" s="59" t="s">
        <v>951</v>
      </c>
      <c r="D847" s="116" t="s">
        <v>211</v>
      </c>
      <c r="E847" s="116" t="s">
        <v>212</v>
      </c>
      <c r="F847" s="117">
        <v>0.25744925000000002</v>
      </c>
      <c r="G847" s="117">
        <v>2.7336016000000001</v>
      </c>
      <c r="H847" s="74">
        <f t="shared" si="26"/>
        <v>-0.90582049337401616</v>
      </c>
      <c r="I847" s="118">
        <f t="shared" si="27"/>
        <v>1.7395677842200198E-5</v>
      </c>
      <c r="J847" s="119">
        <v>41.579876508681501</v>
      </c>
      <c r="K847" s="119">
        <v>12.007052631578899</v>
      </c>
      <c r="M847"/>
      <c r="N847" s="161" t="s">
        <v>3248</v>
      </c>
    </row>
    <row r="848" spans="1:14" ht="12.75" x14ac:dyDescent="0.2">
      <c r="A848" s="116" t="s">
        <v>2100</v>
      </c>
      <c r="B848" s="59" t="s">
        <v>419</v>
      </c>
      <c r="C848" s="59" t="s">
        <v>871</v>
      </c>
      <c r="D848" s="116" t="s">
        <v>210</v>
      </c>
      <c r="E848" s="116" t="s">
        <v>998</v>
      </c>
      <c r="F848" s="117">
        <v>0.24909889000000002</v>
      </c>
      <c r="G848" s="117">
        <v>1.5555923</v>
      </c>
      <c r="H848" s="74">
        <f t="shared" si="26"/>
        <v>-0.83986878181384672</v>
      </c>
      <c r="I848" s="118">
        <f t="shared" si="27"/>
        <v>1.6831449465437032E-5</v>
      </c>
      <c r="J848" s="119">
        <v>19.872731959999999</v>
      </c>
      <c r="K848" s="119">
        <v>17.460210526315802</v>
      </c>
      <c r="M848"/>
      <c r="N848" s="161" t="s">
        <v>3248</v>
      </c>
    </row>
    <row r="849" spans="1:14" ht="12.75" x14ac:dyDescent="0.2">
      <c r="A849" s="116" t="s">
        <v>2598</v>
      </c>
      <c r="B849" s="59" t="s">
        <v>2472</v>
      </c>
      <c r="C849" s="59" t="s">
        <v>876</v>
      </c>
      <c r="D849" s="116" t="s">
        <v>210</v>
      </c>
      <c r="E849" s="116" t="s">
        <v>212</v>
      </c>
      <c r="F849" s="117">
        <v>0.24550917999999999</v>
      </c>
      <c r="G849" s="117">
        <v>0.12916775999999999</v>
      </c>
      <c r="H849" s="74">
        <f t="shared" si="26"/>
        <v>0.90070014375104135</v>
      </c>
      <c r="I849" s="118">
        <f t="shared" si="27"/>
        <v>1.6588895102948404E-5</v>
      </c>
      <c r="J849" s="119">
        <v>6.8389437699999993</v>
      </c>
      <c r="K849" s="119">
        <v>31.2888421052632</v>
      </c>
      <c r="M849"/>
      <c r="N849" s="161" t="s">
        <v>3248</v>
      </c>
    </row>
    <row r="850" spans="1:14" ht="12.75" x14ac:dyDescent="0.2">
      <c r="A850" s="116" t="s">
        <v>2976</v>
      </c>
      <c r="B850" s="59" t="s">
        <v>2977</v>
      </c>
      <c r="C850" s="59" t="s">
        <v>2986</v>
      </c>
      <c r="D850" s="116" t="s">
        <v>211</v>
      </c>
      <c r="E850" s="116" t="s">
        <v>212</v>
      </c>
      <c r="F850" s="117">
        <v>0.24404195000000001</v>
      </c>
      <c r="G850" s="117">
        <v>0.10936794999999999</v>
      </c>
      <c r="H850" s="74">
        <f t="shared" si="26"/>
        <v>1.2313845143846986</v>
      </c>
      <c r="I850" s="118">
        <f t="shared" si="27"/>
        <v>1.6489755329185571E-5</v>
      </c>
      <c r="J850" s="119">
        <v>33.355305770000001</v>
      </c>
      <c r="K850" s="119">
        <v>83.163631578947403</v>
      </c>
      <c r="M850"/>
      <c r="N850" s="161" t="s">
        <v>3248</v>
      </c>
    </row>
    <row r="851" spans="1:14" ht="12.75" x14ac:dyDescent="0.2">
      <c r="A851" s="116" t="s">
        <v>1672</v>
      </c>
      <c r="B851" s="59" t="s">
        <v>248</v>
      </c>
      <c r="C851" s="59" t="s">
        <v>650</v>
      </c>
      <c r="D851" s="116" t="s">
        <v>210</v>
      </c>
      <c r="E851" s="116" t="s">
        <v>998</v>
      </c>
      <c r="F851" s="117">
        <v>0.24388785000000002</v>
      </c>
      <c r="G851" s="117">
        <v>0.38919596999999995</v>
      </c>
      <c r="H851" s="74">
        <f t="shared" si="26"/>
        <v>-0.37335463673994351</v>
      </c>
      <c r="I851" s="118">
        <f t="shared" si="27"/>
        <v>1.6479342892732629E-5</v>
      </c>
      <c r="J851" s="119">
        <v>23.002831170495</v>
      </c>
      <c r="K851" s="119">
        <v>47.166368421052603</v>
      </c>
      <c r="M851"/>
      <c r="N851" s="161" t="s">
        <v>3248</v>
      </c>
    </row>
    <row r="852" spans="1:14" ht="12.75" x14ac:dyDescent="0.2">
      <c r="A852" s="116" t="s">
        <v>1940</v>
      </c>
      <c r="B852" s="59" t="s">
        <v>1941</v>
      </c>
      <c r="C852" s="59" t="s">
        <v>273</v>
      </c>
      <c r="D852" s="116" t="s">
        <v>211</v>
      </c>
      <c r="E852" s="116" t="s">
        <v>212</v>
      </c>
      <c r="F852" s="117">
        <v>0.2420524</v>
      </c>
      <c r="G852" s="117">
        <v>2.66868829</v>
      </c>
      <c r="H852" s="74">
        <f t="shared" si="26"/>
        <v>-0.90929911113747941</v>
      </c>
      <c r="I852" s="118">
        <f t="shared" si="27"/>
        <v>1.6355322733825712E-5</v>
      </c>
      <c r="J852" s="119">
        <v>4.9265830070000005</v>
      </c>
      <c r="K852" s="119">
        <v>35.8621052631579</v>
      </c>
      <c r="M852"/>
      <c r="N852" s="161" t="s">
        <v>3248</v>
      </c>
    </row>
    <row r="853" spans="1:14" ht="12.75" x14ac:dyDescent="0.2">
      <c r="A853" s="116" t="s">
        <v>1611</v>
      </c>
      <c r="B853" s="59" t="s">
        <v>957</v>
      </c>
      <c r="C853" s="59" t="s">
        <v>148</v>
      </c>
      <c r="D853" s="116" t="s">
        <v>812</v>
      </c>
      <c r="E853" s="116" t="s">
        <v>212</v>
      </c>
      <c r="F853" s="117">
        <v>0.24156861999999998</v>
      </c>
      <c r="G853" s="117">
        <v>0.35254715000000003</v>
      </c>
      <c r="H853" s="74">
        <f t="shared" si="26"/>
        <v>-0.31479060318598528</v>
      </c>
      <c r="I853" s="118">
        <f t="shared" si="27"/>
        <v>1.6322634034882133E-5</v>
      </c>
      <c r="J853" s="119">
        <v>43.567824639999991</v>
      </c>
      <c r="K853" s="119">
        <v>49.567315789473703</v>
      </c>
      <c r="M853"/>
      <c r="N853" s="161" t="s">
        <v>3248</v>
      </c>
    </row>
    <row r="854" spans="1:14" ht="12.75" x14ac:dyDescent="0.2">
      <c r="A854" s="116" t="s">
        <v>2587</v>
      </c>
      <c r="B854" s="59" t="s">
        <v>205</v>
      </c>
      <c r="C854" s="59" t="s">
        <v>876</v>
      </c>
      <c r="D854" s="116" t="s">
        <v>210</v>
      </c>
      <c r="E854" s="116" t="s">
        <v>212</v>
      </c>
      <c r="F854" s="117">
        <v>0.23798551000000001</v>
      </c>
      <c r="G854" s="117">
        <v>1.0056295799999999</v>
      </c>
      <c r="H854" s="74">
        <f t="shared" si="26"/>
        <v>-0.76334674841207428</v>
      </c>
      <c r="I854" s="118">
        <f t="shared" si="27"/>
        <v>1.6080525630087147E-5</v>
      </c>
      <c r="J854" s="119">
        <v>21.4843218</v>
      </c>
      <c r="K854" s="119">
        <v>133.73947368421099</v>
      </c>
      <c r="M854"/>
      <c r="N854" s="161" t="s">
        <v>3248</v>
      </c>
    </row>
    <row r="855" spans="1:14" ht="12.75" x14ac:dyDescent="0.2">
      <c r="A855" s="116" t="s">
        <v>2043</v>
      </c>
      <c r="B855" s="59" t="s">
        <v>540</v>
      </c>
      <c r="C855" s="59" t="s">
        <v>871</v>
      </c>
      <c r="D855" s="116" t="s">
        <v>210</v>
      </c>
      <c r="E855" s="116" t="s">
        <v>998</v>
      </c>
      <c r="F855" s="117">
        <v>0.23664492499999998</v>
      </c>
      <c r="G855" s="117">
        <v>0.23361483999999999</v>
      </c>
      <c r="H855" s="74">
        <f t="shared" si="26"/>
        <v>1.2970430303143266E-2</v>
      </c>
      <c r="I855" s="118">
        <f t="shared" si="27"/>
        <v>1.5989943176341074E-5</v>
      </c>
      <c r="J855" s="119">
        <v>9.6717898099999999</v>
      </c>
      <c r="K855" s="119">
        <v>19.552157894736801</v>
      </c>
      <c r="M855"/>
      <c r="N855" s="161" t="s">
        <v>3248</v>
      </c>
    </row>
    <row r="856" spans="1:14" ht="12.75" x14ac:dyDescent="0.2">
      <c r="A856" s="116" t="s">
        <v>2116</v>
      </c>
      <c r="B856" s="59" t="s">
        <v>459</v>
      </c>
      <c r="C856" s="59" t="s">
        <v>871</v>
      </c>
      <c r="D856" s="116" t="s">
        <v>210</v>
      </c>
      <c r="E856" s="116" t="s">
        <v>998</v>
      </c>
      <c r="F856" s="117">
        <v>0.23251195999999999</v>
      </c>
      <c r="G856" s="117">
        <v>0.49223784000000004</v>
      </c>
      <c r="H856" s="74">
        <f t="shared" si="26"/>
        <v>-0.52764305970463388</v>
      </c>
      <c r="I856" s="118">
        <f t="shared" si="27"/>
        <v>1.5710681427965077E-5</v>
      </c>
      <c r="J856" s="119">
        <v>10.798373880000002</v>
      </c>
      <c r="K856" s="119">
        <v>15.026578947368399</v>
      </c>
      <c r="M856"/>
      <c r="N856" s="161" t="s">
        <v>3248</v>
      </c>
    </row>
    <row r="857" spans="1:14" ht="12.75" x14ac:dyDescent="0.2">
      <c r="A857" s="116" t="s">
        <v>1722</v>
      </c>
      <c r="B857" s="59" t="s">
        <v>1723</v>
      </c>
      <c r="C857" s="59" t="s">
        <v>650</v>
      </c>
      <c r="D857" s="116" t="s">
        <v>210</v>
      </c>
      <c r="E857" s="116" t="s">
        <v>998</v>
      </c>
      <c r="F857" s="117">
        <v>0.23057235000000001</v>
      </c>
      <c r="G857" s="117">
        <v>1.8941240000000002E-2</v>
      </c>
      <c r="H857" s="74">
        <f t="shared" si="26"/>
        <v>11.173033550073807</v>
      </c>
      <c r="I857" s="118">
        <f t="shared" si="27"/>
        <v>1.5579623245820405E-5</v>
      </c>
      <c r="J857" s="119">
        <v>25.963051849658999</v>
      </c>
      <c r="K857" s="119">
        <v>47.4846315789474</v>
      </c>
      <c r="M857"/>
      <c r="N857" s="161" t="s">
        <v>3248</v>
      </c>
    </row>
    <row r="858" spans="1:14" ht="12.75" x14ac:dyDescent="0.2">
      <c r="A858" s="116" t="s">
        <v>1997</v>
      </c>
      <c r="B858" s="59" t="s">
        <v>1998</v>
      </c>
      <c r="C858" s="59" t="s">
        <v>1897</v>
      </c>
      <c r="D858" s="116" t="s">
        <v>210</v>
      </c>
      <c r="E858" s="116" t="s">
        <v>998</v>
      </c>
      <c r="F858" s="117">
        <v>0.23050973999999999</v>
      </c>
      <c r="G858" s="117">
        <v>0.29334551000000003</v>
      </c>
      <c r="H858" s="74">
        <f t="shared" si="26"/>
        <v>-0.21420396037423595</v>
      </c>
      <c r="I858" s="118">
        <f t="shared" si="27"/>
        <v>1.5575392728972131E-5</v>
      </c>
      <c r="J858" s="119">
        <v>24.380628947027997</v>
      </c>
      <c r="K858" s="119">
        <v>92.614684210526306</v>
      </c>
      <c r="M858"/>
      <c r="N858" s="161" t="s">
        <v>3248</v>
      </c>
    </row>
    <row r="859" spans="1:14" ht="12.75" x14ac:dyDescent="0.2">
      <c r="A859" s="116" t="s">
        <v>2320</v>
      </c>
      <c r="B859" s="59" t="s">
        <v>2868</v>
      </c>
      <c r="C859" s="59" t="s">
        <v>148</v>
      </c>
      <c r="D859" s="116" t="s">
        <v>211</v>
      </c>
      <c r="E859" s="116" t="s">
        <v>998</v>
      </c>
      <c r="F859" s="117">
        <v>0.23007076999999998</v>
      </c>
      <c r="G859" s="117">
        <v>9.994020000000001E-3</v>
      </c>
      <c r="H859" s="74">
        <f t="shared" si="26"/>
        <v>22.020843464391703</v>
      </c>
      <c r="I859" s="118">
        <f t="shared" si="27"/>
        <v>1.5545731812490958E-5</v>
      </c>
      <c r="J859" s="119">
        <v>47.2140998546151</v>
      </c>
      <c r="K859" s="119">
        <v>37.555684210526302</v>
      </c>
      <c r="M859"/>
      <c r="N859" s="161" t="s">
        <v>3248</v>
      </c>
    </row>
    <row r="860" spans="1:14" ht="12.75" x14ac:dyDescent="0.2">
      <c r="A860" s="116" t="s">
        <v>2595</v>
      </c>
      <c r="B860" s="59" t="s">
        <v>649</v>
      </c>
      <c r="C860" s="59" t="s">
        <v>876</v>
      </c>
      <c r="D860" s="116" t="s">
        <v>210</v>
      </c>
      <c r="E860" s="116" t="s">
        <v>998</v>
      </c>
      <c r="F860" s="117">
        <v>0.22660329999999998</v>
      </c>
      <c r="G860" s="117">
        <v>4.8075000000000001E-3</v>
      </c>
      <c r="H860" s="74">
        <f t="shared" si="26"/>
        <v>46.135371814872592</v>
      </c>
      <c r="I860" s="118">
        <f t="shared" si="27"/>
        <v>1.5311437127043265E-5</v>
      </c>
      <c r="J860" s="119">
        <v>119.16246870000001</v>
      </c>
      <c r="K860" s="119">
        <v>38.369052631579002</v>
      </c>
      <c r="M860"/>
      <c r="N860" s="161" t="s">
        <v>3248</v>
      </c>
    </row>
    <row r="861" spans="1:14" ht="12.75" x14ac:dyDescent="0.2">
      <c r="A861" s="116" t="s">
        <v>2966</v>
      </c>
      <c r="B861" s="59" t="s">
        <v>2967</v>
      </c>
      <c r="C861" s="59" t="s">
        <v>871</v>
      </c>
      <c r="D861" s="116" t="s">
        <v>210</v>
      </c>
      <c r="E861" s="116" t="s">
        <v>998</v>
      </c>
      <c r="F861" s="117">
        <v>0.22650065</v>
      </c>
      <c r="G861" s="117">
        <v>2.2400819999999998E-2</v>
      </c>
      <c r="H861" s="74">
        <f t="shared" si="26"/>
        <v>9.1112660161547669</v>
      </c>
      <c r="I861" s="118">
        <f t="shared" si="27"/>
        <v>1.5304501133520265E-5</v>
      </c>
      <c r="J861" s="119">
        <v>23.147819460000001</v>
      </c>
      <c r="K861" s="119">
        <v>13.9246315789474</v>
      </c>
      <c r="M861"/>
      <c r="N861" s="161" t="s">
        <v>3248</v>
      </c>
    </row>
    <row r="862" spans="1:14" ht="12.75" x14ac:dyDescent="0.2">
      <c r="A862" s="116" t="s">
        <v>2075</v>
      </c>
      <c r="B862" s="59" t="s">
        <v>535</v>
      </c>
      <c r="C862" s="59" t="s">
        <v>871</v>
      </c>
      <c r="D862" s="116" t="s">
        <v>210</v>
      </c>
      <c r="E862" s="116" t="s">
        <v>998</v>
      </c>
      <c r="F862" s="117">
        <v>0.22228875000000001</v>
      </c>
      <c r="G862" s="117">
        <v>3.1669540000000003E-2</v>
      </c>
      <c r="H862" s="74">
        <f t="shared" si="26"/>
        <v>6.0190078542346992</v>
      </c>
      <c r="I862" s="118">
        <f t="shared" si="27"/>
        <v>1.5019905798697721E-5</v>
      </c>
      <c r="J862" s="119">
        <v>8.2106282799999999</v>
      </c>
      <c r="K862" s="119">
        <v>13.7531578947368</v>
      </c>
      <c r="M862"/>
      <c r="N862" s="161" t="s">
        <v>3248</v>
      </c>
    </row>
    <row r="863" spans="1:14" ht="12.75" x14ac:dyDescent="0.2">
      <c r="A863" s="116" t="s">
        <v>2711</v>
      </c>
      <c r="B863" s="59" t="s">
        <v>982</v>
      </c>
      <c r="C863" s="59" t="s">
        <v>650</v>
      </c>
      <c r="D863" s="116" t="s">
        <v>210</v>
      </c>
      <c r="E863" s="116" t="s">
        <v>998</v>
      </c>
      <c r="F863" s="117">
        <v>0.21967720999999998</v>
      </c>
      <c r="G863" s="117">
        <v>0.81650429000000002</v>
      </c>
      <c r="H863" s="74">
        <f t="shared" si="26"/>
        <v>-0.73095400392813614</v>
      </c>
      <c r="I863" s="118">
        <f t="shared" si="27"/>
        <v>1.4843445744873443E-5</v>
      </c>
      <c r="J863" s="119">
        <v>18.36262464036</v>
      </c>
      <c r="K863" s="119">
        <v>54.015684210526302</v>
      </c>
      <c r="M863"/>
      <c r="N863" s="161" t="s">
        <v>3248</v>
      </c>
    </row>
    <row r="864" spans="1:14" ht="12.75" x14ac:dyDescent="0.2">
      <c r="A864" s="116" t="s">
        <v>2460</v>
      </c>
      <c r="B864" s="59" t="s">
        <v>2461</v>
      </c>
      <c r="C864" s="59" t="s">
        <v>870</v>
      </c>
      <c r="D864" s="116" t="s">
        <v>210</v>
      </c>
      <c r="E864" s="116" t="s">
        <v>2912</v>
      </c>
      <c r="F864" s="117">
        <v>0.21839223999999999</v>
      </c>
      <c r="G864" s="117">
        <v>5.1195860000000003E-2</v>
      </c>
      <c r="H864" s="74">
        <f t="shared" si="26"/>
        <v>3.2658183689071727</v>
      </c>
      <c r="I864" s="118">
        <f t="shared" si="27"/>
        <v>1.4756621160389737E-5</v>
      </c>
      <c r="J864" s="119">
        <v>156.47657479999998</v>
      </c>
      <c r="K864" s="119">
        <v>23.174894736842099</v>
      </c>
      <c r="M864"/>
      <c r="N864" s="161" t="s">
        <v>3248</v>
      </c>
    </row>
    <row r="865" spans="1:14" ht="12.75" x14ac:dyDescent="0.2">
      <c r="A865" s="116" t="s">
        <v>1828</v>
      </c>
      <c r="B865" s="59" t="s">
        <v>1511</v>
      </c>
      <c r="C865" s="59" t="s">
        <v>875</v>
      </c>
      <c r="D865" s="116" t="s">
        <v>211</v>
      </c>
      <c r="E865" s="116" t="s">
        <v>998</v>
      </c>
      <c r="F865" s="117">
        <v>0.21578873999999998</v>
      </c>
      <c r="G865" s="117">
        <v>0.18456139999999999</v>
      </c>
      <c r="H865" s="74">
        <f t="shared" si="26"/>
        <v>0.16919756785546713</v>
      </c>
      <c r="I865" s="118">
        <f t="shared" si="27"/>
        <v>1.4580704364119527E-5</v>
      </c>
      <c r="J865" s="119">
        <v>33.861196569445305</v>
      </c>
      <c r="K865" s="119">
        <v>54.479157894736801</v>
      </c>
      <c r="M865"/>
      <c r="N865" s="161" t="s">
        <v>3248</v>
      </c>
    </row>
    <row r="866" spans="1:14" ht="12.75" x14ac:dyDescent="0.2">
      <c r="A866" s="116" t="s">
        <v>2922</v>
      </c>
      <c r="B866" s="59" t="s">
        <v>2923</v>
      </c>
      <c r="C866" s="59" t="s">
        <v>875</v>
      </c>
      <c r="D866" s="116" t="s">
        <v>211</v>
      </c>
      <c r="E866" s="116" t="s">
        <v>212</v>
      </c>
      <c r="F866" s="117">
        <v>0.21433250000000001</v>
      </c>
      <c r="G866" s="117">
        <v>6.8186770000000008E-2</v>
      </c>
      <c r="H866" s="74">
        <f t="shared" si="26"/>
        <v>2.1433150448393432</v>
      </c>
      <c r="I866" s="118">
        <f t="shared" si="27"/>
        <v>1.4482307177485947E-5</v>
      </c>
      <c r="J866" s="119">
        <v>10.8691672440912</v>
      </c>
      <c r="K866" s="119">
        <v>45.862000000000002</v>
      </c>
      <c r="M866"/>
      <c r="N866" s="161" t="s">
        <v>3248</v>
      </c>
    </row>
    <row r="867" spans="1:14" ht="12.75" x14ac:dyDescent="0.2">
      <c r="A867" s="116" t="s">
        <v>2053</v>
      </c>
      <c r="B867" s="116" t="s">
        <v>939</v>
      </c>
      <c r="C867" s="116" t="s">
        <v>871</v>
      </c>
      <c r="D867" s="116" t="s">
        <v>210</v>
      </c>
      <c r="E867" s="116" t="s">
        <v>998</v>
      </c>
      <c r="F867" s="117">
        <v>0.20608126000000002</v>
      </c>
      <c r="G867" s="117">
        <v>8.0508000000000001E-4</v>
      </c>
      <c r="H867" s="74" t="str">
        <f t="shared" si="26"/>
        <v/>
      </c>
      <c r="I867" s="118">
        <f t="shared" si="27"/>
        <v>1.3924776274449034E-5</v>
      </c>
      <c r="J867" s="119">
        <v>21.582358210000002</v>
      </c>
      <c r="K867" s="119">
        <v>11.842684210526301</v>
      </c>
      <c r="M867"/>
      <c r="N867" s="161" t="s">
        <v>3248</v>
      </c>
    </row>
    <row r="868" spans="1:14" ht="12.75" x14ac:dyDescent="0.2">
      <c r="A868" s="116" t="s">
        <v>2097</v>
      </c>
      <c r="B868" s="59" t="s">
        <v>822</v>
      </c>
      <c r="C868" s="59" t="s">
        <v>871</v>
      </c>
      <c r="D868" s="116" t="s">
        <v>210</v>
      </c>
      <c r="E868" s="116" t="s">
        <v>998</v>
      </c>
      <c r="F868" s="117">
        <v>0.20580445</v>
      </c>
      <c r="G868" s="117">
        <v>0.13102084</v>
      </c>
      <c r="H868" s="74">
        <f t="shared" si="26"/>
        <v>0.57077645052496995</v>
      </c>
      <c r="I868" s="118">
        <f t="shared" si="27"/>
        <v>1.3906072403361822E-5</v>
      </c>
      <c r="J868" s="119">
        <v>16.960071600000003</v>
      </c>
      <c r="K868" s="119">
        <v>27.754722222222199</v>
      </c>
      <c r="M868"/>
      <c r="N868" s="161" t="s">
        <v>3248</v>
      </c>
    </row>
    <row r="869" spans="1:14" ht="12.75" x14ac:dyDescent="0.2">
      <c r="A869" s="116" t="s">
        <v>2085</v>
      </c>
      <c r="B869" s="59" t="s">
        <v>532</v>
      </c>
      <c r="C869" s="59" t="s">
        <v>871</v>
      </c>
      <c r="D869" s="116" t="s">
        <v>210</v>
      </c>
      <c r="E869" s="116" t="s">
        <v>998</v>
      </c>
      <c r="F869" s="117">
        <v>0.20535194399999998</v>
      </c>
      <c r="G869" s="117">
        <v>0.26590411200000003</v>
      </c>
      <c r="H869" s="74">
        <f t="shared" si="26"/>
        <v>-0.22772181875848552</v>
      </c>
      <c r="I869" s="118">
        <f t="shared" si="27"/>
        <v>1.3875496868192606E-5</v>
      </c>
      <c r="J869" s="119">
        <v>35.976601479999999</v>
      </c>
      <c r="K869" s="119">
        <v>13.5551578947368</v>
      </c>
      <c r="M869"/>
      <c r="N869" s="161" t="s">
        <v>3248</v>
      </c>
    </row>
    <row r="870" spans="1:14" ht="12.75" x14ac:dyDescent="0.2">
      <c r="A870" s="116" t="s">
        <v>2410</v>
      </c>
      <c r="B870" s="59" t="s">
        <v>78</v>
      </c>
      <c r="C870" s="59" t="s">
        <v>870</v>
      </c>
      <c r="D870" s="116" t="s">
        <v>210</v>
      </c>
      <c r="E870" s="116" t="s">
        <v>2912</v>
      </c>
      <c r="F870" s="117">
        <v>0.20094001</v>
      </c>
      <c r="G870" s="117">
        <v>1.460748999</v>
      </c>
      <c r="H870" s="74">
        <f t="shared" si="26"/>
        <v>-0.86244042601599613</v>
      </c>
      <c r="I870" s="118">
        <f t="shared" si="27"/>
        <v>1.3577385366508102E-5</v>
      </c>
      <c r="J870" s="119">
        <v>42.28720972</v>
      </c>
      <c r="K870" s="119">
        <v>24.557526315789499</v>
      </c>
      <c r="M870"/>
      <c r="N870" s="161" t="s">
        <v>3248</v>
      </c>
    </row>
    <row r="871" spans="1:14" ht="12.75" x14ac:dyDescent="0.2">
      <c r="A871" s="116" t="s">
        <v>2535</v>
      </c>
      <c r="B871" s="59" t="s">
        <v>319</v>
      </c>
      <c r="C871" s="59" t="s">
        <v>876</v>
      </c>
      <c r="D871" s="116" t="s">
        <v>210</v>
      </c>
      <c r="E871" s="116" t="s">
        <v>998</v>
      </c>
      <c r="F871" s="117">
        <v>0.20091461399999999</v>
      </c>
      <c r="G871" s="117">
        <v>4.1540059999999997E-2</v>
      </c>
      <c r="H871" s="74">
        <f t="shared" si="26"/>
        <v>3.8366471786511624</v>
      </c>
      <c r="I871" s="118">
        <f t="shared" si="27"/>
        <v>1.3575669375358466E-5</v>
      </c>
      <c r="J871" s="119">
        <v>30.471913969999999</v>
      </c>
      <c r="K871" s="119">
        <v>69.275368421052605</v>
      </c>
      <c r="M871"/>
      <c r="N871" s="161" t="s">
        <v>3248</v>
      </c>
    </row>
    <row r="872" spans="1:14" ht="12.75" x14ac:dyDescent="0.2">
      <c r="A872" s="116" t="s">
        <v>2907</v>
      </c>
      <c r="B872" s="59" t="s">
        <v>2908</v>
      </c>
      <c r="C872" s="59" t="s">
        <v>951</v>
      </c>
      <c r="D872" s="116" t="s">
        <v>211</v>
      </c>
      <c r="E872" s="116" t="s">
        <v>212</v>
      </c>
      <c r="F872" s="117">
        <v>0.20089545</v>
      </c>
      <c r="G872" s="117">
        <v>0.19035825000000001</v>
      </c>
      <c r="H872" s="74">
        <f t="shared" si="26"/>
        <v>5.5354574860821515E-2</v>
      </c>
      <c r="I872" s="118">
        <f t="shared" si="27"/>
        <v>1.3574374476382579E-5</v>
      </c>
      <c r="J872" s="119">
        <v>53.255488360000001</v>
      </c>
      <c r="K872" s="119">
        <v>39.639631578947402</v>
      </c>
      <c r="M872"/>
      <c r="N872" s="161" t="s">
        <v>3248</v>
      </c>
    </row>
    <row r="873" spans="1:14" ht="12.75" x14ac:dyDescent="0.2">
      <c r="A873" s="116" t="s">
        <v>1686</v>
      </c>
      <c r="B873" s="59" t="s">
        <v>1574</v>
      </c>
      <c r="C873" s="59" t="s">
        <v>650</v>
      </c>
      <c r="D873" s="116" t="s">
        <v>210</v>
      </c>
      <c r="E873" s="116" t="s">
        <v>998</v>
      </c>
      <c r="F873" s="117">
        <v>0.198337073</v>
      </c>
      <c r="G873" s="117">
        <v>0.53879889199999997</v>
      </c>
      <c r="H873" s="74">
        <f t="shared" si="26"/>
        <v>-0.63189034731719529</v>
      </c>
      <c r="I873" s="118">
        <f t="shared" si="27"/>
        <v>1.3401506611780548E-5</v>
      </c>
      <c r="J873" s="119">
        <v>20.38036086064</v>
      </c>
      <c r="K873" s="119">
        <v>352.074105263158</v>
      </c>
      <c r="M873"/>
      <c r="N873" s="161" t="s">
        <v>3248</v>
      </c>
    </row>
    <row r="874" spans="1:14" ht="12.75" x14ac:dyDescent="0.2">
      <c r="A874" s="116" t="s">
        <v>2302</v>
      </c>
      <c r="B874" s="59" t="s">
        <v>289</v>
      </c>
      <c r="C874" s="59" t="s">
        <v>872</v>
      </c>
      <c r="D874" s="116" t="s">
        <v>210</v>
      </c>
      <c r="E874" s="116" t="s">
        <v>998</v>
      </c>
      <c r="F874" s="117">
        <v>0.18825294000000001</v>
      </c>
      <c r="G874" s="117">
        <v>5.3055999999999999E-2</v>
      </c>
      <c r="H874" s="74">
        <f t="shared" si="26"/>
        <v>2.5481932297949337</v>
      </c>
      <c r="I874" s="118">
        <f t="shared" si="27"/>
        <v>1.2720128324658329E-5</v>
      </c>
      <c r="J874" s="119">
        <v>130.87320400999999</v>
      </c>
      <c r="K874" s="119">
        <v>29.6985789473684</v>
      </c>
      <c r="M874"/>
      <c r="N874" s="161" t="s">
        <v>3248</v>
      </c>
    </row>
    <row r="875" spans="1:14" ht="12.75" x14ac:dyDescent="0.2">
      <c r="A875" s="116" t="s">
        <v>1884</v>
      </c>
      <c r="B875" s="59" t="s">
        <v>1885</v>
      </c>
      <c r="C875" s="59" t="s">
        <v>951</v>
      </c>
      <c r="D875" s="116" t="s">
        <v>211</v>
      </c>
      <c r="E875" s="116" t="s">
        <v>212</v>
      </c>
      <c r="F875" s="117">
        <v>0.18690195000000001</v>
      </c>
      <c r="G875" s="117">
        <v>9.6845139999999996E-2</v>
      </c>
      <c r="H875" s="74">
        <f t="shared" si="26"/>
        <v>0.92990531068466642</v>
      </c>
      <c r="I875" s="118">
        <f t="shared" si="27"/>
        <v>1.2628842811851303E-5</v>
      </c>
      <c r="J875" s="119">
        <v>130.58283438000001</v>
      </c>
      <c r="K875" s="119">
        <v>170.82238888888901</v>
      </c>
      <c r="M875"/>
      <c r="N875" s="161" t="s">
        <v>3248</v>
      </c>
    </row>
    <row r="876" spans="1:14" ht="12.75" x14ac:dyDescent="0.2">
      <c r="A876" s="116" t="s">
        <v>476</v>
      </c>
      <c r="B876" s="59" t="s">
        <v>62</v>
      </c>
      <c r="C876" s="59" t="s">
        <v>483</v>
      </c>
      <c r="D876" s="116" t="s">
        <v>210</v>
      </c>
      <c r="E876" s="116" t="s">
        <v>998</v>
      </c>
      <c r="F876" s="117">
        <v>0.185238283</v>
      </c>
      <c r="G876" s="117">
        <v>0.18667947000000001</v>
      </c>
      <c r="H876" s="74">
        <f t="shared" si="26"/>
        <v>-7.7201151256750533E-3</v>
      </c>
      <c r="I876" s="118">
        <f t="shared" si="27"/>
        <v>1.2516429918169541E-5</v>
      </c>
      <c r="J876" s="119">
        <v>24.621854249999998</v>
      </c>
      <c r="K876" s="119">
        <v>254.338263157895</v>
      </c>
      <c r="M876"/>
      <c r="N876" s="161" t="s">
        <v>3248</v>
      </c>
    </row>
    <row r="877" spans="1:14" ht="12.75" x14ac:dyDescent="0.2">
      <c r="A877" s="116" t="s">
        <v>3251</v>
      </c>
      <c r="B877" s="59" t="s">
        <v>3252</v>
      </c>
      <c r="C877" s="59" t="s">
        <v>870</v>
      </c>
      <c r="D877" s="116" t="s">
        <v>210</v>
      </c>
      <c r="E877" s="116" t="s">
        <v>998</v>
      </c>
      <c r="F877" s="117">
        <v>0.18205654000000002</v>
      </c>
      <c r="G877" s="117">
        <v>0.95967367000000003</v>
      </c>
      <c r="H877" s="74">
        <f t="shared" si="26"/>
        <v>-0.81029328438280479</v>
      </c>
      <c r="I877" s="118">
        <f t="shared" si="27"/>
        <v>1.2301441619680904E-5</v>
      </c>
      <c r="J877" s="119">
        <v>54.949029199999998</v>
      </c>
      <c r="K877" s="119">
        <v>31.093</v>
      </c>
      <c r="M877"/>
      <c r="N877" s="161" t="s">
        <v>3248</v>
      </c>
    </row>
    <row r="878" spans="1:14" ht="12.75" x14ac:dyDescent="0.2">
      <c r="A878" s="116" t="s">
        <v>1705</v>
      </c>
      <c r="B878" s="59" t="s">
        <v>963</v>
      </c>
      <c r="C878" s="59" t="s">
        <v>650</v>
      </c>
      <c r="D878" s="116" t="s">
        <v>210</v>
      </c>
      <c r="E878" s="116" t="s">
        <v>998</v>
      </c>
      <c r="F878" s="117">
        <v>0.177591155</v>
      </c>
      <c r="G878" s="117">
        <v>0.41775678000000005</v>
      </c>
      <c r="H878" s="74">
        <f t="shared" si="26"/>
        <v>-0.57489342243589681</v>
      </c>
      <c r="I878" s="118">
        <f t="shared" si="27"/>
        <v>1.1999718468802068E-5</v>
      </c>
      <c r="J878" s="119">
        <v>23.841923852340003</v>
      </c>
      <c r="K878" s="119">
        <v>61.962842105263199</v>
      </c>
      <c r="M878"/>
      <c r="N878" s="161" t="s">
        <v>3248</v>
      </c>
    </row>
    <row r="879" spans="1:14" ht="12.75" x14ac:dyDescent="0.2">
      <c r="A879" s="116" t="s">
        <v>2667</v>
      </c>
      <c r="B879" s="59" t="s">
        <v>2668</v>
      </c>
      <c r="C879" s="59" t="s">
        <v>650</v>
      </c>
      <c r="D879" s="116" t="s">
        <v>211</v>
      </c>
      <c r="E879" s="116" t="s">
        <v>998</v>
      </c>
      <c r="F879" s="117">
        <v>0.17564132000000002</v>
      </c>
      <c r="G879" s="117">
        <v>0.17925996</v>
      </c>
      <c r="H879" s="74">
        <f t="shared" si="26"/>
        <v>-2.0186549188117464E-2</v>
      </c>
      <c r="I879" s="118">
        <f t="shared" si="27"/>
        <v>1.1867969390078995E-5</v>
      </c>
      <c r="J879" s="119">
        <v>19.447561762200003</v>
      </c>
      <c r="K879" s="119">
        <v>45.921210526315797</v>
      </c>
      <c r="M879"/>
      <c r="N879" s="161" t="s">
        <v>3248</v>
      </c>
    </row>
    <row r="880" spans="1:14" ht="12.75" x14ac:dyDescent="0.2">
      <c r="A880" s="116" t="s">
        <v>2102</v>
      </c>
      <c r="B880" s="59" t="s">
        <v>421</v>
      </c>
      <c r="C880" s="59" t="s">
        <v>871</v>
      </c>
      <c r="D880" s="116" t="s">
        <v>210</v>
      </c>
      <c r="E880" s="116" t="s">
        <v>998</v>
      </c>
      <c r="F880" s="117">
        <v>0.17507704000000002</v>
      </c>
      <c r="G880" s="117">
        <v>0.54376711</v>
      </c>
      <c r="H880" s="74">
        <f t="shared" si="26"/>
        <v>-0.67802936812415893</v>
      </c>
      <c r="I880" s="118">
        <f t="shared" si="27"/>
        <v>1.182984135866E-5</v>
      </c>
      <c r="J880" s="119">
        <v>6.8841909900000005</v>
      </c>
      <c r="K880" s="119">
        <v>10.7155789473684</v>
      </c>
      <c r="M880"/>
      <c r="N880" s="161" t="s">
        <v>3248</v>
      </c>
    </row>
    <row r="881" spans="1:14" ht="12.75" x14ac:dyDescent="0.2">
      <c r="A881" s="116" t="s">
        <v>1691</v>
      </c>
      <c r="B881" s="59" t="s">
        <v>1515</v>
      </c>
      <c r="C881" s="59" t="s">
        <v>650</v>
      </c>
      <c r="D881" s="116" t="s">
        <v>210</v>
      </c>
      <c r="E881" s="116" t="s">
        <v>998</v>
      </c>
      <c r="F881" s="117">
        <v>0.17322495999999998</v>
      </c>
      <c r="G881" s="117">
        <v>8.152783999999999E-2</v>
      </c>
      <c r="H881" s="74">
        <f t="shared" si="26"/>
        <v>1.1247338332525429</v>
      </c>
      <c r="I881" s="118">
        <f t="shared" si="27"/>
        <v>1.1704697521503812E-5</v>
      </c>
      <c r="J881" s="119">
        <v>1.6100059948000001</v>
      </c>
      <c r="K881" s="119">
        <v>62.579789473684201</v>
      </c>
      <c r="M881"/>
      <c r="N881" s="161" t="s">
        <v>3248</v>
      </c>
    </row>
    <row r="882" spans="1:14" ht="12.75" x14ac:dyDescent="0.2">
      <c r="A882" s="116" t="s">
        <v>2952</v>
      </c>
      <c r="B882" s="59" t="s">
        <v>2953</v>
      </c>
      <c r="C882" s="59" t="s">
        <v>954</v>
      </c>
      <c r="D882" s="116" t="s">
        <v>210</v>
      </c>
      <c r="E882" s="116" t="s">
        <v>998</v>
      </c>
      <c r="F882" s="117">
        <v>0.17245686999999998</v>
      </c>
      <c r="G882" s="117">
        <v>0.40576772</v>
      </c>
      <c r="H882" s="74">
        <f t="shared" si="26"/>
        <v>-0.57498622610985417</v>
      </c>
      <c r="I882" s="118">
        <f t="shared" si="27"/>
        <v>1.1652798181366618E-5</v>
      </c>
      <c r="J882" s="119">
        <v>46.286277759999997</v>
      </c>
      <c r="K882" s="119">
        <v>21.501473684210499</v>
      </c>
      <c r="M882"/>
      <c r="N882" s="161" t="s">
        <v>3248</v>
      </c>
    </row>
    <row r="883" spans="1:14" ht="12.75" x14ac:dyDescent="0.2">
      <c r="A883" s="116" t="s">
        <v>2582</v>
      </c>
      <c r="B883" s="59" t="s">
        <v>321</v>
      </c>
      <c r="C883" s="59" t="s">
        <v>876</v>
      </c>
      <c r="D883" s="116" t="s">
        <v>210</v>
      </c>
      <c r="E883" s="116" t="s">
        <v>998</v>
      </c>
      <c r="F883" s="117">
        <v>0.17021076699999999</v>
      </c>
      <c r="G883" s="117">
        <v>0.83313567200000005</v>
      </c>
      <c r="H883" s="74">
        <f t="shared" si="26"/>
        <v>-0.79569862062034002</v>
      </c>
      <c r="I883" s="118">
        <f t="shared" si="27"/>
        <v>1.1501030467192273E-5</v>
      </c>
      <c r="J883" s="119">
        <v>91.064329560000004</v>
      </c>
      <c r="K883" s="119">
        <v>65.551526315789502</v>
      </c>
      <c r="M883"/>
      <c r="N883" s="161" t="s">
        <v>3248</v>
      </c>
    </row>
    <row r="884" spans="1:14" ht="12.75" x14ac:dyDescent="0.2">
      <c r="A884" s="116" t="s">
        <v>2319</v>
      </c>
      <c r="B884" s="59" t="s">
        <v>2871</v>
      </c>
      <c r="C884" s="59" t="s">
        <v>148</v>
      </c>
      <c r="D884" s="116" t="s">
        <v>211</v>
      </c>
      <c r="E884" s="116" t="s">
        <v>998</v>
      </c>
      <c r="F884" s="117">
        <v>0.16876429999999998</v>
      </c>
      <c r="G884" s="117">
        <v>1.9560270000000001E-2</v>
      </c>
      <c r="H884" s="74">
        <f t="shared" si="26"/>
        <v>7.6279126003884397</v>
      </c>
      <c r="I884" s="118">
        <f t="shared" si="27"/>
        <v>1.1403293635792011E-5</v>
      </c>
      <c r="J884" s="119">
        <v>19.781182699999999</v>
      </c>
      <c r="K884" s="119">
        <v>69.279368421052595</v>
      </c>
      <c r="M884"/>
      <c r="N884" s="161" t="s">
        <v>3248</v>
      </c>
    </row>
    <row r="885" spans="1:14" ht="12.75" x14ac:dyDescent="0.2">
      <c r="A885" s="116" t="s">
        <v>1602</v>
      </c>
      <c r="B885" s="59" t="s">
        <v>1544</v>
      </c>
      <c r="C885" s="59" t="s">
        <v>148</v>
      </c>
      <c r="D885" s="116" t="s">
        <v>211</v>
      </c>
      <c r="E885" s="116" t="s">
        <v>212</v>
      </c>
      <c r="F885" s="117">
        <v>0.16826567000000001</v>
      </c>
      <c r="G885" s="117">
        <v>1.2681579999999999</v>
      </c>
      <c r="H885" s="74">
        <f t="shared" si="26"/>
        <v>-0.86731490082466067</v>
      </c>
      <c r="I885" s="118">
        <f t="shared" si="27"/>
        <v>1.1369601532037754E-5</v>
      </c>
      <c r="J885" s="119">
        <v>657.10970745727013</v>
      </c>
      <c r="K885" s="119">
        <v>13.189210526315801</v>
      </c>
      <c r="M885"/>
      <c r="N885" s="161" t="s">
        <v>3248</v>
      </c>
    </row>
    <row r="886" spans="1:14" ht="12.75" x14ac:dyDescent="0.2">
      <c r="A886" s="116" t="s">
        <v>2720</v>
      </c>
      <c r="B886" s="59" t="s">
        <v>997</v>
      </c>
      <c r="C886" s="59" t="s">
        <v>650</v>
      </c>
      <c r="D886" s="116" t="s">
        <v>210</v>
      </c>
      <c r="E886" s="116" t="s">
        <v>998</v>
      </c>
      <c r="F886" s="117">
        <v>0.167081282</v>
      </c>
      <c r="G886" s="117">
        <v>0.49078935400000001</v>
      </c>
      <c r="H886" s="74">
        <f t="shared" si="26"/>
        <v>-0.65956620566794122</v>
      </c>
      <c r="I886" s="118">
        <f t="shared" si="27"/>
        <v>1.1289573207666375E-5</v>
      </c>
      <c r="J886" s="119">
        <v>7.1876802349000002</v>
      </c>
      <c r="K886" s="119">
        <v>104.344315789474</v>
      </c>
      <c r="M886"/>
      <c r="N886" s="161" t="s">
        <v>3248</v>
      </c>
    </row>
    <row r="887" spans="1:14" ht="12.75" x14ac:dyDescent="0.2">
      <c r="A887" s="116" t="s">
        <v>2096</v>
      </c>
      <c r="B887" s="59" t="s">
        <v>1641</v>
      </c>
      <c r="C887" s="59" t="s">
        <v>871</v>
      </c>
      <c r="D887" s="116" t="s">
        <v>210</v>
      </c>
      <c r="E887" s="116" t="s">
        <v>998</v>
      </c>
      <c r="F887" s="117">
        <v>0.16683877499999999</v>
      </c>
      <c r="G887" s="117">
        <v>0.323610809</v>
      </c>
      <c r="H887" s="74">
        <f t="shared" si="26"/>
        <v>-0.48444622256112591</v>
      </c>
      <c r="I887" s="118">
        <f t="shared" si="27"/>
        <v>1.1273187167907167E-5</v>
      </c>
      <c r="J887" s="119">
        <v>11.194254730000001</v>
      </c>
      <c r="K887" s="119">
        <v>56.839105263157897</v>
      </c>
      <c r="M887"/>
      <c r="N887" s="161" t="s">
        <v>3248</v>
      </c>
    </row>
    <row r="888" spans="1:14" ht="12.75" x14ac:dyDescent="0.2">
      <c r="A888" s="116" t="s">
        <v>2614</v>
      </c>
      <c r="B888" s="59" t="s">
        <v>2612</v>
      </c>
      <c r="C888" s="59" t="s">
        <v>871</v>
      </c>
      <c r="D888" s="116" t="s">
        <v>210</v>
      </c>
      <c r="E888" s="116" t="s">
        <v>998</v>
      </c>
      <c r="F888" s="117">
        <v>0.1597817</v>
      </c>
      <c r="G888" s="117">
        <v>0</v>
      </c>
      <c r="H888" s="74" t="str">
        <f t="shared" si="26"/>
        <v/>
      </c>
      <c r="I888" s="118">
        <f t="shared" si="27"/>
        <v>1.0796345214752341E-5</v>
      </c>
      <c r="J888" s="119">
        <v>5.5401620400000002</v>
      </c>
      <c r="K888" s="119">
        <v>14.5012105263158</v>
      </c>
      <c r="M888"/>
      <c r="N888" s="161" t="s">
        <v>3248</v>
      </c>
    </row>
    <row r="889" spans="1:14" ht="12.75" x14ac:dyDescent="0.2">
      <c r="A889" s="116" t="s">
        <v>1630</v>
      </c>
      <c r="B889" s="59" t="s">
        <v>1631</v>
      </c>
      <c r="C889" s="59" t="s">
        <v>650</v>
      </c>
      <c r="D889" s="116" t="s">
        <v>210</v>
      </c>
      <c r="E889" s="116" t="s">
        <v>998</v>
      </c>
      <c r="F889" s="117">
        <v>0.15850223000000002</v>
      </c>
      <c r="G889" s="117">
        <v>1.54559055</v>
      </c>
      <c r="H889" s="74">
        <f t="shared" si="26"/>
        <v>-0.89744875834029914</v>
      </c>
      <c r="I889" s="118">
        <f t="shared" si="27"/>
        <v>1.0709892261679999E-5</v>
      </c>
      <c r="J889" s="119">
        <v>6.1131133486499998</v>
      </c>
      <c r="K889" s="119">
        <v>218.749684210526</v>
      </c>
      <c r="M889"/>
      <c r="N889" s="161" t="s">
        <v>3248</v>
      </c>
    </row>
    <row r="890" spans="1:14" ht="12.75" x14ac:dyDescent="0.2">
      <c r="A890" s="116" t="s">
        <v>2113</v>
      </c>
      <c r="B890" s="59" t="s">
        <v>456</v>
      </c>
      <c r="C890" s="59" t="s">
        <v>871</v>
      </c>
      <c r="D890" s="116" t="s">
        <v>210</v>
      </c>
      <c r="E890" s="116" t="s">
        <v>998</v>
      </c>
      <c r="F890" s="117">
        <v>0.15821266</v>
      </c>
      <c r="G890" s="117">
        <v>0.19568660000000002</v>
      </c>
      <c r="H890" s="74">
        <f t="shared" si="26"/>
        <v>-0.19149977566169585</v>
      </c>
      <c r="I890" s="118">
        <f t="shared" si="27"/>
        <v>1.0690326205718422E-5</v>
      </c>
      <c r="J890" s="119">
        <v>7.0599924199999995</v>
      </c>
      <c r="K890" s="119">
        <v>13.401578947368399</v>
      </c>
      <c r="M890"/>
      <c r="N890" s="161" t="s">
        <v>3248</v>
      </c>
    </row>
    <row r="891" spans="1:14" ht="12.75" x14ac:dyDescent="0.2">
      <c r="A891" s="116" t="s">
        <v>2602</v>
      </c>
      <c r="B891" s="59" t="s">
        <v>204</v>
      </c>
      <c r="C891" s="59" t="s">
        <v>876</v>
      </c>
      <c r="D891" s="116" t="s">
        <v>210</v>
      </c>
      <c r="E891" s="116" t="s">
        <v>212</v>
      </c>
      <c r="F891" s="117">
        <v>0.15192439000000002</v>
      </c>
      <c r="G891" s="117">
        <v>0.1522019</v>
      </c>
      <c r="H891" s="74">
        <f t="shared" si="26"/>
        <v>-1.8233018116067257E-3</v>
      </c>
      <c r="I891" s="118">
        <f t="shared" si="27"/>
        <v>1.026543190478427E-5</v>
      </c>
      <c r="J891" s="119">
        <v>17.83591783</v>
      </c>
      <c r="K891" s="119">
        <v>76.465157894736805</v>
      </c>
      <c r="M891"/>
      <c r="N891" s="161" t="s">
        <v>3248</v>
      </c>
    </row>
    <row r="892" spans="1:14" ht="12.75" x14ac:dyDescent="0.2">
      <c r="A892" s="116" t="s">
        <v>2628</v>
      </c>
      <c r="B892" s="59" t="s">
        <v>517</v>
      </c>
      <c r="C892" s="59" t="s">
        <v>874</v>
      </c>
      <c r="D892" s="116" t="s">
        <v>210</v>
      </c>
      <c r="E892" s="116" t="s">
        <v>998</v>
      </c>
      <c r="F892" s="117">
        <v>0.15036490999999999</v>
      </c>
      <c r="G892" s="117">
        <v>1.4498944199999999</v>
      </c>
      <c r="H892" s="74">
        <f t="shared" si="26"/>
        <v>-0.89629251073329874</v>
      </c>
      <c r="I892" s="118">
        <f t="shared" si="27"/>
        <v>1.0160058858712645E-5</v>
      </c>
      <c r="J892" s="119">
        <v>33.197646040000002</v>
      </c>
      <c r="K892" s="119">
        <v>33.695210526315797</v>
      </c>
      <c r="M892"/>
      <c r="N892" s="161" t="s">
        <v>3248</v>
      </c>
    </row>
    <row r="893" spans="1:14" ht="12.75" x14ac:dyDescent="0.2">
      <c r="A893" s="116" t="s">
        <v>2069</v>
      </c>
      <c r="B893" s="116" t="s">
        <v>387</v>
      </c>
      <c r="C893" s="116" t="s">
        <v>871</v>
      </c>
      <c r="D893" s="116" t="s">
        <v>210</v>
      </c>
      <c r="E893" s="116" t="s">
        <v>998</v>
      </c>
      <c r="F893" s="117">
        <v>0.14913815</v>
      </c>
      <c r="G893" s="117">
        <v>0.45177541999999998</v>
      </c>
      <c r="H893" s="74">
        <f t="shared" si="26"/>
        <v>-0.66988431995702635</v>
      </c>
      <c r="I893" s="118">
        <f t="shared" si="27"/>
        <v>1.0077167485948122E-5</v>
      </c>
      <c r="J893" s="119">
        <v>44.699328250000001</v>
      </c>
      <c r="K893" s="119">
        <v>18.686157894736802</v>
      </c>
      <c r="M893"/>
      <c r="N893" s="161" t="s">
        <v>3248</v>
      </c>
    </row>
    <row r="894" spans="1:14" ht="12.75" x14ac:dyDescent="0.2">
      <c r="A894" s="116" t="s">
        <v>2978</v>
      </c>
      <c r="B894" s="59" t="s">
        <v>2979</v>
      </c>
      <c r="C894" s="59" t="s">
        <v>2986</v>
      </c>
      <c r="D894" s="116" t="s">
        <v>211</v>
      </c>
      <c r="E894" s="116" t="s">
        <v>212</v>
      </c>
      <c r="F894" s="117">
        <v>0.14772752</v>
      </c>
      <c r="G894" s="117">
        <v>4.6176260000000004E-2</v>
      </c>
      <c r="H894" s="74">
        <f t="shared" si="26"/>
        <v>2.1992092906614782</v>
      </c>
      <c r="I894" s="118">
        <f t="shared" si="27"/>
        <v>9.981852137254959E-6</v>
      </c>
      <c r="J894" s="119">
        <v>3.9538558485458997</v>
      </c>
      <c r="K894" s="119">
        <v>31.541631578947399</v>
      </c>
      <c r="M894"/>
      <c r="N894" s="161" t="s">
        <v>3248</v>
      </c>
    </row>
    <row r="895" spans="1:14" ht="12.75" x14ac:dyDescent="0.2">
      <c r="A895" s="116" t="s">
        <v>2570</v>
      </c>
      <c r="B895" s="59" t="s">
        <v>246</v>
      </c>
      <c r="C895" s="59" t="s">
        <v>876</v>
      </c>
      <c r="D895" s="116" t="s">
        <v>210</v>
      </c>
      <c r="E895" s="116" t="s">
        <v>212</v>
      </c>
      <c r="F895" s="117">
        <v>0.14718899999999999</v>
      </c>
      <c r="G895" s="117">
        <v>0.60233746999999993</v>
      </c>
      <c r="H895" s="74">
        <f t="shared" si="26"/>
        <v>-0.75563698535971868</v>
      </c>
      <c r="I895" s="118">
        <f t="shared" si="27"/>
        <v>9.9454646922280976E-6</v>
      </c>
      <c r="J895" s="119">
        <v>48.410367700000002</v>
      </c>
      <c r="K895" s="119">
        <v>91.022684210526293</v>
      </c>
      <c r="M895"/>
      <c r="N895" s="161" t="s">
        <v>3248</v>
      </c>
    </row>
    <row r="896" spans="1:14" ht="12.75" x14ac:dyDescent="0.2">
      <c r="A896" s="116" t="s">
        <v>2328</v>
      </c>
      <c r="B896" s="59" t="s">
        <v>975</v>
      </c>
      <c r="C896" s="59" t="s">
        <v>951</v>
      </c>
      <c r="D896" s="116" t="s">
        <v>210</v>
      </c>
      <c r="E896" s="116" t="s">
        <v>998</v>
      </c>
      <c r="F896" s="117">
        <v>0.14637068107988999</v>
      </c>
      <c r="G896" s="117">
        <v>4.80669306072809E-2</v>
      </c>
      <c r="H896" s="74">
        <f t="shared" si="26"/>
        <v>2.0451430792570435</v>
      </c>
      <c r="I896" s="118">
        <f t="shared" si="27"/>
        <v>9.8901714167324E-6</v>
      </c>
      <c r="J896" s="119">
        <v>1168.88911710516</v>
      </c>
      <c r="K896" s="119">
        <v>58.039315789473697</v>
      </c>
      <c r="M896"/>
      <c r="N896" s="161" t="s">
        <v>3248</v>
      </c>
    </row>
    <row r="897" spans="1:14" ht="12.75" x14ac:dyDescent="0.2">
      <c r="A897" s="116" t="s">
        <v>2721</v>
      </c>
      <c r="B897" s="59" t="s">
        <v>1000</v>
      </c>
      <c r="C897" s="59" t="s">
        <v>650</v>
      </c>
      <c r="D897" s="116" t="s">
        <v>210</v>
      </c>
      <c r="E897" s="116" t="s">
        <v>998</v>
      </c>
      <c r="F897" s="117">
        <v>0.14006007000000001</v>
      </c>
      <c r="G897" s="117">
        <v>0.15927638299999999</v>
      </c>
      <c r="H897" s="74">
        <f t="shared" si="26"/>
        <v>-0.12064759782999335</v>
      </c>
      <c r="I897" s="118">
        <f t="shared" si="27"/>
        <v>9.4637675436071723E-6</v>
      </c>
      <c r="J897" s="119">
        <v>10.850317192</v>
      </c>
      <c r="K897" s="119">
        <v>62.199315789473701</v>
      </c>
      <c r="M897"/>
      <c r="N897" s="161" t="s">
        <v>3248</v>
      </c>
    </row>
    <row r="898" spans="1:14" ht="12.75" x14ac:dyDescent="0.2">
      <c r="A898" s="116" t="s">
        <v>2567</v>
      </c>
      <c r="B898" s="59" t="s">
        <v>563</v>
      </c>
      <c r="C898" s="59" t="s">
        <v>876</v>
      </c>
      <c r="D898" s="116" t="s">
        <v>210</v>
      </c>
      <c r="E898" s="116" t="s">
        <v>998</v>
      </c>
      <c r="F898" s="117">
        <v>0.13932279</v>
      </c>
      <c r="G898" s="117">
        <v>1.94659844</v>
      </c>
      <c r="H898" s="74">
        <f t="shared" si="26"/>
        <v>-0.92842756516336267</v>
      </c>
      <c r="I898" s="118">
        <f t="shared" si="27"/>
        <v>9.4139500150670914E-6</v>
      </c>
      <c r="J898" s="119">
        <v>125.2502715</v>
      </c>
      <c r="K898" s="119">
        <v>34.851473684210497</v>
      </c>
      <c r="M898"/>
      <c r="N898" s="161" t="s">
        <v>3248</v>
      </c>
    </row>
    <row r="899" spans="1:14" ht="12.75" x14ac:dyDescent="0.2">
      <c r="A899" s="116" t="s">
        <v>2806</v>
      </c>
      <c r="B899" s="59" t="s">
        <v>2809</v>
      </c>
      <c r="C899" s="59" t="s">
        <v>875</v>
      </c>
      <c r="D899" s="116" t="s">
        <v>211</v>
      </c>
      <c r="E899" s="116" t="s">
        <v>998</v>
      </c>
      <c r="F899" s="117">
        <v>0.13768016</v>
      </c>
      <c r="G899" s="117">
        <v>7.9036960000000003E-2</v>
      </c>
      <c r="H899" s="74">
        <f t="shared" si="26"/>
        <v>0.74197185721718029</v>
      </c>
      <c r="I899" s="118">
        <f t="shared" si="27"/>
        <v>9.3029585777491207E-6</v>
      </c>
      <c r="J899" s="119">
        <v>22.402104670788702</v>
      </c>
      <c r="K899" s="119">
        <v>43.004368421052597</v>
      </c>
      <c r="M899"/>
      <c r="N899" s="161" t="s">
        <v>3248</v>
      </c>
    </row>
    <row r="900" spans="1:14" ht="12.75" x14ac:dyDescent="0.2">
      <c r="A900" s="116" t="s">
        <v>1959</v>
      </c>
      <c r="B900" s="59" t="s">
        <v>94</v>
      </c>
      <c r="C900" s="59" t="s">
        <v>951</v>
      </c>
      <c r="D900" s="116" t="s">
        <v>211</v>
      </c>
      <c r="E900" s="116" t="s">
        <v>212</v>
      </c>
      <c r="F900" s="117">
        <v>0.12973703</v>
      </c>
      <c r="G900" s="117">
        <v>3.44556934</v>
      </c>
      <c r="H900" s="74">
        <f t="shared" si="26"/>
        <v>-0.96234670755457785</v>
      </c>
      <c r="I900" s="118">
        <f t="shared" si="27"/>
        <v>8.7662464663768185E-6</v>
      </c>
      <c r="J900" s="119">
        <v>176.57107772999998</v>
      </c>
      <c r="K900" s="119">
        <v>21.9535263157895</v>
      </c>
      <c r="M900"/>
      <c r="N900" s="161" t="s">
        <v>3248</v>
      </c>
    </row>
    <row r="901" spans="1:14" ht="12.75" x14ac:dyDescent="0.2">
      <c r="A901" s="116" t="s">
        <v>2293</v>
      </c>
      <c r="B901" s="59" t="s">
        <v>2873</v>
      </c>
      <c r="C901" s="59" t="s">
        <v>148</v>
      </c>
      <c r="D901" s="116" t="s">
        <v>211</v>
      </c>
      <c r="E901" s="116" t="s">
        <v>998</v>
      </c>
      <c r="F901" s="117">
        <v>0.12812200000000001</v>
      </c>
      <c r="G901" s="117">
        <v>0.10908</v>
      </c>
      <c r="H901" s="74">
        <f t="shared" si="26"/>
        <v>0.17456912357902477</v>
      </c>
      <c r="I901" s="118">
        <f t="shared" si="27"/>
        <v>8.6571199430504227E-6</v>
      </c>
      <c r="J901" s="119">
        <v>12.854006369999999</v>
      </c>
      <c r="K901" s="119">
        <v>37.547105263157903</v>
      </c>
      <c r="M901"/>
      <c r="N901" s="161" t="s">
        <v>3248</v>
      </c>
    </row>
    <row r="902" spans="1:14" ht="12.75" x14ac:dyDescent="0.2">
      <c r="A902" s="116" t="s">
        <v>2732</v>
      </c>
      <c r="B902" s="59" t="s">
        <v>1899</v>
      </c>
      <c r="C902" s="59" t="s">
        <v>1897</v>
      </c>
      <c r="D902" s="116" t="s">
        <v>210</v>
      </c>
      <c r="E902" s="116" t="s">
        <v>998</v>
      </c>
      <c r="F902" s="117">
        <v>0.12633435000000001</v>
      </c>
      <c r="G902" s="117">
        <v>0.16994634</v>
      </c>
      <c r="H902" s="74">
        <f t="shared" si="26"/>
        <v>-0.25662211966435988</v>
      </c>
      <c r="I902" s="118">
        <f t="shared" si="27"/>
        <v>8.5363295989549974E-6</v>
      </c>
      <c r="J902" s="119">
        <v>6.1538541023000004</v>
      </c>
      <c r="K902" s="119">
        <v>47.976105263157898</v>
      </c>
      <c r="M902"/>
      <c r="N902" s="161" t="s">
        <v>3248</v>
      </c>
    </row>
    <row r="903" spans="1:14" ht="12.75" x14ac:dyDescent="0.2">
      <c r="A903" s="116" t="s">
        <v>3253</v>
      </c>
      <c r="B903" s="59" t="s">
        <v>3254</v>
      </c>
      <c r="C903" s="59" t="s">
        <v>148</v>
      </c>
      <c r="D903" s="116" t="s">
        <v>812</v>
      </c>
      <c r="E903" s="116" t="s">
        <v>212</v>
      </c>
      <c r="F903" s="117">
        <v>0.12548757000000002</v>
      </c>
      <c r="G903" s="117">
        <v>0.39708932000000002</v>
      </c>
      <c r="H903" s="74">
        <f t="shared" ref="H903:H966" si="28">IF(ISERROR(F903/G903-1),"",IF((F903/G903-1)&gt;10000%,"",F903/G903-1))</f>
        <v>-0.68398150320436724</v>
      </c>
      <c r="I903" s="118">
        <f t="shared" ref="I903:I966" si="29">F903/$F$1062</f>
        <v>8.4791132268613971E-6</v>
      </c>
      <c r="J903" s="119">
        <v>53.699338220000001</v>
      </c>
      <c r="K903" s="119">
        <v>93.486222222222196</v>
      </c>
      <c r="M903"/>
      <c r="N903" s="161" t="s">
        <v>3248</v>
      </c>
    </row>
    <row r="904" spans="1:14" ht="12.75" x14ac:dyDescent="0.2">
      <c r="A904" s="116" t="s">
        <v>2008</v>
      </c>
      <c r="B904" s="59" t="s">
        <v>2009</v>
      </c>
      <c r="C904" s="59" t="s">
        <v>148</v>
      </c>
      <c r="D904" s="116" t="s">
        <v>812</v>
      </c>
      <c r="E904" s="116" t="s">
        <v>998</v>
      </c>
      <c r="F904" s="117">
        <v>0.1234137</v>
      </c>
      <c r="G904" s="117">
        <v>0.15985779</v>
      </c>
      <c r="H904" s="74">
        <f t="shared" si="28"/>
        <v>-0.22797819236710326</v>
      </c>
      <c r="I904" s="118">
        <f t="shared" si="29"/>
        <v>8.338983184118589E-6</v>
      </c>
      <c r="J904" s="119">
        <v>6.6057773499999994</v>
      </c>
      <c r="K904" s="119">
        <v>82.440315789473701</v>
      </c>
      <c r="M904"/>
      <c r="N904" s="161" t="s">
        <v>3248</v>
      </c>
    </row>
    <row r="905" spans="1:14" ht="12.75" x14ac:dyDescent="0.2">
      <c r="A905" s="116" t="s">
        <v>2876</v>
      </c>
      <c r="B905" s="59" t="s">
        <v>2872</v>
      </c>
      <c r="C905" s="59" t="s">
        <v>148</v>
      </c>
      <c r="D905" s="116" t="s">
        <v>211</v>
      </c>
      <c r="E905" s="116" t="s">
        <v>998</v>
      </c>
      <c r="F905" s="117">
        <v>0.12188600999999999</v>
      </c>
      <c r="G905" s="117">
        <v>1.026E-3</v>
      </c>
      <c r="H905" s="74" t="str">
        <f t="shared" si="28"/>
        <v/>
      </c>
      <c r="I905" s="118">
        <f t="shared" si="29"/>
        <v>8.2357581676046506E-6</v>
      </c>
      <c r="J905" s="119">
        <v>10.3334612938073</v>
      </c>
      <c r="K905" s="119">
        <v>33.2819473684211</v>
      </c>
      <c r="M905"/>
      <c r="N905" s="161" t="s">
        <v>3248</v>
      </c>
    </row>
    <row r="906" spans="1:14" ht="12.75" x14ac:dyDescent="0.2">
      <c r="A906" s="116" t="s">
        <v>2290</v>
      </c>
      <c r="B906" s="59" t="s">
        <v>1324</v>
      </c>
      <c r="C906" s="59" t="s">
        <v>650</v>
      </c>
      <c r="D906" s="116" t="s">
        <v>210</v>
      </c>
      <c r="E906" s="116" t="s">
        <v>998</v>
      </c>
      <c r="F906" s="117">
        <v>0.121698</v>
      </c>
      <c r="G906" s="117">
        <v>0.10674727000000001</v>
      </c>
      <c r="H906" s="74">
        <f t="shared" si="28"/>
        <v>0.14005725860717555</v>
      </c>
      <c r="I906" s="118">
        <f t="shared" si="29"/>
        <v>8.2230544545772786E-6</v>
      </c>
      <c r="J906" s="119">
        <v>32.505210988099996</v>
      </c>
      <c r="K906" s="119">
        <v>58.627842105263099</v>
      </c>
      <c r="M906"/>
      <c r="N906" s="161" t="s">
        <v>3248</v>
      </c>
    </row>
    <row r="907" spans="1:14" ht="12.75" x14ac:dyDescent="0.2">
      <c r="A907" s="116" t="s">
        <v>1616</v>
      </c>
      <c r="B907" s="59" t="s">
        <v>828</v>
      </c>
      <c r="C907" s="59" t="s">
        <v>148</v>
      </c>
      <c r="D907" s="116" t="s">
        <v>812</v>
      </c>
      <c r="E907" s="116" t="s">
        <v>998</v>
      </c>
      <c r="F907" s="117">
        <v>0.113051174</v>
      </c>
      <c r="G907" s="117">
        <v>1.2905386829999999</v>
      </c>
      <c r="H907" s="74">
        <f t="shared" si="28"/>
        <v>-0.91240001133697124</v>
      </c>
      <c r="I907" s="118">
        <f t="shared" si="29"/>
        <v>7.6387940636320329E-6</v>
      </c>
      <c r="J907" s="119">
        <v>41.866544175603394</v>
      </c>
      <c r="K907" s="119">
        <v>25.054736842105299</v>
      </c>
      <c r="M907"/>
      <c r="N907" s="161" t="s">
        <v>3248</v>
      </c>
    </row>
    <row r="908" spans="1:14" ht="12.75" x14ac:dyDescent="0.2">
      <c r="A908" s="116" t="s">
        <v>1849</v>
      </c>
      <c r="B908" s="59" t="s">
        <v>8</v>
      </c>
      <c r="C908" s="59" t="s">
        <v>875</v>
      </c>
      <c r="D908" s="116" t="s">
        <v>812</v>
      </c>
      <c r="E908" s="116" t="s">
        <v>998</v>
      </c>
      <c r="F908" s="117">
        <v>0.11304254173398</v>
      </c>
      <c r="G908" s="117">
        <v>0</v>
      </c>
      <c r="H908" s="74" t="str">
        <f t="shared" si="28"/>
        <v/>
      </c>
      <c r="I908" s="118">
        <f t="shared" si="29"/>
        <v>7.6382107870494348E-6</v>
      </c>
      <c r="J908" s="119">
        <v>40.162030320047897</v>
      </c>
      <c r="K908" s="119">
        <v>14.4011578947368</v>
      </c>
      <c r="M908"/>
      <c r="N908" s="161" t="s">
        <v>3248</v>
      </c>
    </row>
    <row r="909" spans="1:14" ht="12.75" x14ac:dyDescent="0.2">
      <c r="A909" s="116" t="s">
        <v>2844</v>
      </c>
      <c r="B909" s="59" t="s">
        <v>198</v>
      </c>
      <c r="C909" s="59" t="s">
        <v>870</v>
      </c>
      <c r="D909" s="116" t="s">
        <v>210</v>
      </c>
      <c r="E909" s="116" t="s">
        <v>2912</v>
      </c>
      <c r="F909" s="117">
        <v>0.112565659</v>
      </c>
      <c r="G909" s="117">
        <v>0.187063384</v>
      </c>
      <c r="H909" s="74">
        <f t="shared" si="28"/>
        <v>-0.39824856905186745</v>
      </c>
      <c r="I909" s="118">
        <f t="shared" si="29"/>
        <v>7.6059881318705067E-6</v>
      </c>
      <c r="J909" s="119">
        <v>16.194788199999998</v>
      </c>
      <c r="K909" s="119">
        <v>40.1033684210526</v>
      </c>
      <c r="M909"/>
      <c r="N909" s="161" t="s">
        <v>3248</v>
      </c>
    </row>
    <row r="910" spans="1:14" ht="12.75" x14ac:dyDescent="0.2">
      <c r="A910" s="116" t="s">
        <v>1706</v>
      </c>
      <c r="B910" s="59" t="s">
        <v>472</v>
      </c>
      <c r="C910" s="59" t="s">
        <v>650</v>
      </c>
      <c r="D910" s="116" t="s">
        <v>211</v>
      </c>
      <c r="E910" s="116" t="s">
        <v>212</v>
      </c>
      <c r="F910" s="117">
        <v>0.11155548</v>
      </c>
      <c r="G910" s="117">
        <v>0.54273979999999999</v>
      </c>
      <c r="H910" s="74">
        <f t="shared" si="28"/>
        <v>-0.79445863376888892</v>
      </c>
      <c r="I910" s="118">
        <f t="shared" si="29"/>
        <v>7.5377309959613677E-6</v>
      </c>
      <c r="J910" s="119">
        <v>5.5951088499999999</v>
      </c>
      <c r="K910" s="119">
        <v>242.20070588235299</v>
      </c>
      <c r="M910"/>
      <c r="N910" s="161" t="s">
        <v>3248</v>
      </c>
    </row>
    <row r="911" spans="1:14" ht="12.75" x14ac:dyDescent="0.2">
      <c r="A911" s="116" t="s">
        <v>2972</v>
      </c>
      <c r="B911" s="59" t="s">
        <v>2973</v>
      </c>
      <c r="C911" s="59" t="s">
        <v>871</v>
      </c>
      <c r="D911" s="116" t="s">
        <v>210</v>
      </c>
      <c r="E911" s="116" t="s">
        <v>998</v>
      </c>
      <c r="F911" s="117">
        <v>0.11090422</v>
      </c>
      <c r="G911" s="117">
        <v>0.29010953</v>
      </c>
      <c r="H911" s="74">
        <f t="shared" si="28"/>
        <v>-0.61771603986949342</v>
      </c>
      <c r="I911" s="118">
        <f t="shared" si="29"/>
        <v>7.4937257826950198E-6</v>
      </c>
      <c r="J911" s="119">
        <v>31.907804429999999</v>
      </c>
      <c r="K911" s="119">
        <v>112.78279999999999</v>
      </c>
      <c r="M911"/>
      <c r="N911" s="161" t="s">
        <v>3248</v>
      </c>
    </row>
    <row r="912" spans="1:14" ht="12.75" x14ac:dyDescent="0.2">
      <c r="A912" s="116" t="s">
        <v>1831</v>
      </c>
      <c r="B912" s="59" t="s">
        <v>920</v>
      </c>
      <c r="C912" s="59" t="s">
        <v>875</v>
      </c>
      <c r="D912" s="116" t="s">
        <v>211</v>
      </c>
      <c r="E912" s="116" t="s">
        <v>212</v>
      </c>
      <c r="F912" s="117">
        <v>0.11006658</v>
      </c>
      <c r="G912" s="117">
        <v>4.2046824999999996E-2</v>
      </c>
      <c r="H912" s="74">
        <f t="shared" si="28"/>
        <v>1.6177144172003475</v>
      </c>
      <c r="I912" s="118">
        <f t="shared" si="29"/>
        <v>7.4371269944377591E-6</v>
      </c>
      <c r="J912" s="119">
        <v>36.909753380000005</v>
      </c>
      <c r="K912" s="119">
        <v>32.453157894736798</v>
      </c>
      <c r="M912"/>
      <c r="N912" s="161" t="s">
        <v>3248</v>
      </c>
    </row>
    <row r="913" spans="1:14" ht="12.75" x14ac:dyDescent="0.2">
      <c r="A913" s="116" t="s">
        <v>2581</v>
      </c>
      <c r="B913" s="59" t="s">
        <v>643</v>
      </c>
      <c r="C913" s="59" t="s">
        <v>876</v>
      </c>
      <c r="D913" s="116" t="s">
        <v>210</v>
      </c>
      <c r="E913" s="116" t="s">
        <v>998</v>
      </c>
      <c r="F913" s="117">
        <v>0.10948909</v>
      </c>
      <c r="G913" s="117">
        <v>0.73347138000000001</v>
      </c>
      <c r="H913" s="74">
        <f t="shared" si="28"/>
        <v>-0.85072479583320626</v>
      </c>
      <c r="I913" s="118">
        <f t="shared" si="29"/>
        <v>7.3981063719380152E-6</v>
      </c>
      <c r="J913" s="119">
        <v>41.550477280000003</v>
      </c>
      <c r="K913" s="119">
        <v>43.274473684210498</v>
      </c>
      <c r="M913"/>
      <c r="N913" s="161" t="s">
        <v>3248</v>
      </c>
    </row>
    <row r="914" spans="1:14" ht="12.75" x14ac:dyDescent="0.2">
      <c r="A914" s="116" t="s">
        <v>1662</v>
      </c>
      <c r="B914" s="59" t="s">
        <v>1326</v>
      </c>
      <c r="C914" s="59" t="s">
        <v>650</v>
      </c>
      <c r="D914" s="116" t="s">
        <v>210</v>
      </c>
      <c r="E914" s="116" t="s">
        <v>212</v>
      </c>
      <c r="F914" s="117">
        <v>0.10672794000000001</v>
      </c>
      <c r="G914" s="117">
        <v>0.60643519999999995</v>
      </c>
      <c r="H914" s="74">
        <f t="shared" si="28"/>
        <v>-0.82400767633541061</v>
      </c>
      <c r="I914" s="118">
        <f t="shared" si="29"/>
        <v>7.2115372680311645E-6</v>
      </c>
      <c r="J914" s="119">
        <v>9.4282103625000016</v>
      </c>
      <c r="K914" s="119">
        <v>22.5612631578947</v>
      </c>
      <c r="M914"/>
      <c r="N914" s="161" t="s">
        <v>3248</v>
      </c>
    </row>
    <row r="915" spans="1:14" ht="12.75" x14ac:dyDescent="0.2">
      <c r="A915" s="116" t="s">
        <v>480</v>
      </c>
      <c r="B915" s="59" t="s">
        <v>58</v>
      </c>
      <c r="C915" s="59" t="s">
        <v>483</v>
      </c>
      <c r="D915" s="116" t="s">
        <v>210</v>
      </c>
      <c r="E915" s="116" t="s">
        <v>998</v>
      </c>
      <c r="F915" s="117">
        <v>0.10405795</v>
      </c>
      <c r="G915" s="117">
        <v>0.34224742400000002</v>
      </c>
      <c r="H915" s="74">
        <f t="shared" si="28"/>
        <v>-0.69595695189220774</v>
      </c>
      <c r="I915" s="118">
        <f t="shared" si="29"/>
        <v>7.0311277858443011E-6</v>
      </c>
      <c r="J915" s="119">
        <v>9.3052057199999982</v>
      </c>
      <c r="K915" s="119">
        <v>175.82526315789499</v>
      </c>
      <c r="M915"/>
      <c r="N915" s="161" t="s">
        <v>3248</v>
      </c>
    </row>
    <row r="916" spans="1:14" ht="12.75" x14ac:dyDescent="0.2">
      <c r="A916" s="116" t="s">
        <v>3261</v>
      </c>
      <c r="B916" s="59" t="s">
        <v>3262</v>
      </c>
      <c r="C916" s="59" t="s">
        <v>951</v>
      </c>
      <c r="D916" s="116" t="s">
        <v>211</v>
      </c>
      <c r="E916" s="116" t="s">
        <v>998</v>
      </c>
      <c r="F916" s="117">
        <v>0.10107805</v>
      </c>
      <c r="G916" s="117">
        <v>0.38067655</v>
      </c>
      <c r="H916" s="74">
        <f t="shared" si="28"/>
        <v>-0.73447786578921126</v>
      </c>
      <c r="I916" s="118">
        <f t="shared" si="29"/>
        <v>6.8297778871672909E-6</v>
      </c>
      <c r="J916" s="119">
        <v>20.976422879999998</v>
      </c>
      <c r="K916" s="119">
        <v>37.962631578947402</v>
      </c>
      <c r="M916"/>
      <c r="N916" s="161" t="s">
        <v>3248</v>
      </c>
    </row>
    <row r="917" spans="1:14" ht="12.75" x14ac:dyDescent="0.2">
      <c r="A917" s="116" t="s">
        <v>3234</v>
      </c>
      <c r="B917" s="59" t="s">
        <v>3241</v>
      </c>
      <c r="C917" s="59" t="s">
        <v>951</v>
      </c>
      <c r="D917" s="116" t="s">
        <v>211</v>
      </c>
      <c r="E917" s="116" t="s">
        <v>998</v>
      </c>
      <c r="F917" s="117">
        <v>0.10040453000000001</v>
      </c>
      <c r="G917" s="117">
        <v>4.6472380000000001E-2</v>
      </c>
      <c r="H917" s="74">
        <f t="shared" si="28"/>
        <v>1.1605205070194384</v>
      </c>
      <c r="I917" s="118">
        <f t="shared" si="29"/>
        <v>6.7842685802251316E-6</v>
      </c>
      <c r="J917" s="119">
        <v>22.095856550000001</v>
      </c>
      <c r="K917" s="119">
        <v>57.187842105263201</v>
      </c>
      <c r="M917"/>
      <c r="N917" s="161" t="s">
        <v>3248</v>
      </c>
    </row>
    <row r="918" spans="1:14" ht="12.75" x14ac:dyDescent="0.2">
      <c r="A918" s="116" t="s">
        <v>1842</v>
      </c>
      <c r="B918" s="59" t="s">
        <v>1562</v>
      </c>
      <c r="C918" s="59" t="s">
        <v>875</v>
      </c>
      <c r="D918" s="116" t="s">
        <v>812</v>
      </c>
      <c r="E918" s="116" t="s">
        <v>212</v>
      </c>
      <c r="F918" s="117">
        <v>9.743861999999999E-2</v>
      </c>
      <c r="G918" s="117">
        <v>5.1878760000000003E-2</v>
      </c>
      <c r="H918" s="74">
        <f t="shared" si="28"/>
        <v>0.87819870791052024</v>
      </c>
      <c r="I918" s="118">
        <f t="shared" si="29"/>
        <v>6.5838639767199352E-6</v>
      </c>
      <c r="J918" s="119">
        <v>6.8950034599999999</v>
      </c>
      <c r="K918" s="119">
        <v>14.417210526315801</v>
      </c>
      <c r="M918"/>
      <c r="N918" s="161" t="s">
        <v>3248</v>
      </c>
    </row>
    <row r="919" spans="1:14" ht="12.75" x14ac:dyDescent="0.2">
      <c r="A919" s="116" t="s">
        <v>2663</v>
      </c>
      <c r="B919" s="59" t="s">
        <v>2664</v>
      </c>
      <c r="C919" s="59" t="s">
        <v>650</v>
      </c>
      <c r="D919" s="116" t="s">
        <v>211</v>
      </c>
      <c r="E919" s="116" t="s">
        <v>998</v>
      </c>
      <c r="F919" s="117">
        <v>9.6312250000000002E-2</v>
      </c>
      <c r="G919" s="117">
        <v>1.05912366</v>
      </c>
      <c r="H919" s="74">
        <f t="shared" si="28"/>
        <v>-0.90906420691234491</v>
      </c>
      <c r="I919" s="118">
        <f t="shared" si="29"/>
        <v>6.5077558907530162E-6</v>
      </c>
      <c r="J919" s="119">
        <v>26.044172223299999</v>
      </c>
      <c r="K919" s="119">
        <v>40.480947368421099</v>
      </c>
      <c r="M919"/>
      <c r="N919" s="161" t="s">
        <v>3248</v>
      </c>
    </row>
    <row r="920" spans="1:14" ht="12.75" x14ac:dyDescent="0.2">
      <c r="A920" s="116" t="s">
        <v>2599</v>
      </c>
      <c r="B920" s="59" t="s">
        <v>581</v>
      </c>
      <c r="C920" s="59" t="s">
        <v>876</v>
      </c>
      <c r="D920" s="116" t="s">
        <v>210</v>
      </c>
      <c r="E920" s="116" t="s">
        <v>212</v>
      </c>
      <c r="F920" s="117">
        <v>9.5866080000000006E-2</v>
      </c>
      <c r="G920" s="117">
        <v>8.6812850000000011E-2</v>
      </c>
      <c r="H920" s="74">
        <f t="shared" si="28"/>
        <v>0.10428444636940259</v>
      </c>
      <c r="I920" s="118">
        <f t="shared" si="29"/>
        <v>6.477608474969694E-6</v>
      </c>
      <c r="J920" s="119">
        <v>8.6755318599999995</v>
      </c>
      <c r="K920" s="119">
        <v>70.653473684210496</v>
      </c>
      <c r="M920"/>
      <c r="N920" s="161" t="s">
        <v>3248</v>
      </c>
    </row>
    <row r="921" spans="1:14" ht="12.75" x14ac:dyDescent="0.2">
      <c r="A921" s="116" t="s">
        <v>1700</v>
      </c>
      <c r="B921" s="59" t="s">
        <v>969</v>
      </c>
      <c r="C921" s="59" t="s">
        <v>650</v>
      </c>
      <c r="D921" s="116" t="s">
        <v>210</v>
      </c>
      <c r="E921" s="116" t="s">
        <v>998</v>
      </c>
      <c r="F921" s="117">
        <v>9.5861080000000001E-2</v>
      </c>
      <c r="G921" s="117">
        <v>4.0448850000000001E-2</v>
      </c>
      <c r="H921" s="74">
        <f t="shared" si="28"/>
        <v>1.3699333850035291</v>
      </c>
      <c r="I921" s="118">
        <f t="shared" si="29"/>
        <v>6.47727062823209E-6</v>
      </c>
      <c r="J921" s="119">
        <v>6.6163576600000003</v>
      </c>
      <c r="K921" s="119">
        <v>125.759473684211</v>
      </c>
      <c r="M921"/>
      <c r="N921" s="161" t="s">
        <v>3248</v>
      </c>
    </row>
    <row r="922" spans="1:14" ht="12.75" x14ac:dyDescent="0.2">
      <c r="A922" s="116" t="s">
        <v>3256</v>
      </c>
      <c r="B922" s="59" t="s">
        <v>3257</v>
      </c>
      <c r="C922" s="59" t="s">
        <v>650</v>
      </c>
      <c r="D922" s="116" t="s">
        <v>211</v>
      </c>
      <c r="E922" s="116" t="s">
        <v>998</v>
      </c>
      <c r="F922" s="117">
        <v>9.3989299999999998E-2</v>
      </c>
      <c r="G922" s="117">
        <v>0.35310440000000004</v>
      </c>
      <c r="H922" s="74">
        <f t="shared" si="28"/>
        <v>-0.73382008267243348</v>
      </c>
      <c r="I922" s="118">
        <f t="shared" si="29"/>
        <v>6.3507956749297462E-6</v>
      </c>
      <c r="J922" s="119">
        <v>27.38112436771717</v>
      </c>
      <c r="K922" s="119">
        <v>89.3246842105263</v>
      </c>
      <c r="M922"/>
      <c r="N922" s="161" t="s">
        <v>3248</v>
      </c>
    </row>
    <row r="923" spans="1:14" ht="12.75" x14ac:dyDescent="0.2">
      <c r="A923" s="116" t="s">
        <v>2288</v>
      </c>
      <c r="B923" s="59" t="s">
        <v>88</v>
      </c>
      <c r="C923" s="59" t="s">
        <v>877</v>
      </c>
      <c r="D923" s="116" t="s">
        <v>211</v>
      </c>
      <c r="E923" s="116" t="s">
        <v>212</v>
      </c>
      <c r="F923" s="117">
        <v>9.0984304999999988E-2</v>
      </c>
      <c r="G923" s="117">
        <v>8.2372850000000004E-3</v>
      </c>
      <c r="H923" s="74">
        <f t="shared" si="28"/>
        <v>10.045423947332159</v>
      </c>
      <c r="I923" s="118">
        <f t="shared" si="29"/>
        <v>6.1477501234767019E-6</v>
      </c>
      <c r="J923" s="119">
        <v>4.0120100299999999</v>
      </c>
      <c r="K923" s="119">
        <v>61.774157894736803</v>
      </c>
      <c r="M923"/>
      <c r="N923" s="161" t="s">
        <v>3248</v>
      </c>
    </row>
    <row r="924" spans="1:14" ht="12.75" x14ac:dyDescent="0.2">
      <c r="A924" s="116" t="s">
        <v>1825</v>
      </c>
      <c r="B924" s="59" t="s">
        <v>307</v>
      </c>
      <c r="C924" s="59" t="s">
        <v>875</v>
      </c>
      <c r="D924" s="116" t="s">
        <v>812</v>
      </c>
      <c r="E924" s="116" t="s">
        <v>998</v>
      </c>
      <c r="F924" s="117">
        <v>9.0405399999999997E-2</v>
      </c>
      <c r="G924" s="117">
        <v>0.22779358</v>
      </c>
      <c r="H924" s="74">
        <f t="shared" si="28"/>
        <v>-0.60312577729363581</v>
      </c>
      <c r="I924" s="118">
        <f t="shared" si="29"/>
        <v>6.108633890350217E-6</v>
      </c>
      <c r="J924" s="119">
        <v>10.185430915176001</v>
      </c>
      <c r="K924" s="119">
        <v>94.5503157894737</v>
      </c>
      <c r="M924"/>
      <c r="N924" s="161" t="s">
        <v>3248</v>
      </c>
    </row>
    <row r="925" spans="1:14" ht="12.75" x14ac:dyDescent="0.2">
      <c r="A925" s="116" t="s">
        <v>2010</v>
      </c>
      <c r="B925" s="59" t="s">
        <v>1571</v>
      </c>
      <c r="C925" s="59" t="s">
        <v>951</v>
      </c>
      <c r="D925" s="116" t="s">
        <v>211</v>
      </c>
      <c r="E925" s="116" t="s">
        <v>212</v>
      </c>
      <c r="F925" s="117">
        <v>8.5205505000000001E-2</v>
      </c>
      <c r="G925" s="117">
        <v>1.6799305E-2</v>
      </c>
      <c r="H925" s="74">
        <f t="shared" si="28"/>
        <v>4.0719660724059716</v>
      </c>
      <c r="I925" s="118">
        <f t="shared" si="29"/>
        <v>5.7572803780239334E-6</v>
      </c>
      <c r="J925" s="119">
        <v>2.0958784695629</v>
      </c>
      <c r="K925" s="119">
        <v>121.62526315789501</v>
      </c>
      <c r="M925"/>
      <c r="N925" s="161" t="s">
        <v>3248</v>
      </c>
    </row>
    <row r="926" spans="1:14" ht="12.75" x14ac:dyDescent="0.2">
      <c r="A926" s="116" t="s">
        <v>2412</v>
      </c>
      <c r="B926" s="59" t="s">
        <v>943</v>
      </c>
      <c r="C926" s="59" t="s">
        <v>870</v>
      </c>
      <c r="D926" s="116" t="s">
        <v>210</v>
      </c>
      <c r="E926" s="116" t="s">
        <v>998</v>
      </c>
      <c r="F926" s="117">
        <v>8.5041470000000008E-2</v>
      </c>
      <c r="G926" s="117">
        <v>0</v>
      </c>
      <c r="H926" s="74" t="str">
        <f t="shared" si="28"/>
        <v/>
      </c>
      <c r="I926" s="118">
        <f t="shared" si="29"/>
        <v>5.7461966401033717E-6</v>
      </c>
      <c r="J926" s="119">
        <v>10.54</v>
      </c>
      <c r="K926" s="119">
        <v>15.4522631578947</v>
      </c>
      <c r="M926"/>
      <c r="N926" s="161" t="s">
        <v>3248</v>
      </c>
    </row>
    <row r="927" spans="1:14" ht="12.75" x14ac:dyDescent="0.2">
      <c r="A927" s="59" t="s">
        <v>2827</v>
      </c>
      <c r="B927" s="59" t="s">
        <v>2426</v>
      </c>
      <c r="C927" s="59" t="s">
        <v>870</v>
      </c>
      <c r="D927" s="116" t="s">
        <v>210</v>
      </c>
      <c r="E927" s="116" t="s">
        <v>2912</v>
      </c>
      <c r="F927" s="117">
        <v>8.4176979999999998E-2</v>
      </c>
      <c r="G927" s="117">
        <v>4.4916919999999999E-2</v>
      </c>
      <c r="H927" s="74">
        <f t="shared" si="28"/>
        <v>0.87405948582405024</v>
      </c>
      <c r="I927" s="118">
        <f t="shared" si="29"/>
        <v>5.687783614865179E-6</v>
      </c>
      <c r="J927" s="119">
        <v>141.57527824000002</v>
      </c>
      <c r="K927" s="119">
        <v>22.2967368421053</v>
      </c>
      <c r="M927"/>
      <c r="N927" s="161" t="s">
        <v>3248</v>
      </c>
    </row>
    <row r="928" spans="1:14" ht="12.75" x14ac:dyDescent="0.2">
      <c r="A928" s="116" t="s">
        <v>2079</v>
      </c>
      <c r="B928" s="59" t="s">
        <v>525</v>
      </c>
      <c r="C928" s="59" t="s">
        <v>871</v>
      </c>
      <c r="D928" s="116" t="s">
        <v>210</v>
      </c>
      <c r="E928" s="116" t="s">
        <v>998</v>
      </c>
      <c r="F928" s="117">
        <v>8.3957428000000001E-2</v>
      </c>
      <c r="G928" s="117">
        <v>1.3134166569999999</v>
      </c>
      <c r="H928" s="74">
        <f t="shared" si="28"/>
        <v>-0.9360770799178314</v>
      </c>
      <c r="I928" s="118">
        <f t="shared" si="29"/>
        <v>5.6729486294783081E-6</v>
      </c>
      <c r="J928" s="119">
        <v>10.72579818</v>
      </c>
      <c r="K928" s="119">
        <v>32.476684210526301</v>
      </c>
      <c r="M928"/>
      <c r="N928" s="161" t="s">
        <v>3248</v>
      </c>
    </row>
    <row r="929" spans="1:14" ht="12.75" x14ac:dyDescent="0.2">
      <c r="A929" s="116" t="s">
        <v>2278</v>
      </c>
      <c r="B929" s="59" t="s">
        <v>87</v>
      </c>
      <c r="C929" s="59" t="s">
        <v>877</v>
      </c>
      <c r="D929" s="116" t="s">
        <v>211</v>
      </c>
      <c r="E929" s="116" t="s">
        <v>212</v>
      </c>
      <c r="F929" s="117">
        <v>8.2024757000000004E-2</v>
      </c>
      <c r="G929" s="117">
        <v>0.262766583</v>
      </c>
      <c r="H929" s="74">
        <f t="shared" si="28"/>
        <v>-0.68784174888783323</v>
      </c>
      <c r="I929" s="118">
        <f t="shared" si="29"/>
        <v>5.5423593110360802E-6</v>
      </c>
      <c r="J929" s="119">
        <v>12.41100591</v>
      </c>
      <c r="K929" s="119">
        <v>79.917315789473705</v>
      </c>
      <c r="M929"/>
      <c r="N929" s="161" t="s">
        <v>3248</v>
      </c>
    </row>
    <row r="930" spans="1:14" ht="12.75" x14ac:dyDescent="0.2">
      <c r="A930" s="116" t="s">
        <v>2284</v>
      </c>
      <c r="B930" s="59" t="s">
        <v>576</v>
      </c>
      <c r="C930" s="59" t="s">
        <v>650</v>
      </c>
      <c r="D930" s="116" t="s">
        <v>210</v>
      </c>
      <c r="E930" s="116" t="s">
        <v>998</v>
      </c>
      <c r="F930" s="117">
        <v>8.1342899999999996E-2</v>
      </c>
      <c r="G930" s="117">
        <v>3.3754019999999996E-2</v>
      </c>
      <c r="H930" s="74">
        <f t="shared" si="28"/>
        <v>1.4098729573544131</v>
      </c>
      <c r="I930" s="118">
        <f t="shared" si="29"/>
        <v>5.4962866784436398E-6</v>
      </c>
      <c r="J930" s="119">
        <v>2.7331953054999998</v>
      </c>
      <c r="K930" s="119">
        <v>59.137842105263204</v>
      </c>
      <c r="M930"/>
      <c r="N930" s="161" t="s">
        <v>3248</v>
      </c>
    </row>
    <row r="931" spans="1:14" ht="12.75" x14ac:dyDescent="0.2">
      <c r="A931" s="116" t="s">
        <v>2118</v>
      </c>
      <c r="B931" s="59" t="s">
        <v>539</v>
      </c>
      <c r="C931" s="59" t="s">
        <v>871</v>
      </c>
      <c r="D931" s="116" t="s">
        <v>210</v>
      </c>
      <c r="E931" s="116" t="s">
        <v>998</v>
      </c>
      <c r="F931" s="117">
        <v>7.8613775999999996E-2</v>
      </c>
      <c r="G931" s="117">
        <v>4.5803776259999998</v>
      </c>
      <c r="H931" s="74">
        <f t="shared" si="28"/>
        <v>-0.98283683520901033</v>
      </c>
      <c r="I931" s="118">
        <f t="shared" si="29"/>
        <v>5.311881550460487E-6</v>
      </c>
      <c r="J931" s="119">
        <v>22.172495179999999</v>
      </c>
      <c r="K931" s="119">
        <v>22.273368421052599</v>
      </c>
      <c r="M931"/>
      <c r="N931" s="161" t="s">
        <v>3248</v>
      </c>
    </row>
    <row r="932" spans="1:14" ht="12.75" x14ac:dyDescent="0.2">
      <c r="A932" s="116" t="s">
        <v>577</v>
      </c>
      <c r="B932" s="59" t="s">
        <v>361</v>
      </c>
      <c r="C932" s="59" t="s">
        <v>873</v>
      </c>
      <c r="D932" s="116" t="s">
        <v>210</v>
      </c>
      <c r="E932" s="116" t="s">
        <v>998</v>
      </c>
      <c r="F932" s="117">
        <v>7.5762110000000008E-2</v>
      </c>
      <c r="G932" s="117">
        <v>0.38482532900000005</v>
      </c>
      <c r="H932" s="74">
        <f t="shared" si="28"/>
        <v>-0.80312597874762037</v>
      </c>
      <c r="I932" s="118">
        <f t="shared" si="29"/>
        <v>5.1191963394934496E-6</v>
      </c>
      <c r="J932" s="119">
        <v>101.1116641</v>
      </c>
      <c r="K932" s="119">
        <v>29.615842105263201</v>
      </c>
      <c r="M932"/>
      <c r="N932" s="161" t="s">
        <v>3248</v>
      </c>
    </row>
    <row r="933" spans="1:14" ht="12.75" x14ac:dyDescent="0.2">
      <c r="A933" s="116" t="s">
        <v>2932</v>
      </c>
      <c r="B933" s="59" t="s">
        <v>2933</v>
      </c>
      <c r="C933" s="59" t="s">
        <v>875</v>
      </c>
      <c r="D933" s="116" t="s">
        <v>812</v>
      </c>
      <c r="E933" s="116" t="s">
        <v>998</v>
      </c>
      <c r="F933" s="117">
        <v>7.4234999999999995E-2</v>
      </c>
      <c r="G933" s="117">
        <v>7.4145000000000003E-2</v>
      </c>
      <c r="H933" s="74">
        <f t="shared" si="28"/>
        <v>1.2138377503538855E-3</v>
      </c>
      <c r="I933" s="118">
        <f t="shared" si="29"/>
        <v>5.016010513201074E-6</v>
      </c>
      <c r="J933" s="119">
        <v>8.9017317400000007</v>
      </c>
      <c r="K933" s="119">
        <v>40.082526315789501</v>
      </c>
      <c r="M933"/>
      <c r="N933" s="161" t="s">
        <v>3248</v>
      </c>
    </row>
    <row r="934" spans="1:14" ht="12.75" x14ac:dyDescent="0.2">
      <c r="A934" s="116" t="s">
        <v>2323</v>
      </c>
      <c r="B934" s="59" t="s">
        <v>89</v>
      </c>
      <c r="C934" s="59" t="s">
        <v>877</v>
      </c>
      <c r="D934" s="116" t="s">
        <v>211</v>
      </c>
      <c r="E934" s="116" t="s">
        <v>212</v>
      </c>
      <c r="F934" s="117">
        <v>7.3694104999999996E-2</v>
      </c>
      <c r="G934" s="117">
        <v>0.228269528</v>
      </c>
      <c r="H934" s="74">
        <f t="shared" si="28"/>
        <v>-0.67716188119511078</v>
      </c>
      <c r="I934" s="118">
        <f t="shared" si="29"/>
        <v>4.9794625909738511E-6</v>
      </c>
      <c r="J934" s="119">
        <v>6.0550121099999998</v>
      </c>
      <c r="K934" s="119">
        <v>61.810315789473698</v>
      </c>
      <c r="M934"/>
      <c r="N934" s="161" t="s">
        <v>3248</v>
      </c>
    </row>
    <row r="935" spans="1:14" ht="12.75" x14ac:dyDescent="0.2">
      <c r="A935" s="116" t="s">
        <v>3272</v>
      </c>
      <c r="B935" s="59" t="s">
        <v>3273</v>
      </c>
      <c r="C935" s="59" t="s">
        <v>877</v>
      </c>
      <c r="D935" s="116" t="s">
        <v>211</v>
      </c>
      <c r="E935" s="116" t="s">
        <v>212</v>
      </c>
      <c r="F935" s="117">
        <v>7.3059119999999991E-2</v>
      </c>
      <c r="G935" s="117"/>
      <c r="H935" s="74" t="str">
        <f t="shared" si="28"/>
        <v/>
      </c>
      <c r="I935" s="118">
        <f t="shared" si="29"/>
        <v>4.9365570688384025E-6</v>
      </c>
      <c r="J935" s="119">
        <v>11.41502283</v>
      </c>
      <c r="K935" s="119">
        <v>46.572166666666703</v>
      </c>
      <c r="M935"/>
      <c r="N935" s="161" t="s">
        <v>3248</v>
      </c>
    </row>
    <row r="936" spans="1:14" ht="12.75" x14ac:dyDescent="0.2">
      <c r="A936" s="116" t="s">
        <v>2334</v>
      </c>
      <c r="B936" s="59" t="s">
        <v>80</v>
      </c>
      <c r="C936" s="59" t="s">
        <v>877</v>
      </c>
      <c r="D936" s="116" t="s">
        <v>211</v>
      </c>
      <c r="E936" s="116" t="s">
        <v>212</v>
      </c>
      <c r="F936" s="117">
        <v>7.004146E-2</v>
      </c>
      <c r="G936" s="117">
        <v>2.6376500000000001E-2</v>
      </c>
      <c r="H936" s="74">
        <f t="shared" si="28"/>
        <v>1.655449358330332</v>
      </c>
      <c r="I936" s="118">
        <f t="shared" si="29"/>
        <v>4.7326557515990095E-6</v>
      </c>
      <c r="J936" s="119">
        <v>5.9490066100000005</v>
      </c>
      <c r="K936" s="119">
        <v>84.836947368420994</v>
      </c>
      <c r="M936"/>
      <c r="N936" s="161" t="s">
        <v>3248</v>
      </c>
    </row>
    <row r="937" spans="1:14" ht="12.75" x14ac:dyDescent="0.2">
      <c r="A937" s="116" t="s">
        <v>2345</v>
      </c>
      <c r="B937" s="59" t="s">
        <v>142</v>
      </c>
      <c r="C937" s="59" t="s">
        <v>650</v>
      </c>
      <c r="D937" s="116" t="s">
        <v>210</v>
      </c>
      <c r="E937" s="116" t="s">
        <v>998</v>
      </c>
      <c r="F937" s="117">
        <v>6.7854880000000006E-2</v>
      </c>
      <c r="G937" s="117">
        <v>0</v>
      </c>
      <c r="H937" s="74" t="str">
        <f t="shared" si="28"/>
        <v/>
      </c>
      <c r="I937" s="118">
        <f t="shared" si="29"/>
        <v>4.5849099676971422E-6</v>
      </c>
      <c r="J937" s="119">
        <v>36.000640705399995</v>
      </c>
      <c r="K937" s="119">
        <v>10.756</v>
      </c>
      <c r="M937"/>
      <c r="N937" s="161" t="s">
        <v>3248</v>
      </c>
    </row>
    <row r="938" spans="1:14" ht="12.75" x14ac:dyDescent="0.2">
      <c r="A938" s="116" t="s">
        <v>1698</v>
      </c>
      <c r="B938" s="59" t="s">
        <v>967</v>
      </c>
      <c r="C938" s="59" t="s">
        <v>650</v>
      </c>
      <c r="D938" s="116" t="s">
        <v>210</v>
      </c>
      <c r="E938" s="116" t="s">
        <v>998</v>
      </c>
      <c r="F938" s="117">
        <v>6.7786240000000011E-2</v>
      </c>
      <c r="G938" s="117">
        <v>1.9683859000000001E-2</v>
      </c>
      <c r="H938" s="74">
        <f t="shared" si="28"/>
        <v>2.4437474887419182</v>
      </c>
      <c r="I938" s="118">
        <f t="shared" si="29"/>
        <v>4.5802720076833199E-6</v>
      </c>
      <c r="J938" s="119">
        <v>6.3092073087999996</v>
      </c>
      <c r="K938" s="119">
        <v>106.954263157895</v>
      </c>
      <c r="M938"/>
      <c r="N938" s="161" t="s">
        <v>3248</v>
      </c>
    </row>
    <row r="939" spans="1:14" ht="12.75" x14ac:dyDescent="0.2">
      <c r="A939" s="116" t="s">
        <v>2301</v>
      </c>
      <c r="B939" s="59" t="s">
        <v>83</v>
      </c>
      <c r="C939" s="59" t="s">
        <v>877</v>
      </c>
      <c r="D939" s="116" t="s">
        <v>211</v>
      </c>
      <c r="E939" s="116" t="s">
        <v>212</v>
      </c>
      <c r="F939" s="117">
        <v>6.7355361000000002E-2</v>
      </c>
      <c r="G939" s="117">
        <v>5.9662489999999999E-2</v>
      </c>
      <c r="H939" s="74">
        <f t="shared" si="28"/>
        <v>0.12893982467040854</v>
      </c>
      <c r="I939" s="118">
        <f t="shared" si="29"/>
        <v>4.5511577947929361E-6</v>
      </c>
      <c r="J939" s="119">
        <v>8.9880149800000009</v>
      </c>
      <c r="K939" s="119">
        <v>35.654789473684197</v>
      </c>
      <c r="M939"/>
      <c r="N939" s="161" t="s">
        <v>3248</v>
      </c>
    </row>
    <row r="940" spans="1:14" ht="12.75" x14ac:dyDescent="0.2">
      <c r="A940" s="116" t="s">
        <v>3268</v>
      </c>
      <c r="B940" s="59" t="s">
        <v>3269</v>
      </c>
      <c r="C940" s="59" t="s">
        <v>2986</v>
      </c>
      <c r="D940" s="116" t="s">
        <v>812</v>
      </c>
      <c r="E940" s="116" t="s">
        <v>212</v>
      </c>
      <c r="F940" s="117">
        <v>6.7136600000000005E-2</v>
      </c>
      <c r="G940" s="117"/>
      <c r="H940" s="74" t="str">
        <f t="shared" si="28"/>
        <v/>
      </c>
      <c r="I940" s="118">
        <f t="shared" si="29"/>
        <v>4.5363762567599551E-6</v>
      </c>
      <c r="J940" s="119">
        <v>49.9220379059688</v>
      </c>
      <c r="K940" s="119">
        <v>44.700166666666703</v>
      </c>
      <c r="M940"/>
      <c r="N940" s="161" t="s">
        <v>3248</v>
      </c>
    </row>
    <row r="941" spans="1:14" ht="12.75" x14ac:dyDescent="0.2">
      <c r="A941" s="116" t="s">
        <v>2336</v>
      </c>
      <c r="B941" s="59" t="s">
        <v>1554</v>
      </c>
      <c r="C941" s="59" t="s">
        <v>951</v>
      </c>
      <c r="D941" s="116" t="s">
        <v>210</v>
      </c>
      <c r="E941" s="116" t="s">
        <v>998</v>
      </c>
      <c r="F941" s="117">
        <v>6.6825620000000002E-2</v>
      </c>
      <c r="G941" s="117">
        <v>0.12419717</v>
      </c>
      <c r="H941" s="74">
        <f t="shared" si="28"/>
        <v>-0.46193926963070087</v>
      </c>
      <c r="I941" s="118">
        <f t="shared" si="29"/>
        <v>4.5153635410679598E-6</v>
      </c>
      <c r="J941" s="119">
        <v>56.450035344788994</v>
      </c>
      <c r="K941" s="119">
        <v>64.569263157894696</v>
      </c>
      <c r="M941"/>
      <c r="N941" s="161" t="s">
        <v>3248</v>
      </c>
    </row>
    <row r="942" spans="1:14" ht="12.75" x14ac:dyDescent="0.2">
      <c r="A942" s="116" t="s">
        <v>1701</v>
      </c>
      <c r="B942" s="59" t="s">
        <v>971</v>
      </c>
      <c r="C942" s="59" t="s">
        <v>650</v>
      </c>
      <c r="D942" s="116" t="s">
        <v>210</v>
      </c>
      <c r="E942" s="116" t="s">
        <v>998</v>
      </c>
      <c r="F942" s="117">
        <v>6.6793574999999994E-2</v>
      </c>
      <c r="G942" s="117">
        <v>3.3889510000000005E-2</v>
      </c>
      <c r="H942" s="74">
        <f t="shared" si="28"/>
        <v>0.97092182802288929</v>
      </c>
      <c r="I942" s="118">
        <f t="shared" si="29"/>
        <v>4.5131982813266577E-6</v>
      </c>
      <c r="J942" s="119">
        <v>6.0626720351999994</v>
      </c>
      <c r="K942" s="119">
        <v>124.518315789474</v>
      </c>
      <c r="M942"/>
      <c r="N942" s="161" t="s">
        <v>3248</v>
      </c>
    </row>
    <row r="943" spans="1:14" ht="12.75" x14ac:dyDescent="0.2">
      <c r="A943" s="116" t="s">
        <v>2705</v>
      </c>
      <c r="B943" s="59" t="s">
        <v>985</v>
      </c>
      <c r="C943" s="59" t="s">
        <v>650</v>
      </c>
      <c r="D943" s="116" t="s">
        <v>210</v>
      </c>
      <c r="E943" s="116" t="s">
        <v>998</v>
      </c>
      <c r="F943" s="117">
        <v>6.6425020000000001E-2</v>
      </c>
      <c r="G943" s="117">
        <v>0.17407088000000001</v>
      </c>
      <c r="H943" s="74">
        <f t="shared" si="28"/>
        <v>-0.61840245766552115</v>
      </c>
      <c r="I943" s="118">
        <f t="shared" si="29"/>
        <v>4.4882952604511569E-6</v>
      </c>
      <c r="J943" s="119">
        <v>7.1204779065199997</v>
      </c>
      <c r="K943" s="119">
        <v>58.1772631578947</v>
      </c>
      <c r="M943"/>
      <c r="N943" s="161" t="s">
        <v>3248</v>
      </c>
    </row>
    <row r="944" spans="1:14" ht="12.75" x14ac:dyDescent="0.2">
      <c r="A944" s="116" t="s">
        <v>2930</v>
      </c>
      <c r="B944" s="59" t="s">
        <v>2931</v>
      </c>
      <c r="C944" s="59" t="s">
        <v>875</v>
      </c>
      <c r="D944" s="116" t="s">
        <v>812</v>
      </c>
      <c r="E944" s="116" t="s">
        <v>998</v>
      </c>
      <c r="F944" s="117">
        <v>6.524953E-2</v>
      </c>
      <c r="G944" s="117">
        <v>4.2358445000000002E-2</v>
      </c>
      <c r="H944" s="74">
        <f t="shared" si="28"/>
        <v>0.54041372387489672</v>
      </c>
      <c r="I944" s="118">
        <f t="shared" si="29"/>
        <v>4.4088681681340184E-6</v>
      </c>
      <c r="J944" s="119">
        <v>11.6776201</v>
      </c>
      <c r="K944" s="119">
        <v>38.082789473684201</v>
      </c>
      <c r="M944"/>
      <c r="N944" s="161" t="s">
        <v>3248</v>
      </c>
    </row>
    <row r="945" spans="1:14" ht="12.75" x14ac:dyDescent="0.2">
      <c r="A945" s="116" t="s">
        <v>2605</v>
      </c>
      <c r="B945" s="59" t="s">
        <v>1457</v>
      </c>
      <c r="C945" s="59" t="s">
        <v>876</v>
      </c>
      <c r="D945" s="116" t="s">
        <v>210</v>
      </c>
      <c r="E945" s="116" t="s">
        <v>998</v>
      </c>
      <c r="F945" s="117">
        <v>6.3822829999999997E-2</v>
      </c>
      <c r="G945" s="117">
        <v>0</v>
      </c>
      <c r="H945" s="74" t="str">
        <f t="shared" si="28"/>
        <v/>
      </c>
      <c r="I945" s="118">
        <f t="shared" si="29"/>
        <v>4.3124669800261994E-6</v>
      </c>
      <c r="J945" s="119">
        <v>1.0318635199999999</v>
      </c>
      <c r="K945" s="119">
        <v>33.794210526315801</v>
      </c>
      <c r="M945"/>
      <c r="N945" s="161" t="s">
        <v>3248</v>
      </c>
    </row>
    <row r="946" spans="1:14" ht="12.75" x14ac:dyDescent="0.2">
      <c r="A946" s="116" t="s">
        <v>1703</v>
      </c>
      <c r="B946" s="59" t="s">
        <v>972</v>
      </c>
      <c r="C946" s="59" t="s">
        <v>650</v>
      </c>
      <c r="D946" s="116" t="s">
        <v>210</v>
      </c>
      <c r="E946" s="116" t="s">
        <v>998</v>
      </c>
      <c r="F946" s="117">
        <v>6.3363254000000008E-2</v>
      </c>
      <c r="G946" s="117">
        <v>4.9379800000000001E-2</v>
      </c>
      <c r="H946" s="74">
        <f t="shared" si="28"/>
        <v>0.28318166537734069</v>
      </c>
      <c r="I946" s="118">
        <f t="shared" si="29"/>
        <v>4.2814137295700146E-6</v>
      </c>
      <c r="J946" s="119">
        <v>4.3571907852000002</v>
      </c>
      <c r="K946" s="119">
        <v>125.826947368421</v>
      </c>
      <c r="M946"/>
      <c r="N946" s="161" t="s">
        <v>3248</v>
      </c>
    </row>
    <row r="947" spans="1:14" ht="12.75" x14ac:dyDescent="0.2">
      <c r="A947" s="116" t="s">
        <v>2956</v>
      </c>
      <c r="B947" s="59" t="s">
        <v>2957</v>
      </c>
      <c r="C947" s="59" t="s">
        <v>148</v>
      </c>
      <c r="D947" s="116" t="s">
        <v>812</v>
      </c>
      <c r="E947" s="116" t="s">
        <v>998</v>
      </c>
      <c r="F947" s="117">
        <v>6.2265319999999999E-2</v>
      </c>
      <c r="G947" s="117">
        <v>0.48383241999999999</v>
      </c>
      <c r="H947" s="74">
        <f t="shared" si="28"/>
        <v>-0.87130808638247104</v>
      </c>
      <c r="I947" s="118">
        <f t="shared" si="29"/>
        <v>4.2072270455691933E-6</v>
      </c>
      <c r="J947" s="119">
        <v>16.093861180000001</v>
      </c>
      <c r="K947" s="119">
        <v>29.714578947368398</v>
      </c>
      <c r="M947"/>
      <c r="N947" s="161" t="s">
        <v>3248</v>
      </c>
    </row>
    <row r="948" spans="1:14" ht="12.75" x14ac:dyDescent="0.2">
      <c r="A948" s="116" t="s">
        <v>2629</v>
      </c>
      <c r="B948" s="59" t="s">
        <v>516</v>
      </c>
      <c r="C948" s="59" t="s">
        <v>874</v>
      </c>
      <c r="D948" s="116" t="s">
        <v>210</v>
      </c>
      <c r="E948" s="116" t="s">
        <v>998</v>
      </c>
      <c r="F948" s="117">
        <v>6.2065080000000002E-2</v>
      </c>
      <c r="G948" s="117">
        <v>0.2261658</v>
      </c>
      <c r="H948" s="74">
        <f t="shared" si="28"/>
        <v>-0.72557707664023474</v>
      </c>
      <c r="I948" s="118">
        <f t="shared" si="29"/>
        <v>4.1936969594216435E-6</v>
      </c>
      <c r="J948" s="119">
        <v>21.953809800000002</v>
      </c>
      <c r="K948" s="119">
        <v>74.906210526315803</v>
      </c>
      <c r="M948"/>
      <c r="N948" s="161" t="s">
        <v>3248</v>
      </c>
    </row>
    <row r="949" spans="1:14" ht="12.75" x14ac:dyDescent="0.2">
      <c r="A949" s="116" t="s">
        <v>1704</v>
      </c>
      <c r="B949" s="59" t="s">
        <v>973</v>
      </c>
      <c r="C949" s="59" t="s">
        <v>650</v>
      </c>
      <c r="D949" s="116" t="s">
        <v>210</v>
      </c>
      <c r="E949" s="116" t="s">
        <v>998</v>
      </c>
      <c r="F949" s="117">
        <v>6.1314E-2</v>
      </c>
      <c r="G949" s="117">
        <v>5.0394150000000002E-3</v>
      </c>
      <c r="H949" s="74">
        <f t="shared" si="28"/>
        <v>11.166888418596205</v>
      </c>
      <c r="I949" s="118">
        <f t="shared" si="29"/>
        <v>4.1429469738857769E-6</v>
      </c>
      <c r="J949" s="119">
        <v>4.6863895979999999</v>
      </c>
      <c r="K949" s="119">
        <v>104.63994736842101</v>
      </c>
      <c r="M949"/>
      <c r="N949" s="161" t="s">
        <v>3248</v>
      </c>
    </row>
    <row r="950" spans="1:14" ht="12.75" x14ac:dyDescent="0.2">
      <c r="A950" s="116" t="s">
        <v>2704</v>
      </c>
      <c r="B950" s="59" t="s">
        <v>986</v>
      </c>
      <c r="C950" s="59" t="s">
        <v>650</v>
      </c>
      <c r="D950" s="116" t="s">
        <v>210</v>
      </c>
      <c r="E950" s="116" t="s">
        <v>998</v>
      </c>
      <c r="F950" s="117">
        <v>6.0580447999999995E-2</v>
      </c>
      <c r="G950" s="117">
        <v>7.152841800000001E-2</v>
      </c>
      <c r="H950" s="74">
        <f t="shared" si="28"/>
        <v>-0.15305762808846146</v>
      </c>
      <c r="I950" s="118">
        <f t="shared" si="29"/>
        <v>4.0933813438732531E-6</v>
      </c>
      <c r="J950" s="119">
        <v>5.2997898063000006</v>
      </c>
      <c r="K950" s="119">
        <v>56.2026842105263</v>
      </c>
      <c r="M950"/>
      <c r="N950" s="161" t="s">
        <v>3248</v>
      </c>
    </row>
    <row r="951" spans="1:14" ht="12.75" x14ac:dyDescent="0.2">
      <c r="A951" s="116" t="s">
        <v>2607</v>
      </c>
      <c r="B951" s="59" t="s">
        <v>559</v>
      </c>
      <c r="C951" s="59" t="s">
        <v>876</v>
      </c>
      <c r="D951" s="116" t="s">
        <v>210</v>
      </c>
      <c r="E951" s="116" t="s">
        <v>998</v>
      </c>
      <c r="F951" s="117">
        <v>6.0297129999999997E-2</v>
      </c>
      <c r="G951" s="117">
        <v>1.0040720649999999</v>
      </c>
      <c r="H951" s="74">
        <f t="shared" si="28"/>
        <v>-0.93994740805780708</v>
      </c>
      <c r="I951" s="118">
        <f t="shared" si="29"/>
        <v>4.0742377314723764E-6</v>
      </c>
      <c r="J951" s="119">
        <v>60.549508709999998</v>
      </c>
      <c r="K951" s="119">
        <v>36.594526315789501</v>
      </c>
      <c r="M951"/>
      <c r="N951" s="161" t="s">
        <v>3248</v>
      </c>
    </row>
    <row r="952" spans="1:14" ht="12.75" x14ac:dyDescent="0.2">
      <c r="A952" s="116" t="s">
        <v>2464</v>
      </c>
      <c r="B952" s="59" t="s">
        <v>2465</v>
      </c>
      <c r="C952" s="59" t="s">
        <v>870</v>
      </c>
      <c r="D952" s="116" t="s">
        <v>210</v>
      </c>
      <c r="E952" s="116" t="s">
        <v>2912</v>
      </c>
      <c r="F952" s="117">
        <v>5.7196139999999999E-2</v>
      </c>
      <c r="G952" s="117">
        <v>0.22492479000000001</v>
      </c>
      <c r="H952" s="74">
        <f t="shared" si="28"/>
        <v>-0.74570993264015051</v>
      </c>
      <c r="I952" s="118">
        <f t="shared" si="29"/>
        <v>3.8647058605040813E-6</v>
      </c>
      <c r="J952" s="119">
        <v>37.506404320000001</v>
      </c>
      <c r="K952" s="119">
        <v>25.004947368421099</v>
      </c>
      <c r="M952"/>
      <c r="N952" s="161" t="s">
        <v>3248</v>
      </c>
    </row>
    <row r="953" spans="1:14" ht="12.75" x14ac:dyDescent="0.2">
      <c r="A953" s="116" t="s">
        <v>2588</v>
      </c>
      <c r="B953" s="59" t="s">
        <v>1454</v>
      </c>
      <c r="C953" s="59" t="s">
        <v>876</v>
      </c>
      <c r="D953" s="116" t="s">
        <v>211</v>
      </c>
      <c r="E953" s="116" t="s">
        <v>998</v>
      </c>
      <c r="F953" s="117">
        <v>5.5500000000000001E-2</v>
      </c>
      <c r="G953" s="117">
        <v>0.2683662</v>
      </c>
      <c r="H953" s="74">
        <f t="shared" si="28"/>
        <v>-0.79319303250558382</v>
      </c>
      <c r="I953" s="118">
        <f t="shared" si="29"/>
        <v>3.7500987874002775E-6</v>
      </c>
      <c r="J953" s="119">
        <v>31.682978120000001</v>
      </c>
      <c r="K953" s="119">
        <v>8.6986315789473707</v>
      </c>
      <c r="M953"/>
      <c r="N953" s="161" t="s">
        <v>3248</v>
      </c>
    </row>
    <row r="954" spans="1:14" ht="12.75" x14ac:dyDescent="0.2">
      <c r="A954" s="59" t="s">
        <v>2424</v>
      </c>
      <c r="B954" s="59" t="s">
        <v>2425</v>
      </c>
      <c r="C954" s="59" t="s">
        <v>1897</v>
      </c>
      <c r="D954" s="116" t="s">
        <v>210</v>
      </c>
      <c r="E954" s="116" t="s">
        <v>998</v>
      </c>
      <c r="F954" s="117">
        <v>5.3806E-2</v>
      </c>
      <c r="G954" s="117">
        <v>7.8554999999999996E-3</v>
      </c>
      <c r="H954" s="74">
        <f t="shared" si="28"/>
        <v>5.8494685252370955</v>
      </c>
      <c r="I954" s="118">
        <f t="shared" si="29"/>
        <v>3.6356363127001684E-6</v>
      </c>
      <c r="J954" s="119">
        <v>4.0922246934510369</v>
      </c>
      <c r="K954" s="119">
        <v>520.67899999999997</v>
      </c>
      <c r="M954"/>
      <c r="N954" s="161" t="s">
        <v>3248</v>
      </c>
    </row>
    <row r="955" spans="1:14" ht="12.75" x14ac:dyDescent="0.2">
      <c r="A955" s="116" t="s">
        <v>1820</v>
      </c>
      <c r="B955" s="59" t="s">
        <v>305</v>
      </c>
      <c r="C955" s="59" t="s">
        <v>875</v>
      </c>
      <c r="D955" s="116" t="s">
        <v>211</v>
      </c>
      <c r="E955" s="116" t="s">
        <v>998</v>
      </c>
      <c r="F955" s="117">
        <v>5.3703899999999999E-2</v>
      </c>
      <c r="G955" s="117">
        <v>1.0054111299999999</v>
      </c>
      <c r="H955" s="74">
        <f t="shared" si="28"/>
        <v>-0.9465851347796399</v>
      </c>
      <c r="I955" s="118">
        <f t="shared" si="29"/>
        <v>3.6287374823183022E-6</v>
      </c>
      <c r="J955" s="119">
        <v>17.272597498359502</v>
      </c>
      <c r="K955" s="119">
        <v>108.31536842105299</v>
      </c>
      <c r="M955"/>
      <c r="N955" s="161" t="s">
        <v>3248</v>
      </c>
    </row>
    <row r="956" spans="1:14" ht="12.75" x14ac:dyDescent="0.2">
      <c r="A956" s="116" t="s">
        <v>2456</v>
      </c>
      <c r="B956" s="59" t="s">
        <v>2457</v>
      </c>
      <c r="C956" s="59" t="s">
        <v>875</v>
      </c>
      <c r="D956" s="116" t="s">
        <v>812</v>
      </c>
      <c r="E956" s="116" t="s">
        <v>998</v>
      </c>
      <c r="F956" s="117">
        <v>5.3544660000000001E-2</v>
      </c>
      <c r="G956" s="117">
        <v>5.3667930000000003E-2</v>
      </c>
      <c r="H956" s="74">
        <f t="shared" si="28"/>
        <v>-2.2969024517994763E-3</v>
      </c>
      <c r="I956" s="118">
        <f t="shared" si="29"/>
        <v>3.6179777394191019E-6</v>
      </c>
      <c r="J956" s="119">
        <v>4.606485391024</v>
      </c>
      <c r="K956" s="119">
        <v>62.356000000000002</v>
      </c>
      <c r="M956"/>
      <c r="N956" s="161" t="s">
        <v>3248</v>
      </c>
    </row>
    <row r="957" spans="1:14" ht="12.75" x14ac:dyDescent="0.2">
      <c r="A957" s="116" t="s">
        <v>2980</v>
      </c>
      <c r="B957" s="59" t="s">
        <v>2981</v>
      </c>
      <c r="C957" s="59" t="s">
        <v>2986</v>
      </c>
      <c r="D957" s="116" t="s">
        <v>211</v>
      </c>
      <c r="E957" s="116" t="s">
        <v>212</v>
      </c>
      <c r="F957" s="117">
        <v>4.9702260000000005E-2</v>
      </c>
      <c r="G957" s="117">
        <v>4.3721589999999998E-2</v>
      </c>
      <c r="H957" s="74">
        <f t="shared" si="28"/>
        <v>0.13678985599563065</v>
      </c>
      <c r="I957" s="118">
        <f t="shared" si="29"/>
        <v>3.3583492785054656E-6</v>
      </c>
      <c r="J957" s="119">
        <v>6.9832286707611999</v>
      </c>
      <c r="K957" s="119">
        <v>37.863</v>
      </c>
      <c r="M957"/>
      <c r="N957" s="161" t="s">
        <v>3248</v>
      </c>
    </row>
    <row r="958" spans="1:14" ht="12.75" x14ac:dyDescent="0.2">
      <c r="A958" s="116" t="s">
        <v>2948</v>
      </c>
      <c r="B958" s="59" t="s">
        <v>2949</v>
      </c>
      <c r="C958" s="59" t="s">
        <v>875</v>
      </c>
      <c r="D958" s="116" t="s">
        <v>812</v>
      </c>
      <c r="E958" s="116" t="s">
        <v>998</v>
      </c>
      <c r="F958" s="117">
        <v>4.9668052000000004E-2</v>
      </c>
      <c r="G958" s="117">
        <v>0.5636388739999999</v>
      </c>
      <c r="H958" s="74">
        <f t="shared" si="28"/>
        <v>-0.91187965505729118</v>
      </c>
      <c r="I958" s="118">
        <f t="shared" si="29"/>
        <v>3.3560378662654767E-6</v>
      </c>
      <c r="J958" s="119">
        <v>9.5574046906898982</v>
      </c>
      <c r="K958" s="119">
        <v>59.437631578947403</v>
      </c>
      <c r="M958"/>
      <c r="N958" s="161" t="s">
        <v>3248</v>
      </c>
    </row>
    <row r="959" spans="1:14" ht="12.75" x14ac:dyDescent="0.2">
      <c r="A959" s="116" t="s">
        <v>2462</v>
      </c>
      <c r="B959" s="59" t="s">
        <v>2463</v>
      </c>
      <c r="C959" s="59" t="s">
        <v>870</v>
      </c>
      <c r="D959" s="116" t="s">
        <v>210</v>
      </c>
      <c r="E959" s="116" t="s">
        <v>2912</v>
      </c>
      <c r="F959" s="117">
        <v>4.9369610000000001E-2</v>
      </c>
      <c r="G959" s="117">
        <v>0.11771935</v>
      </c>
      <c r="H959" s="74">
        <f t="shared" si="28"/>
        <v>-0.5806160159735847</v>
      </c>
      <c r="I959" s="118">
        <f t="shared" si="29"/>
        <v>3.3358723350526959E-6</v>
      </c>
      <c r="J959" s="119">
        <v>145.88294166</v>
      </c>
      <c r="K959" s="119">
        <v>30.6435789473684</v>
      </c>
      <c r="M959"/>
      <c r="N959" s="161" t="s">
        <v>3248</v>
      </c>
    </row>
    <row r="960" spans="1:14" ht="12.75" x14ac:dyDescent="0.2">
      <c r="A960" s="116" t="s">
        <v>2926</v>
      </c>
      <c r="B960" s="59" t="s">
        <v>2927</v>
      </c>
      <c r="C960" s="59" t="s">
        <v>875</v>
      </c>
      <c r="D960" s="116" t="s">
        <v>812</v>
      </c>
      <c r="E960" s="116" t="s">
        <v>998</v>
      </c>
      <c r="F960" s="117">
        <v>4.8676589999999999E-2</v>
      </c>
      <c r="G960" s="117">
        <v>1.112175E-2</v>
      </c>
      <c r="H960" s="74">
        <f t="shared" si="28"/>
        <v>3.3767024074448715</v>
      </c>
      <c r="I960" s="118">
        <f t="shared" si="29"/>
        <v>3.2890454258338825E-6</v>
      </c>
      <c r="J960" s="119">
        <v>8.8355335900000007</v>
      </c>
      <c r="K960" s="119">
        <v>38.618578947368398</v>
      </c>
      <c r="M960"/>
      <c r="N960" s="161" t="s">
        <v>3248</v>
      </c>
    </row>
    <row r="961" spans="1:14" ht="12.75" x14ac:dyDescent="0.2">
      <c r="A961" s="116" t="s">
        <v>1661</v>
      </c>
      <c r="B961" s="59" t="s">
        <v>1325</v>
      </c>
      <c r="C961" s="59" t="s">
        <v>650</v>
      </c>
      <c r="D961" s="116" t="s">
        <v>210</v>
      </c>
      <c r="E961" s="116" t="s">
        <v>212</v>
      </c>
      <c r="F961" s="117">
        <v>4.7494330000000001E-2</v>
      </c>
      <c r="G961" s="117">
        <v>0.30986340000000001</v>
      </c>
      <c r="H961" s="74">
        <f t="shared" si="28"/>
        <v>-0.84672494395917686</v>
      </c>
      <c r="I961" s="118">
        <f t="shared" si="29"/>
        <v>3.2091608890340296E-6</v>
      </c>
      <c r="J961" s="119">
        <v>4.6132349220000002</v>
      </c>
      <c r="K961" s="119">
        <v>15.149684210526299</v>
      </c>
      <c r="M961"/>
      <c r="N961" s="161" t="s">
        <v>3248</v>
      </c>
    </row>
    <row r="962" spans="1:14" ht="12.75" x14ac:dyDescent="0.2">
      <c r="A962" s="116" t="s">
        <v>1850</v>
      </c>
      <c r="B962" s="59" t="s">
        <v>1561</v>
      </c>
      <c r="C962" s="59" t="s">
        <v>875</v>
      </c>
      <c r="D962" s="116" t="s">
        <v>812</v>
      </c>
      <c r="E962" s="116" t="s">
        <v>212</v>
      </c>
      <c r="F962" s="117">
        <v>4.6744769999999998E-2</v>
      </c>
      <c r="G962" s="117">
        <v>1.9444263799999999</v>
      </c>
      <c r="H962" s="74">
        <f t="shared" si="28"/>
        <v>-0.97595960922932967</v>
      </c>
      <c r="I962" s="118">
        <f t="shared" si="29"/>
        <v>3.158513608906394E-6</v>
      </c>
      <c r="J962" s="119">
        <v>33.038008789999999</v>
      </c>
      <c r="K962" s="119">
        <v>19.3186842105263</v>
      </c>
      <c r="M962"/>
      <c r="N962" s="161" t="s">
        <v>3248</v>
      </c>
    </row>
    <row r="963" spans="1:14" ht="12.75" x14ac:dyDescent="0.2">
      <c r="A963" s="116" t="s">
        <v>2333</v>
      </c>
      <c r="B963" s="59" t="s">
        <v>475</v>
      </c>
      <c r="C963" s="59" t="s">
        <v>951</v>
      </c>
      <c r="D963" s="116" t="s">
        <v>210</v>
      </c>
      <c r="E963" s="116" t="s">
        <v>998</v>
      </c>
      <c r="F963" s="117">
        <v>4.4423558897243101E-2</v>
      </c>
      <c r="G963" s="117">
        <v>3.6099544882347206E-2</v>
      </c>
      <c r="H963" s="74">
        <f t="shared" si="28"/>
        <v>0.23058501269267695</v>
      </c>
      <c r="I963" s="118">
        <f t="shared" si="29"/>
        <v>3.0016708892352462E-6</v>
      </c>
      <c r="J963" s="119">
        <v>9.2371747445505008</v>
      </c>
      <c r="K963" s="119">
        <v>100.296368421053</v>
      </c>
      <c r="M963"/>
      <c r="N963" s="161" t="s">
        <v>3248</v>
      </c>
    </row>
    <row r="964" spans="1:14" ht="12.75" x14ac:dyDescent="0.2">
      <c r="A964" s="116" t="s">
        <v>2014</v>
      </c>
      <c r="B964" s="59" t="s">
        <v>1636</v>
      </c>
      <c r="C964" s="59" t="s">
        <v>951</v>
      </c>
      <c r="D964" s="116" t="s">
        <v>211</v>
      </c>
      <c r="E964" s="116" t="s">
        <v>212</v>
      </c>
      <c r="F964" s="117">
        <v>4.4224839999999994E-2</v>
      </c>
      <c r="G964" s="117">
        <v>3.1408800000000001E-2</v>
      </c>
      <c r="H964" s="74">
        <f t="shared" si="28"/>
        <v>0.40803978502839944</v>
      </c>
      <c r="I964" s="118">
        <f t="shared" si="29"/>
        <v>2.9882435830084913E-6</v>
      </c>
      <c r="J964" s="119">
        <v>2.3953710826078001</v>
      </c>
      <c r="K964" s="119">
        <v>65.204526315789494</v>
      </c>
      <c r="M964"/>
      <c r="N964" s="161" t="s">
        <v>3248</v>
      </c>
    </row>
    <row r="965" spans="1:14" ht="12.75" x14ac:dyDescent="0.2">
      <c r="A965" s="116" t="s">
        <v>2608</v>
      </c>
      <c r="B965" s="59" t="s">
        <v>1453</v>
      </c>
      <c r="C965" s="59" t="s">
        <v>876</v>
      </c>
      <c r="D965" s="116" t="s">
        <v>211</v>
      </c>
      <c r="E965" s="116" t="s">
        <v>998</v>
      </c>
      <c r="F965" s="117">
        <v>4.2848749999999998E-2</v>
      </c>
      <c r="G965" s="117">
        <v>0.11525462</v>
      </c>
      <c r="H965" s="74">
        <f t="shared" si="28"/>
        <v>-0.62822531539299686</v>
      </c>
      <c r="I965" s="118">
        <f t="shared" si="29"/>
        <v>2.8952620795786961E-6</v>
      </c>
      <c r="J965" s="119">
        <v>19.11407664</v>
      </c>
      <c r="K965" s="119">
        <v>7.0801052631578898</v>
      </c>
      <c r="M965"/>
      <c r="N965" s="161" t="s">
        <v>3248</v>
      </c>
    </row>
    <row r="966" spans="1:14" ht="12.75" x14ac:dyDescent="0.2">
      <c r="A966" s="116" t="s">
        <v>1956</v>
      </c>
      <c r="B966" s="59" t="s">
        <v>1378</v>
      </c>
      <c r="C966" s="59" t="s">
        <v>951</v>
      </c>
      <c r="D966" s="116" t="s">
        <v>211</v>
      </c>
      <c r="E966" s="116" t="s">
        <v>212</v>
      </c>
      <c r="F966" s="117">
        <v>4.1910349999999999E-2</v>
      </c>
      <c r="G966" s="117">
        <v>5.3804999999999999E-3</v>
      </c>
      <c r="H966" s="74">
        <f t="shared" si="28"/>
        <v>6.7893039680327103</v>
      </c>
      <c r="I966" s="118">
        <f t="shared" si="29"/>
        <v>2.8318550038652474E-6</v>
      </c>
      <c r="J966" s="119">
        <v>12.456893060000001</v>
      </c>
      <c r="K966" s="119">
        <v>26.516052631578901</v>
      </c>
      <c r="M966"/>
      <c r="N966" s="161" t="s">
        <v>3248</v>
      </c>
    </row>
    <row r="967" spans="1:14" ht="12.75" x14ac:dyDescent="0.2">
      <c r="A967" s="116" t="s">
        <v>2106</v>
      </c>
      <c r="B967" s="59" t="s">
        <v>451</v>
      </c>
      <c r="C967" s="59" t="s">
        <v>871</v>
      </c>
      <c r="D967" s="116" t="s">
        <v>210</v>
      </c>
      <c r="E967" s="116" t="s">
        <v>998</v>
      </c>
      <c r="F967" s="117">
        <v>3.9935330000000005E-2</v>
      </c>
      <c r="G967" s="117">
        <v>0.32896378000000004</v>
      </c>
      <c r="H967" s="74">
        <f t="shared" ref="H967:H1030" si="30">IF(ISERROR(F967/G967-1),"",IF((F967/G967-1)&gt;10000%,"",F967/G967-1))</f>
        <v>-0.87860265345929578</v>
      </c>
      <c r="I967" s="118">
        <f t="shared" ref="I967:I1030" si="31">F967/$F$1062</f>
        <v>2.698404191124864E-6</v>
      </c>
      <c r="J967" s="119">
        <v>10.082961429999999</v>
      </c>
      <c r="K967" s="119">
        <v>12.0905789473684</v>
      </c>
      <c r="M967"/>
      <c r="N967" s="161" t="s">
        <v>3248</v>
      </c>
    </row>
    <row r="968" spans="1:14" ht="12.75" x14ac:dyDescent="0.2">
      <c r="A968" s="116" t="s">
        <v>1843</v>
      </c>
      <c r="B968" s="59" t="s">
        <v>1560</v>
      </c>
      <c r="C968" s="59" t="s">
        <v>875</v>
      </c>
      <c r="D968" s="116" t="s">
        <v>812</v>
      </c>
      <c r="E968" s="116" t="s">
        <v>212</v>
      </c>
      <c r="F968" s="117">
        <v>3.926851E-2</v>
      </c>
      <c r="G968" s="117">
        <v>0.231131</v>
      </c>
      <c r="H968" s="74">
        <f t="shared" si="30"/>
        <v>-0.83010279884567628</v>
      </c>
      <c r="I968" s="118">
        <f t="shared" si="31"/>
        <v>2.6533475988110931E-6</v>
      </c>
      <c r="J968" s="119">
        <v>12.998032869999999</v>
      </c>
      <c r="K968" s="119">
        <v>21.395947368421101</v>
      </c>
      <c r="M968"/>
      <c r="N968" s="161" t="s">
        <v>3248</v>
      </c>
    </row>
    <row r="969" spans="1:14" ht="12.75" x14ac:dyDescent="0.2">
      <c r="A969" s="116" t="s">
        <v>1613</v>
      </c>
      <c r="B969" s="59" t="s">
        <v>1517</v>
      </c>
      <c r="C969" s="59" t="s">
        <v>148</v>
      </c>
      <c r="D969" s="116" t="s">
        <v>812</v>
      </c>
      <c r="E969" s="116" t="s">
        <v>212</v>
      </c>
      <c r="F969" s="117">
        <v>3.872391E-2</v>
      </c>
      <c r="G969" s="117">
        <v>0.31456060999999996</v>
      </c>
      <c r="H969" s="74">
        <f t="shared" si="30"/>
        <v>-0.87689523491196175</v>
      </c>
      <c r="I969" s="118">
        <f t="shared" si="31"/>
        <v>2.616549332151306E-6</v>
      </c>
      <c r="J969" s="119">
        <v>10.749242890000001</v>
      </c>
      <c r="K969" s="119">
        <v>106.16994736842101</v>
      </c>
      <c r="M969"/>
      <c r="N969" s="161" t="s">
        <v>3248</v>
      </c>
    </row>
    <row r="970" spans="1:14" ht="12.75" x14ac:dyDescent="0.2">
      <c r="A970" s="116" t="s">
        <v>2585</v>
      </c>
      <c r="B970" s="59" t="s">
        <v>772</v>
      </c>
      <c r="C970" s="59" t="s">
        <v>876</v>
      </c>
      <c r="D970" s="116" t="s">
        <v>210</v>
      </c>
      <c r="E970" s="116" t="s">
        <v>998</v>
      </c>
      <c r="F970" s="117">
        <v>3.8698400000000001E-2</v>
      </c>
      <c r="G970" s="117">
        <v>3.8200970000000001E-2</v>
      </c>
      <c r="H970" s="74">
        <f t="shared" si="30"/>
        <v>1.3021397100649645E-2</v>
      </c>
      <c r="I970" s="118">
        <f t="shared" si="31"/>
        <v>2.6148256380960522E-6</v>
      </c>
      <c r="J970" s="119">
        <v>7.3431950099999996</v>
      </c>
      <c r="K970" s="119">
        <v>125.52057894736799</v>
      </c>
      <c r="M970"/>
      <c r="N970" s="161" t="s">
        <v>3248</v>
      </c>
    </row>
    <row r="971" spans="1:14" ht="12.75" x14ac:dyDescent="0.2">
      <c r="A971" s="116" t="s">
        <v>1687</v>
      </c>
      <c r="B971" s="59" t="s">
        <v>1579</v>
      </c>
      <c r="C971" s="59" t="s">
        <v>650</v>
      </c>
      <c r="D971" s="116" t="s">
        <v>210</v>
      </c>
      <c r="E971" s="116" t="s">
        <v>212</v>
      </c>
      <c r="F971" s="117">
        <v>3.7752000000000001E-2</v>
      </c>
      <c r="G971" s="117">
        <v>0.23878401999999999</v>
      </c>
      <c r="H971" s="74">
        <f t="shared" si="30"/>
        <v>-0.84189896794601249</v>
      </c>
      <c r="I971" s="118">
        <f t="shared" si="31"/>
        <v>2.5508780076024377E-6</v>
      </c>
      <c r="J971" s="119">
        <v>17.447259172500001</v>
      </c>
      <c r="K971" s="119">
        <v>27.048263157894699</v>
      </c>
      <c r="M971"/>
      <c r="N971" s="161" t="s">
        <v>3248</v>
      </c>
    </row>
    <row r="972" spans="1:14" ht="12.75" x14ac:dyDescent="0.2">
      <c r="A972" s="116" t="s">
        <v>2016</v>
      </c>
      <c r="B972" s="59" t="s">
        <v>1638</v>
      </c>
      <c r="C972" s="59" t="s">
        <v>951</v>
      </c>
      <c r="D972" s="116" t="s">
        <v>211</v>
      </c>
      <c r="E972" s="116" t="s">
        <v>212</v>
      </c>
      <c r="F972" s="117">
        <v>3.457292E-2</v>
      </c>
      <c r="G972" s="117">
        <v>0.18773523499999997</v>
      </c>
      <c r="H972" s="74">
        <f t="shared" si="30"/>
        <v>-0.81584213533490391</v>
      </c>
      <c r="I972" s="118">
        <f t="shared" si="31"/>
        <v>2.3360696462862486E-6</v>
      </c>
      <c r="J972" s="119">
        <v>11.890145071545399</v>
      </c>
      <c r="K972" s="119">
        <v>173.383526315789</v>
      </c>
      <c r="M972"/>
      <c r="N972" s="161" t="s">
        <v>3248</v>
      </c>
    </row>
    <row r="973" spans="1:14" ht="12.75" x14ac:dyDescent="0.2">
      <c r="A973" s="116" t="s">
        <v>2316</v>
      </c>
      <c r="B973" s="59" t="s">
        <v>348</v>
      </c>
      <c r="C973" s="59" t="s">
        <v>1861</v>
      </c>
      <c r="D973" s="116" t="s">
        <v>211</v>
      </c>
      <c r="E973" s="116" t="s">
        <v>212</v>
      </c>
      <c r="F973" s="117">
        <v>3.3079080000000004E-2</v>
      </c>
      <c r="G973" s="117">
        <v>3.0890761999999999E-2</v>
      </c>
      <c r="H973" s="74">
        <f t="shared" si="30"/>
        <v>7.0840531547910812E-2</v>
      </c>
      <c r="I973" s="118">
        <f t="shared" si="31"/>
        <v>2.2351318521858881E-6</v>
      </c>
      <c r="J973" s="119">
        <v>4.1728163299999999</v>
      </c>
      <c r="K973" s="119">
        <v>35.147105263157897</v>
      </c>
      <c r="M973"/>
      <c r="N973" s="161" t="s">
        <v>3248</v>
      </c>
    </row>
    <row r="974" spans="1:14" ht="12.75" x14ac:dyDescent="0.2">
      <c r="A974" s="116" t="s">
        <v>1886</v>
      </c>
      <c r="B974" s="59" t="s">
        <v>1887</v>
      </c>
      <c r="C974" s="59" t="s">
        <v>951</v>
      </c>
      <c r="D974" s="116" t="s">
        <v>211</v>
      </c>
      <c r="E974" s="116" t="s">
        <v>212</v>
      </c>
      <c r="F974" s="117">
        <v>3.0947310000000002E-2</v>
      </c>
      <c r="G974" s="117">
        <v>4.9525000000000003E-3</v>
      </c>
      <c r="H974" s="74">
        <f t="shared" si="30"/>
        <v>5.2488258455325596</v>
      </c>
      <c r="I974" s="118">
        <f t="shared" si="31"/>
        <v>2.0910895442216304E-6</v>
      </c>
      <c r="J974" s="119">
        <v>71.501963290000006</v>
      </c>
      <c r="K974" s="119">
        <v>152.17794444444399</v>
      </c>
      <c r="M974"/>
      <c r="N974" s="161" t="s">
        <v>3248</v>
      </c>
    </row>
    <row r="975" spans="1:14" ht="12.75" x14ac:dyDescent="0.2">
      <c r="A975" s="116" t="s">
        <v>2370</v>
      </c>
      <c r="B975" s="59" t="s">
        <v>309</v>
      </c>
      <c r="C975" s="59" t="s">
        <v>870</v>
      </c>
      <c r="D975" s="116" t="s">
        <v>210</v>
      </c>
      <c r="E975" s="116" t="s">
        <v>2912</v>
      </c>
      <c r="F975" s="117">
        <v>3.0338270000000001E-2</v>
      </c>
      <c r="G975" s="117">
        <v>0.10019697999999999</v>
      </c>
      <c r="H975" s="74">
        <f t="shared" si="30"/>
        <v>-0.69721372839780194</v>
      </c>
      <c r="I975" s="118">
        <f t="shared" si="31"/>
        <v>2.0499371088076078E-6</v>
      </c>
      <c r="J975" s="119">
        <v>34.850570310000002</v>
      </c>
      <c r="K975" s="119">
        <v>23.252684210526301</v>
      </c>
      <c r="M975"/>
      <c r="N975" s="161" t="s">
        <v>3248</v>
      </c>
    </row>
    <row r="976" spans="1:14" ht="12.75" x14ac:dyDescent="0.2">
      <c r="A976" s="116" t="s">
        <v>3264</v>
      </c>
      <c r="B976" s="59" t="s">
        <v>3265</v>
      </c>
      <c r="C976" s="59" t="s">
        <v>1861</v>
      </c>
      <c r="D976" s="116" t="s">
        <v>211</v>
      </c>
      <c r="E976" s="116" t="s">
        <v>998</v>
      </c>
      <c r="F976" s="117">
        <v>3.0240570000000001E-2</v>
      </c>
      <c r="G976" s="117"/>
      <c r="H976" s="74" t="str">
        <f t="shared" si="30"/>
        <v/>
      </c>
      <c r="I976" s="118">
        <f t="shared" si="31"/>
        <v>2.0433355835548328E-6</v>
      </c>
      <c r="J976" s="119">
        <v>13.74254155</v>
      </c>
      <c r="K976" s="119">
        <v>10.822374999999999</v>
      </c>
      <c r="M976"/>
      <c r="N976" s="161" t="s">
        <v>3248</v>
      </c>
    </row>
    <row r="977" spans="1:14" ht="12.75" x14ac:dyDescent="0.2">
      <c r="A977" s="116" t="s">
        <v>1969</v>
      </c>
      <c r="B977" s="59" t="s">
        <v>3</v>
      </c>
      <c r="C977" s="59" t="s">
        <v>951</v>
      </c>
      <c r="D977" s="116" t="s">
        <v>211</v>
      </c>
      <c r="E977" s="116" t="s">
        <v>212</v>
      </c>
      <c r="F977" s="117">
        <v>3.0221722000000003E-2</v>
      </c>
      <c r="G977" s="117">
        <v>2.8353391999999998E-2</v>
      </c>
      <c r="H977" s="74">
        <f t="shared" si="30"/>
        <v>6.5894408683095262E-2</v>
      </c>
      <c r="I977" s="118">
        <f t="shared" si="31"/>
        <v>2.0420620364927621E-6</v>
      </c>
      <c r="J977" s="119">
        <v>19.092285629999999</v>
      </c>
      <c r="K977" s="119">
        <v>22.8654210526316</v>
      </c>
      <c r="M977"/>
      <c r="N977" s="161" t="s">
        <v>3248</v>
      </c>
    </row>
    <row r="978" spans="1:14" ht="12.75" x14ac:dyDescent="0.2">
      <c r="A978" s="116" t="s">
        <v>2292</v>
      </c>
      <c r="B978" s="59" t="s">
        <v>81</v>
      </c>
      <c r="C978" s="59" t="s">
        <v>877</v>
      </c>
      <c r="D978" s="116" t="s">
        <v>211</v>
      </c>
      <c r="E978" s="116" t="s">
        <v>212</v>
      </c>
      <c r="F978" s="117">
        <v>2.9621150000000002E-2</v>
      </c>
      <c r="G978" s="117">
        <v>9.4680639999999996E-2</v>
      </c>
      <c r="H978" s="74">
        <f t="shared" si="30"/>
        <v>-0.68714670707760317</v>
      </c>
      <c r="I978" s="118">
        <f t="shared" si="31"/>
        <v>2.0014817783135449E-6</v>
      </c>
      <c r="J978" s="119">
        <v>41.013013230000006</v>
      </c>
      <c r="K978" s="119">
        <v>37.692999999999998</v>
      </c>
      <c r="M978"/>
      <c r="N978" s="161" t="s">
        <v>3248</v>
      </c>
    </row>
    <row r="979" spans="1:14" ht="12.75" x14ac:dyDescent="0.2">
      <c r="A979" s="116" t="s">
        <v>2677</v>
      </c>
      <c r="B979" s="59" t="s">
        <v>2678</v>
      </c>
      <c r="C979" s="59" t="s">
        <v>951</v>
      </c>
      <c r="D979" s="116" t="s">
        <v>211</v>
      </c>
      <c r="E979" s="116" t="s">
        <v>212</v>
      </c>
      <c r="F979" s="117">
        <v>2.9099509999999999E-2</v>
      </c>
      <c r="G979" s="117">
        <v>6.4356440000000001E-2</v>
      </c>
      <c r="H979" s="74">
        <f t="shared" si="30"/>
        <v>-0.54783841368478425</v>
      </c>
      <c r="I979" s="118">
        <f t="shared" si="31"/>
        <v>1.9662349038728331E-6</v>
      </c>
      <c r="J979" s="119">
        <v>19.4721444688826</v>
      </c>
      <c r="K979" s="119">
        <v>50.328263157894703</v>
      </c>
      <c r="M979"/>
      <c r="N979" s="161" t="s">
        <v>3248</v>
      </c>
    </row>
    <row r="980" spans="1:14" ht="12.75" x14ac:dyDescent="0.2">
      <c r="A980" s="116" t="s">
        <v>1823</v>
      </c>
      <c r="B980" s="59" t="s">
        <v>316</v>
      </c>
      <c r="C980" s="59" t="s">
        <v>875</v>
      </c>
      <c r="D980" s="116" t="s">
        <v>211</v>
      </c>
      <c r="E980" s="116" t="s">
        <v>998</v>
      </c>
      <c r="F980" s="117">
        <v>2.6821970000000001E-2</v>
      </c>
      <c r="G980" s="117">
        <v>4.0921989999999998E-2</v>
      </c>
      <c r="H980" s="74">
        <f t="shared" si="30"/>
        <v>-0.34455851242815905</v>
      </c>
      <c r="I980" s="118">
        <f t="shared" si="31"/>
        <v>1.8123430121204798E-6</v>
      </c>
      <c r="J980" s="119">
        <v>11.935094144136901</v>
      </c>
      <c r="K980" s="119">
        <v>47.746684210526297</v>
      </c>
      <c r="M980"/>
      <c r="N980" s="161" t="s">
        <v>3248</v>
      </c>
    </row>
    <row r="981" spans="1:14" ht="12.75" x14ac:dyDescent="0.2">
      <c r="A981" s="116" t="s">
        <v>2054</v>
      </c>
      <c r="B981" s="59" t="s">
        <v>938</v>
      </c>
      <c r="C981" s="59" t="s">
        <v>871</v>
      </c>
      <c r="D981" s="116" t="s">
        <v>210</v>
      </c>
      <c r="E981" s="116" t="s">
        <v>998</v>
      </c>
      <c r="F981" s="117">
        <v>2.5985319999999999E-2</v>
      </c>
      <c r="G981" s="117">
        <v>0.34228628000000005</v>
      </c>
      <c r="H981" s="74">
        <f t="shared" si="30"/>
        <v>-0.92408308039691223</v>
      </c>
      <c r="I981" s="118">
        <f t="shared" si="31"/>
        <v>1.7558111175172646E-6</v>
      </c>
      <c r="J981" s="119">
        <v>5.8133894000000002</v>
      </c>
      <c r="K981" s="119">
        <v>12.885315789473699</v>
      </c>
      <c r="M981"/>
      <c r="N981" s="161" t="s">
        <v>3248</v>
      </c>
    </row>
    <row r="982" spans="1:14" ht="12.75" x14ac:dyDescent="0.2">
      <c r="A982" s="116" t="s">
        <v>1835</v>
      </c>
      <c r="B982" s="59" t="s">
        <v>908</v>
      </c>
      <c r="C982" s="59" t="s">
        <v>875</v>
      </c>
      <c r="D982" s="116" t="s">
        <v>812</v>
      </c>
      <c r="E982" s="116" t="s">
        <v>212</v>
      </c>
      <c r="F982" s="117">
        <v>2.5789029999999998E-2</v>
      </c>
      <c r="G982" s="117">
        <v>0.16036681999999999</v>
      </c>
      <c r="H982" s="74">
        <f t="shared" si="30"/>
        <v>-0.83918724584050497</v>
      </c>
      <c r="I982" s="118">
        <f t="shared" si="31"/>
        <v>1.7425479302924212E-6</v>
      </c>
      <c r="J982" s="119">
        <v>20.533405681598701</v>
      </c>
      <c r="K982" s="119">
        <v>82.900999999999996</v>
      </c>
      <c r="M982"/>
      <c r="N982" s="161" t="s">
        <v>3248</v>
      </c>
    </row>
    <row r="983" spans="1:14" ht="12.75" x14ac:dyDescent="0.2">
      <c r="A983" s="116" t="s">
        <v>2485</v>
      </c>
      <c r="B983" s="59" t="s">
        <v>2486</v>
      </c>
      <c r="C983" s="59" t="s">
        <v>148</v>
      </c>
      <c r="D983" s="116" t="s">
        <v>812</v>
      </c>
      <c r="E983" s="116" t="s">
        <v>998</v>
      </c>
      <c r="F983" s="117">
        <v>2.4470249999999999E-2</v>
      </c>
      <c r="G983" s="117">
        <v>3.3170000000000001E-3</v>
      </c>
      <c r="H983" s="74">
        <f t="shared" si="30"/>
        <v>6.3772233946337042</v>
      </c>
      <c r="I983" s="118">
        <f t="shared" si="31"/>
        <v>1.6534388261690385E-6</v>
      </c>
      <c r="J983" s="119">
        <v>4.3480594020941004</v>
      </c>
      <c r="K983" s="119">
        <v>48.842368421052598</v>
      </c>
      <c r="M983"/>
      <c r="N983" s="161" t="s">
        <v>3248</v>
      </c>
    </row>
    <row r="984" spans="1:14" ht="12.75" x14ac:dyDescent="0.2">
      <c r="A984" s="116" t="s">
        <v>2984</v>
      </c>
      <c r="B984" s="59" t="s">
        <v>2985</v>
      </c>
      <c r="C984" s="59" t="s">
        <v>2986</v>
      </c>
      <c r="D984" s="116" t="s">
        <v>812</v>
      </c>
      <c r="E984" s="116" t="s">
        <v>212</v>
      </c>
      <c r="F984" s="117">
        <v>2.4267459999999998E-2</v>
      </c>
      <c r="G984" s="117">
        <v>6.373216000000001E-2</v>
      </c>
      <c r="H984" s="74">
        <f t="shared" si="30"/>
        <v>-0.61922740418652067</v>
      </c>
      <c r="I984" s="118">
        <f t="shared" si="31"/>
        <v>1.6397364381853105E-6</v>
      </c>
      <c r="J984" s="119">
        <v>1.8753305460989</v>
      </c>
      <c r="K984" s="119">
        <v>91.798105263157893</v>
      </c>
      <c r="M984"/>
      <c r="N984" s="161" t="s">
        <v>3248</v>
      </c>
    </row>
    <row r="985" spans="1:14" ht="12.75" x14ac:dyDescent="0.2">
      <c r="A985" s="116" t="s">
        <v>2032</v>
      </c>
      <c r="B985" s="59" t="s">
        <v>878</v>
      </c>
      <c r="C985" s="59" t="s">
        <v>871</v>
      </c>
      <c r="D985" s="116" t="s">
        <v>210</v>
      </c>
      <c r="E985" s="116" t="s">
        <v>998</v>
      </c>
      <c r="F985" s="117">
        <v>2.3722090000000001E-2</v>
      </c>
      <c r="G985" s="117">
        <v>0.10365227</v>
      </c>
      <c r="H985" s="74">
        <f t="shared" si="30"/>
        <v>-0.7711377666885636</v>
      </c>
      <c r="I985" s="118">
        <f t="shared" si="31"/>
        <v>1.6028861431279326E-6</v>
      </c>
      <c r="J985" s="119">
        <v>14.012352849999999</v>
      </c>
      <c r="K985" s="119">
        <v>22.0254736842105</v>
      </c>
      <c r="M985"/>
      <c r="N985" s="161" t="s">
        <v>3248</v>
      </c>
    </row>
    <row r="986" spans="1:14" ht="12.75" x14ac:dyDescent="0.2">
      <c r="A986" s="116" t="s">
        <v>2593</v>
      </c>
      <c r="B986" s="59" t="s">
        <v>276</v>
      </c>
      <c r="C986" s="59" t="s">
        <v>876</v>
      </c>
      <c r="D986" s="116" t="s">
        <v>210</v>
      </c>
      <c r="E986" s="116" t="s">
        <v>212</v>
      </c>
      <c r="F986" s="117">
        <v>2.2176874999999999E-2</v>
      </c>
      <c r="G986" s="117">
        <v>0.32953615000000003</v>
      </c>
      <c r="H986" s="74">
        <f t="shared" si="30"/>
        <v>-0.93270275506951217</v>
      </c>
      <c r="I986" s="118">
        <f t="shared" si="31"/>
        <v>1.4984769737986942E-6</v>
      </c>
      <c r="J986" s="119">
        <v>31.831602320000002</v>
      </c>
      <c r="K986" s="119">
        <v>165.163421052632</v>
      </c>
      <c r="M986"/>
      <c r="N986" s="161" t="s">
        <v>3248</v>
      </c>
    </row>
    <row r="987" spans="1:14" ht="12.75" x14ac:dyDescent="0.2">
      <c r="A987" s="116" t="s">
        <v>1844</v>
      </c>
      <c r="B987" s="59" t="s">
        <v>498</v>
      </c>
      <c r="C987" s="59" t="s">
        <v>875</v>
      </c>
      <c r="D987" s="116" t="s">
        <v>812</v>
      </c>
      <c r="E987" s="116" t="s">
        <v>212</v>
      </c>
      <c r="F987" s="117">
        <v>2.166332E-2</v>
      </c>
      <c r="G987" s="117">
        <v>0.12639944</v>
      </c>
      <c r="H987" s="74">
        <f t="shared" si="30"/>
        <v>-0.82861221537057439</v>
      </c>
      <c r="I987" s="118">
        <f t="shared" si="31"/>
        <v>1.4637763975326879E-6</v>
      </c>
      <c r="J987" s="119">
        <v>85.240420686232909</v>
      </c>
      <c r="K987" s="119">
        <v>60.263578947368401</v>
      </c>
      <c r="M987"/>
      <c r="N987" s="161" t="s">
        <v>3248</v>
      </c>
    </row>
    <row r="988" spans="1:14" ht="12.75" x14ac:dyDescent="0.2">
      <c r="A988" s="116" t="s">
        <v>2597</v>
      </c>
      <c r="B988" s="59" t="s">
        <v>314</v>
      </c>
      <c r="C988" s="59" t="s">
        <v>876</v>
      </c>
      <c r="D988" s="116" t="s">
        <v>210</v>
      </c>
      <c r="E988" s="116" t="s">
        <v>998</v>
      </c>
      <c r="F988" s="117">
        <v>1.92184E-2</v>
      </c>
      <c r="G988" s="117">
        <v>6.5689520000000001E-2</v>
      </c>
      <c r="H988" s="74">
        <f t="shared" si="30"/>
        <v>-0.7074358284243818</v>
      </c>
      <c r="I988" s="118">
        <f t="shared" si="31"/>
        <v>1.2985747483923152E-6</v>
      </c>
      <c r="J988" s="119">
        <v>20.621644379999999</v>
      </c>
      <c r="K988" s="119">
        <v>72.546421052631601</v>
      </c>
      <c r="M988"/>
      <c r="N988" s="161" t="s">
        <v>3248</v>
      </c>
    </row>
    <row r="989" spans="1:14" ht="12.75" x14ac:dyDescent="0.2">
      <c r="A989" s="116" t="s">
        <v>2733</v>
      </c>
      <c r="B989" s="59" t="s">
        <v>1211</v>
      </c>
      <c r="C989" s="59" t="s">
        <v>650</v>
      </c>
      <c r="D989" s="116" t="s">
        <v>210</v>
      </c>
      <c r="E989" s="116" t="s">
        <v>212</v>
      </c>
      <c r="F989" s="117">
        <v>1.9191E-2</v>
      </c>
      <c r="G989" s="117">
        <v>0.114126806</v>
      </c>
      <c r="H989" s="74">
        <f t="shared" si="30"/>
        <v>-0.83184493921612068</v>
      </c>
      <c r="I989" s="118">
        <f t="shared" si="31"/>
        <v>1.2967233482702473E-6</v>
      </c>
      <c r="J989" s="119">
        <v>7.1188643013000004</v>
      </c>
      <c r="K989" s="119">
        <v>19.064894736842099</v>
      </c>
      <c r="M989"/>
      <c r="N989" s="161" t="s">
        <v>3248</v>
      </c>
    </row>
    <row r="990" spans="1:14" ht="12.75" x14ac:dyDescent="0.2">
      <c r="A990" s="116" t="s">
        <v>2537</v>
      </c>
      <c r="B990" s="59" t="s">
        <v>550</v>
      </c>
      <c r="C990" s="59" t="s">
        <v>876</v>
      </c>
      <c r="D990" s="116" t="s">
        <v>210</v>
      </c>
      <c r="E990" s="116" t="s">
        <v>998</v>
      </c>
      <c r="F990" s="117">
        <v>1.8981999999999999E-2</v>
      </c>
      <c r="G990" s="117">
        <v>6.5714210000000009E-2</v>
      </c>
      <c r="H990" s="74">
        <f t="shared" si="30"/>
        <v>-0.71114314544753721</v>
      </c>
      <c r="I990" s="118">
        <f t="shared" si="31"/>
        <v>1.2826013546384156E-6</v>
      </c>
      <c r="J990" s="119">
        <v>20.720105190000002</v>
      </c>
      <c r="K990" s="119">
        <v>46.1025789473684</v>
      </c>
      <c r="M990"/>
      <c r="N990" s="161" t="s">
        <v>3248</v>
      </c>
    </row>
    <row r="991" spans="1:14" ht="12.75" x14ac:dyDescent="0.2">
      <c r="A991" s="116" t="s">
        <v>2590</v>
      </c>
      <c r="B991" s="59" t="s">
        <v>1329</v>
      </c>
      <c r="C991" s="59" t="s">
        <v>876</v>
      </c>
      <c r="D991" s="116" t="s">
        <v>210</v>
      </c>
      <c r="E991" s="116" t="s">
        <v>998</v>
      </c>
      <c r="F991" s="117">
        <v>1.8967700000000001E-2</v>
      </c>
      <c r="G991" s="117">
        <v>1.0449999999999999E-2</v>
      </c>
      <c r="H991" s="74">
        <f t="shared" si="30"/>
        <v>0.81509090909090931</v>
      </c>
      <c r="I991" s="118">
        <f t="shared" si="31"/>
        <v>1.2816351129688694E-6</v>
      </c>
      <c r="J991" s="119">
        <v>0.40730290999999996</v>
      </c>
      <c r="K991" s="119">
        <v>30.9904736842105</v>
      </c>
      <c r="M991"/>
      <c r="N991" s="161" t="s">
        <v>3248</v>
      </c>
    </row>
    <row r="992" spans="1:14" ht="12.75" x14ac:dyDescent="0.2">
      <c r="A992" s="116" t="s">
        <v>2311</v>
      </c>
      <c r="B992" s="59" t="s">
        <v>804</v>
      </c>
      <c r="C992" s="59" t="s">
        <v>951</v>
      </c>
      <c r="D992" s="116" t="s">
        <v>210</v>
      </c>
      <c r="E992" s="116" t="s">
        <v>998</v>
      </c>
      <c r="F992" s="117">
        <v>1.7821915351506502E-2</v>
      </c>
      <c r="G992" s="117">
        <v>0</v>
      </c>
      <c r="H992" s="74" t="str">
        <f t="shared" si="30"/>
        <v/>
      </c>
      <c r="I992" s="118">
        <f t="shared" si="31"/>
        <v>1.2042151918708996E-6</v>
      </c>
      <c r="J992" s="119">
        <v>261.70039022620904</v>
      </c>
      <c r="K992" s="119">
        <v>31.3194736842105</v>
      </c>
      <c r="M992"/>
      <c r="N992" s="161" t="s">
        <v>3248</v>
      </c>
    </row>
    <row r="993" spans="1:14" ht="12.75" x14ac:dyDescent="0.2">
      <c r="A993" s="116" t="s">
        <v>1881</v>
      </c>
      <c r="B993" s="59" t="s">
        <v>38</v>
      </c>
      <c r="C993" s="59" t="s">
        <v>1861</v>
      </c>
      <c r="D993" s="116" t="s">
        <v>211</v>
      </c>
      <c r="E993" s="116" t="s">
        <v>212</v>
      </c>
      <c r="F993" s="117">
        <v>1.7156040000000001E-2</v>
      </c>
      <c r="G993" s="117">
        <v>0.23715176000000002</v>
      </c>
      <c r="H993" s="74">
        <f t="shared" si="30"/>
        <v>-0.92765796888878249</v>
      </c>
      <c r="I993" s="118">
        <f t="shared" si="31"/>
        <v>1.1592224288394714E-6</v>
      </c>
      <c r="J993" s="119">
        <v>11.46897759</v>
      </c>
      <c r="K993" s="119">
        <v>31.055052631578899</v>
      </c>
      <c r="M993"/>
      <c r="N993" s="161" t="s">
        <v>3248</v>
      </c>
    </row>
    <row r="994" spans="1:14" ht="12.75" x14ac:dyDescent="0.2">
      <c r="A994" s="116" t="s">
        <v>2289</v>
      </c>
      <c r="B994" s="59" t="s">
        <v>79</v>
      </c>
      <c r="C994" s="59" t="s">
        <v>877</v>
      </c>
      <c r="D994" s="116" t="s">
        <v>211</v>
      </c>
      <c r="E994" s="116" t="s">
        <v>212</v>
      </c>
      <c r="F994" s="117">
        <v>1.5741325E-2</v>
      </c>
      <c r="G994" s="117">
        <v>4.1840505E-2</v>
      </c>
      <c r="H994" s="74">
        <f t="shared" si="30"/>
        <v>-0.62377784398156755</v>
      </c>
      <c r="I994" s="118">
        <f t="shared" si="31"/>
        <v>1.0636310593616879E-6</v>
      </c>
      <c r="J994" s="119">
        <v>8.0685073349999996</v>
      </c>
      <c r="K994" s="119">
        <v>96.772578947368402</v>
      </c>
      <c r="M994"/>
      <c r="N994" s="161" t="s">
        <v>3248</v>
      </c>
    </row>
    <row r="995" spans="1:14" ht="12.75" x14ac:dyDescent="0.2">
      <c r="A995" s="116" t="s">
        <v>1912</v>
      </c>
      <c r="B995" s="59" t="s">
        <v>1913</v>
      </c>
      <c r="C995" s="59" t="s">
        <v>954</v>
      </c>
      <c r="D995" s="116" t="s">
        <v>210</v>
      </c>
      <c r="E995" s="116" t="s">
        <v>998</v>
      </c>
      <c r="F995" s="117">
        <v>1.475369E-2</v>
      </c>
      <c r="G995" s="117">
        <v>0.21733148999999999</v>
      </c>
      <c r="H995" s="74">
        <f t="shared" si="30"/>
        <v>-0.9321143475342667</v>
      </c>
      <c r="I995" s="118">
        <f t="shared" si="31"/>
        <v>9.9689720682305595E-7</v>
      </c>
      <c r="J995" s="119">
        <v>41.2256547</v>
      </c>
      <c r="K995" s="119">
        <v>34.621894736842101</v>
      </c>
      <c r="M995"/>
      <c r="N995" s="161" t="s">
        <v>3248</v>
      </c>
    </row>
    <row r="996" spans="1:14" ht="12.75" x14ac:dyDescent="0.2">
      <c r="A996" s="116" t="s">
        <v>2056</v>
      </c>
      <c r="B996" s="116" t="s">
        <v>608</v>
      </c>
      <c r="C996" s="116" t="s">
        <v>871</v>
      </c>
      <c r="D996" s="116" t="s">
        <v>210</v>
      </c>
      <c r="E996" s="116" t="s">
        <v>998</v>
      </c>
      <c r="F996" s="117">
        <v>1.4729888E-2</v>
      </c>
      <c r="G996" s="117">
        <v>0.166956628</v>
      </c>
      <c r="H996" s="74">
        <f t="shared" si="30"/>
        <v>-0.91177416448540161</v>
      </c>
      <c r="I996" s="118">
        <f t="shared" si="31"/>
        <v>9.9528892121336756E-7</v>
      </c>
      <c r="J996" s="119">
        <v>7.5732248600000007</v>
      </c>
      <c r="K996" s="119">
        <v>12.3391578947368</v>
      </c>
      <c r="M996"/>
      <c r="N996" s="161" t="s">
        <v>3248</v>
      </c>
    </row>
    <row r="997" spans="1:14" ht="12.75" x14ac:dyDescent="0.2">
      <c r="A997" s="116" t="s">
        <v>2306</v>
      </c>
      <c r="B997" s="59" t="s">
        <v>365</v>
      </c>
      <c r="C997" s="59" t="s">
        <v>1861</v>
      </c>
      <c r="D997" s="116" t="s">
        <v>210</v>
      </c>
      <c r="E997" s="116" t="s">
        <v>998</v>
      </c>
      <c r="F997" s="117">
        <v>1.4200000000000001E-2</v>
      </c>
      <c r="G997" s="117">
        <v>1.2189549999999999E-2</v>
      </c>
      <c r="H997" s="74">
        <f t="shared" si="30"/>
        <v>0.16493225754847418</v>
      </c>
      <c r="I997" s="118">
        <f t="shared" si="31"/>
        <v>9.5948473479430534E-7</v>
      </c>
      <c r="J997" s="119">
        <v>0.91304941000000006</v>
      </c>
      <c r="K997" s="119">
        <v>14.1202631578947</v>
      </c>
      <c r="M997"/>
      <c r="N997" s="161" t="s">
        <v>3248</v>
      </c>
    </row>
    <row r="998" spans="1:14" ht="12.75" x14ac:dyDescent="0.2">
      <c r="A998" s="116" t="s">
        <v>3237</v>
      </c>
      <c r="B998" s="59" t="s">
        <v>3244</v>
      </c>
      <c r="C998" s="59" t="s">
        <v>875</v>
      </c>
      <c r="D998" s="116" t="s">
        <v>211</v>
      </c>
      <c r="E998" s="116" t="s">
        <v>212</v>
      </c>
      <c r="F998" s="117">
        <v>1.3410874999999999E-2</v>
      </c>
      <c r="G998" s="117">
        <v>7.9548199999999999E-2</v>
      </c>
      <c r="H998" s="74">
        <f t="shared" si="30"/>
        <v>-0.83141196155286989</v>
      </c>
      <c r="I998" s="118">
        <f t="shared" si="31"/>
        <v>9.0616407343201255E-7</v>
      </c>
      <c r="J998" s="119">
        <v>7.22</v>
      </c>
      <c r="K998" s="119">
        <v>80.055157894736794</v>
      </c>
      <c r="M998"/>
      <c r="N998" s="161" t="s">
        <v>3248</v>
      </c>
    </row>
    <row r="999" spans="1:14" ht="12.75" x14ac:dyDescent="0.2">
      <c r="A999" s="116" t="s">
        <v>1948</v>
      </c>
      <c r="B999" s="59" t="s">
        <v>1949</v>
      </c>
      <c r="C999" s="59" t="s">
        <v>273</v>
      </c>
      <c r="D999" s="116" t="s">
        <v>211</v>
      </c>
      <c r="E999" s="116" t="s">
        <v>212</v>
      </c>
      <c r="F999" s="117">
        <v>1.2859229999999999E-2</v>
      </c>
      <c r="G999" s="117">
        <v>1.4125836399999998</v>
      </c>
      <c r="H999" s="74">
        <f t="shared" si="30"/>
        <v>-0.99089665940064264</v>
      </c>
      <c r="I999" s="118">
        <f t="shared" si="31"/>
        <v>8.6888978071894181E-7</v>
      </c>
      <c r="J999" s="119">
        <v>10.272892397500001</v>
      </c>
      <c r="K999" s="119">
        <v>64.364526315789504</v>
      </c>
      <c r="M999"/>
      <c r="N999" s="161" t="s">
        <v>3248</v>
      </c>
    </row>
    <row r="1000" spans="1:14" ht="12.75" x14ac:dyDescent="0.2">
      <c r="A1000" s="116" t="s">
        <v>1702</v>
      </c>
      <c r="B1000" s="59" t="s">
        <v>965</v>
      </c>
      <c r="C1000" s="59" t="s">
        <v>650</v>
      </c>
      <c r="D1000" s="116" t="s">
        <v>210</v>
      </c>
      <c r="E1000" s="116" t="s">
        <v>998</v>
      </c>
      <c r="F1000" s="117">
        <v>1.2720830000000001E-2</v>
      </c>
      <c r="G1000" s="117">
        <v>0.81560179500000007</v>
      </c>
      <c r="H1000" s="74">
        <f t="shared" si="30"/>
        <v>-0.98440313633689347</v>
      </c>
      <c r="I1000" s="118">
        <f t="shared" si="31"/>
        <v>8.5953818302207347E-7</v>
      </c>
      <c r="J1000" s="119">
        <v>13.678421696720001</v>
      </c>
      <c r="K1000" s="119">
        <v>115.24142105263201</v>
      </c>
      <c r="M1000"/>
      <c r="N1000" s="161" t="s">
        <v>3248</v>
      </c>
    </row>
    <row r="1001" spans="1:14" ht="12.75" x14ac:dyDescent="0.2">
      <c r="A1001" s="116" t="s">
        <v>2090</v>
      </c>
      <c r="B1001" s="59" t="s">
        <v>1985</v>
      </c>
      <c r="C1001" s="59" t="s">
        <v>871</v>
      </c>
      <c r="D1001" s="116" t="s">
        <v>210</v>
      </c>
      <c r="E1001" s="116" t="s">
        <v>998</v>
      </c>
      <c r="F1001" s="117">
        <v>1.2592465000000001E-2</v>
      </c>
      <c r="G1001" s="117">
        <v>3.027446E-2</v>
      </c>
      <c r="H1001" s="74">
        <f t="shared" si="30"/>
        <v>-0.58405649514475233</v>
      </c>
      <c r="I1001" s="118">
        <f t="shared" si="31"/>
        <v>8.5086464372757551E-7</v>
      </c>
      <c r="J1001" s="119">
        <v>4.2806788899999999</v>
      </c>
      <c r="K1001" s="119">
        <v>6.1772105263157897</v>
      </c>
      <c r="M1001"/>
      <c r="N1001" s="161" t="s">
        <v>3248</v>
      </c>
    </row>
    <row r="1002" spans="1:14" ht="12.75" x14ac:dyDescent="0.2">
      <c r="A1002" s="116" t="s">
        <v>2603</v>
      </c>
      <c r="B1002" s="59" t="s">
        <v>323</v>
      </c>
      <c r="C1002" s="59" t="s">
        <v>876</v>
      </c>
      <c r="D1002" s="116" t="s">
        <v>210</v>
      </c>
      <c r="E1002" s="116" t="s">
        <v>998</v>
      </c>
      <c r="F1002" s="117">
        <v>1.2462330000000001E-2</v>
      </c>
      <c r="G1002" s="117">
        <v>2.707828E-2</v>
      </c>
      <c r="H1002" s="74">
        <f t="shared" si="30"/>
        <v>-0.53976655828952214</v>
      </c>
      <c r="I1002" s="118">
        <f t="shared" si="31"/>
        <v>8.420715066879658E-7</v>
      </c>
      <c r="J1002" s="119">
        <v>11.9900021</v>
      </c>
      <c r="K1002" s="119">
        <v>68.106263157894702</v>
      </c>
      <c r="M1002"/>
      <c r="N1002" s="161" t="s">
        <v>3248</v>
      </c>
    </row>
    <row r="1003" spans="1:14" ht="12.75" x14ac:dyDescent="0.2">
      <c r="A1003" s="116" t="s">
        <v>2303</v>
      </c>
      <c r="B1003" s="59" t="s">
        <v>2869</v>
      </c>
      <c r="C1003" s="59" t="s">
        <v>148</v>
      </c>
      <c r="D1003" s="116" t="s">
        <v>211</v>
      </c>
      <c r="E1003" s="116" t="s">
        <v>998</v>
      </c>
      <c r="F1003" s="117">
        <v>1.136472E-2</v>
      </c>
      <c r="G1003" s="117">
        <v>0.10410528999999999</v>
      </c>
      <c r="H1003" s="74">
        <f t="shared" si="30"/>
        <v>-0.8908343658617156</v>
      </c>
      <c r="I1003" s="118">
        <f t="shared" si="31"/>
        <v>7.6790671515574204E-7</v>
      </c>
      <c r="J1003" s="119">
        <v>15.128547470000001</v>
      </c>
      <c r="K1003" s="119">
        <v>48.507526315789498</v>
      </c>
      <c r="M1003"/>
      <c r="N1003" s="161" t="s">
        <v>3248</v>
      </c>
    </row>
    <row r="1004" spans="1:14" ht="12.75" x14ac:dyDescent="0.2">
      <c r="A1004" s="116" t="s">
        <v>482</v>
      </c>
      <c r="B1004" s="59" t="s">
        <v>59</v>
      </c>
      <c r="C1004" s="59" t="s">
        <v>483</v>
      </c>
      <c r="D1004" s="116" t="s">
        <v>210</v>
      </c>
      <c r="E1004" s="116" t="s">
        <v>998</v>
      </c>
      <c r="F1004" s="117">
        <v>1.0512830000000001E-2</v>
      </c>
      <c r="G1004" s="117">
        <v>0.23045542999999999</v>
      </c>
      <c r="H1004" s="74">
        <f t="shared" si="30"/>
        <v>-0.95438237233117051</v>
      </c>
      <c r="I1004" s="118">
        <f t="shared" si="31"/>
        <v>7.1034506369631105E-7</v>
      </c>
      <c r="J1004" s="119">
        <v>10.157908410000001</v>
      </c>
      <c r="K1004" s="119">
        <v>234.89447368421099</v>
      </c>
      <c r="M1004"/>
      <c r="N1004" s="161" t="s">
        <v>3248</v>
      </c>
    </row>
    <row r="1005" spans="1:14" ht="12.75" x14ac:dyDescent="0.2">
      <c r="A1005" s="116" t="s">
        <v>2656</v>
      </c>
      <c r="B1005" s="59" t="s">
        <v>2657</v>
      </c>
      <c r="C1005" s="59" t="s">
        <v>877</v>
      </c>
      <c r="D1005" s="116" t="s">
        <v>211</v>
      </c>
      <c r="E1005" s="116" t="s">
        <v>212</v>
      </c>
      <c r="F1005" s="117">
        <v>1.0165440000000001E-2</v>
      </c>
      <c r="G1005" s="117">
        <v>9.068989999999999E-3</v>
      </c>
      <c r="H1005" s="74">
        <f t="shared" si="30"/>
        <v>0.12090100441173735</v>
      </c>
      <c r="I1005" s="118">
        <f t="shared" si="31"/>
        <v>6.8687214806108623E-7</v>
      </c>
      <c r="J1005" s="119">
        <v>9.0720113399999995</v>
      </c>
      <c r="K1005" s="119">
        <v>76.443789473684205</v>
      </c>
      <c r="M1005"/>
      <c r="N1005" s="161" t="s">
        <v>3248</v>
      </c>
    </row>
    <row r="1006" spans="1:14" ht="12.75" x14ac:dyDescent="0.2">
      <c r="A1006" s="116" t="s">
        <v>2601</v>
      </c>
      <c r="B1006" s="59" t="s">
        <v>326</v>
      </c>
      <c r="C1006" s="59" t="s">
        <v>876</v>
      </c>
      <c r="D1006" s="116" t="s">
        <v>210</v>
      </c>
      <c r="E1006" s="116" t="s">
        <v>998</v>
      </c>
      <c r="F1006" s="117">
        <v>9.3385599999999992E-3</v>
      </c>
      <c r="G1006" s="117">
        <v>3.7248040000000003E-2</v>
      </c>
      <c r="H1006" s="74">
        <f t="shared" si="30"/>
        <v>-0.74928721081699878</v>
      </c>
      <c r="I1006" s="118">
        <f t="shared" si="31"/>
        <v>6.3100040598314835E-7</v>
      </c>
      <c r="J1006" s="119">
        <v>31.503548410000001</v>
      </c>
      <c r="K1006" s="119">
        <v>75.524263157894694</v>
      </c>
      <c r="M1006"/>
      <c r="N1006" s="161" t="s">
        <v>3248</v>
      </c>
    </row>
    <row r="1007" spans="1:14" ht="12.75" x14ac:dyDescent="0.2">
      <c r="A1007" s="116" t="s">
        <v>3276</v>
      </c>
      <c r="B1007" s="59" t="s">
        <v>3277</v>
      </c>
      <c r="C1007" s="59" t="s">
        <v>3280</v>
      </c>
      <c r="D1007" s="116" t="s">
        <v>211</v>
      </c>
      <c r="E1007" s="116" t="s">
        <v>998</v>
      </c>
      <c r="F1007" s="117">
        <v>7.1288000000000002E-3</v>
      </c>
      <c r="G1007" s="117"/>
      <c r="H1007" s="74" t="str">
        <f t="shared" si="30"/>
        <v/>
      </c>
      <c r="I1007" s="118">
        <f t="shared" si="31"/>
        <v>4.8168836460574959E-7</v>
      </c>
      <c r="J1007" s="119">
        <v>5.6550000000000002</v>
      </c>
      <c r="K1007" s="119">
        <v>31.830666666666701</v>
      </c>
      <c r="M1007"/>
      <c r="N1007" s="161" t="s">
        <v>3248</v>
      </c>
    </row>
    <row r="1008" spans="1:14" ht="12.75" x14ac:dyDescent="0.2">
      <c r="A1008" s="116" t="s">
        <v>2572</v>
      </c>
      <c r="B1008" s="59" t="s">
        <v>1715</v>
      </c>
      <c r="C1008" s="59" t="s">
        <v>876</v>
      </c>
      <c r="D1008" s="116" t="s">
        <v>210</v>
      </c>
      <c r="E1008" s="116" t="s">
        <v>998</v>
      </c>
      <c r="F1008" s="117">
        <v>6.7537999999999999E-3</v>
      </c>
      <c r="G1008" s="117">
        <v>3.0950000000000001E-3</v>
      </c>
      <c r="H1008" s="74">
        <f t="shared" si="30"/>
        <v>1.1821647819063004</v>
      </c>
      <c r="I1008" s="118">
        <f t="shared" si="31"/>
        <v>4.5634985928547737E-7</v>
      </c>
      <c r="J1008" s="119">
        <v>2.8690463999999998</v>
      </c>
      <c r="K1008" s="119">
        <v>112.46252631578901</v>
      </c>
      <c r="M1008"/>
      <c r="N1008" s="161" t="s">
        <v>3248</v>
      </c>
    </row>
    <row r="1009" spans="1:14" ht="12.75" x14ac:dyDescent="0.2">
      <c r="A1009" s="116" t="s">
        <v>2368</v>
      </c>
      <c r="B1009" s="59" t="s">
        <v>183</v>
      </c>
      <c r="C1009" s="59" t="s">
        <v>870</v>
      </c>
      <c r="D1009" s="116" t="s">
        <v>210</v>
      </c>
      <c r="E1009" s="116" t="s">
        <v>998</v>
      </c>
      <c r="F1009" s="117">
        <v>5.9285100000000006E-3</v>
      </c>
      <c r="G1009" s="117">
        <v>7.3188450000000002E-2</v>
      </c>
      <c r="H1009" s="74">
        <f t="shared" si="30"/>
        <v>-0.91899664496242228</v>
      </c>
      <c r="I1009" s="118">
        <f t="shared" si="31"/>
        <v>4.005855524700977E-7</v>
      </c>
      <c r="J1009" s="119">
        <v>22.845853999999999</v>
      </c>
      <c r="K1009" s="119">
        <v>14.495578947368401</v>
      </c>
      <c r="M1009"/>
      <c r="N1009" s="161" t="s">
        <v>3248</v>
      </c>
    </row>
    <row r="1010" spans="1:14" ht="12.75" x14ac:dyDescent="0.2">
      <c r="A1010" s="116" t="s">
        <v>2321</v>
      </c>
      <c r="B1010" s="59" t="s">
        <v>1386</v>
      </c>
      <c r="C1010" s="59" t="s">
        <v>951</v>
      </c>
      <c r="D1010" s="116" t="s">
        <v>210</v>
      </c>
      <c r="E1010" s="116" t="s">
        <v>998</v>
      </c>
      <c r="F1010" s="117">
        <v>5.6281499999999993E-3</v>
      </c>
      <c r="G1010" s="117">
        <v>0.13904841000000001</v>
      </c>
      <c r="H1010" s="74">
        <f t="shared" si="30"/>
        <v>-0.9595238090101138</v>
      </c>
      <c r="I1010" s="118">
        <f t="shared" si="31"/>
        <v>3.8029042324877244E-7</v>
      </c>
      <c r="J1010" s="119">
        <v>7.97861843</v>
      </c>
      <c r="K1010" s="119">
        <v>54.179842105263198</v>
      </c>
      <c r="M1010"/>
      <c r="N1010" s="161" t="s">
        <v>3248</v>
      </c>
    </row>
    <row r="1011" spans="1:14" ht="12.75" x14ac:dyDescent="0.2">
      <c r="A1011" s="116" t="s">
        <v>2115</v>
      </c>
      <c r="B1011" s="59" t="s">
        <v>458</v>
      </c>
      <c r="C1011" s="59" t="s">
        <v>871</v>
      </c>
      <c r="D1011" s="116" t="s">
        <v>210</v>
      </c>
      <c r="E1011" s="116" t="s">
        <v>998</v>
      </c>
      <c r="F1011" s="117">
        <v>5.2455900000000005E-3</v>
      </c>
      <c r="G1011" s="117">
        <v>0.27463820999999999</v>
      </c>
      <c r="H1011" s="74">
        <f t="shared" si="30"/>
        <v>-0.98089999931182192</v>
      </c>
      <c r="I1011" s="118">
        <f t="shared" si="31"/>
        <v>3.5444109366124367E-7</v>
      </c>
      <c r="J1011" s="119">
        <v>17.53489622</v>
      </c>
      <c r="K1011" s="119">
        <v>16.558</v>
      </c>
      <c r="M1011"/>
      <c r="N1011" s="161" t="s">
        <v>3248</v>
      </c>
    </row>
    <row r="1012" spans="1:14" ht="12.75" x14ac:dyDescent="0.2">
      <c r="A1012" s="116" t="s">
        <v>2298</v>
      </c>
      <c r="B1012" s="59" t="s">
        <v>84</v>
      </c>
      <c r="C1012" s="59" t="s">
        <v>877</v>
      </c>
      <c r="D1012" s="116" t="s">
        <v>211</v>
      </c>
      <c r="E1012" s="116" t="s">
        <v>212</v>
      </c>
      <c r="F1012" s="117">
        <v>5.202E-3</v>
      </c>
      <c r="G1012" s="117">
        <v>2.7423200000000002E-2</v>
      </c>
      <c r="H1012" s="74">
        <f t="shared" si="30"/>
        <v>-0.81030660170950142</v>
      </c>
      <c r="I1012" s="118">
        <f t="shared" si="31"/>
        <v>3.5149574580281519E-7</v>
      </c>
      <c r="J1012" s="119">
        <v>21.555014369999999</v>
      </c>
      <c r="K1012" s="119">
        <v>59.645894736842102</v>
      </c>
      <c r="M1012"/>
      <c r="N1012" s="161" t="s">
        <v>3248</v>
      </c>
    </row>
    <row r="1013" spans="1:14" ht="12.75" x14ac:dyDescent="0.2">
      <c r="A1013" s="116" t="s">
        <v>2317</v>
      </c>
      <c r="B1013" s="59" t="s">
        <v>976</v>
      </c>
      <c r="C1013" s="59" t="s">
        <v>951</v>
      </c>
      <c r="D1013" s="116" t="s">
        <v>210</v>
      </c>
      <c r="E1013" s="116" t="s">
        <v>998</v>
      </c>
      <c r="F1013" s="117">
        <v>4.8307299999999992E-3</v>
      </c>
      <c r="G1013" s="117">
        <v>0.26156747000000002</v>
      </c>
      <c r="H1013" s="74">
        <f t="shared" si="30"/>
        <v>-0.98153161018073076</v>
      </c>
      <c r="I1013" s="118">
        <f t="shared" si="31"/>
        <v>3.264092741487953E-7</v>
      </c>
      <c r="J1013" s="119">
        <v>202.9197733</v>
      </c>
      <c r="K1013" s="119">
        <v>43.694421052631597</v>
      </c>
      <c r="M1013"/>
      <c r="N1013" s="161" t="s">
        <v>3248</v>
      </c>
    </row>
    <row r="1014" spans="1:14" ht="12.75" x14ac:dyDescent="0.2">
      <c r="A1014" s="116" t="s">
        <v>2606</v>
      </c>
      <c r="B1014" s="59" t="s">
        <v>1459</v>
      </c>
      <c r="C1014" s="59" t="s">
        <v>876</v>
      </c>
      <c r="D1014" s="116" t="s">
        <v>210</v>
      </c>
      <c r="E1014" s="116" t="s">
        <v>998</v>
      </c>
      <c r="F1014" s="117">
        <v>4.7683999999999999E-3</v>
      </c>
      <c r="G1014" s="117">
        <v>5.9263599999999994E-3</v>
      </c>
      <c r="H1014" s="74">
        <f t="shared" si="30"/>
        <v>-0.19539143757719746</v>
      </c>
      <c r="I1014" s="118">
        <f t="shared" si="31"/>
        <v>3.2219767671782855E-7</v>
      </c>
      <c r="J1014" s="119">
        <v>0.45668195</v>
      </c>
      <c r="K1014" s="119">
        <v>77.1066315789474</v>
      </c>
      <c r="M1014"/>
      <c r="N1014" s="161" t="s">
        <v>3248</v>
      </c>
    </row>
    <row r="1015" spans="1:14" ht="12.75" x14ac:dyDescent="0.2">
      <c r="A1015" s="116" t="s">
        <v>3270</v>
      </c>
      <c r="B1015" s="59" t="s">
        <v>3271</v>
      </c>
      <c r="C1015" s="59" t="s">
        <v>2986</v>
      </c>
      <c r="D1015" s="116" t="s">
        <v>211</v>
      </c>
      <c r="E1015" s="116" t="s">
        <v>212</v>
      </c>
      <c r="F1015" s="117">
        <v>4.7613999999999998E-3</v>
      </c>
      <c r="G1015" s="117"/>
      <c r="H1015" s="74" t="str">
        <f t="shared" si="30"/>
        <v/>
      </c>
      <c r="I1015" s="118">
        <f t="shared" si="31"/>
        <v>3.2172469128518347E-7</v>
      </c>
      <c r="J1015" s="119">
        <v>18.484200000000001</v>
      </c>
      <c r="K1015" s="119">
        <v>43.141666666666701</v>
      </c>
      <c r="M1015"/>
      <c r="N1015" s="161" t="s">
        <v>3248</v>
      </c>
    </row>
    <row r="1016" spans="1:14" ht="12.75" x14ac:dyDescent="0.2">
      <c r="A1016" s="116" t="s">
        <v>2600</v>
      </c>
      <c r="B1016" s="59" t="s">
        <v>1716</v>
      </c>
      <c r="C1016" s="59" t="s">
        <v>876</v>
      </c>
      <c r="D1016" s="116" t="s">
        <v>210</v>
      </c>
      <c r="E1016" s="116" t="s">
        <v>998</v>
      </c>
      <c r="F1016" s="117">
        <v>4.38574E-3</v>
      </c>
      <c r="G1016" s="117">
        <v>2.5950000000000001E-3</v>
      </c>
      <c r="H1016" s="74">
        <f t="shared" si="30"/>
        <v>0.69007321772639685</v>
      </c>
      <c r="I1016" s="118">
        <f t="shared" si="31"/>
        <v>2.9634159019554763E-7</v>
      </c>
      <c r="J1016" s="119">
        <v>3.7924103300000001</v>
      </c>
      <c r="K1016" s="119">
        <v>110.60899999999999</v>
      </c>
      <c r="M1016"/>
      <c r="N1016" s="161" t="s">
        <v>3248</v>
      </c>
    </row>
    <row r="1017" spans="1:14" ht="12.75" x14ac:dyDescent="0.2">
      <c r="A1017" s="116" t="s">
        <v>2658</v>
      </c>
      <c r="B1017" s="59" t="s">
        <v>2659</v>
      </c>
      <c r="C1017" s="59" t="s">
        <v>877</v>
      </c>
      <c r="D1017" s="116" t="s">
        <v>211</v>
      </c>
      <c r="E1017" s="116" t="s">
        <v>212</v>
      </c>
      <c r="F1017" s="117">
        <v>4.0939899999999996E-3</v>
      </c>
      <c r="G1017" s="117">
        <v>1.2463229999999999E-2</v>
      </c>
      <c r="H1017" s="74">
        <f t="shared" si="30"/>
        <v>-0.67151452713301452</v>
      </c>
      <c r="I1017" s="118">
        <f t="shared" si="31"/>
        <v>2.7662823305637587E-7</v>
      </c>
      <c r="J1017" s="119">
        <v>15.72251655</v>
      </c>
      <c r="K1017" s="119">
        <v>49.105684210526299</v>
      </c>
      <c r="M1017"/>
      <c r="N1017" s="161" t="s">
        <v>3248</v>
      </c>
    </row>
    <row r="1018" spans="1:14" ht="12.75" x14ac:dyDescent="0.2">
      <c r="A1018" s="116" t="s">
        <v>2583</v>
      </c>
      <c r="B1018" s="59" t="s">
        <v>325</v>
      </c>
      <c r="C1018" s="59" t="s">
        <v>876</v>
      </c>
      <c r="D1018" s="116" t="s">
        <v>210</v>
      </c>
      <c r="E1018" s="116" t="s">
        <v>998</v>
      </c>
      <c r="F1018" s="117">
        <v>4.0217899999999999E-3</v>
      </c>
      <c r="G1018" s="117">
        <v>3.3041679999999997E-2</v>
      </c>
      <c r="H1018" s="74">
        <f t="shared" si="30"/>
        <v>-0.87828131015129984</v>
      </c>
      <c r="I1018" s="118">
        <f t="shared" si="31"/>
        <v>2.7174972616537952E-7</v>
      </c>
      <c r="J1018" s="119">
        <v>67.791869860000006</v>
      </c>
      <c r="K1018" s="119">
        <v>70.014526315789496</v>
      </c>
      <c r="M1018"/>
      <c r="N1018" s="161" t="s">
        <v>3248</v>
      </c>
    </row>
    <row r="1019" spans="1:14" ht="12.75" x14ac:dyDescent="0.2">
      <c r="A1019" s="116" t="s">
        <v>2318</v>
      </c>
      <c r="B1019" s="59" t="s">
        <v>1552</v>
      </c>
      <c r="C1019" s="59" t="s">
        <v>951</v>
      </c>
      <c r="D1019" s="116" t="s">
        <v>210</v>
      </c>
      <c r="E1019" s="116" t="s">
        <v>998</v>
      </c>
      <c r="F1019" s="117">
        <v>4.0197000000000002E-3</v>
      </c>
      <c r="G1019" s="117">
        <v>2.9568000000000003E-3</v>
      </c>
      <c r="H1019" s="74">
        <f t="shared" si="30"/>
        <v>0.35947646103896091</v>
      </c>
      <c r="I1019" s="118">
        <f t="shared" si="31"/>
        <v>2.7160850622906123E-7</v>
      </c>
      <c r="J1019" s="119">
        <v>27.403381189199997</v>
      </c>
      <c r="K1019" s="119">
        <v>81.993421052631604</v>
      </c>
      <c r="M1019"/>
      <c r="N1019" s="161" t="s">
        <v>3248</v>
      </c>
    </row>
    <row r="1020" spans="1:14" ht="12.75" x14ac:dyDescent="0.2">
      <c r="A1020" s="116" t="s">
        <v>1924</v>
      </c>
      <c r="B1020" s="59" t="s">
        <v>1925</v>
      </c>
      <c r="C1020" s="59" t="s">
        <v>273</v>
      </c>
      <c r="D1020" s="116" t="s">
        <v>211</v>
      </c>
      <c r="E1020" s="116" t="s">
        <v>212</v>
      </c>
      <c r="F1020" s="117">
        <v>3.1854000000000001E-3</v>
      </c>
      <c r="G1020" s="117">
        <v>1.620225</v>
      </c>
      <c r="H1020" s="74">
        <f t="shared" si="30"/>
        <v>-0.99803397676248673</v>
      </c>
      <c r="I1020" s="118">
        <f t="shared" si="31"/>
        <v>2.1523539959251972E-7</v>
      </c>
      <c r="J1020" s="119">
        <v>32.032177114999996</v>
      </c>
      <c r="K1020" s="119">
        <v>47.341789473684202</v>
      </c>
      <c r="M1020"/>
      <c r="N1020" s="161" t="s">
        <v>3248</v>
      </c>
    </row>
    <row r="1021" spans="1:14" ht="12.75" x14ac:dyDescent="0.2">
      <c r="A1021" s="116" t="s">
        <v>1696</v>
      </c>
      <c r="B1021" s="59" t="s">
        <v>964</v>
      </c>
      <c r="C1021" s="59" t="s">
        <v>650</v>
      </c>
      <c r="D1021" s="116" t="s">
        <v>210</v>
      </c>
      <c r="E1021" s="116" t="s">
        <v>998</v>
      </c>
      <c r="F1021" s="117">
        <v>3.0433000000000001E-3</v>
      </c>
      <c r="G1021" s="117">
        <v>0.11887600999999999</v>
      </c>
      <c r="H1021" s="74">
        <f t="shared" si="30"/>
        <v>-0.9743993762913139</v>
      </c>
      <c r="I1021" s="118">
        <f t="shared" si="31"/>
        <v>2.0563379530982461E-7</v>
      </c>
      <c r="J1021" s="119">
        <v>4.8047590926500003</v>
      </c>
      <c r="K1021" s="119">
        <v>117.695526315789</v>
      </c>
      <c r="M1021"/>
      <c r="N1021" s="161" t="s">
        <v>3248</v>
      </c>
    </row>
    <row r="1022" spans="1:14" ht="12.75" x14ac:dyDescent="0.2">
      <c r="A1022" s="116" t="s">
        <v>2374</v>
      </c>
      <c r="B1022" s="59" t="s">
        <v>187</v>
      </c>
      <c r="C1022" s="59" t="s">
        <v>870</v>
      </c>
      <c r="D1022" s="116" t="s">
        <v>210</v>
      </c>
      <c r="E1022" s="116" t="s">
        <v>998</v>
      </c>
      <c r="F1022" s="117">
        <v>2.9491500000000002E-3</v>
      </c>
      <c r="G1022" s="117">
        <v>0</v>
      </c>
      <c r="H1022" s="74" t="str">
        <f t="shared" si="30"/>
        <v/>
      </c>
      <c r="I1022" s="118">
        <f t="shared" si="31"/>
        <v>1.9927214124074828E-7</v>
      </c>
      <c r="J1022" s="119">
        <v>41.88698436</v>
      </c>
      <c r="K1022" s="119">
        <v>6.0013684210526304</v>
      </c>
      <c r="M1022"/>
      <c r="N1022" s="161" t="s">
        <v>3248</v>
      </c>
    </row>
    <row r="1023" spans="1:14" ht="12.75" x14ac:dyDescent="0.2">
      <c r="A1023" s="116" t="s">
        <v>2596</v>
      </c>
      <c r="B1023" s="59" t="s">
        <v>1458</v>
      </c>
      <c r="C1023" s="59" t="s">
        <v>876</v>
      </c>
      <c r="D1023" s="116" t="s">
        <v>210</v>
      </c>
      <c r="E1023" s="116" t="s">
        <v>998</v>
      </c>
      <c r="F1023" s="117">
        <v>2.5404299999999998E-3</v>
      </c>
      <c r="G1023" s="117">
        <v>1.37235E-2</v>
      </c>
      <c r="H1023" s="74">
        <f t="shared" si="30"/>
        <v>-0.814884686851022</v>
      </c>
      <c r="I1023" s="118">
        <f t="shared" si="31"/>
        <v>1.7165519752207724E-7</v>
      </c>
      <c r="J1023" s="119">
        <v>2.8476939400000001</v>
      </c>
      <c r="K1023" s="119">
        <v>33.681947368421</v>
      </c>
      <c r="M1023"/>
      <c r="N1023" s="161" t="s">
        <v>3248</v>
      </c>
    </row>
    <row r="1024" spans="1:14" ht="12.75" x14ac:dyDescent="0.2">
      <c r="A1024" s="116" t="s">
        <v>2338</v>
      </c>
      <c r="B1024" s="59" t="s">
        <v>809</v>
      </c>
      <c r="C1024" s="59" t="s">
        <v>1861</v>
      </c>
      <c r="D1024" s="116" t="s">
        <v>211</v>
      </c>
      <c r="E1024" s="116" t="s">
        <v>212</v>
      </c>
      <c r="F1024" s="117">
        <v>2.4658000000000002E-3</v>
      </c>
      <c r="G1024" s="117">
        <v>0</v>
      </c>
      <c r="H1024" s="74" t="str">
        <f t="shared" si="30"/>
        <v/>
      </c>
      <c r="I1024" s="118">
        <f t="shared" si="31"/>
        <v>1.6661249711660551E-7</v>
      </c>
      <c r="J1024" s="119">
        <v>10.505829380000002</v>
      </c>
      <c r="K1024" s="119">
        <v>12.2328947368421</v>
      </c>
      <c r="M1024"/>
      <c r="N1024" s="161" t="s">
        <v>3248</v>
      </c>
    </row>
    <row r="1025" spans="1:14" ht="12.75" x14ac:dyDescent="0.2">
      <c r="A1025" s="116" t="s">
        <v>2675</v>
      </c>
      <c r="B1025" s="59" t="s">
        <v>2676</v>
      </c>
      <c r="C1025" s="59" t="s">
        <v>951</v>
      </c>
      <c r="D1025" s="116" t="s">
        <v>211</v>
      </c>
      <c r="E1025" s="116" t="s">
        <v>212</v>
      </c>
      <c r="F1025" s="117">
        <v>2.3400000000000001E-3</v>
      </c>
      <c r="G1025" s="117">
        <v>0.57998620000000001</v>
      </c>
      <c r="H1025" s="74">
        <f t="shared" si="30"/>
        <v>-0.99596542124622967</v>
      </c>
      <c r="I1025" s="118">
        <f t="shared" si="31"/>
        <v>1.5811227319849819E-7</v>
      </c>
      <c r="J1025" s="119">
        <v>8.4126243299999999</v>
      </c>
      <c r="K1025" s="119">
        <v>30.0932631578947</v>
      </c>
      <c r="M1025"/>
      <c r="N1025" s="161" t="s">
        <v>3248</v>
      </c>
    </row>
    <row r="1026" spans="1:14" ht="12.75" x14ac:dyDescent="0.2">
      <c r="A1026" s="116" t="s">
        <v>3239</v>
      </c>
      <c r="B1026" s="59" t="s">
        <v>3246</v>
      </c>
      <c r="C1026" s="59" t="s">
        <v>650</v>
      </c>
      <c r="D1026" s="116" t="s">
        <v>211</v>
      </c>
      <c r="E1026" s="116" t="s">
        <v>998</v>
      </c>
      <c r="F1026" s="117">
        <v>2.3235E-3</v>
      </c>
      <c r="G1026" s="117">
        <v>0</v>
      </c>
      <c r="H1026" s="74" t="str">
        <f t="shared" si="30"/>
        <v/>
      </c>
      <c r="I1026" s="118">
        <f t="shared" si="31"/>
        <v>1.5699737896440623E-7</v>
      </c>
      <c r="J1026" s="119">
        <v>1.1483182626299999</v>
      </c>
      <c r="K1026" s="119">
        <v>123.02200000000001</v>
      </c>
      <c r="M1026"/>
      <c r="N1026" s="161" t="s">
        <v>3248</v>
      </c>
    </row>
    <row r="1027" spans="1:14" ht="12.75" x14ac:dyDescent="0.2">
      <c r="A1027" s="116" t="s">
        <v>2326</v>
      </c>
      <c r="B1027" s="59" t="s">
        <v>112</v>
      </c>
      <c r="C1027" s="59" t="s">
        <v>650</v>
      </c>
      <c r="D1027" s="116" t="s">
        <v>210</v>
      </c>
      <c r="E1027" s="116" t="s">
        <v>998</v>
      </c>
      <c r="F1027" s="117">
        <v>2.2120990000000004E-3</v>
      </c>
      <c r="G1027" s="117">
        <v>3.0300469999999999E-2</v>
      </c>
      <c r="H1027" s="74">
        <f t="shared" si="30"/>
        <v>-0.92699456477077746</v>
      </c>
      <c r="I1027" s="118">
        <f t="shared" si="31"/>
        <v>1.4947008608124988E-7</v>
      </c>
      <c r="J1027" s="119">
        <v>2.5483320818999999</v>
      </c>
      <c r="K1027" s="119">
        <v>50.9808421052632</v>
      </c>
      <c r="M1027"/>
      <c r="N1027" s="161" t="s">
        <v>3248</v>
      </c>
    </row>
    <row r="1028" spans="1:14" ht="12.75" x14ac:dyDescent="0.2">
      <c r="A1028" s="116" t="s">
        <v>2744</v>
      </c>
      <c r="B1028" s="59" t="s">
        <v>962</v>
      </c>
      <c r="C1028" s="59" t="s">
        <v>650</v>
      </c>
      <c r="D1028" s="116" t="s">
        <v>210</v>
      </c>
      <c r="E1028" s="116" t="s">
        <v>998</v>
      </c>
      <c r="F1028" s="117">
        <v>2.0658299999999998E-3</v>
      </c>
      <c r="G1028" s="117">
        <v>7.5884500000000001E-3</v>
      </c>
      <c r="H1028" s="74">
        <f t="shared" si="30"/>
        <v>-0.72776653993898632</v>
      </c>
      <c r="I1028" s="118">
        <f t="shared" si="31"/>
        <v>1.3958678518874081E-7</v>
      </c>
      <c r="J1028" s="119">
        <v>2.67</v>
      </c>
      <c r="K1028" s="119">
        <v>57.286263157894702</v>
      </c>
      <c r="M1028"/>
      <c r="N1028" s="161" t="s">
        <v>3248</v>
      </c>
    </row>
    <row r="1029" spans="1:14" ht="12.75" x14ac:dyDescent="0.2">
      <c r="A1029" s="116" t="s">
        <v>2846</v>
      </c>
      <c r="B1029" s="59" t="s">
        <v>942</v>
      </c>
      <c r="C1029" s="59" t="s">
        <v>870</v>
      </c>
      <c r="D1029" s="116" t="s">
        <v>210</v>
      </c>
      <c r="E1029" s="116" t="s">
        <v>2912</v>
      </c>
      <c r="F1029" s="117">
        <v>1.930672E-3</v>
      </c>
      <c r="G1029" s="117">
        <v>0.24689886999999999</v>
      </c>
      <c r="H1029" s="74">
        <f t="shared" si="30"/>
        <v>-0.99218031253038952</v>
      </c>
      <c r="I1029" s="118">
        <f t="shared" si="31"/>
        <v>1.3045424731653458E-7</v>
      </c>
      <c r="J1029" s="119">
        <v>131.58919399999999</v>
      </c>
      <c r="K1029" s="119">
        <v>32.797421052631599</v>
      </c>
      <c r="M1029"/>
      <c r="N1029" s="161" t="s">
        <v>3248</v>
      </c>
    </row>
    <row r="1030" spans="1:14" ht="12.75" x14ac:dyDescent="0.2">
      <c r="A1030" s="116" t="s">
        <v>3274</v>
      </c>
      <c r="B1030" s="59" t="s">
        <v>3275</v>
      </c>
      <c r="C1030" s="59" t="s">
        <v>3280</v>
      </c>
      <c r="D1030" s="116" t="s">
        <v>211</v>
      </c>
      <c r="E1030" s="116" t="s">
        <v>998</v>
      </c>
      <c r="F1030" s="117">
        <v>1.833E-3</v>
      </c>
      <c r="G1030" s="117"/>
      <c r="H1030" s="74" t="str">
        <f t="shared" si="30"/>
        <v/>
      </c>
      <c r="I1030" s="118">
        <f t="shared" si="31"/>
        <v>1.2385461400549025E-7</v>
      </c>
      <c r="J1030" s="119">
        <v>92.415000000000006</v>
      </c>
      <c r="K1030" s="119">
        <v>42.1116666666667</v>
      </c>
      <c r="M1030"/>
      <c r="N1030" s="161" t="s">
        <v>3248</v>
      </c>
    </row>
    <row r="1031" spans="1:14" ht="12.75" x14ac:dyDescent="0.2">
      <c r="A1031" s="116" t="s">
        <v>2296</v>
      </c>
      <c r="B1031" s="59" t="s">
        <v>1336</v>
      </c>
      <c r="C1031" s="59" t="s">
        <v>650</v>
      </c>
      <c r="D1031" s="116" t="s">
        <v>210</v>
      </c>
      <c r="E1031" s="116" t="s">
        <v>998</v>
      </c>
      <c r="F1031" s="117">
        <v>1.51158E-3</v>
      </c>
      <c r="G1031" s="117">
        <v>1.0094400000000001E-3</v>
      </c>
      <c r="H1031" s="74">
        <f t="shared" ref="H1031:H1094" si="32">IF(ISERROR(F1031/G1031-1),"",IF((F1031/G1031-1)&gt;10000%,"",F1031/G1031-1))</f>
        <v>0.49744412743699451</v>
      </c>
      <c r="I1031" s="118">
        <f t="shared" ref="I1031:I1061" si="33">F1031/$F$1062</f>
        <v>1.021364743253786E-7</v>
      </c>
      <c r="J1031" s="119">
        <v>2.875110152</v>
      </c>
      <c r="K1031" s="119">
        <v>20.638526315789498</v>
      </c>
      <c r="M1031"/>
      <c r="N1031" s="161" t="s">
        <v>3248</v>
      </c>
    </row>
    <row r="1032" spans="1:14" ht="12.75" x14ac:dyDescent="0.2">
      <c r="A1032" s="116" t="s">
        <v>2418</v>
      </c>
      <c r="B1032" s="59" t="s">
        <v>1987</v>
      </c>
      <c r="C1032" s="59" t="s">
        <v>873</v>
      </c>
      <c r="D1032" s="116" t="s">
        <v>210</v>
      </c>
      <c r="E1032" s="116" t="s">
        <v>998</v>
      </c>
      <c r="F1032" s="117">
        <v>1.4415599999999999E-3</v>
      </c>
      <c r="G1032" s="117">
        <v>7.5550949999999992E-2</v>
      </c>
      <c r="H1032" s="74">
        <f t="shared" si="32"/>
        <v>-0.98091936633490384</v>
      </c>
      <c r="I1032" s="118">
        <f t="shared" si="33"/>
        <v>9.7405268611977371E-8</v>
      </c>
      <c r="J1032" s="119">
        <v>315.79544820000001</v>
      </c>
      <c r="K1032" s="119">
        <v>25.821842105263201</v>
      </c>
      <c r="M1032"/>
      <c r="N1032" s="161" t="s">
        <v>3248</v>
      </c>
    </row>
    <row r="1033" spans="1:14" ht="12.75" x14ac:dyDescent="0.2">
      <c r="A1033" s="116" t="s">
        <v>2067</v>
      </c>
      <c r="B1033" s="116" t="s">
        <v>386</v>
      </c>
      <c r="C1033" s="116" t="s">
        <v>871</v>
      </c>
      <c r="D1033" s="116" t="s">
        <v>210</v>
      </c>
      <c r="E1033" s="116" t="s">
        <v>998</v>
      </c>
      <c r="F1033" s="117">
        <v>7.8795000000000004E-4</v>
      </c>
      <c r="G1033" s="117">
        <v>1.1291E-4</v>
      </c>
      <c r="H1033" s="74">
        <f t="shared" si="32"/>
        <v>5.9785670002656985</v>
      </c>
      <c r="I1033" s="118">
        <f t="shared" si="33"/>
        <v>5.324126737895584E-8</v>
      </c>
      <c r="J1033" s="119">
        <v>8.1084497999999989</v>
      </c>
      <c r="K1033" s="119">
        <v>15.865263157894701</v>
      </c>
      <c r="M1033"/>
      <c r="N1033" s="161" t="s">
        <v>3248</v>
      </c>
    </row>
    <row r="1034" spans="1:14" ht="12.75" x14ac:dyDescent="0.2">
      <c r="A1034" s="116" t="s">
        <v>2366</v>
      </c>
      <c r="B1034" s="59" t="s">
        <v>961</v>
      </c>
      <c r="C1034" s="59" t="s">
        <v>870</v>
      </c>
      <c r="D1034" s="116" t="s">
        <v>210</v>
      </c>
      <c r="E1034" s="116" t="s">
        <v>998</v>
      </c>
      <c r="F1034" s="117">
        <v>6.3311400000000005E-4</v>
      </c>
      <c r="G1034" s="117">
        <v>0.262880375</v>
      </c>
      <c r="H1034" s="74">
        <f t="shared" si="32"/>
        <v>-0.99759162699003301</v>
      </c>
      <c r="I1034" s="118">
        <f t="shared" si="33"/>
        <v>4.2779099886236746E-8</v>
      </c>
      <c r="J1034" s="119">
        <v>8.4239999999999995</v>
      </c>
      <c r="K1034" s="119">
        <v>11.9335789473684</v>
      </c>
      <c r="M1034"/>
      <c r="N1034" s="161" t="s">
        <v>3248</v>
      </c>
    </row>
    <row r="1035" spans="1:14" ht="12.75" x14ac:dyDescent="0.2">
      <c r="A1035" s="116" t="s">
        <v>1847</v>
      </c>
      <c r="B1035" s="59" t="s">
        <v>10</v>
      </c>
      <c r="C1035" s="59" t="s">
        <v>875</v>
      </c>
      <c r="D1035" s="116" t="s">
        <v>812</v>
      </c>
      <c r="E1035" s="116" t="s">
        <v>998</v>
      </c>
      <c r="F1035" s="117">
        <v>1.214176486462E-4</v>
      </c>
      <c r="G1035" s="117">
        <v>2.63879366901029</v>
      </c>
      <c r="H1035" s="74">
        <f t="shared" si="32"/>
        <v>-0.99995398744127961</v>
      </c>
      <c r="I1035" s="118">
        <f t="shared" si="33"/>
        <v>8.204111296524461E-9</v>
      </c>
      <c r="J1035" s="119">
        <v>37.015102895767704</v>
      </c>
      <c r="K1035" s="119">
        <v>16.5971052631579</v>
      </c>
      <c r="M1035"/>
      <c r="N1035" s="161" t="s">
        <v>3248</v>
      </c>
    </row>
    <row r="1036" spans="1:14" ht="12.75" x14ac:dyDescent="0.2">
      <c r="A1036" s="116" t="s">
        <v>3235</v>
      </c>
      <c r="B1036" s="59" t="s">
        <v>3242</v>
      </c>
      <c r="C1036" s="59" t="s">
        <v>951</v>
      </c>
      <c r="D1036" s="116" t="s">
        <v>210</v>
      </c>
      <c r="E1036" s="116" t="s">
        <v>998</v>
      </c>
      <c r="F1036" s="117">
        <v>0</v>
      </c>
      <c r="G1036" s="117">
        <v>0</v>
      </c>
      <c r="H1036" s="74" t="str">
        <f t="shared" si="32"/>
        <v/>
      </c>
      <c r="I1036" s="118">
        <f t="shared" si="33"/>
        <v>0</v>
      </c>
      <c r="J1036" s="119">
        <v>2.7532444290889999</v>
      </c>
      <c r="K1036" s="119">
        <v>35.243210526315799</v>
      </c>
      <c r="M1036"/>
      <c r="N1036" s="161" t="s">
        <v>3248</v>
      </c>
    </row>
    <row r="1037" spans="1:14" ht="12.75" x14ac:dyDescent="0.2">
      <c r="A1037" s="116" t="s">
        <v>2365</v>
      </c>
      <c r="B1037" s="59" t="s">
        <v>944</v>
      </c>
      <c r="C1037" s="59" t="s">
        <v>870</v>
      </c>
      <c r="D1037" s="116" t="s">
        <v>210</v>
      </c>
      <c r="E1037" s="116" t="s">
        <v>998</v>
      </c>
      <c r="F1037" s="117">
        <v>0</v>
      </c>
      <c r="G1037" s="117">
        <v>9.3840556537344005E-3</v>
      </c>
      <c r="H1037" s="74">
        <f t="shared" si="32"/>
        <v>-1</v>
      </c>
      <c r="I1037" s="118">
        <f t="shared" si="33"/>
        <v>0</v>
      </c>
      <c r="J1037" s="119">
        <v>21.209067034329898</v>
      </c>
      <c r="K1037" s="119">
        <v>46.730421052631598</v>
      </c>
      <c r="M1037"/>
      <c r="N1037" s="161" t="s">
        <v>3248</v>
      </c>
    </row>
    <row r="1038" spans="1:14" ht="12.75" x14ac:dyDescent="0.2">
      <c r="A1038" s="116" t="s">
        <v>2341</v>
      </c>
      <c r="B1038" s="59" t="s">
        <v>803</v>
      </c>
      <c r="C1038" s="59" t="s">
        <v>951</v>
      </c>
      <c r="D1038" s="116" t="s">
        <v>210</v>
      </c>
      <c r="E1038" s="116" t="s">
        <v>998</v>
      </c>
      <c r="F1038" s="117">
        <v>0</v>
      </c>
      <c r="G1038" s="117">
        <v>1.4956007568590399E-2</v>
      </c>
      <c r="H1038" s="74">
        <f t="shared" si="32"/>
        <v>-1</v>
      </c>
      <c r="I1038" s="118">
        <f t="shared" si="33"/>
        <v>0</v>
      </c>
      <c r="J1038" s="119">
        <v>177.83719404863501</v>
      </c>
      <c r="K1038" s="119">
        <v>25.955368421052601</v>
      </c>
      <c r="M1038"/>
      <c r="N1038" s="161" t="s">
        <v>3248</v>
      </c>
    </row>
    <row r="1039" spans="1:14" ht="12.75" x14ac:dyDescent="0.2">
      <c r="A1039" s="59" t="s">
        <v>2361</v>
      </c>
      <c r="B1039" s="59" t="s">
        <v>2362</v>
      </c>
      <c r="C1039" s="59" t="s">
        <v>872</v>
      </c>
      <c r="D1039" s="116" t="s">
        <v>210</v>
      </c>
      <c r="E1039" s="116" t="s">
        <v>998</v>
      </c>
      <c r="F1039" s="117">
        <v>0</v>
      </c>
      <c r="G1039" s="117">
        <v>2.6519999999999998E-2</v>
      </c>
      <c r="H1039" s="74">
        <f t="shared" si="32"/>
        <v>-1</v>
      </c>
      <c r="I1039" s="118">
        <f t="shared" si="33"/>
        <v>0</v>
      </c>
      <c r="J1039" s="119">
        <v>9.5831781300000003</v>
      </c>
      <c r="K1039" s="119">
        <v>27.7707368421053</v>
      </c>
      <c r="M1039"/>
      <c r="N1039" s="161" t="s">
        <v>3248</v>
      </c>
    </row>
    <row r="1040" spans="1:14" ht="12.75" x14ac:dyDescent="0.2">
      <c r="A1040" s="116" t="s">
        <v>2031</v>
      </c>
      <c r="B1040" s="59" t="s">
        <v>880</v>
      </c>
      <c r="C1040" s="59" t="s">
        <v>871</v>
      </c>
      <c r="D1040" s="116" t="s">
        <v>210</v>
      </c>
      <c r="E1040" s="116" t="s">
        <v>998</v>
      </c>
      <c r="F1040" s="117">
        <v>0</v>
      </c>
      <c r="G1040" s="117">
        <v>3.8378849999999999E-2</v>
      </c>
      <c r="H1040" s="74">
        <f t="shared" si="32"/>
        <v>-1</v>
      </c>
      <c r="I1040" s="118">
        <f t="shared" si="33"/>
        <v>0</v>
      </c>
      <c r="J1040" s="119">
        <v>3.26317528</v>
      </c>
      <c r="K1040" s="119">
        <v>33.972789473684202</v>
      </c>
      <c r="M1040"/>
      <c r="N1040" s="161" t="s">
        <v>3248</v>
      </c>
    </row>
    <row r="1041" spans="1:14" ht="12.75" x14ac:dyDescent="0.2">
      <c r="A1041" s="116" t="s">
        <v>1830</v>
      </c>
      <c r="B1041" s="59" t="s">
        <v>4</v>
      </c>
      <c r="C1041" s="59" t="s">
        <v>875</v>
      </c>
      <c r="D1041" s="116" t="s">
        <v>211</v>
      </c>
      <c r="E1041" s="116" t="s">
        <v>998</v>
      </c>
      <c r="F1041" s="117">
        <v>0</v>
      </c>
      <c r="G1041" s="117">
        <v>0</v>
      </c>
      <c r="H1041" s="74" t="str">
        <f t="shared" si="32"/>
        <v/>
      </c>
      <c r="I1041" s="118">
        <f t="shared" si="33"/>
        <v>0</v>
      </c>
      <c r="J1041" s="119">
        <v>18.360656298694003</v>
      </c>
      <c r="K1041" s="119">
        <v>39.166947368421098</v>
      </c>
      <c r="M1041"/>
      <c r="N1041" s="161" t="s">
        <v>3248</v>
      </c>
    </row>
    <row r="1042" spans="1:14" ht="12.75" x14ac:dyDescent="0.2">
      <c r="A1042" s="116" t="s">
        <v>2322</v>
      </c>
      <c r="B1042" s="59" t="s">
        <v>1555</v>
      </c>
      <c r="C1042" s="59" t="s">
        <v>951</v>
      </c>
      <c r="D1042" s="116" t="s">
        <v>210</v>
      </c>
      <c r="E1042" s="116" t="s">
        <v>998</v>
      </c>
      <c r="F1042" s="117">
        <v>0</v>
      </c>
      <c r="G1042" s="117">
        <v>0</v>
      </c>
      <c r="H1042" s="74" t="str">
        <f t="shared" si="32"/>
        <v/>
      </c>
      <c r="I1042" s="118">
        <f t="shared" si="33"/>
        <v>0</v>
      </c>
      <c r="J1042" s="119">
        <v>74.316821059630001</v>
      </c>
      <c r="K1042" s="119">
        <v>50.579578947368397</v>
      </c>
      <c r="M1042"/>
      <c r="N1042" s="161" t="s">
        <v>3248</v>
      </c>
    </row>
    <row r="1043" spans="1:14" ht="12.75" x14ac:dyDescent="0.2">
      <c r="A1043" s="116" t="s">
        <v>2950</v>
      </c>
      <c r="B1043" s="59" t="s">
        <v>2951</v>
      </c>
      <c r="C1043" s="59" t="s">
        <v>951</v>
      </c>
      <c r="D1043" s="116" t="s">
        <v>211</v>
      </c>
      <c r="E1043" s="116" t="s">
        <v>212</v>
      </c>
      <c r="F1043" s="117">
        <v>0</v>
      </c>
      <c r="G1043" s="117">
        <v>4.6706162712338198E-2</v>
      </c>
      <c r="H1043" s="74">
        <f t="shared" si="32"/>
        <v>-1</v>
      </c>
      <c r="I1043" s="118">
        <f t="shared" si="33"/>
        <v>0</v>
      </c>
      <c r="J1043" s="119">
        <v>77.140779379999998</v>
      </c>
      <c r="K1043" s="119">
        <v>54.846736842105301</v>
      </c>
      <c r="M1043"/>
      <c r="N1043" s="161"/>
    </row>
    <row r="1044" spans="1:14" ht="12.75" x14ac:dyDescent="0.2">
      <c r="A1044" s="116" t="s">
        <v>2332</v>
      </c>
      <c r="B1044" s="59" t="s">
        <v>1097</v>
      </c>
      <c r="C1044" s="59" t="s">
        <v>951</v>
      </c>
      <c r="D1044" s="116" t="s">
        <v>210</v>
      </c>
      <c r="E1044" s="116" t="s">
        <v>998</v>
      </c>
      <c r="F1044" s="117">
        <v>0</v>
      </c>
      <c r="G1044" s="117">
        <v>1.2229276495182699E-2</v>
      </c>
      <c r="H1044" s="74">
        <f t="shared" si="32"/>
        <v>-1</v>
      </c>
      <c r="I1044" s="118">
        <f t="shared" si="33"/>
        <v>0</v>
      </c>
      <c r="J1044" s="119">
        <v>10.716186612898801</v>
      </c>
      <c r="K1044" s="119">
        <v>56.786789473684202</v>
      </c>
      <c r="M1044"/>
      <c r="N1044" s="161"/>
    </row>
    <row r="1045" spans="1:14" ht="12.75" x14ac:dyDescent="0.2">
      <c r="A1045" s="116" t="s">
        <v>3240</v>
      </c>
      <c r="B1045" s="59" t="s">
        <v>3247</v>
      </c>
      <c r="C1045" s="59" t="s">
        <v>650</v>
      </c>
      <c r="D1045" s="116" t="s">
        <v>211</v>
      </c>
      <c r="E1045" s="116" t="s">
        <v>998</v>
      </c>
      <c r="F1045" s="117">
        <v>0</v>
      </c>
      <c r="G1045" s="117">
        <v>8.5599999999999999E-3</v>
      </c>
      <c r="H1045" s="74">
        <f t="shared" si="32"/>
        <v>-1</v>
      </c>
      <c r="I1045" s="118">
        <f t="shared" si="33"/>
        <v>0</v>
      </c>
      <c r="J1045" s="119">
        <v>2.5179998051999997</v>
      </c>
      <c r="K1045" s="119">
        <v>138.26599999999999</v>
      </c>
      <c r="M1045"/>
      <c r="N1045" s="161"/>
    </row>
    <row r="1046" spans="1:14" ht="12.75" x14ac:dyDescent="0.2">
      <c r="A1046" s="116" t="s">
        <v>2337</v>
      </c>
      <c r="B1046" s="59" t="s">
        <v>807</v>
      </c>
      <c r="C1046" s="59" t="s">
        <v>1861</v>
      </c>
      <c r="D1046" s="116" t="s">
        <v>211</v>
      </c>
      <c r="E1046" s="116" t="s">
        <v>212</v>
      </c>
      <c r="F1046" s="117">
        <v>0</v>
      </c>
      <c r="G1046" s="117">
        <v>0</v>
      </c>
      <c r="H1046" s="74" t="str">
        <f t="shared" si="32"/>
        <v/>
      </c>
      <c r="I1046" s="118">
        <f t="shared" si="33"/>
        <v>0</v>
      </c>
      <c r="J1046" s="119">
        <v>6.6935015700000005</v>
      </c>
      <c r="K1046" s="119">
        <v>7.1544736842105303</v>
      </c>
      <c r="M1046"/>
      <c r="N1046" s="161" t="s">
        <v>3248</v>
      </c>
    </row>
    <row r="1047" spans="1:14" ht="12.75" x14ac:dyDescent="0.2">
      <c r="A1047" s="116" t="s">
        <v>1682</v>
      </c>
      <c r="B1047" s="116" t="s">
        <v>1451</v>
      </c>
      <c r="C1047" s="116" t="s">
        <v>650</v>
      </c>
      <c r="D1047" s="116" t="s">
        <v>210</v>
      </c>
      <c r="E1047" s="116" t="s">
        <v>998</v>
      </c>
      <c r="F1047" s="117">
        <v>0</v>
      </c>
      <c r="G1047" s="117">
        <v>9.7391999999999997E-4</v>
      </c>
      <c r="H1047" s="74">
        <f t="shared" si="32"/>
        <v>-1</v>
      </c>
      <c r="I1047" s="118">
        <f t="shared" si="33"/>
        <v>0</v>
      </c>
      <c r="J1047" s="119">
        <v>3.7521650476000001</v>
      </c>
      <c r="K1047" s="119">
        <v>7.60289473684211</v>
      </c>
      <c r="M1047"/>
      <c r="N1047" s="161" t="s">
        <v>3248</v>
      </c>
    </row>
    <row r="1048" spans="1:14" ht="12.75" x14ac:dyDescent="0.2">
      <c r="A1048" s="116" t="s">
        <v>1960</v>
      </c>
      <c r="B1048" s="116" t="s">
        <v>1380</v>
      </c>
      <c r="C1048" s="116" t="s">
        <v>951</v>
      </c>
      <c r="D1048" s="116" t="s">
        <v>211</v>
      </c>
      <c r="E1048" s="116" t="s">
        <v>212</v>
      </c>
      <c r="F1048" s="117">
        <v>0</v>
      </c>
      <c r="G1048" s="117">
        <v>2.1769767899999999</v>
      </c>
      <c r="H1048" s="74">
        <f t="shared" si="32"/>
        <v>-1</v>
      </c>
      <c r="I1048" s="118">
        <f t="shared" si="33"/>
        <v>0</v>
      </c>
      <c r="J1048" s="119">
        <v>31.831655100000003</v>
      </c>
      <c r="K1048" s="119">
        <v>8.4269473684210503</v>
      </c>
      <c r="M1048"/>
      <c r="N1048" s="161" t="s">
        <v>3248</v>
      </c>
    </row>
    <row r="1049" spans="1:14" ht="12.75" x14ac:dyDescent="0.2">
      <c r="A1049" s="116" t="s">
        <v>2736</v>
      </c>
      <c r="B1049" s="59" t="s">
        <v>2183</v>
      </c>
      <c r="C1049" s="59" t="s">
        <v>1897</v>
      </c>
      <c r="D1049" s="116" t="s">
        <v>210</v>
      </c>
      <c r="E1049" s="116" t="s">
        <v>998</v>
      </c>
      <c r="F1049" s="117">
        <v>0</v>
      </c>
      <c r="G1049" s="117">
        <v>0</v>
      </c>
      <c r="H1049" s="74" t="str">
        <f t="shared" si="32"/>
        <v/>
      </c>
      <c r="I1049" s="118">
        <f t="shared" si="33"/>
        <v>0</v>
      </c>
      <c r="J1049" s="119">
        <v>0.34462641360000001</v>
      </c>
      <c r="K1049" s="119">
        <v>10.3922105263158</v>
      </c>
      <c r="M1049"/>
      <c r="N1049" s="161" t="s">
        <v>3248</v>
      </c>
    </row>
    <row r="1050" spans="1:14" ht="12.75" x14ac:dyDescent="0.2">
      <c r="A1050" s="116" t="s">
        <v>2325</v>
      </c>
      <c r="B1050" s="59" t="s">
        <v>808</v>
      </c>
      <c r="C1050" s="59" t="s">
        <v>1861</v>
      </c>
      <c r="D1050" s="116" t="s">
        <v>211</v>
      </c>
      <c r="E1050" s="116" t="s">
        <v>212</v>
      </c>
      <c r="F1050" s="117">
        <v>0</v>
      </c>
      <c r="G1050" s="117">
        <v>0</v>
      </c>
      <c r="H1050" s="74" t="str">
        <f t="shared" si="32"/>
        <v/>
      </c>
      <c r="I1050" s="118">
        <f t="shared" si="33"/>
        <v>0</v>
      </c>
      <c r="J1050" s="119">
        <v>9.8461181199999999</v>
      </c>
      <c r="K1050" s="119">
        <v>12.428578947368401</v>
      </c>
      <c r="M1050"/>
      <c r="N1050" s="161" t="s">
        <v>3248</v>
      </c>
    </row>
    <row r="1051" spans="1:14" ht="12.75" x14ac:dyDescent="0.2">
      <c r="A1051" s="116" t="s">
        <v>1846</v>
      </c>
      <c r="B1051" s="59" t="s">
        <v>9</v>
      </c>
      <c r="C1051" s="59" t="s">
        <v>875</v>
      </c>
      <c r="D1051" s="116" t="s">
        <v>812</v>
      </c>
      <c r="E1051" s="116" t="s">
        <v>998</v>
      </c>
      <c r="F1051" s="117">
        <v>0</v>
      </c>
      <c r="G1051" s="117">
        <v>0.12112235158997901</v>
      </c>
      <c r="H1051" s="74">
        <f t="shared" si="32"/>
        <v>-1</v>
      </c>
      <c r="I1051" s="118">
        <f t="shared" si="33"/>
        <v>0</v>
      </c>
      <c r="J1051" s="119">
        <v>384.86885853075995</v>
      </c>
      <c r="K1051" s="119">
        <v>14.795894736842101</v>
      </c>
      <c r="M1051"/>
      <c r="N1051" s="161" t="s">
        <v>3248</v>
      </c>
    </row>
    <row r="1052" spans="1:14" ht="12.75" x14ac:dyDescent="0.2">
      <c r="A1052" s="116" t="s">
        <v>1693</v>
      </c>
      <c r="B1052" s="116" t="s">
        <v>1450</v>
      </c>
      <c r="C1052" s="116" t="s">
        <v>650</v>
      </c>
      <c r="D1052" s="116" t="s">
        <v>210</v>
      </c>
      <c r="E1052" s="116" t="s">
        <v>212</v>
      </c>
      <c r="F1052" s="117">
        <v>0</v>
      </c>
      <c r="G1052" s="117">
        <v>3.1244299999999997E-3</v>
      </c>
      <c r="H1052" s="74">
        <f t="shared" si="32"/>
        <v>-1</v>
      </c>
      <c r="I1052" s="118">
        <f t="shared" si="33"/>
        <v>0</v>
      </c>
      <c r="J1052" s="119">
        <v>0.74263336020000004</v>
      </c>
      <c r="K1052" s="119">
        <v>16.424947368421101</v>
      </c>
      <c r="M1052"/>
      <c r="N1052" s="161" t="s">
        <v>3248</v>
      </c>
    </row>
    <row r="1053" spans="1:14" ht="12.75" x14ac:dyDescent="0.2">
      <c r="A1053" s="116" t="s">
        <v>2339</v>
      </c>
      <c r="B1053" s="59" t="s">
        <v>806</v>
      </c>
      <c r="C1053" s="59" t="s">
        <v>1861</v>
      </c>
      <c r="D1053" s="116" t="s">
        <v>211</v>
      </c>
      <c r="E1053" s="116" t="s">
        <v>212</v>
      </c>
      <c r="F1053" s="117">
        <v>0</v>
      </c>
      <c r="G1053" s="117">
        <v>0</v>
      </c>
      <c r="H1053" s="74" t="str">
        <f t="shared" si="32"/>
        <v/>
      </c>
      <c r="I1053" s="118">
        <f t="shared" si="33"/>
        <v>0</v>
      </c>
      <c r="J1053" s="119">
        <v>8.945423550000001</v>
      </c>
      <c r="K1053" s="119">
        <v>17.5308947368421</v>
      </c>
      <c r="M1053"/>
      <c r="N1053" s="161" t="s">
        <v>3248</v>
      </c>
    </row>
    <row r="1054" spans="1:14" ht="12.75" x14ac:dyDescent="0.2">
      <c r="A1054" s="116" t="s">
        <v>2723</v>
      </c>
      <c r="B1054" s="59" t="s">
        <v>1906</v>
      </c>
      <c r="C1054" s="59" t="s">
        <v>1897</v>
      </c>
      <c r="D1054" s="116" t="s">
        <v>210</v>
      </c>
      <c r="E1054" s="116" t="s">
        <v>212</v>
      </c>
      <c r="F1054" s="117">
        <v>0</v>
      </c>
      <c r="G1054" s="117">
        <v>0.1183322</v>
      </c>
      <c r="H1054" s="74">
        <f t="shared" si="32"/>
        <v>-1</v>
      </c>
      <c r="I1054" s="118">
        <f t="shared" si="33"/>
        <v>0</v>
      </c>
      <c r="J1054" s="119">
        <v>3.1778637521999999</v>
      </c>
      <c r="K1054" s="119">
        <v>18.571947368421</v>
      </c>
      <c r="M1054"/>
      <c r="N1054" s="161" t="s">
        <v>3248</v>
      </c>
    </row>
    <row r="1055" spans="1:14" ht="12.75" x14ac:dyDescent="0.2">
      <c r="A1055" s="116" t="s">
        <v>2346</v>
      </c>
      <c r="B1055" s="59" t="s">
        <v>1323</v>
      </c>
      <c r="C1055" s="59" t="s">
        <v>650</v>
      </c>
      <c r="D1055" s="116" t="s">
        <v>210</v>
      </c>
      <c r="E1055" s="116" t="s">
        <v>998</v>
      </c>
      <c r="F1055" s="117">
        <v>0</v>
      </c>
      <c r="G1055" s="117">
        <v>0.14468364</v>
      </c>
      <c r="H1055" s="74">
        <f t="shared" si="32"/>
        <v>-1</v>
      </c>
      <c r="I1055" s="118">
        <f t="shared" si="33"/>
        <v>0</v>
      </c>
      <c r="J1055" s="119">
        <v>1.3209833851000001</v>
      </c>
      <c r="K1055" s="119">
        <v>21.168842105263199</v>
      </c>
      <c r="M1055"/>
      <c r="N1055" s="161" t="s">
        <v>3248</v>
      </c>
    </row>
    <row r="1056" spans="1:14" ht="12.75" x14ac:dyDescent="0.2">
      <c r="A1056" s="116" t="s">
        <v>2920</v>
      </c>
      <c r="B1056" s="59" t="s">
        <v>2921</v>
      </c>
      <c r="C1056" s="59" t="s">
        <v>650</v>
      </c>
      <c r="D1056" s="116" t="s">
        <v>210</v>
      </c>
      <c r="E1056" s="116" t="s">
        <v>998</v>
      </c>
      <c r="F1056" s="117">
        <v>0</v>
      </c>
      <c r="G1056" s="117">
        <v>1.01845904</v>
      </c>
      <c r="H1056" s="74">
        <f t="shared" si="32"/>
        <v>-1</v>
      </c>
      <c r="I1056" s="118">
        <f t="shared" si="33"/>
        <v>0</v>
      </c>
      <c r="J1056" s="119">
        <v>4.0720684975000001</v>
      </c>
      <c r="K1056" s="119">
        <v>30.4435</v>
      </c>
      <c r="M1056"/>
      <c r="N1056" s="161" t="s">
        <v>3248</v>
      </c>
    </row>
    <row r="1057" spans="1:14" ht="12.75" x14ac:dyDescent="0.2">
      <c r="A1057" s="116" t="s">
        <v>2347</v>
      </c>
      <c r="B1057" s="59" t="s">
        <v>2021</v>
      </c>
      <c r="C1057" s="59" t="s">
        <v>1897</v>
      </c>
      <c r="D1057" s="116" t="s">
        <v>210</v>
      </c>
      <c r="E1057" s="116" t="s">
        <v>998</v>
      </c>
      <c r="F1057" s="117">
        <v>0</v>
      </c>
      <c r="G1057" s="117">
        <v>0</v>
      </c>
      <c r="H1057" s="74" t="str">
        <f t="shared" si="32"/>
        <v/>
      </c>
      <c r="I1057" s="118">
        <f t="shared" si="33"/>
        <v>0</v>
      </c>
      <c r="J1057" s="119">
        <v>5.9467822034007956</v>
      </c>
      <c r="K1057" s="119">
        <v>36.7111578947368</v>
      </c>
      <c r="M1057"/>
      <c r="N1057" s="161" t="s">
        <v>3248</v>
      </c>
    </row>
    <row r="1058" spans="1:14" ht="12.75" x14ac:dyDescent="0.2">
      <c r="A1058" s="116" t="s">
        <v>2343</v>
      </c>
      <c r="B1058" s="59" t="s">
        <v>505</v>
      </c>
      <c r="C1058" s="59" t="s">
        <v>951</v>
      </c>
      <c r="D1058" s="116" t="s">
        <v>210</v>
      </c>
      <c r="E1058" s="116" t="s">
        <v>998</v>
      </c>
      <c r="F1058" s="117">
        <v>0</v>
      </c>
      <c r="G1058" s="117">
        <v>0</v>
      </c>
      <c r="H1058" s="74" t="str">
        <f t="shared" si="32"/>
        <v/>
      </c>
      <c r="I1058" s="118">
        <f t="shared" si="33"/>
        <v>0</v>
      </c>
      <c r="J1058" s="119">
        <v>6.5389110560532009</v>
      </c>
      <c r="K1058" s="119">
        <v>100.23010526315799</v>
      </c>
      <c r="M1058"/>
      <c r="N1058" s="161"/>
    </row>
    <row r="1059" spans="1:14" ht="12.75" x14ac:dyDescent="0.2">
      <c r="A1059" s="116" t="s">
        <v>2342</v>
      </c>
      <c r="B1059" s="59" t="s">
        <v>474</v>
      </c>
      <c r="C1059" s="59" t="s">
        <v>951</v>
      </c>
      <c r="D1059" s="116" t="s">
        <v>210</v>
      </c>
      <c r="E1059" s="116" t="s">
        <v>998</v>
      </c>
      <c r="F1059" s="117">
        <v>0</v>
      </c>
      <c r="G1059" s="117">
        <v>0</v>
      </c>
      <c r="H1059" s="74" t="str">
        <f t="shared" si="32"/>
        <v/>
      </c>
      <c r="I1059" s="118">
        <f t="shared" si="33"/>
        <v>0</v>
      </c>
      <c r="J1059" s="119">
        <v>1.9140171824994001</v>
      </c>
      <c r="K1059" s="119">
        <v>100.28294736842101</v>
      </c>
      <c r="M1059"/>
      <c r="N1059" s="161"/>
    </row>
    <row r="1060" spans="1:14" ht="12.75" x14ac:dyDescent="0.2">
      <c r="A1060" s="116" t="s">
        <v>2294</v>
      </c>
      <c r="B1060" s="59" t="s">
        <v>1322</v>
      </c>
      <c r="C1060" s="59" t="s">
        <v>872</v>
      </c>
      <c r="D1060" s="116" t="s">
        <v>210</v>
      </c>
      <c r="E1060" s="116" t="s">
        <v>998</v>
      </c>
      <c r="F1060" s="117">
        <v>0</v>
      </c>
      <c r="G1060" s="117">
        <v>0</v>
      </c>
      <c r="H1060" s="74" t="str">
        <f t="shared" si="32"/>
        <v/>
      </c>
      <c r="I1060" s="118">
        <f t="shared" si="33"/>
        <v>0</v>
      </c>
      <c r="J1060" s="119">
        <v>2.4364358624496001</v>
      </c>
      <c r="K1060" s="119">
        <v>197.873947368421</v>
      </c>
      <c r="M1060"/>
      <c r="N1060" s="161"/>
    </row>
    <row r="1061" spans="1:14" ht="12.75" x14ac:dyDescent="0.2">
      <c r="A1061" s="170" t="s">
        <v>1840</v>
      </c>
      <c r="B1061" s="169" t="s">
        <v>14</v>
      </c>
      <c r="C1061" s="169" t="s">
        <v>875</v>
      </c>
      <c r="D1061" s="116" t="s">
        <v>812</v>
      </c>
      <c r="E1061" s="116" t="s">
        <v>998</v>
      </c>
      <c r="F1061" s="117"/>
      <c r="G1061" s="171">
        <v>5.7490460399999996</v>
      </c>
      <c r="H1061" s="74"/>
      <c r="I1061" s="118">
        <f t="shared" si="33"/>
        <v>0</v>
      </c>
      <c r="J1061" s="119">
        <v>0</v>
      </c>
      <c r="K1061" s="177"/>
      <c r="M1061"/>
      <c r="N1061" s="161"/>
    </row>
    <row r="1062" spans="1:14" ht="12.75" x14ac:dyDescent="0.2">
      <c r="A1062" s="61" t="s">
        <v>17</v>
      </c>
      <c r="B1062" s="62">
        <f>COUNTA(B7:B1061)</f>
        <v>1055</v>
      </c>
      <c r="C1062" s="62"/>
      <c r="D1062" s="62"/>
      <c r="E1062" s="62"/>
      <c r="F1062" s="131">
        <f>SUM(F7:F1061)</f>
        <v>14799.61012933072</v>
      </c>
      <c r="G1062" s="131">
        <f>SUM(G7:G1061)</f>
        <v>15275.578416934135</v>
      </c>
      <c r="H1062" s="72">
        <f>IF(ISERROR(F1062/G1062-1),"",((F1062/G1062-1)))</f>
        <v>-3.1158773475691626E-2</v>
      </c>
      <c r="I1062" s="64">
        <f>SUM(I7:I1061)</f>
        <v>0.99999999999999889</v>
      </c>
      <c r="J1062" s="65">
        <f>SUM(J7:J1061)</f>
        <v>345769.45730779547</v>
      </c>
      <c r="K1062" s="109"/>
      <c r="M1062"/>
    </row>
    <row r="1063" spans="1:14" ht="12.75" x14ac:dyDescent="0.2">
      <c r="A1063" s="67"/>
      <c r="B1063" s="67"/>
      <c r="C1063" s="67"/>
      <c r="D1063" s="67"/>
      <c r="E1063" s="67"/>
      <c r="F1063" s="67"/>
      <c r="G1063" s="67"/>
      <c r="H1063" s="68"/>
      <c r="I1063" s="69"/>
      <c r="M1063"/>
    </row>
    <row r="1064" spans="1:14" s="67" customFormat="1" ht="12.75" x14ac:dyDescent="0.2">
      <c r="F1064" s="120"/>
      <c r="G1064" s="120"/>
      <c r="H1064" s="120"/>
      <c r="I1064" s="120"/>
      <c r="J1064" s="120"/>
      <c r="K1064" s="120"/>
      <c r="M1064"/>
    </row>
    <row r="1065" spans="1:14" s="158" customFormat="1" ht="22.5" x14ac:dyDescent="0.2">
      <c r="A1065" s="56" t="s">
        <v>2122</v>
      </c>
      <c r="B1065" s="56" t="s">
        <v>98</v>
      </c>
      <c r="C1065" s="56" t="s">
        <v>2187</v>
      </c>
      <c r="D1065" s="56" t="s">
        <v>209</v>
      </c>
      <c r="E1065" s="100" t="s">
        <v>118</v>
      </c>
      <c r="F1065" s="56" t="s">
        <v>644</v>
      </c>
      <c r="G1065" s="56"/>
      <c r="H1065" s="56"/>
      <c r="I1065" s="56"/>
      <c r="J1065" s="56" t="s">
        <v>277</v>
      </c>
      <c r="K1065" s="56" t="s">
        <v>167</v>
      </c>
      <c r="M1065"/>
    </row>
    <row r="1066" spans="1:14" ht="22.5" x14ac:dyDescent="0.2">
      <c r="A1066" s="103"/>
      <c r="B1066" s="103"/>
      <c r="C1066" s="103"/>
      <c r="D1066" s="103"/>
      <c r="E1066" s="57"/>
      <c r="F1066" s="104" t="s">
        <v>3281</v>
      </c>
      <c r="G1066" s="104" t="s">
        <v>3263</v>
      </c>
      <c r="H1066" s="58" t="s">
        <v>95</v>
      </c>
      <c r="I1066" s="105" t="s">
        <v>96</v>
      </c>
      <c r="J1066" s="106" t="s">
        <v>278</v>
      </c>
      <c r="K1066" s="106" t="s">
        <v>891</v>
      </c>
      <c r="M1066"/>
    </row>
    <row r="1067" spans="1:14" ht="12.75" x14ac:dyDescent="0.2">
      <c r="A1067" s="102" t="s">
        <v>2348</v>
      </c>
      <c r="B1067" s="102" t="s">
        <v>1514</v>
      </c>
      <c r="C1067" s="102" t="s">
        <v>1321</v>
      </c>
      <c r="D1067" s="102"/>
      <c r="E1067" s="116" t="s">
        <v>212</v>
      </c>
      <c r="F1067" s="117">
        <v>14.191093780999999</v>
      </c>
      <c r="G1067" s="117">
        <v>16.506211252</v>
      </c>
      <c r="H1067" s="74">
        <f t="shared" ref="H1067:H1078" si="34">IF(ISERROR(F1067/G1067-1),"",IF((F1067/G1067-1)&gt;10000%,"",F1067/G1067-1))</f>
        <v>-0.1402573513482378</v>
      </c>
      <c r="I1067" s="60">
        <f t="shared" ref="I1067:I1082" si="35">F1067/$F$1083</f>
        <v>0.39186761614691307</v>
      </c>
      <c r="J1067" s="119">
        <v>1865.7375219999999</v>
      </c>
      <c r="K1067" s="119">
        <v>5.4574736842105303</v>
      </c>
      <c r="M1067"/>
    </row>
    <row r="1068" spans="1:14" ht="12.75" x14ac:dyDescent="0.2">
      <c r="A1068" s="59" t="s">
        <v>2128</v>
      </c>
      <c r="B1068" s="59" t="s">
        <v>2129</v>
      </c>
      <c r="C1068" s="102" t="s">
        <v>1321</v>
      </c>
      <c r="D1068" s="59"/>
      <c r="E1068" s="116" t="s">
        <v>212</v>
      </c>
      <c r="F1068" s="117">
        <v>9.6424365500000011</v>
      </c>
      <c r="G1068" s="117">
        <v>3.9596443900000002</v>
      </c>
      <c r="H1068" s="74">
        <f t="shared" si="34"/>
        <v>1.4351774049083232</v>
      </c>
      <c r="I1068" s="60">
        <f t="shared" si="35"/>
        <v>0.26626267735298575</v>
      </c>
      <c r="J1068" s="119">
        <v>420.93810722000001</v>
      </c>
      <c r="K1068" s="119">
        <v>16.1898421052632</v>
      </c>
      <c r="M1068"/>
    </row>
    <row r="1069" spans="1:14" ht="12.75" x14ac:dyDescent="0.2">
      <c r="A1069" s="59" t="s">
        <v>2186</v>
      </c>
      <c r="B1069" s="59" t="s">
        <v>805</v>
      </c>
      <c r="C1069" s="102" t="s">
        <v>872</v>
      </c>
      <c r="D1069" s="59"/>
      <c r="E1069" s="116" t="s">
        <v>998</v>
      </c>
      <c r="F1069" s="117">
        <v>7.9736320999999997</v>
      </c>
      <c r="G1069" s="117">
        <v>6.6254259800000002</v>
      </c>
      <c r="H1069" s="74">
        <f t="shared" si="34"/>
        <v>0.20348972640699547</v>
      </c>
      <c r="I1069" s="60">
        <f t="shared" si="35"/>
        <v>0.22018092835401751</v>
      </c>
      <c r="J1069" s="119">
        <v>134.97677268999999</v>
      </c>
      <c r="K1069" s="119">
        <v>25.020684210526301</v>
      </c>
      <c r="M1069"/>
    </row>
    <row r="1070" spans="1:14" ht="12.75" x14ac:dyDescent="0.2">
      <c r="A1070" s="59" t="s">
        <v>2860</v>
      </c>
      <c r="B1070" s="59" t="s">
        <v>2861</v>
      </c>
      <c r="C1070" s="102" t="s">
        <v>1321</v>
      </c>
      <c r="D1070" s="59"/>
      <c r="E1070" s="116" t="s">
        <v>212</v>
      </c>
      <c r="F1070" s="117">
        <v>1.7472441599999999</v>
      </c>
      <c r="G1070" s="117">
        <v>1.7361577699999999</v>
      </c>
      <c r="H1070" s="74">
        <f t="shared" si="34"/>
        <v>6.3855890239745694E-3</v>
      </c>
      <c r="I1070" s="60">
        <f t="shared" si="35"/>
        <v>4.8247754145809597E-2</v>
      </c>
      <c r="J1070" s="119">
        <v>124.45612970000001</v>
      </c>
      <c r="K1070" s="119">
        <v>27.122421052631601</v>
      </c>
      <c r="M1070"/>
    </row>
    <row r="1071" spans="1:14" ht="12.75" x14ac:dyDescent="0.2">
      <c r="A1071" s="59" t="s">
        <v>2422</v>
      </c>
      <c r="B1071" s="59" t="s">
        <v>1558</v>
      </c>
      <c r="C1071" s="102" t="s">
        <v>2018</v>
      </c>
      <c r="D1071" s="59"/>
      <c r="E1071" s="116" t="s">
        <v>998</v>
      </c>
      <c r="F1071" s="117">
        <v>0.94436919999999991</v>
      </c>
      <c r="G1071" s="117">
        <v>4.8156539999999998E-2</v>
      </c>
      <c r="H1071" s="74">
        <f t="shared" si="34"/>
        <v>18.610403903602709</v>
      </c>
      <c r="I1071" s="60">
        <f t="shared" si="35"/>
        <v>2.6077461884019056E-2</v>
      </c>
      <c r="J1071" s="119">
        <v>38.403269999999999</v>
      </c>
      <c r="K1071" s="119">
        <v>61.854999999999997</v>
      </c>
      <c r="M1071"/>
    </row>
    <row r="1072" spans="1:14" ht="12.75" x14ac:dyDescent="0.2">
      <c r="A1072" s="59" t="s">
        <v>2349</v>
      </c>
      <c r="B1072" s="59" t="s">
        <v>2005</v>
      </c>
      <c r="C1072" s="102" t="s">
        <v>951</v>
      </c>
      <c r="D1072" s="59"/>
      <c r="E1072" s="116" t="s">
        <v>998</v>
      </c>
      <c r="F1072" s="117">
        <v>0.76742283999999994</v>
      </c>
      <c r="G1072" s="117">
        <v>0.19797695000000001</v>
      </c>
      <c r="H1072" s="74">
        <f t="shared" si="34"/>
        <v>2.876324188245146</v>
      </c>
      <c r="I1072" s="60">
        <f t="shared" si="35"/>
        <v>2.1191330529442991E-2</v>
      </c>
      <c r="J1072" s="119">
        <v>56.537949121004999</v>
      </c>
      <c r="K1072" s="119">
        <v>55.011578947368399</v>
      </c>
      <c r="M1072"/>
    </row>
    <row r="1073" spans="1:13" ht="12.75" x14ac:dyDescent="0.2">
      <c r="A1073" s="59" t="s">
        <v>1862</v>
      </c>
      <c r="B1073" s="59" t="s">
        <v>1894</v>
      </c>
      <c r="C1073" s="102" t="s">
        <v>1863</v>
      </c>
      <c r="D1073" s="59"/>
      <c r="E1073" s="116" t="s">
        <v>998</v>
      </c>
      <c r="F1073" s="117">
        <v>0.63001918999999995</v>
      </c>
      <c r="G1073" s="117">
        <v>0.90279815000000008</v>
      </c>
      <c r="H1073" s="74">
        <f t="shared" si="34"/>
        <v>-0.30214833736644242</v>
      </c>
      <c r="I1073" s="60">
        <f t="shared" si="35"/>
        <v>1.7397116946873702E-2</v>
      </c>
      <c r="J1073" s="119">
        <v>54.658650000000002</v>
      </c>
      <c r="K1073" s="119">
        <v>14.6379473684211</v>
      </c>
      <c r="M1073"/>
    </row>
    <row r="1074" spans="1:13" ht="12.75" x14ac:dyDescent="0.2">
      <c r="A1074" s="59" t="s">
        <v>2487</v>
      </c>
      <c r="B1074" s="59" t="s">
        <v>2488</v>
      </c>
      <c r="C1074" s="102" t="s">
        <v>872</v>
      </c>
      <c r="D1074" s="59"/>
      <c r="E1074" s="116" t="s">
        <v>998</v>
      </c>
      <c r="F1074" s="117">
        <v>0.18984901999999998</v>
      </c>
      <c r="G1074" s="117">
        <v>0.40659095000000001</v>
      </c>
      <c r="H1074" s="74">
        <f t="shared" si="34"/>
        <v>-0.53307121075862618</v>
      </c>
      <c r="I1074" s="60">
        <f t="shared" si="35"/>
        <v>5.2424206367259448E-3</v>
      </c>
      <c r="J1074" s="119">
        <v>34.800199689999999</v>
      </c>
      <c r="K1074" s="119">
        <v>56.1657894736842</v>
      </c>
      <c r="M1074"/>
    </row>
    <row r="1075" spans="1:13" ht="12.75" x14ac:dyDescent="0.2">
      <c r="A1075" s="59" t="s">
        <v>2423</v>
      </c>
      <c r="B1075" s="59" t="s">
        <v>1559</v>
      </c>
      <c r="C1075" s="102" t="s">
        <v>2018</v>
      </c>
      <c r="D1075" s="59"/>
      <c r="E1075" s="116" t="s">
        <v>998</v>
      </c>
      <c r="F1075" s="117">
        <v>3.8147889999999997E-2</v>
      </c>
      <c r="G1075" s="117">
        <v>5.2575699999999996E-2</v>
      </c>
      <c r="H1075" s="74">
        <f t="shared" si="34"/>
        <v>-0.27441974143948633</v>
      </c>
      <c r="I1075" s="60">
        <f t="shared" si="35"/>
        <v>1.053401728297314E-3</v>
      </c>
      <c r="J1075" s="119">
        <v>23.277065760000003</v>
      </c>
      <c r="K1075" s="119">
        <v>101.002421052632</v>
      </c>
      <c r="M1075"/>
    </row>
    <row r="1076" spans="1:13" ht="12.75" x14ac:dyDescent="0.2">
      <c r="A1076" s="59" t="s">
        <v>2420</v>
      </c>
      <c r="B1076" s="59" t="s">
        <v>1556</v>
      </c>
      <c r="C1076" s="102" t="s">
        <v>2018</v>
      </c>
      <c r="D1076" s="59"/>
      <c r="E1076" s="116" t="s">
        <v>998</v>
      </c>
      <c r="F1076" s="117">
        <v>2.7029349999999997E-2</v>
      </c>
      <c r="G1076" s="117">
        <v>1.47682E-2</v>
      </c>
      <c r="H1076" s="74">
        <f t="shared" si="34"/>
        <v>0.83023997508159408</v>
      </c>
      <c r="I1076" s="60">
        <f t="shared" si="35"/>
        <v>7.4637847610321308E-4</v>
      </c>
      <c r="J1076" s="119">
        <v>10.36118873</v>
      </c>
      <c r="K1076" s="119">
        <v>128.726263157895</v>
      </c>
      <c r="M1076"/>
    </row>
    <row r="1077" spans="1:13" ht="12.75" x14ac:dyDescent="0.2">
      <c r="A1077" s="59" t="s">
        <v>2348</v>
      </c>
      <c r="B1077" s="59" t="s">
        <v>3278</v>
      </c>
      <c r="C1077" s="102" t="s">
        <v>1321</v>
      </c>
      <c r="D1077" s="59"/>
      <c r="E1077" s="116" t="s">
        <v>998</v>
      </c>
      <c r="F1077" s="117">
        <v>2.0914040000000002E-2</v>
      </c>
      <c r="G1077" s="117"/>
      <c r="H1077" s="74" t="str">
        <f t="shared" si="34"/>
        <v/>
      </c>
      <c r="I1077" s="60">
        <f t="shared" si="35"/>
        <v>5.7751256705624243E-4</v>
      </c>
      <c r="J1077" s="119">
        <v>0</v>
      </c>
      <c r="K1077" s="119">
        <v>4.9982499999999996</v>
      </c>
      <c r="M1077"/>
    </row>
    <row r="1078" spans="1:13" ht="12.75" x14ac:dyDescent="0.2">
      <c r="A1078" s="59" t="s">
        <v>2988</v>
      </c>
      <c r="B1078" s="59" t="s">
        <v>2989</v>
      </c>
      <c r="C1078" s="102" t="s">
        <v>951</v>
      </c>
      <c r="D1078" s="59"/>
      <c r="E1078" s="116" t="s">
        <v>998</v>
      </c>
      <c r="F1078" s="117">
        <v>1.7874400000000002E-2</v>
      </c>
      <c r="G1078" s="117">
        <v>9.2289599999999996E-3</v>
      </c>
      <c r="H1078" s="74">
        <f t="shared" si="34"/>
        <v>0.93677294082973628</v>
      </c>
      <c r="I1078" s="60">
        <f t="shared" si="35"/>
        <v>4.935770720812478E-4</v>
      </c>
      <c r="J1078" s="119">
        <v>4.8747321413208002</v>
      </c>
      <c r="K1078" s="119">
        <v>50.2746315789474</v>
      </c>
      <c r="M1078"/>
    </row>
    <row r="1079" spans="1:13" ht="12.75" x14ac:dyDescent="0.2">
      <c r="A1079" s="59" t="s">
        <v>2685</v>
      </c>
      <c r="B1079" s="59" t="s">
        <v>2686</v>
      </c>
      <c r="C1079" s="102" t="s">
        <v>872</v>
      </c>
      <c r="D1079" s="59"/>
      <c r="E1079" s="116" t="s">
        <v>998</v>
      </c>
      <c r="F1079" s="117">
        <v>1.00476E-2</v>
      </c>
      <c r="G1079" s="117">
        <v>1.9942709999999999E-2</v>
      </c>
      <c r="H1079" s="74">
        <f>IF(ISERROR(F1079/G1079-1),"",IF((F1079/G1079-1)&gt;10000%,"",F1079/G1079-1))</f>
        <v>-0.49617679843912887</v>
      </c>
      <c r="I1079" s="60">
        <f t="shared" si="35"/>
        <v>2.7745071104168782E-4</v>
      </c>
      <c r="J1079" s="119">
        <v>24.910573999999997</v>
      </c>
      <c r="K1079" s="119">
        <v>30.162578947368399</v>
      </c>
      <c r="M1079"/>
    </row>
    <row r="1080" spans="1:13" ht="12.75" x14ac:dyDescent="0.2">
      <c r="A1080" s="59" t="s">
        <v>2503</v>
      </c>
      <c r="B1080" s="59" t="s">
        <v>1729</v>
      </c>
      <c r="C1080" s="102" t="s">
        <v>876</v>
      </c>
      <c r="D1080" s="59"/>
      <c r="E1080" s="116" t="s">
        <v>998</v>
      </c>
      <c r="F1080" s="117">
        <v>8.8404099999999999E-3</v>
      </c>
      <c r="G1080" s="117">
        <v>1.013439E-2</v>
      </c>
      <c r="H1080" s="74">
        <f>IF(ISERROR(F1080/G1080-1),"",IF((F1080/G1080-1)&gt;10000%,"",F1080/G1080-1))</f>
        <v>-0.12768208051989316</v>
      </c>
      <c r="I1080" s="60">
        <f t="shared" si="35"/>
        <v>2.4411581277121377E-4</v>
      </c>
      <c r="J1080" s="119">
        <v>14.68591301</v>
      </c>
      <c r="K1080" s="119">
        <v>182.91542105263201</v>
      </c>
      <c r="M1080"/>
    </row>
    <row r="1081" spans="1:13" ht="12.75" x14ac:dyDescent="0.2">
      <c r="A1081" s="59" t="s">
        <v>2683</v>
      </c>
      <c r="B1081" s="59" t="s">
        <v>2684</v>
      </c>
      <c r="C1081" s="102" t="s">
        <v>872</v>
      </c>
      <c r="D1081" s="59"/>
      <c r="E1081" s="116" t="s">
        <v>998</v>
      </c>
      <c r="F1081" s="117">
        <v>5.0792900000000002E-3</v>
      </c>
      <c r="G1081" s="117">
        <v>5.8376800000000005E-3</v>
      </c>
      <c r="H1081" s="74">
        <f>IF(ISERROR(F1081/G1081-1),"",IF((F1081/G1081-1)&gt;10000%,"",F1081/G1081-1))</f>
        <v>-0.12991291060832388</v>
      </c>
      <c r="I1081" s="60">
        <f t="shared" si="35"/>
        <v>1.4025763586199039E-4</v>
      </c>
      <c r="J1081" s="119">
        <v>87.0657692203728</v>
      </c>
      <c r="K1081" s="119">
        <v>60.3117894736842</v>
      </c>
      <c r="M1081"/>
    </row>
    <row r="1082" spans="1:13" ht="12.75" x14ac:dyDescent="0.2">
      <c r="A1082" s="169" t="s">
        <v>2421</v>
      </c>
      <c r="B1082" s="169" t="s">
        <v>1557</v>
      </c>
      <c r="C1082" s="169" t="s">
        <v>2018</v>
      </c>
      <c r="D1082" s="169"/>
      <c r="E1082" s="170" t="s">
        <v>998</v>
      </c>
      <c r="F1082" s="117">
        <v>0</v>
      </c>
      <c r="G1082" s="171">
        <v>1.2122999999999999E-3</v>
      </c>
      <c r="H1082" s="172">
        <f>IF(ISERROR(F1082/G1082-1),"",IF((F1082/G1082-1)&gt;10000%,"",F1082/G1082-1))</f>
        <v>-1</v>
      </c>
      <c r="I1082" s="60">
        <f t="shared" si="35"/>
        <v>0</v>
      </c>
      <c r="J1082" s="119">
        <v>8.4795983499999998</v>
      </c>
      <c r="K1082" s="119">
        <v>102.284421052632</v>
      </c>
      <c r="M1082"/>
    </row>
    <row r="1083" spans="1:13" ht="12.75" x14ac:dyDescent="0.2">
      <c r="A1083" s="61" t="s">
        <v>17</v>
      </c>
      <c r="B1083" s="62">
        <f>COUNTA(B1067:B1082)</f>
        <v>16</v>
      </c>
      <c r="C1083" s="62"/>
      <c r="D1083" s="62"/>
      <c r="E1083" s="62"/>
      <c r="F1083" s="63">
        <f>SUM(F1067:F1082)</f>
        <v>36.21399982099998</v>
      </c>
      <c r="G1083" s="63">
        <f>SUM(G1067:G1082)</f>
        <v>30.496661921999994</v>
      </c>
      <c r="H1083" s="72">
        <f>IF(ISERROR(F1083/G1083-1),"",((F1083/G1083-1)))</f>
        <v>0.18747421975634504</v>
      </c>
      <c r="I1083" s="64">
        <f>SUM(I1067:I1082)</f>
        <v>1.0000000000000004</v>
      </c>
      <c r="J1083" s="65">
        <f>SUM(J1067:J1082)</f>
        <v>2904.1634416326974</v>
      </c>
      <c r="K1083" s="66"/>
      <c r="M1083"/>
    </row>
    <row r="1084" spans="1:13" ht="12.75" x14ac:dyDescent="0.2">
      <c r="A1084" s="67"/>
      <c r="B1084" s="67"/>
      <c r="C1084" s="67"/>
      <c r="D1084" s="67"/>
      <c r="E1084" s="67"/>
      <c r="F1084" s="107"/>
      <c r="G1084" s="107"/>
      <c r="H1084" s="67"/>
      <c r="I1084" s="67"/>
      <c r="J1084" s="107"/>
      <c r="K1084" s="67"/>
      <c r="M1084"/>
    </row>
    <row r="1085" spans="1:13" ht="12.75" x14ac:dyDescent="0.2">
      <c r="A1085" s="54" t="s">
        <v>279</v>
      </c>
      <c r="B1085" s="67"/>
      <c r="C1085" s="67"/>
      <c r="D1085" s="67"/>
      <c r="E1085" s="67"/>
      <c r="F1085" s="85"/>
      <c r="G1085" s="75"/>
      <c r="H1085" s="68"/>
      <c r="I1085" s="67"/>
      <c r="J1085" s="126"/>
      <c r="M1085"/>
    </row>
    <row r="1086" spans="1:13" ht="12.75" x14ac:dyDescent="0.2">
      <c r="A1086" s="67"/>
      <c r="B1086" s="67"/>
      <c r="C1086" s="67"/>
      <c r="D1086" s="67"/>
      <c r="E1086" s="67"/>
      <c r="F1086" s="76"/>
      <c r="G1086" s="76"/>
      <c r="H1086" s="68"/>
      <c r="I1086" s="67"/>
      <c r="J1086" s="76"/>
      <c r="M1086"/>
    </row>
    <row r="1087" spans="1:13" ht="12.75" x14ac:dyDescent="0.2">
      <c r="A1087" s="70" t="s">
        <v>63</v>
      </c>
      <c r="B1087" s="67"/>
      <c r="C1087" s="67"/>
      <c r="D1087" s="67"/>
      <c r="E1087" s="67"/>
      <c r="F1087" s="76"/>
      <c r="G1087" s="68"/>
      <c r="H1087" s="68"/>
      <c r="I1087" s="67"/>
      <c r="M1087"/>
    </row>
    <row r="1088" spans="1:13" ht="12.75" x14ac:dyDescent="0.2">
      <c r="M1088"/>
    </row>
    <row r="1089" spans="6:13" ht="12.75" x14ac:dyDescent="0.2">
      <c r="F1089" s="154"/>
      <c r="M1089"/>
    </row>
    <row r="1090" spans="6:13" ht="12.75" x14ac:dyDescent="0.2">
      <c r="M1090"/>
    </row>
    <row r="1091" spans="6:13" ht="12.75" x14ac:dyDescent="0.2">
      <c r="M1091"/>
    </row>
    <row r="1092" spans="6:13" ht="12.75" x14ac:dyDescent="0.2">
      <c r="M1092"/>
    </row>
    <row r="1093" spans="6:13" ht="12.75" x14ac:dyDescent="0.2">
      <c r="M1093"/>
    </row>
    <row r="1094" spans="6:13" ht="12.75" x14ac:dyDescent="0.2">
      <c r="M1094"/>
    </row>
    <row r="1095" spans="6:13" ht="12.75" x14ac:dyDescent="0.2">
      <c r="M1095"/>
    </row>
    <row r="1096" spans="6:13" ht="12.75" x14ac:dyDescent="0.2">
      <c r="M1096"/>
    </row>
    <row r="1097" spans="6:13" ht="12.75" x14ac:dyDescent="0.2">
      <c r="M1097"/>
    </row>
    <row r="1098" spans="6:13" ht="12.75" x14ac:dyDescent="0.2">
      <c r="M1098"/>
    </row>
    <row r="1099" spans="6:13" ht="12.75" x14ac:dyDescent="0.2">
      <c r="M1099"/>
    </row>
    <row r="1100" spans="6:13" ht="12.75" x14ac:dyDescent="0.2">
      <c r="M1100"/>
    </row>
    <row r="1101" spans="6:13" ht="12.75" x14ac:dyDescent="0.2">
      <c r="M1101"/>
    </row>
    <row r="1102" spans="6:13" ht="12.75" x14ac:dyDescent="0.2">
      <c r="M1102"/>
    </row>
    <row r="1103" spans="6:13" ht="12.75" x14ac:dyDescent="0.2">
      <c r="M1103"/>
    </row>
    <row r="1104" spans="6:13" ht="12.75" x14ac:dyDescent="0.2">
      <c r="M1104"/>
    </row>
    <row r="1105" spans="13:13" ht="12.75" x14ac:dyDescent="0.2">
      <c r="M1105"/>
    </row>
    <row r="1106" spans="13:13" ht="12.75" x14ac:dyDescent="0.2">
      <c r="M1106"/>
    </row>
    <row r="1107" spans="13:13" ht="12.75" x14ac:dyDescent="0.2">
      <c r="M1107"/>
    </row>
    <row r="1108" spans="13:13" ht="12.75" x14ac:dyDescent="0.2">
      <c r="M1108"/>
    </row>
    <row r="1109" spans="13:13" ht="12.75" x14ac:dyDescent="0.2">
      <c r="M1109"/>
    </row>
    <row r="1110" spans="13:13" ht="12.75" x14ac:dyDescent="0.2">
      <c r="M1110"/>
    </row>
    <row r="1111" spans="13:13" ht="12.75" x14ac:dyDescent="0.2">
      <c r="M1111"/>
    </row>
    <row r="1112" spans="13:13" ht="12.75" x14ac:dyDescent="0.2">
      <c r="M1112"/>
    </row>
    <row r="1113" spans="13:13" ht="12.75" x14ac:dyDescent="0.2">
      <c r="M1113"/>
    </row>
    <row r="1114" spans="13:13" ht="12.75" x14ac:dyDescent="0.2">
      <c r="M1114"/>
    </row>
    <row r="1115" spans="13:13" ht="12.75" x14ac:dyDescent="0.2">
      <c r="M1115"/>
    </row>
    <row r="1116" spans="13:13" ht="12.75" x14ac:dyDescent="0.2">
      <c r="M1116"/>
    </row>
    <row r="1117" spans="13:13" ht="12.75" x14ac:dyDescent="0.2">
      <c r="M1117"/>
    </row>
    <row r="1118" spans="13:13" ht="12.75" x14ac:dyDescent="0.2">
      <c r="M1118"/>
    </row>
    <row r="1119" spans="13:13" ht="12.75" x14ac:dyDescent="0.2">
      <c r="M1119"/>
    </row>
    <row r="1120" spans="13:13" ht="12.75" x14ac:dyDescent="0.2">
      <c r="M1120"/>
    </row>
    <row r="1121" spans="13:13" ht="12.75" x14ac:dyDescent="0.2">
      <c r="M1121"/>
    </row>
    <row r="1122" spans="13:13" ht="12.75" x14ac:dyDescent="0.2">
      <c r="M1122"/>
    </row>
    <row r="1123" spans="13:13" ht="12.75" x14ac:dyDescent="0.2">
      <c r="M1123"/>
    </row>
    <row r="1124" spans="13:13" ht="12.75" x14ac:dyDescent="0.2">
      <c r="M1124"/>
    </row>
    <row r="1125" spans="13:13" ht="12.75" x14ac:dyDescent="0.2">
      <c r="M1125"/>
    </row>
    <row r="1126" spans="13:13" ht="12.75" x14ac:dyDescent="0.2">
      <c r="M1126"/>
    </row>
    <row r="1127" spans="13:13" ht="12.75" x14ac:dyDescent="0.2">
      <c r="M1127"/>
    </row>
    <row r="1128" spans="13:13" ht="12.75" x14ac:dyDescent="0.2">
      <c r="M1128"/>
    </row>
    <row r="1129" spans="13:13" ht="12.75" x14ac:dyDescent="0.2">
      <c r="M1129"/>
    </row>
    <row r="1130" spans="13:13" ht="12.75" x14ac:dyDescent="0.2">
      <c r="M1130"/>
    </row>
    <row r="1131" spans="13:13" ht="12.75" x14ac:dyDescent="0.2">
      <c r="M1131"/>
    </row>
    <row r="1132" spans="13:13" ht="12.75" x14ac:dyDescent="0.2">
      <c r="M1132"/>
    </row>
    <row r="1133" spans="13:13" ht="12.75" x14ac:dyDescent="0.2">
      <c r="M1133"/>
    </row>
    <row r="1134" spans="13:13" ht="12.75" x14ac:dyDescent="0.2">
      <c r="M1134"/>
    </row>
    <row r="1135" spans="13:13" ht="12.75" x14ac:dyDescent="0.2">
      <c r="M1135"/>
    </row>
    <row r="1136" spans="13:13" ht="12.75" x14ac:dyDescent="0.2">
      <c r="M1136"/>
    </row>
    <row r="1137" spans="13:13" ht="12.75" x14ac:dyDescent="0.2">
      <c r="M1137"/>
    </row>
    <row r="1138" spans="13:13" ht="12.75" x14ac:dyDescent="0.2">
      <c r="M1138"/>
    </row>
    <row r="1139" spans="13:13" ht="12.75" x14ac:dyDescent="0.2">
      <c r="M1139"/>
    </row>
    <row r="1140" spans="13:13" ht="12.75" x14ac:dyDescent="0.2">
      <c r="M1140"/>
    </row>
    <row r="1141" spans="13:13" ht="12.75" x14ac:dyDescent="0.2">
      <c r="M1141"/>
    </row>
    <row r="1142" spans="13:13" ht="12.75" x14ac:dyDescent="0.2">
      <c r="M1142"/>
    </row>
    <row r="1143" spans="13:13" ht="12.75" x14ac:dyDescent="0.2">
      <c r="M1143"/>
    </row>
    <row r="1144" spans="13:13" ht="12.75" x14ac:dyDescent="0.2">
      <c r="M1144"/>
    </row>
    <row r="1145" spans="13:13" ht="12.75" x14ac:dyDescent="0.2">
      <c r="M1145"/>
    </row>
    <row r="1146" spans="13:13" ht="12.75" x14ac:dyDescent="0.2">
      <c r="M1146"/>
    </row>
    <row r="1147" spans="13:13" ht="12.75" x14ac:dyDescent="0.2">
      <c r="M1147"/>
    </row>
    <row r="1148" spans="13:13" ht="12.75" x14ac:dyDescent="0.2">
      <c r="M1148"/>
    </row>
    <row r="1149" spans="13:13" ht="12.75" x14ac:dyDescent="0.2">
      <c r="M1149"/>
    </row>
    <row r="1150" spans="13:13" ht="12.75" x14ac:dyDescent="0.2">
      <c r="M1150"/>
    </row>
    <row r="1151" spans="13:13" ht="12.75" x14ac:dyDescent="0.2">
      <c r="M1151"/>
    </row>
    <row r="1152" spans="13:13" ht="12.75" x14ac:dyDescent="0.2">
      <c r="M1152"/>
    </row>
    <row r="1153" spans="13:13" ht="12.75" x14ac:dyDescent="0.2">
      <c r="M1153"/>
    </row>
    <row r="1154" spans="13:13" ht="12.75" x14ac:dyDescent="0.2">
      <c r="M1154"/>
    </row>
    <row r="1155" spans="13:13" ht="12.75" x14ac:dyDescent="0.2">
      <c r="M1155"/>
    </row>
    <row r="1156" spans="13:13" ht="12.75" x14ac:dyDescent="0.2">
      <c r="M1156"/>
    </row>
    <row r="1157" spans="13:13" ht="12.75" x14ac:dyDescent="0.2">
      <c r="M1157"/>
    </row>
    <row r="1158" spans="13:13" ht="12.75" x14ac:dyDescent="0.2">
      <c r="M1158"/>
    </row>
    <row r="1159" spans="13:13" ht="12.75" x14ac:dyDescent="0.2">
      <c r="M1159"/>
    </row>
    <row r="1160" spans="13:13" ht="12.75" x14ac:dyDescent="0.2">
      <c r="M1160"/>
    </row>
    <row r="1161" spans="13:13" ht="12.75" x14ac:dyDescent="0.2">
      <c r="M1161"/>
    </row>
    <row r="1162" spans="13:13" ht="12.75" x14ac:dyDescent="0.2">
      <c r="M1162"/>
    </row>
    <row r="1163" spans="13:13" ht="12.75" x14ac:dyDescent="0.2">
      <c r="M1163"/>
    </row>
    <row r="1164" spans="13:13" ht="12.75" x14ac:dyDescent="0.2">
      <c r="M1164"/>
    </row>
    <row r="1165" spans="13:13" ht="12.75" x14ac:dyDescent="0.2">
      <c r="M1165"/>
    </row>
    <row r="1166" spans="13:13" ht="12.75" x14ac:dyDescent="0.2">
      <c r="M1166"/>
    </row>
    <row r="1167" spans="13:13" ht="12.75" x14ac:dyDescent="0.2">
      <c r="M1167"/>
    </row>
    <row r="1168" spans="13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</sheetData>
  <autoFilter ref="A5:K1062"/>
  <sortState ref="A7:O1061">
    <sortCondition descending="1" ref="F7:F1061"/>
  </sortState>
  <conditionalFormatting sqref="D7:F7 E1076:E1078 D21:E495 D8:E19 D497:E1047 E1080:E1082 F1067:F1082 F8:F1058 G7:G1061 D1059:F1061">
    <cfRule type="containsErrors" dxfId="23" priority="42">
      <formula>ISERROR(D7)</formula>
    </cfRule>
  </conditionalFormatting>
  <conditionalFormatting sqref="E1067:E1075">
    <cfRule type="containsErrors" dxfId="22" priority="41">
      <formula>ISERROR(E1067)</formula>
    </cfRule>
  </conditionalFormatting>
  <conditionalFormatting sqref="E496">
    <cfRule type="containsErrors" dxfId="21" priority="40">
      <formula>ISERROR(E496)</formula>
    </cfRule>
  </conditionalFormatting>
  <conditionalFormatting sqref="D496">
    <cfRule type="containsErrors" dxfId="20" priority="37">
      <formula>ISERROR(D496)</formula>
    </cfRule>
  </conditionalFormatting>
  <conditionalFormatting sqref="D20:E20">
    <cfRule type="containsErrors" dxfId="19" priority="24">
      <formula>ISERROR(D20)</formula>
    </cfRule>
  </conditionalFormatting>
  <conditionalFormatting sqref="E1079">
    <cfRule type="containsErrors" dxfId="18" priority="16">
      <formula>ISERROR(E1079)</formula>
    </cfRule>
  </conditionalFormatting>
  <conditionalFormatting sqref="D1048:E1058">
    <cfRule type="containsErrors" dxfId="17" priority="18">
      <formula>ISERROR(D1048)</formula>
    </cfRule>
  </conditionalFormatting>
  <conditionalFormatting sqref="G1067:G1082">
    <cfRule type="containsErrors" dxfId="16" priority="3">
      <formula>ISERROR(G1067)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89"/>
  <sheetViews>
    <sheetView showGridLines="0" zoomScaleNormal="100" workbookViewId="0">
      <selection activeCell="B2" sqref="B2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2.42578125" style="5" bestFit="1" customWidth="1"/>
    <col min="14" max="16384" width="9.140625" style="5"/>
  </cols>
  <sheetData>
    <row r="1" spans="1:12" ht="20.25" x14ac:dyDescent="0.2">
      <c r="A1" s="53" t="s">
        <v>280</v>
      </c>
    </row>
    <row r="2" spans="1:12" ht="15.75" customHeight="1" x14ac:dyDescent="0.2">
      <c r="A2" s="6" t="s">
        <v>3282</v>
      </c>
      <c r="F2" s="38"/>
      <c r="G2" s="38"/>
      <c r="H2" s="3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0"/>
      <c r="G4" s="120"/>
      <c r="H4" s="120"/>
    </row>
    <row r="5" spans="1:12" ht="22.5" customHeight="1" x14ac:dyDescent="0.2">
      <c r="A5" s="56" t="s">
        <v>370</v>
      </c>
      <c r="B5" s="56" t="s">
        <v>98</v>
      </c>
      <c r="C5" s="56" t="s">
        <v>2187</v>
      </c>
      <c r="D5" s="56" t="s">
        <v>209</v>
      </c>
      <c r="E5" s="100" t="s">
        <v>1582</v>
      </c>
      <c r="F5" s="56" t="s">
        <v>644</v>
      </c>
      <c r="G5" s="56"/>
      <c r="H5" s="56"/>
      <c r="I5" s="187" t="s">
        <v>1981</v>
      </c>
      <c r="J5" s="188"/>
      <c r="K5" s="189"/>
      <c r="L5" s="112"/>
    </row>
    <row r="6" spans="1:12" s="55" customFormat="1" ht="27.75" customHeight="1" x14ac:dyDescent="0.2">
      <c r="A6" s="77"/>
      <c r="B6" s="77"/>
      <c r="C6" s="77"/>
      <c r="D6" s="77"/>
      <c r="E6" s="101"/>
      <c r="F6" s="78" t="s">
        <v>3281</v>
      </c>
      <c r="G6" s="78" t="s">
        <v>3263</v>
      </c>
      <c r="H6" s="79" t="s">
        <v>95</v>
      </c>
      <c r="I6" s="78" t="s">
        <v>3281</v>
      </c>
      <c r="J6" s="78" t="s">
        <v>3263</v>
      </c>
      <c r="K6" s="79" t="s">
        <v>95</v>
      </c>
      <c r="L6" s="111" t="s">
        <v>97</v>
      </c>
    </row>
    <row r="7" spans="1:12" x14ac:dyDescent="0.2">
      <c r="A7" s="116" t="s">
        <v>2631</v>
      </c>
      <c r="B7" s="116" t="s">
        <v>584</v>
      </c>
      <c r="C7" s="116" t="s">
        <v>875</v>
      </c>
      <c r="D7" s="116" t="s">
        <v>211</v>
      </c>
      <c r="E7" s="116" t="s">
        <v>998</v>
      </c>
      <c r="F7" s="117">
        <v>1630.6239862109999</v>
      </c>
      <c r="G7" s="117">
        <f>VLOOKUP(B7, 'XTF Exchange Traded Funds'!$B$7:$G$1060, 6, FALSE)</f>
        <v>1831.6606601379999</v>
      </c>
      <c r="H7" s="74">
        <f t="shared" ref="H7:H38" si="0">IF(ISERROR(F7/G7-1),"",IF((F7/G7-1)&gt;10000%,"",F7/G7-1))</f>
        <v>-0.109756505832174</v>
      </c>
      <c r="I7" s="117">
        <v>3592.4471312800001</v>
      </c>
      <c r="J7" s="117">
        <v>14486.959304709999</v>
      </c>
      <c r="K7" s="74">
        <f t="shared" ref="K7:K38" si="1">IF(ISERROR(I7/J7-1),"",IF((I7/J7-1)&gt;10000%,"",I7/J7-1))</f>
        <v>-0.75202200436139666</v>
      </c>
      <c r="L7" s="74">
        <f t="shared" ref="L7:L38" si="2">IF(ISERROR(I7/F7),"",IF(I7/F7&gt;10000%,"",I7/F7))</f>
        <v>2.2031119140026827</v>
      </c>
    </row>
    <row r="8" spans="1:12" x14ac:dyDescent="0.2">
      <c r="A8" s="116" t="s">
        <v>2146</v>
      </c>
      <c r="B8" s="116" t="s">
        <v>591</v>
      </c>
      <c r="C8" s="116" t="s">
        <v>875</v>
      </c>
      <c r="D8" s="116" t="s">
        <v>211</v>
      </c>
      <c r="E8" s="116" t="s">
        <v>212</v>
      </c>
      <c r="F8" s="117">
        <v>708.85954763100005</v>
      </c>
      <c r="G8" s="117">
        <f>VLOOKUP(B8, 'XTF Exchange Traded Funds'!$B$7:$G$1060, 6, FALSE)</f>
        <v>649.16223537999997</v>
      </c>
      <c r="H8" s="74">
        <f t="shared" si="0"/>
        <v>9.1960543909420656E-2</v>
      </c>
      <c r="I8" s="117">
        <v>2704.88377481</v>
      </c>
      <c r="J8" s="117">
        <v>1636.6397613399999</v>
      </c>
      <c r="K8" s="74">
        <f t="shared" si="1"/>
        <v>0.65270564647370821</v>
      </c>
      <c r="L8" s="74">
        <f t="shared" si="2"/>
        <v>3.8158247058245722</v>
      </c>
    </row>
    <row r="9" spans="1:12" x14ac:dyDescent="0.2">
      <c r="A9" s="116" t="s">
        <v>2189</v>
      </c>
      <c r="B9" s="116" t="s">
        <v>99</v>
      </c>
      <c r="C9" s="116" t="s">
        <v>650</v>
      </c>
      <c r="D9" s="116" t="s">
        <v>211</v>
      </c>
      <c r="E9" s="116" t="s">
        <v>998</v>
      </c>
      <c r="F9" s="117">
        <v>450.50095122699997</v>
      </c>
      <c r="G9" s="117">
        <f>VLOOKUP(B9, 'XTF Exchange Traded Funds'!$B$7:$G$1060, 6, FALSE)</f>
        <v>632.81801255300002</v>
      </c>
      <c r="H9" s="74">
        <f t="shared" si="0"/>
        <v>-0.28810346372801854</v>
      </c>
      <c r="I9" s="117">
        <v>1423.4406618599999</v>
      </c>
      <c r="J9" s="117">
        <v>1574.08731427</v>
      </c>
      <c r="K9" s="74">
        <f t="shared" si="1"/>
        <v>-9.5704127111820414E-2</v>
      </c>
      <c r="L9" s="74">
        <f t="shared" si="2"/>
        <v>3.1596840317052997</v>
      </c>
    </row>
    <row r="10" spans="1:12" x14ac:dyDescent="0.2">
      <c r="A10" s="116" t="s">
        <v>2169</v>
      </c>
      <c r="B10" s="59" t="s">
        <v>605</v>
      </c>
      <c r="C10" s="59" t="s">
        <v>875</v>
      </c>
      <c r="D10" s="116" t="s">
        <v>211</v>
      </c>
      <c r="E10" s="116" t="s">
        <v>212</v>
      </c>
      <c r="F10" s="117">
        <v>376.88888218800003</v>
      </c>
      <c r="G10" s="117">
        <f>VLOOKUP(B10, 'XTF Exchange Traded Funds'!$B$7:$G$1060, 6, FALSE)</f>
        <v>686.51880885499997</v>
      </c>
      <c r="H10" s="74">
        <f t="shared" si="0"/>
        <v>-0.45101448448792181</v>
      </c>
      <c r="I10" s="117">
        <v>1105.4013607500001</v>
      </c>
      <c r="J10" s="117">
        <v>1453.15057508</v>
      </c>
      <c r="K10" s="74">
        <f t="shared" si="1"/>
        <v>-0.23930707546315722</v>
      </c>
      <c r="L10" s="74">
        <f t="shared" si="2"/>
        <v>2.9329635682874904</v>
      </c>
    </row>
    <row r="11" spans="1:12" x14ac:dyDescent="0.2">
      <c r="A11" s="116" t="s">
        <v>2223</v>
      </c>
      <c r="B11" s="59" t="s">
        <v>283</v>
      </c>
      <c r="C11" s="59" t="s">
        <v>872</v>
      </c>
      <c r="D11" s="116" t="s">
        <v>210</v>
      </c>
      <c r="E11" s="116" t="s">
        <v>998</v>
      </c>
      <c r="F11" s="117">
        <v>47.883746130000006</v>
      </c>
      <c r="G11" s="117">
        <f>VLOOKUP(B11, 'XTF Exchange Traded Funds'!$B$7:$G$1060, 6, FALSE)</f>
        <v>29.85752089</v>
      </c>
      <c r="H11" s="74">
        <f t="shared" si="0"/>
        <v>0.60374152651225033</v>
      </c>
      <c r="I11" s="117">
        <v>1068.5997186699999</v>
      </c>
      <c r="J11" s="117">
        <v>1027.0296100599999</v>
      </c>
      <c r="K11" s="74">
        <f t="shared" si="1"/>
        <v>4.0476056583774067E-2</v>
      </c>
      <c r="L11" s="74">
        <f t="shared" si="2"/>
        <v>22.316543817788379</v>
      </c>
    </row>
    <row r="12" spans="1:12" x14ac:dyDescent="0.2">
      <c r="A12" s="116" t="s">
        <v>2188</v>
      </c>
      <c r="B12" s="116" t="s">
        <v>345</v>
      </c>
      <c r="C12" s="116" t="s">
        <v>1861</v>
      </c>
      <c r="D12" s="116" t="s">
        <v>211</v>
      </c>
      <c r="E12" s="116" t="s">
        <v>998</v>
      </c>
      <c r="F12" s="117">
        <v>1044.121731018</v>
      </c>
      <c r="G12" s="117">
        <f>VLOOKUP(B12, 'XTF Exchange Traded Funds'!$B$7:$G$1060, 6, FALSE)</f>
        <v>826.56849231700005</v>
      </c>
      <c r="H12" s="74">
        <f t="shared" si="0"/>
        <v>0.26320049786940758</v>
      </c>
      <c r="I12" s="117">
        <v>1048.0900815299999</v>
      </c>
      <c r="J12" s="117">
        <v>1132.55729116</v>
      </c>
      <c r="K12" s="74">
        <f t="shared" si="1"/>
        <v>-7.458095964707101E-2</v>
      </c>
      <c r="L12" s="74">
        <f t="shared" si="2"/>
        <v>1.003800658863915</v>
      </c>
    </row>
    <row r="13" spans="1:12" x14ac:dyDescent="0.2">
      <c r="A13" s="116" t="s">
        <v>2192</v>
      </c>
      <c r="B13" s="59" t="s">
        <v>226</v>
      </c>
      <c r="C13" s="59" t="s">
        <v>872</v>
      </c>
      <c r="D13" s="116" t="s">
        <v>210</v>
      </c>
      <c r="E13" s="116" t="s">
        <v>998</v>
      </c>
      <c r="F13" s="117">
        <v>57.391346349999999</v>
      </c>
      <c r="G13" s="117">
        <f>VLOOKUP(B13, 'XTF Exchange Traded Funds'!$B$7:$G$1060, 6, FALSE)</f>
        <v>91.694734239999988</v>
      </c>
      <c r="H13" s="74">
        <f t="shared" si="0"/>
        <v>-0.37410422936844967</v>
      </c>
      <c r="I13" s="117">
        <v>897.87263574999997</v>
      </c>
      <c r="J13" s="117">
        <v>934.93692615999998</v>
      </c>
      <c r="K13" s="74">
        <f t="shared" si="1"/>
        <v>-3.9643626615788463E-2</v>
      </c>
      <c r="L13" s="74">
        <f t="shared" si="2"/>
        <v>15.644739021704446</v>
      </c>
    </row>
    <row r="14" spans="1:12" x14ac:dyDescent="0.2">
      <c r="A14" s="116" t="s">
        <v>2813</v>
      </c>
      <c r="B14" s="116" t="s">
        <v>590</v>
      </c>
      <c r="C14" s="116" t="s">
        <v>875</v>
      </c>
      <c r="D14" s="116" t="s">
        <v>211</v>
      </c>
      <c r="E14" s="116" t="s">
        <v>212</v>
      </c>
      <c r="F14" s="117">
        <v>224.763448584</v>
      </c>
      <c r="G14" s="117">
        <f>VLOOKUP(B14, 'XTF Exchange Traded Funds'!$B$7:$G$1060, 6, FALSE)</f>
        <v>315.79672097500003</v>
      </c>
      <c r="H14" s="74">
        <f t="shared" si="0"/>
        <v>-0.28826541361778946</v>
      </c>
      <c r="I14" s="117">
        <v>847.91372595000007</v>
      </c>
      <c r="J14" s="117">
        <v>889.91783736000002</v>
      </c>
      <c r="K14" s="74">
        <f t="shared" si="1"/>
        <v>-4.7199988186109265E-2</v>
      </c>
      <c r="L14" s="74">
        <f t="shared" si="2"/>
        <v>3.7724715975476433</v>
      </c>
    </row>
    <row r="15" spans="1:12" x14ac:dyDescent="0.2">
      <c r="A15" s="116" t="s">
        <v>2148</v>
      </c>
      <c r="B15" s="59" t="s">
        <v>589</v>
      </c>
      <c r="C15" s="59" t="s">
        <v>875</v>
      </c>
      <c r="D15" s="116" t="s">
        <v>211</v>
      </c>
      <c r="E15" s="116" t="s">
        <v>212</v>
      </c>
      <c r="F15" s="117">
        <v>196.16334598500001</v>
      </c>
      <c r="G15" s="117">
        <f>VLOOKUP(B15, 'XTF Exchange Traded Funds'!$B$7:$G$1060, 6, FALSE)</f>
        <v>84.823238870000012</v>
      </c>
      <c r="H15" s="74">
        <f t="shared" si="0"/>
        <v>1.3126132484240518</v>
      </c>
      <c r="I15" s="117">
        <v>816.42150291999997</v>
      </c>
      <c r="J15" s="117">
        <v>182.51695425999998</v>
      </c>
      <c r="K15" s="74">
        <f t="shared" si="1"/>
        <v>3.4731269280167094</v>
      </c>
      <c r="L15" s="74">
        <f t="shared" si="2"/>
        <v>4.1619472731793081</v>
      </c>
    </row>
    <row r="16" spans="1:12" x14ac:dyDescent="0.2">
      <c r="A16" s="116" t="s">
        <v>2209</v>
      </c>
      <c r="B16" s="59" t="s">
        <v>235</v>
      </c>
      <c r="C16" s="59" t="s">
        <v>872</v>
      </c>
      <c r="D16" s="116" t="s">
        <v>210</v>
      </c>
      <c r="E16" s="116" t="s">
        <v>998</v>
      </c>
      <c r="F16" s="117">
        <v>41.430176009999997</v>
      </c>
      <c r="G16" s="117">
        <f>VLOOKUP(B16, 'XTF Exchange Traded Funds'!$B$7:$G$1060, 6, FALSE)</f>
        <v>21.133432350000003</v>
      </c>
      <c r="H16" s="74">
        <f t="shared" si="0"/>
        <v>0.96040923801949241</v>
      </c>
      <c r="I16" s="117">
        <v>772.48712065999996</v>
      </c>
      <c r="J16" s="117">
        <v>804.66137448999996</v>
      </c>
      <c r="K16" s="74">
        <f t="shared" si="1"/>
        <v>-3.9984836914027655E-2</v>
      </c>
      <c r="L16" s="74">
        <f t="shared" si="2"/>
        <v>18.645518678789703</v>
      </c>
    </row>
    <row r="17" spans="1:12" x14ac:dyDescent="0.2">
      <c r="A17" s="116" t="s">
        <v>2195</v>
      </c>
      <c r="B17" s="116" t="s">
        <v>299</v>
      </c>
      <c r="C17" s="116" t="s">
        <v>650</v>
      </c>
      <c r="D17" s="116" t="s">
        <v>211</v>
      </c>
      <c r="E17" s="116" t="s">
        <v>998</v>
      </c>
      <c r="F17" s="117">
        <v>64.559399757999998</v>
      </c>
      <c r="G17" s="117">
        <f>VLOOKUP(B17, 'XTF Exchange Traded Funds'!$B$7:$G$1060, 6, FALSE)</f>
        <v>128.633598393</v>
      </c>
      <c r="H17" s="74">
        <f t="shared" si="0"/>
        <v>-0.49811401869705296</v>
      </c>
      <c r="I17" s="117">
        <v>738.22100693238997</v>
      </c>
      <c r="J17" s="117">
        <v>416.12786081937452</v>
      </c>
      <c r="K17" s="74">
        <f t="shared" si="1"/>
        <v>0.77402446805363989</v>
      </c>
      <c r="L17" s="74">
        <f t="shared" si="2"/>
        <v>11.434756359253665</v>
      </c>
    </row>
    <row r="18" spans="1:12" x14ac:dyDescent="0.2">
      <c r="A18" s="116" t="s">
        <v>2302</v>
      </c>
      <c r="B18" s="59" t="s">
        <v>289</v>
      </c>
      <c r="C18" s="59" t="s">
        <v>872</v>
      </c>
      <c r="D18" s="116" t="s">
        <v>210</v>
      </c>
      <c r="E18" s="116" t="s">
        <v>998</v>
      </c>
      <c r="F18" s="117">
        <v>0.18825294000000001</v>
      </c>
      <c r="G18" s="117">
        <f>VLOOKUP(B18, 'XTF Exchange Traded Funds'!$B$7:$G$1060, 6, FALSE)</f>
        <v>5.3055999999999999E-2</v>
      </c>
      <c r="H18" s="74">
        <f t="shared" si="0"/>
        <v>2.5481932297949337</v>
      </c>
      <c r="I18" s="117">
        <v>686.80156705999991</v>
      </c>
      <c r="J18" s="117">
        <v>411.93135301000001</v>
      </c>
      <c r="K18" s="74">
        <f t="shared" si="1"/>
        <v>0.66727189382772512</v>
      </c>
      <c r="L18" s="74" t="str">
        <f t="shared" si="2"/>
        <v/>
      </c>
    </row>
    <row r="19" spans="1:12" x14ac:dyDescent="0.2">
      <c r="A19" s="116" t="s">
        <v>2816</v>
      </c>
      <c r="B19" s="116" t="s">
        <v>2799</v>
      </c>
      <c r="C19" s="59" t="s">
        <v>875</v>
      </c>
      <c r="D19" s="116" t="s">
        <v>812</v>
      </c>
      <c r="E19" s="116" t="s">
        <v>212</v>
      </c>
      <c r="F19" s="117">
        <v>66.94994853</v>
      </c>
      <c r="G19" s="117">
        <f>VLOOKUP(B19, 'XTF Exchange Traded Funds'!$B$7:$G$1060, 6, FALSE)</f>
        <v>77.162658579999999</v>
      </c>
      <c r="H19" s="74">
        <f t="shared" si="0"/>
        <v>-0.13235300905828373</v>
      </c>
      <c r="I19" s="117">
        <v>627.37640337000005</v>
      </c>
      <c r="J19" s="117">
        <v>747.33540373000005</v>
      </c>
      <c r="K19" s="74">
        <f t="shared" si="1"/>
        <v>-0.16051561288449168</v>
      </c>
      <c r="L19" s="74">
        <f t="shared" si="2"/>
        <v>9.3708272694022341</v>
      </c>
    </row>
    <row r="20" spans="1:12" x14ac:dyDescent="0.2">
      <c r="A20" s="116" t="s">
        <v>2741</v>
      </c>
      <c r="B20" s="116" t="s">
        <v>101</v>
      </c>
      <c r="C20" s="116" t="s">
        <v>650</v>
      </c>
      <c r="D20" s="116" t="s">
        <v>211</v>
      </c>
      <c r="E20" s="116" t="s">
        <v>212</v>
      </c>
      <c r="F20" s="117">
        <v>126.15059781299999</v>
      </c>
      <c r="G20" s="117">
        <f>VLOOKUP(B20, 'XTF Exchange Traded Funds'!$B$7:$G$1060, 6, FALSE)</f>
        <v>149.03912045199999</v>
      </c>
      <c r="H20" s="74">
        <f t="shared" si="0"/>
        <v>-0.15357392454802865</v>
      </c>
      <c r="I20" s="117">
        <v>544.18754347000004</v>
      </c>
      <c r="J20" s="117">
        <v>344.69057592000001</v>
      </c>
      <c r="K20" s="74">
        <f t="shared" si="1"/>
        <v>0.57877116894632397</v>
      </c>
      <c r="L20" s="74">
        <f t="shared" si="2"/>
        <v>4.31379282305645</v>
      </c>
    </row>
    <row r="21" spans="1:12" x14ac:dyDescent="0.2">
      <c r="A21" s="116" t="s">
        <v>2477</v>
      </c>
      <c r="B21" s="116" t="s">
        <v>2853</v>
      </c>
      <c r="C21" s="59" t="s">
        <v>875</v>
      </c>
      <c r="D21" s="116" t="s">
        <v>812</v>
      </c>
      <c r="E21" s="116" t="s">
        <v>212</v>
      </c>
      <c r="F21" s="117">
        <v>28.001112589999998</v>
      </c>
      <c r="G21" s="117">
        <f>VLOOKUP(B21, 'XTF Exchange Traded Funds'!$B$7:$G$1060, 6, FALSE)</f>
        <v>22.675113660000001</v>
      </c>
      <c r="H21" s="74">
        <f t="shared" si="0"/>
        <v>0.23488300918179372</v>
      </c>
      <c r="I21" s="117">
        <v>543.36979446000009</v>
      </c>
      <c r="J21" s="117">
        <v>594.03543653999998</v>
      </c>
      <c r="K21" s="74">
        <f t="shared" si="1"/>
        <v>-8.5290605515228823E-2</v>
      </c>
      <c r="L21" s="74">
        <f t="shared" si="2"/>
        <v>19.405293011608869</v>
      </c>
    </row>
    <row r="22" spans="1:12" x14ac:dyDescent="0.2">
      <c r="A22" s="116" t="s">
        <v>2162</v>
      </c>
      <c r="B22" s="59" t="s">
        <v>405</v>
      </c>
      <c r="C22" s="59" t="s">
        <v>875</v>
      </c>
      <c r="D22" s="116" t="s">
        <v>211</v>
      </c>
      <c r="E22" s="116" t="s">
        <v>212</v>
      </c>
      <c r="F22" s="117">
        <v>138.58420428700001</v>
      </c>
      <c r="G22" s="117">
        <f>VLOOKUP(B22, 'XTF Exchange Traded Funds'!$B$7:$G$1060, 6, FALSE)</f>
        <v>56.106361782</v>
      </c>
      <c r="H22" s="74">
        <f t="shared" si="0"/>
        <v>1.4700265689203977</v>
      </c>
      <c r="I22" s="117">
        <v>536.14418280000007</v>
      </c>
      <c r="J22" s="117">
        <v>100.32688026999999</v>
      </c>
      <c r="K22" s="74">
        <f t="shared" si="1"/>
        <v>4.3439734332127866</v>
      </c>
      <c r="L22" s="74">
        <f t="shared" si="2"/>
        <v>3.8687250510142985</v>
      </c>
    </row>
    <row r="23" spans="1:12" x14ac:dyDescent="0.2">
      <c r="A23" s="116" t="s">
        <v>2817</v>
      </c>
      <c r="B23" s="116" t="s">
        <v>2857</v>
      </c>
      <c r="C23" s="59" t="s">
        <v>875</v>
      </c>
      <c r="D23" s="116" t="s">
        <v>812</v>
      </c>
      <c r="E23" s="116" t="s">
        <v>212</v>
      </c>
      <c r="F23" s="117">
        <v>38.896574489999999</v>
      </c>
      <c r="G23" s="117">
        <f>VLOOKUP(B23, 'XTF Exchange Traded Funds'!$B$7:$G$1060, 6, FALSE)</f>
        <v>66.359883609999997</v>
      </c>
      <c r="H23" s="74">
        <f t="shared" si="0"/>
        <v>-0.41385408813256963</v>
      </c>
      <c r="I23" s="117">
        <v>487.99585637000001</v>
      </c>
      <c r="J23" s="117">
        <v>1437.38037085</v>
      </c>
      <c r="K23" s="74">
        <f t="shared" si="1"/>
        <v>-0.6604963680689323</v>
      </c>
      <c r="L23" s="74">
        <f t="shared" si="2"/>
        <v>12.545985418213624</v>
      </c>
    </row>
    <row r="24" spans="1:12" x14ac:dyDescent="0.2">
      <c r="A24" s="116" t="s">
        <v>1734</v>
      </c>
      <c r="B24" s="116" t="s">
        <v>2854</v>
      </c>
      <c r="C24" s="59" t="s">
        <v>875</v>
      </c>
      <c r="D24" s="116" t="s">
        <v>812</v>
      </c>
      <c r="E24" s="116" t="s">
        <v>212</v>
      </c>
      <c r="F24" s="117">
        <v>44.990516159999999</v>
      </c>
      <c r="G24" s="117">
        <f>VLOOKUP(B24, 'XTF Exchange Traded Funds'!$B$7:$G$1060, 6, FALSE)</f>
        <v>64.150025569999997</v>
      </c>
      <c r="H24" s="74">
        <f t="shared" si="0"/>
        <v>-0.29866721392173556</v>
      </c>
      <c r="I24" s="117">
        <v>415.22156641000004</v>
      </c>
      <c r="J24" s="117">
        <v>169.69439277000001</v>
      </c>
      <c r="K24" s="74">
        <f t="shared" si="1"/>
        <v>1.4468785304696667</v>
      </c>
      <c r="L24" s="74">
        <f t="shared" si="2"/>
        <v>9.2290909696022485</v>
      </c>
    </row>
    <row r="25" spans="1:12" x14ac:dyDescent="0.2">
      <c r="A25" s="116" t="s">
        <v>2204</v>
      </c>
      <c r="B25" s="116" t="s">
        <v>47</v>
      </c>
      <c r="C25" s="116" t="s">
        <v>1861</v>
      </c>
      <c r="D25" s="116" t="s">
        <v>211</v>
      </c>
      <c r="E25" s="116" t="s">
        <v>212</v>
      </c>
      <c r="F25" s="117">
        <v>162.86569024000002</v>
      </c>
      <c r="G25" s="117">
        <f>VLOOKUP(B25, 'XTF Exchange Traded Funds'!$B$7:$G$1060, 6, FALSE)</f>
        <v>50.780575200000001</v>
      </c>
      <c r="H25" s="74">
        <f t="shared" si="0"/>
        <v>2.2072439037673606</v>
      </c>
      <c r="I25" s="117">
        <v>390.19836789999999</v>
      </c>
      <c r="J25" s="117">
        <v>237.42065026</v>
      </c>
      <c r="K25" s="74">
        <f t="shared" si="1"/>
        <v>0.64348959314487897</v>
      </c>
      <c r="L25" s="74">
        <f t="shared" si="2"/>
        <v>2.3958291480851548</v>
      </c>
    </row>
    <row r="26" spans="1:12" x14ac:dyDescent="0.2">
      <c r="A26" s="116" t="s">
        <v>2637</v>
      </c>
      <c r="B26" s="59" t="s">
        <v>883</v>
      </c>
      <c r="C26" s="59" t="s">
        <v>875</v>
      </c>
      <c r="D26" s="116" t="s">
        <v>211</v>
      </c>
      <c r="E26" s="116" t="s">
        <v>998</v>
      </c>
      <c r="F26" s="117">
        <v>49.545630166000002</v>
      </c>
      <c r="G26" s="117">
        <f>VLOOKUP(B26, 'XTF Exchange Traded Funds'!$B$7:$G$1060, 6, FALSE)</f>
        <v>91.410393396999993</v>
      </c>
      <c r="H26" s="74">
        <f t="shared" si="0"/>
        <v>-0.45798690581255008</v>
      </c>
      <c r="I26" s="117">
        <v>378.8771208498755</v>
      </c>
      <c r="J26" s="117">
        <v>337.79097622647049</v>
      </c>
      <c r="K26" s="74">
        <f t="shared" si="1"/>
        <v>0.12163185968549661</v>
      </c>
      <c r="L26" s="74">
        <f t="shared" si="2"/>
        <v>7.6470340488246453</v>
      </c>
    </row>
    <row r="27" spans="1:12" x14ac:dyDescent="0.2">
      <c r="A27" s="116" t="s">
        <v>1651</v>
      </c>
      <c r="B27" s="59" t="s">
        <v>155</v>
      </c>
      <c r="C27" s="59" t="s">
        <v>650</v>
      </c>
      <c r="D27" s="116" t="s">
        <v>210</v>
      </c>
      <c r="E27" s="116" t="s">
        <v>998</v>
      </c>
      <c r="F27" s="117">
        <v>97.101568513999993</v>
      </c>
      <c r="G27" s="117">
        <f>VLOOKUP(B27, 'XTF Exchange Traded Funds'!$B$7:$G$1060, 6, FALSE)</f>
        <v>108.52480835600001</v>
      </c>
      <c r="H27" s="74">
        <f t="shared" si="0"/>
        <v>-0.10525924915276264</v>
      </c>
      <c r="I27" s="117">
        <v>355.18741075606448</v>
      </c>
      <c r="J27" s="117">
        <v>468.12705701271051</v>
      </c>
      <c r="K27" s="74">
        <f t="shared" si="1"/>
        <v>-0.2412585313426554</v>
      </c>
      <c r="L27" s="74">
        <f t="shared" si="2"/>
        <v>3.6578957085008774</v>
      </c>
    </row>
    <row r="28" spans="1:12" x14ac:dyDescent="0.2">
      <c r="A28" s="116" t="s">
        <v>2480</v>
      </c>
      <c r="B28" s="59" t="s">
        <v>592</v>
      </c>
      <c r="C28" s="59" t="s">
        <v>875</v>
      </c>
      <c r="D28" s="116" t="s">
        <v>211</v>
      </c>
      <c r="E28" s="116" t="s">
        <v>212</v>
      </c>
      <c r="F28" s="117">
        <v>266.94511478499999</v>
      </c>
      <c r="G28" s="117">
        <f>VLOOKUP(B28, 'XTF Exchange Traded Funds'!$B$7:$G$1060, 6, FALSE)</f>
        <v>238.07225475999999</v>
      </c>
      <c r="H28" s="74">
        <f t="shared" si="0"/>
        <v>0.1212777190441896</v>
      </c>
      <c r="I28" s="117">
        <v>352.17087005000002</v>
      </c>
      <c r="J28" s="117">
        <v>307.43411814000001</v>
      </c>
      <c r="K28" s="74">
        <f t="shared" si="1"/>
        <v>0.14551654897856103</v>
      </c>
      <c r="L28" s="74">
        <f t="shared" si="2"/>
        <v>1.3192632138394502</v>
      </c>
    </row>
    <row r="29" spans="1:12" x14ac:dyDescent="0.2">
      <c r="A29" s="116" t="s">
        <v>2454</v>
      </c>
      <c r="B29" s="59" t="s">
        <v>2455</v>
      </c>
      <c r="C29" s="59" t="s">
        <v>875</v>
      </c>
      <c r="D29" s="116" t="s">
        <v>812</v>
      </c>
      <c r="E29" s="116" t="s">
        <v>998</v>
      </c>
      <c r="F29" s="117">
        <v>21.423735109999999</v>
      </c>
      <c r="G29" s="117">
        <f>VLOOKUP(B29, 'XTF Exchange Traded Funds'!$B$7:$G$1060, 6, FALSE)</f>
        <v>52.10451406</v>
      </c>
      <c r="H29" s="74">
        <f t="shared" si="0"/>
        <v>-0.58883149576388161</v>
      </c>
      <c r="I29" s="117">
        <v>349.5889277396235</v>
      </c>
      <c r="J29" s="117">
        <v>95.758124825620499</v>
      </c>
      <c r="K29" s="74">
        <f t="shared" si="1"/>
        <v>2.6507495147408053</v>
      </c>
      <c r="L29" s="74">
        <f t="shared" si="2"/>
        <v>16.317832812283289</v>
      </c>
    </row>
    <row r="30" spans="1:12" x14ac:dyDescent="0.2">
      <c r="A30" s="116" t="s">
        <v>2479</v>
      </c>
      <c r="B30" s="59" t="s">
        <v>901</v>
      </c>
      <c r="C30" s="59" t="s">
        <v>875</v>
      </c>
      <c r="D30" s="116" t="s">
        <v>210</v>
      </c>
      <c r="E30" s="116" t="s">
        <v>998</v>
      </c>
      <c r="F30" s="117">
        <v>16.561460725</v>
      </c>
      <c r="G30" s="117">
        <f>VLOOKUP(B30, 'XTF Exchange Traded Funds'!$B$7:$G$1060, 6, FALSE)</f>
        <v>8.5771772090000002</v>
      </c>
      <c r="H30" s="74">
        <f t="shared" si="0"/>
        <v>0.93087542922887501</v>
      </c>
      <c r="I30" s="117">
        <v>349.10632792000001</v>
      </c>
      <c r="J30" s="117">
        <v>187.11212886000001</v>
      </c>
      <c r="K30" s="74">
        <f t="shared" si="1"/>
        <v>0.86576001270984615</v>
      </c>
      <c r="L30" s="74">
        <f t="shared" si="2"/>
        <v>21.079440619209031</v>
      </c>
    </row>
    <row r="31" spans="1:12" x14ac:dyDescent="0.2">
      <c r="A31" s="116" t="s">
        <v>2741</v>
      </c>
      <c r="B31" s="116" t="s">
        <v>392</v>
      </c>
      <c r="C31" s="116" t="s">
        <v>650</v>
      </c>
      <c r="D31" s="116" t="s">
        <v>211</v>
      </c>
      <c r="E31" s="116" t="s">
        <v>998</v>
      </c>
      <c r="F31" s="117">
        <v>154.22655194499998</v>
      </c>
      <c r="G31" s="117">
        <f>VLOOKUP(B31, 'XTF Exchange Traded Funds'!$B$7:$G$1060, 6, FALSE)</f>
        <v>210.21950422099999</v>
      </c>
      <c r="H31" s="74">
        <f t="shared" si="0"/>
        <v>-0.26635469664668043</v>
      </c>
      <c r="I31" s="117">
        <v>347.27180349000002</v>
      </c>
      <c r="J31" s="117">
        <v>461.88127177999996</v>
      </c>
      <c r="K31" s="74">
        <f t="shared" si="1"/>
        <v>-0.24813621008775155</v>
      </c>
      <c r="L31" s="74">
        <f t="shared" si="2"/>
        <v>2.2516991990707509</v>
      </c>
    </row>
    <row r="32" spans="1:12" x14ac:dyDescent="0.2">
      <c r="A32" s="116" t="s">
        <v>1676</v>
      </c>
      <c r="B32" s="59" t="s">
        <v>531</v>
      </c>
      <c r="C32" s="59" t="s">
        <v>650</v>
      </c>
      <c r="D32" s="116" t="s">
        <v>210</v>
      </c>
      <c r="E32" s="116" t="s">
        <v>998</v>
      </c>
      <c r="F32" s="117">
        <v>116.46950288799999</v>
      </c>
      <c r="G32" s="117">
        <f>VLOOKUP(B32, 'XTF Exchange Traded Funds'!$B$7:$G$1060, 6, FALSE)</f>
        <v>33.086158531999999</v>
      </c>
      <c r="H32" s="74">
        <f t="shared" si="0"/>
        <v>2.5201881407705273</v>
      </c>
      <c r="I32" s="117">
        <v>334.88118217000005</v>
      </c>
      <c r="J32" s="117">
        <v>63.56941999</v>
      </c>
      <c r="K32" s="74">
        <f t="shared" si="1"/>
        <v>4.2679603215300634</v>
      </c>
      <c r="L32" s="74">
        <f t="shared" si="2"/>
        <v>2.8752692667713213</v>
      </c>
    </row>
    <row r="33" spans="1:12" x14ac:dyDescent="0.2">
      <c r="A33" s="116" t="s">
        <v>1665</v>
      </c>
      <c r="B33" s="116" t="s">
        <v>331</v>
      </c>
      <c r="C33" s="116" t="s">
        <v>650</v>
      </c>
      <c r="D33" s="116" t="s">
        <v>210</v>
      </c>
      <c r="E33" s="116" t="s">
        <v>998</v>
      </c>
      <c r="F33" s="117">
        <v>42.007083564000006</v>
      </c>
      <c r="G33" s="117">
        <f>VLOOKUP(B33, 'XTF Exchange Traded Funds'!$B$7:$G$1060, 6, FALSE)</f>
        <v>37.853381405</v>
      </c>
      <c r="H33" s="74">
        <f t="shared" si="0"/>
        <v>0.10973133719703432</v>
      </c>
      <c r="I33" s="117">
        <v>329.73640359596004</v>
      </c>
      <c r="J33" s="117">
        <v>142.62016114686199</v>
      </c>
      <c r="K33" s="74">
        <f t="shared" si="1"/>
        <v>1.3119901207825491</v>
      </c>
      <c r="L33" s="74">
        <f t="shared" si="2"/>
        <v>7.8495428775384815</v>
      </c>
    </row>
    <row r="34" spans="1:12" x14ac:dyDescent="0.2">
      <c r="A34" s="116" t="s">
        <v>1999</v>
      </c>
      <c r="B34" s="59" t="s">
        <v>2000</v>
      </c>
      <c r="C34" s="59" t="s">
        <v>1897</v>
      </c>
      <c r="D34" s="116" t="s">
        <v>210</v>
      </c>
      <c r="E34" s="116" t="s">
        <v>998</v>
      </c>
      <c r="F34" s="117">
        <v>0.93544428000000002</v>
      </c>
      <c r="G34" s="117">
        <f>VLOOKUP(B34, 'XTF Exchange Traded Funds'!$B$7:$G$1060, 6, FALSE)</f>
        <v>0.69439652000000007</v>
      </c>
      <c r="H34" s="74">
        <f t="shared" si="0"/>
        <v>0.34713273044628723</v>
      </c>
      <c r="I34" s="117">
        <v>321.84874893</v>
      </c>
      <c r="J34" s="117">
        <v>0.30056565000000002</v>
      </c>
      <c r="K34" s="74" t="str">
        <f t="shared" si="1"/>
        <v/>
      </c>
      <c r="L34" s="74" t="str">
        <f t="shared" si="2"/>
        <v/>
      </c>
    </row>
    <row r="35" spans="1:12" x14ac:dyDescent="0.2">
      <c r="A35" s="116" t="s">
        <v>2214</v>
      </c>
      <c r="B35" s="59" t="s">
        <v>234</v>
      </c>
      <c r="C35" s="59" t="s">
        <v>872</v>
      </c>
      <c r="D35" s="116" t="s">
        <v>210</v>
      </c>
      <c r="E35" s="116" t="s">
        <v>998</v>
      </c>
      <c r="F35" s="117">
        <v>3.2258582599999999</v>
      </c>
      <c r="G35" s="117">
        <f>VLOOKUP(B35, 'XTF Exchange Traded Funds'!$B$7:$G$1060, 6, FALSE)</f>
        <v>7.2907845700000005</v>
      </c>
      <c r="H35" s="74">
        <f t="shared" si="0"/>
        <v>-0.55754305602805654</v>
      </c>
      <c r="I35" s="117">
        <v>318.79347055</v>
      </c>
      <c r="J35" s="117">
        <v>117.82854424999999</v>
      </c>
      <c r="K35" s="74">
        <f t="shared" si="1"/>
        <v>1.7055708154520461</v>
      </c>
      <c r="L35" s="74">
        <f t="shared" si="2"/>
        <v>98.824388691522984</v>
      </c>
    </row>
    <row r="36" spans="1:12" x14ac:dyDescent="0.2">
      <c r="A36" s="116" t="s">
        <v>2210</v>
      </c>
      <c r="B36" s="59" t="s">
        <v>239</v>
      </c>
      <c r="C36" s="59" t="s">
        <v>872</v>
      </c>
      <c r="D36" s="116" t="s">
        <v>210</v>
      </c>
      <c r="E36" s="116" t="s">
        <v>998</v>
      </c>
      <c r="F36" s="117">
        <v>2.78216244</v>
      </c>
      <c r="G36" s="117">
        <f>VLOOKUP(B36, 'XTF Exchange Traded Funds'!$B$7:$G$1060, 6, FALSE)</f>
        <v>13.378629160000001</v>
      </c>
      <c r="H36" s="74">
        <f t="shared" si="0"/>
        <v>-0.79204428146358752</v>
      </c>
      <c r="I36" s="117">
        <v>312.75630570999999</v>
      </c>
      <c r="J36" s="117">
        <v>345.84025627999995</v>
      </c>
      <c r="K36" s="74">
        <f t="shared" si="1"/>
        <v>-9.5662520395585315E-2</v>
      </c>
      <c r="L36" s="74" t="str">
        <f t="shared" si="2"/>
        <v/>
      </c>
    </row>
    <row r="37" spans="1:12" x14ac:dyDescent="0.2">
      <c r="A37" s="116" t="s">
        <v>1664</v>
      </c>
      <c r="B37" s="116" t="s">
        <v>124</v>
      </c>
      <c r="C37" s="116" t="s">
        <v>650</v>
      </c>
      <c r="D37" s="116" t="s">
        <v>210</v>
      </c>
      <c r="E37" s="116" t="s">
        <v>998</v>
      </c>
      <c r="F37" s="117">
        <v>80.193945496999987</v>
      </c>
      <c r="G37" s="117">
        <f>VLOOKUP(B37, 'XTF Exchange Traded Funds'!$B$7:$G$1060, 6, FALSE)</f>
        <v>46.266242957999999</v>
      </c>
      <c r="H37" s="74">
        <f t="shared" si="0"/>
        <v>0.73331440743522647</v>
      </c>
      <c r="I37" s="117">
        <v>311.34987107000001</v>
      </c>
      <c r="J37" s="117">
        <v>151.9224912</v>
      </c>
      <c r="K37" s="74">
        <f t="shared" si="1"/>
        <v>1.0493994576492307</v>
      </c>
      <c r="L37" s="74">
        <f t="shared" si="2"/>
        <v>3.8824610653636866</v>
      </c>
    </row>
    <row r="38" spans="1:12" x14ac:dyDescent="0.2">
      <c r="A38" s="116" t="s">
        <v>2212</v>
      </c>
      <c r="B38" s="59" t="s">
        <v>127</v>
      </c>
      <c r="C38" s="59" t="s">
        <v>872</v>
      </c>
      <c r="D38" s="116" t="s">
        <v>210</v>
      </c>
      <c r="E38" s="116" t="s">
        <v>998</v>
      </c>
      <c r="F38" s="117">
        <v>20.357025929999999</v>
      </c>
      <c r="G38" s="117">
        <f>VLOOKUP(B38, 'XTF Exchange Traded Funds'!$B$7:$G$1060, 6, FALSE)</f>
        <v>34.392544880000003</v>
      </c>
      <c r="H38" s="74">
        <f t="shared" si="0"/>
        <v>-0.4080977141695018</v>
      </c>
      <c r="I38" s="117">
        <v>295.51896502</v>
      </c>
      <c r="J38" s="117">
        <v>284.810249</v>
      </c>
      <c r="K38" s="74">
        <f t="shared" si="1"/>
        <v>3.7599475642465352E-2</v>
      </c>
      <c r="L38" s="74">
        <f t="shared" si="2"/>
        <v>14.516804470170463</v>
      </c>
    </row>
    <row r="39" spans="1:12" x14ac:dyDescent="0.2">
      <c r="A39" s="116" t="s">
        <v>2218</v>
      </c>
      <c r="B39" s="59" t="s">
        <v>233</v>
      </c>
      <c r="C39" s="59" t="s">
        <v>872</v>
      </c>
      <c r="D39" s="116" t="s">
        <v>210</v>
      </c>
      <c r="E39" s="116" t="s">
        <v>998</v>
      </c>
      <c r="F39" s="117">
        <v>3.65894042</v>
      </c>
      <c r="G39" s="117">
        <f>VLOOKUP(B39, 'XTF Exchange Traded Funds'!$B$7:$G$1060, 6, FALSE)</f>
        <v>12.89756934</v>
      </c>
      <c r="H39" s="74">
        <f t="shared" ref="H39:H70" si="3">IF(ISERROR(F39/G39-1),"",IF((F39/G39-1)&gt;10000%,"",F39/G39-1))</f>
        <v>-0.71630775353520992</v>
      </c>
      <c r="I39" s="117">
        <v>283.56862219999999</v>
      </c>
      <c r="J39" s="117">
        <v>308.68022457999996</v>
      </c>
      <c r="K39" s="74">
        <f t="shared" ref="K39:K70" si="4">IF(ISERROR(I39/J39-1),"",IF((I39/J39-1)&gt;10000%,"",I39/J39-1))</f>
        <v>-8.135151001061891E-2</v>
      </c>
      <c r="L39" s="74">
        <f t="shared" ref="L39:L70" si="5">IF(ISERROR(I39/F39),"",IF(I39/F39&gt;10000%,"",I39/F39))</f>
        <v>77.500202148686526</v>
      </c>
    </row>
    <row r="40" spans="1:12" x14ac:dyDescent="0.2">
      <c r="A40" s="116" t="s">
        <v>2206</v>
      </c>
      <c r="B40" s="59" t="s">
        <v>499</v>
      </c>
      <c r="C40" s="59" t="s">
        <v>875</v>
      </c>
      <c r="D40" s="116" t="s">
        <v>211</v>
      </c>
      <c r="E40" s="116" t="s">
        <v>212</v>
      </c>
      <c r="F40" s="117">
        <v>52.770029952000002</v>
      </c>
      <c r="G40" s="117">
        <f>VLOOKUP(B40, 'XTF Exchange Traded Funds'!$B$7:$G$1060, 6, FALSE)</f>
        <v>62.542139707999993</v>
      </c>
      <c r="H40" s="74">
        <f t="shared" si="3"/>
        <v>-0.15624840789945027</v>
      </c>
      <c r="I40" s="117">
        <v>282.81731554871351</v>
      </c>
      <c r="J40" s="117">
        <v>127.8017908362</v>
      </c>
      <c r="K40" s="74">
        <f t="shared" si="4"/>
        <v>1.212937030837014</v>
      </c>
      <c r="L40" s="74">
        <f t="shared" si="5"/>
        <v>5.3594306428472027</v>
      </c>
    </row>
    <row r="41" spans="1:12" x14ac:dyDescent="0.2">
      <c r="A41" s="116" t="s">
        <v>2232</v>
      </c>
      <c r="B41" s="116" t="s">
        <v>44</v>
      </c>
      <c r="C41" s="116" t="s">
        <v>1861</v>
      </c>
      <c r="D41" s="116" t="s">
        <v>211</v>
      </c>
      <c r="E41" s="116" t="s">
        <v>212</v>
      </c>
      <c r="F41" s="117">
        <v>8.9830553949999992</v>
      </c>
      <c r="G41" s="117">
        <f>VLOOKUP(B41, 'XTF Exchange Traded Funds'!$B$7:$G$1060, 6, FALSE)</f>
        <v>10.123838688999999</v>
      </c>
      <c r="H41" s="74">
        <f t="shared" si="3"/>
        <v>-0.11268287939430643</v>
      </c>
      <c r="I41" s="117">
        <v>281.34620658</v>
      </c>
      <c r="J41" s="117">
        <v>37.146477340000004</v>
      </c>
      <c r="K41" s="74">
        <f t="shared" si="4"/>
        <v>6.5739673510586503</v>
      </c>
      <c r="L41" s="74">
        <f t="shared" si="5"/>
        <v>31.31965619811254</v>
      </c>
    </row>
    <row r="42" spans="1:12" x14ac:dyDescent="0.2">
      <c r="A42" s="116" t="s">
        <v>2330</v>
      </c>
      <c r="B42" s="59" t="s">
        <v>15</v>
      </c>
      <c r="C42" s="59" t="s">
        <v>872</v>
      </c>
      <c r="D42" s="116" t="s">
        <v>210</v>
      </c>
      <c r="E42" s="116" t="s">
        <v>998</v>
      </c>
      <c r="F42" s="117">
        <v>7.1689504199999998</v>
      </c>
      <c r="G42" s="117">
        <f>VLOOKUP(B42, 'XTF Exchange Traded Funds'!$B$7:$G$1060, 6, FALSE)</f>
        <v>36.724565240000004</v>
      </c>
      <c r="H42" s="74">
        <f t="shared" si="3"/>
        <v>-0.80479141487040251</v>
      </c>
      <c r="I42" s="117">
        <v>278.19380031000003</v>
      </c>
      <c r="J42" s="117">
        <v>258.94906200000003</v>
      </c>
      <c r="K42" s="74">
        <f t="shared" si="4"/>
        <v>7.4318625297820073E-2</v>
      </c>
      <c r="L42" s="74">
        <f t="shared" si="5"/>
        <v>38.805373731403215</v>
      </c>
    </row>
    <row r="43" spans="1:12" x14ac:dyDescent="0.2">
      <c r="A43" s="116" t="s">
        <v>1867</v>
      </c>
      <c r="B43" s="59" t="s">
        <v>41</v>
      </c>
      <c r="C43" s="59" t="s">
        <v>1861</v>
      </c>
      <c r="D43" s="116" t="s">
        <v>211</v>
      </c>
      <c r="E43" s="116" t="s">
        <v>212</v>
      </c>
      <c r="F43" s="117">
        <v>52.286344476000004</v>
      </c>
      <c r="G43" s="117">
        <f>VLOOKUP(B43, 'XTF Exchange Traded Funds'!$B$7:$G$1060, 6, FALSE)</f>
        <v>50.160112287000004</v>
      </c>
      <c r="H43" s="74">
        <f t="shared" si="3"/>
        <v>4.2388904092446777E-2</v>
      </c>
      <c r="I43" s="117">
        <v>266.77694091082503</v>
      </c>
      <c r="J43" s="117">
        <v>3.7840046800000002</v>
      </c>
      <c r="K43" s="74">
        <f t="shared" si="4"/>
        <v>69.501218542579878</v>
      </c>
      <c r="L43" s="74">
        <f t="shared" si="5"/>
        <v>5.1022297233511615</v>
      </c>
    </row>
    <row r="44" spans="1:12" x14ac:dyDescent="0.2">
      <c r="A44" s="116" t="s">
        <v>2191</v>
      </c>
      <c r="B44" s="116" t="s">
        <v>346</v>
      </c>
      <c r="C44" s="116" t="s">
        <v>1861</v>
      </c>
      <c r="D44" s="116" t="s">
        <v>211</v>
      </c>
      <c r="E44" s="116" t="s">
        <v>212</v>
      </c>
      <c r="F44" s="117">
        <v>223.48469555399998</v>
      </c>
      <c r="G44" s="117">
        <f>VLOOKUP(B44, 'XTF Exchange Traded Funds'!$B$7:$G$1060, 6, FALSE)</f>
        <v>189.001822584</v>
      </c>
      <c r="H44" s="74">
        <f t="shared" si="3"/>
        <v>0.18244730393895758</v>
      </c>
      <c r="I44" s="117">
        <v>264.77272147000002</v>
      </c>
      <c r="J44" s="117">
        <v>147.95583994999998</v>
      </c>
      <c r="K44" s="74">
        <f t="shared" si="4"/>
        <v>0.7895388350975332</v>
      </c>
      <c r="L44" s="74">
        <f t="shared" si="5"/>
        <v>1.1847465474700647</v>
      </c>
    </row>
    <row r="45" spans="1:12" x14ac:dyDescent="0.2">
      <c r="A45" s="116" t="s">
        <v>2636</v>
      </c>
      <c r="B45" s="116" t="s">
        <v>2646</v>
      </c>
      <c r="C45" s="59" t="s">
        <v>875</v>
      </c>
      <c r="D45" s="116" t="s">
        <v>812</v>
      </c>
      <c r="E45" s="116" t="s">
        <v>998</v>
      </c>
      <c r="F45" s="117">
        <v>112.28197695999999</v>
      </c>
      <c r="G45" s="117">
        <f>VLOOKUP(B45, 'XTF Exchange Traded Funds'!$B$7:$G$1060, 6, FALSE)</f>
        <v>86.302285769999997</v>
      </c>
      <c r="H45" s="74">
        <f t="shared" si="3"/>
        <v>0.30103132215104011</v>
      </c>
      <c r="I45" s="117">
        <v>263.41507246899801</v>
      </c>
      <c r="J45" s="117">
        <v>221.2585137759045</v>
      </c>
      <c r="K45" s="74">
        <f t="shared" si="4"/>
        <v>0.19053078669682555</v>
      </c>
      <c r="L45" s="74">
        <f t="shared" si="5"/>
        <v>2.346013844793974</v>
      </c>
    </row>
    <row r="46" spans="1:12" x14ac:dyDescent="0.2">
      <c r="A46" s="116" t="s">
        <v>2207</v>
      </c>
      <c r="B46" s="59" t="s">
        <v>240</v>
      </c>
      <c r="C46" s="59" t="s">
        <v>872</v>
      </c>
      <c r="D46" s="116" t="s">
        <v>210</v>
      </c>
      <c r="E46" s="116" t="s">
        <v>998</v>
      </c>
      <c r="F46" s="117">
        <v>5.9789507300000002</v>
      </c>
      <c r="G46" s="117">
        <f>VLOOKUP(B46, 'XTF Exchange Traded Funds'!$B$7:$G$1060, 6, FALSE)</f>
        <v>5.5493875800000003</v>
      </c>
      <c r="H46" s="74">
        <f t="shared" si="3"/>
        <v>7.7407307348318133E-2</v>
      </c>
      <c r="I46" s="117">
        <v>256.49403024999998</v>
      </c>
      <c r="J46" s="117">
        <v>515.90574144999994</v>
      </c>
      <c r="K46" s="74">
        <f t="shared" si="4"/>
        <v>-0.50282772676826548</v>
      </c>
      <c r="L46" s="74">
        <f t="shared" si="5"/>
        <v>42.899505587663533</v>
      </c>
    </row>
    <row r="47" spans="1:12" x14ac:dyDescent="0.2">
      <c r="A47" s="116" t="s">
        <v>1679</v>
      </c>
      <c r="B47" s="59" t="s">
        <v>128</v>
      </c>
      <c r="C47" s="59" t="s">
        <v>650</v>
      </c>
      <c r="D47" s="116" t="s">
        <v>210</v>
      </c>
      <c r="E47" s="116" t="s">
        <v>998</v>
      </c>
      <c r="F47" s="117">
        <v>13.257813519999999</v>
      </c>
      <c r="G47" s="117">
        <f>VLOOKUP(B47, 'XTF Exchange Traded Funds'!$B$7:$G$1060, 6, FALSE)</f>
        <v>19.38807752</v>
      </c>
      <c r="H47" s="74">
        <f t="shared" si="3"/>
        <v>-0.31618730602228373</v>
      </c>
      <c r="I47" s="117">
        <v>251.68741316590601</v>
      </c>
      <c r="J47" s="117">
        <v>105.22833258948801</v>
      </c>
      <c r="K47" s="74">
        <f t="shared" si="4"/>
        <v>1.3918217363357597</v>
      </c>
      <c r="L47" s="74">
        <f t="shared" si="5"/>
        <v>18.984081559619494</v>
      </c>
    </row>
    <row r="48" spans="1:12" x14ac:dyDescent="0.2">
      <c r="A48" s="116" t="s">
        <v>2147</v>
      </c>
      <c r="B48" s="59" t="s">
        <v>596</v>
      </c>
      <c r="C48" s="59" t="s">
        <v>875</v>
      </c>
      <c r="D48" s="116" t="s">
        <v>211</v>
      </c>
      <c r="E48" s="116" t="s">
        <v>212</v>
      </c>
      <c r="F48" s="117">
        <v>122.360728416</v>
      </c>
      <c r="G48" s="117">
        <f>VLOOKUP(B48, 'XTF Exchange Traded Funds'!$B$7:$G$1060, 6, FALSE)</f>
        <v>38.208225770000006</v>
      </c>
      <c r="H48" s="74">
        <f t="shared" si="3"/>
        <v>2.2024708279460103</v>
      </c>
      <c r="I48" s="117">
        <v>251.24424836</v>
      </c>
      <c r="J48" s="117">
        <v>52.05510511</v>
      </c>
      <c r="K48" s="74">
        <f t="shared" si="4"/>
        <v>3.8265054470466326</v>
      </c>
      <c r="L48" s="74">
        <f t="shared" si="5"/>
        <v>2.0533078840935297</v>
      </c>
    </row>
    <row r="49" spans="1:12" x14ac:dyDescent="0.2">
      <c r="A49" s="116" t="s">
        <v>1751</v>
      </c>
      <c r="B49" s="59" t="s">
        <v>352</v>
      </c>
      <c r="C49" s="59" t="s">
        <v>875</v>
      </c>
      <c r="D49" s="116" t="s">
        <v>211</v>
      </c>
      <c r="E49" s="116" t="s">
        <v>212</v>
      </c>
      <c r="F49" s="117">
        <v>15.368421545</v>
      </c>
      <c r="G49" s="117">
        <f>VLOOKUP(B49, 'XTF Exchange Traded Funds'!$B$7:$G$1060, 6, FALSE)</f>
        <v>54.205990389</v>
      </c>
      <c r="H49" s="74">
        <f t="shared" si="3"/>
        <v>-0.71648112257130336</v>
      </c>
      <c r="I49" s="117">
        <v>236.91966133944248</v>
      </c>
      <c r="J49" s="117">
        <v>45.003768549999997</v>
      </c>
      <c r="K49" s="74">
        <f t="shared" si="4"/>
        <v>4.2644404896052315</v>
      </c>
      <c r="L49" s="74">
        <f t="shared" si="5"/>
        <v>15.416004867235211</v>
      </c>
    </row>
    <row r="50" spans="1:12" x14ac:dyDescent="0.2">
      <c r="A50" s="116" t="s">
        <v>1660</v>
      </c>
      <c r="B50" s="59" t="s">
        <v>138</v>
      </c>
      <c r="C50" s="59" t="s">
        <v>650</v>
      </c>
      <c r="D50" s="116" t="s">
        <v>210</v>
      </c>
      <c r="E50" s="116" t="s">
        <v>998</v>
      </c>
      <c r="F50" s="117">
        <v>59.281965462999999</v>
      </c>
      <c r="G50" s="117">
        <f>VLOOKUP(B50, 'XTF Exchange Traded Funds'!$B$7:$G$1060, 6, FALSE)</f>
        <v>57.389777409000004</v>
      </c>
      <c r="H50" s="74">
        <f t="shared" si="3"/>
        <v>3.2970820578635873E-2</v>
      </c>
      <c r="I50" s="117">
        <v>235.70871578999999</v>
      </c>
      <c r="J50" s="117">
        <v>200.41915677</v>
      </c>
      <c r="K50" s="74">
        <f t="shared" si="4"/>
        <v>0.17607877205320288</v>
      </c>
      <c r="L50" s="74">
        <f t="shared" si="5"/>
        <v>3.9760610828113356</v>
      </c>
    </row>
    <row r="51" spans="1:12" x14ac:dyDescent="0.2">
      <c r="A51" s="116" t="s">
        <v>1731</v>
      </c>
      <c r="B51" s="59" t="s">
        <v>354</v>
      </c>
      <c r="C51" s="59" t="s">
        <v>875</v>
      </c>
      <c r="D51" s="116" t="s">
        <v>812</v>
      </c>
      <c r="E51" s="116" t="s">
        <v>212</v>
      </c>
      <c r="F51" s="117">
        <v>36.181831439999996</v>
      </c>
      <c r="G51" s="117">
        <f>VLOOKUP(B51, 'XTF Exchange Traded Funds'!$B$7:$G$1060, 6, FALSE)</f>
        <v>45.318434410999998</v>
      </c>
      <c r="H51" s="74">
        <f t="shared" si="3"/>
        <v>-0.20160897192826022</v>
      </c>
      <c r="I51" s="117">
        <v>229.24504291</v>
      </c>
      <c r="J51" s="117">
        <v>111.02993789</v>
      </c>
      <c r="K51" s="74">
        <f t="shared" si="4"/>
        <v>1.064713781404782</v>
      </c>
      <c r="L51" s="74">
        <f t="shared" si="5"/>
        <v>6.3359159496985376</v>
      </c>
    </row>
    <row r="52" spans="1:12" x14ac:dyDescent="0.2">
      <c r="A52" s="116" t="s">
        <v>1667</v>
      </c>
      <c r="B52" s="116" t="s">
        <v>332</v>
      </c>
      <c r="C52" s="116" t="s">
        <v>650</v>
      </c>
      <c r="D52" s="116" t="s">
        <v>210</v>
      </c>
      <c r="E52" s="116" t="s">
        <v>998</v>
      </c>
      <c r="F52" s="117">
        <v>139.00183754</v>
      </c>
      <c r="G52" s="117">
        <f>VLOOKUP(B52, 'XTF Exchange Traded Funds'!$B$7:$G$1060, 6, FALSE)</f>
        <v>119.61200108400001</v>
      </c>
      <c r="H52" s="74">
        <f t="shared" si="3"/>
        <v>0.16210611209809178</v>
      </c>
      <c r="I52" s="117">
        <v>222.21942971999999</v>
      </c>
      <c r="J52" s="117">
        <v>199.791340751446</v>
      </c>
      <c r="K52" s="74">
        <f t="shared" si="4"/>
        <v>0.11225756273619525</v>
      </c>
      <c r="L52" s="74">
        <f t="shared" si="5"/>
        <v>1.5986797991505171</v>
      </c>
    </row>
    <row r="53" spans="1:12" x14ac:dyDescent="0.2">
      <c r="A53" s="116" t="s">
        <v>2305</v>
      </c>
      <c r="B53" s="59" t="s">
        <v>237</v>
      </c>
      <c r="C53" s="59" t="s">
        <v>872</v>
      </c>
      <c r="D53" s="116" t="s">
        <v>210</v>
      </c>
      <c r="E53" s="116" t="s">
        <v>998</v>
      </c>
      <c r="F53" s="117">
        <v>2.6030889700000004</v>
      </c>
      <c r="G53" s="117">
        <f>VLOOKUP(B53, 'XTF Exchange Traded Funds'!$B$7:$G$1060, 6, FALSE)</f>
        <v>8.7665615799999994</v>
      </c>
      <c r="H53" s="74">
        <f t="shared" si="3"/>
        <v>-0.7030661398719108</v>
      </c>
      <c r="I53" s="117">
        <v>218.87116578000001</v>
      </c>
      <c r="J53" s="117">
        <v>174.48530176</v>
      </c>
      <c r="K53" s="74">
        <f t="shared" si="4"/>
        <v>0.25438167898549779</v>
      </c>
      <c r="L53" s="74">
        <f t="shared" si="5"/>
        <v>84.081323497751967</v>
      </c>
    </row>
    <row r="54" spans="1:12" x14ac:dyDescent="0.2">
      <c r="A54" s="116" t="s">
        <v>1652</v>
      </c>
      <c r="B54" s="59" t="s">
        <v>152</v>
      </c>
      <c r="C54" s="59" t="s">
        <v>650</v>
      </c>
      <c r="D54" s="116" t="s">
        <v>210</v>
      </c>
      <c r="E54" s="116" t="s">
        <v>998</v>
      </c>
      <c r="F54" s="117">
        <v>43.364893009000006</v>
      </c>
      <c r="G54" s="117">
        <f>VLOOKUP(B54, 'XTF Exchange Traded Funds'!$B$7:$G$1060, 6, FALSE)</f>
        <v>56.708044711999996</v>
      </c>
      <c r="H54" s="74">
        <f t="shared" si="3"/>
        <v>-0.23529556998068113</v>
      </c>
      <c r="I54" s="117">
        <v>217.35492602844599</v>
      </c>
      <c r="J54" s="117">
        <v>369.72520377470897</v>
      </c>
      <c r="K54" s="74">
        <f t="shared" si="4"/>
        <v>-0.41211763815568658</v>
      </c>
      <c r="L54" s="74">
        <f t="shared" si="5"/>
        <v>5.0122324983791815</v>
      </c>
    </row>
    <row r="55" spans="1:12" x14ac:dyDescent="0.2">
      <c r="A55" s="116" t="s">
        <v>2219</v>
      </c>
      <c r="B55" s="59" t="s">
        <v>284</v>
      </c>
      <c r="C55" s="59" t="s">
        <v>872</v>
      </c>
      <c r="D55" s="116" t="s">
        <v>210</v>
      </c>
      <c r="E55" s="116" t="s">
        <v>998</v>
      </c>
      <c r="F55" s="117">
        <v>37.735601350000003</v>
      </c>
      <c r="G55" s="117">
        <f>VLOOKUP(B55, 'XTF Exchange Traded Funds'!$B$7:$G$1060, 6, FALSE)</f>
        <v>31.709446460000002</v>
      </c>
      <c r="H55" s="74">
        <f t="shared" si="3"/>
        <v>0.19004289140151709</v>
      </c>
      <c r="I55" s="117">
        <v>216.79717423</v>
      </c>
      <c r="J55" s="117">
        <v>428.37172436000003</v>
      </c>
      <c r="K55" s="74">
        <f t="shared" si="4"/>
        <v>-0.49390409800296375</v>
      </c>
      <c r="L55" s="74">
        <f t="shared" si="5"/>
        <v>5.7451628296364747</v>
      </c>
    </row>
    <row r="56" spans="1:12" x14ac:dyDescent="0.2">
      <c r="A56" s="116" t="s">
        <v>2035</v>
      </c>
      <c r="B56" s="59" t="s">
        <v>259</v>
      </c>
      <c r="C56" s="59" t="s">
        <v>871</v>
      </c>
      <c r="D56" s="116" t="s">
        <v>210</v>
      </c>
      <c r="E56" s="116" t="s">
        <v>998</v>
      </c>
      <c r="F56" s="117">
        <v>39.513129310000004</v>
      </c>
      <c r="G56" s="117">
        <f>VLOOKUP(B56, 'XTF Exchange Traded Funds'!$B$7:$G$1060, 6, FALSE)</f>
        <v>9.38721943</v>
      </c>
      <c r="H56" s="74">
        <f t="shared" si="3"/>
        <v>3.2092474352652909</v>
      </c>
      <c r="I56" s="117">
        <v>206.59483124000002</v>
      </c>
      <c r="J56" s="117">
        <v>51.218270579999995</v>
      </c>
      <c r="K56" s="74">
        <f t="shared" si="4"/>
        <v>3.0336159128471696</v>
      </c>
      <c r="L56" s="74">
        <f t="shared" si="5"/>
        <v>5.2285109999555237</v>
      </c>
    </row>
    <row r="57" spans="1:12" x14ac:dyDescent="0.2">
      <c r="A57" s="116" t="s">
        <v>1957</v>
      </c>
      <c r="B57" s="59" t="s">
        <v>1379</v>
      </c>
      <c r="C57" s="59" t="s">
        <v>951</v>
      </c>
      <c r="D57" s="116" t="s">
        <v>211</v>
      </c>
      <c r="E57" s="116" t="s">
        <v>212</v>
      </c>
      <c r="F57" s="117">
        <v>99.220757030000001</v>
      </c>
      <c r="G57" s="117">
        <f>VLOOKUP(B57, 'XTF Exchange Traded Funds'!$B$7:$G$1060, 6, FALSE)</f>
        <v>23.989782899999998</v>
      </c>
      <c r="H57" s="74">
        <f t="shared" si="3"/>
        <v>3.1359589390031539</v>
      </c>
      <c r="I57" s="117">
        <v>201.77588716260499</v>
      </c>
      <c r="J57" s="117">
        <v>30.901706194107248</v>
      </c>
      <c r="K57" s="74">
        <f t="shared" si="4"/>
        <v>5.5296034430966898</v>
      </c>
      <c r="L57" s="74">
        <f t="shared" si="5"/>
        <v>2.0336056003039444</v>
      </c>
    </row>
    <row r="58" spans="1:12" x14ac:dyDescent="0.2">
      <c r="A58" s="116" t="s">
        <v>2717</v>
      </c>
      <c r="B58" s="59" t="s">
        <v>301</v>
      </c>
      <c r="C58" s="59" t="s">
        <v>650</v>
      </c>
      <c r="D58" s="116" t="s">
        <v>211</v>
      </c>
      <c r="E58" s="116" t="s">
        <v>998</v>
      </c>
      <c r="F58" s="117">
        <v>44.414042556999995</v>
      </c>
      <c r="G58" s="117">
        <f>VLOOKUP(B58, 'XTF Exchange Traded Funds'!$B$7:$G$1060, 6, FALSE)</f>
        <v>10.124091206000001</v>
      </c>
      <c r="H58" s="74">
        <f t="shared" si="3"/>
        <v>3.3869658671860039</v>
      </c>
      <c r="I58" s="117">
        <v>200.34395028512202</v>
      </c>
      <c r="J58" s="117">
        <v>115.1609660516565</v>
      </c>
      <c r="K58" s="74">
        <f t="shared" si="4"/>
        <v>0.73968625962425416</v>
      </c>
      <c r="L58" s="74">
        <f t="shared" si="5"/>
        <v>4.5108244769208987</v>
      </c>
    </row>
    <row r="59" spans="1:12" x14ac:dyDescent="0.2">
      <c r="A59" s="116" t="s">
        <v>2190</v>
      </c>
      <c r="B59" s="59" t="s">
        <v>925</v>
      </c>
      <c r="C59" s="59" t="s">
        <v>875</v>
      </c>
      <c r="D59" s="116" t="s">
        <v>211</v>
      </c>
      <c r="E59" s="116" t="s">
        <v>998</v>
      </c>
      <c r="F59" s="117">
        <v>171.239809114</v>
      </c>
      <c r="G59" s="117">
        <f>VLOOKUP(B59, 'XTF Exchange Traded Funds'!$B$7:$G$1060, 6, FALSE)</f>
        <v>214.282313066</v>
      </c>
      <c r="H59" s="74">
        <f t="shared" si="3"/>
        <v>-0.20086820669488803</v>
      </c>
      <c r="I59" s="117">
        <v>199.89796973</v>
      </c>
      <c r="J59" s="117">
        <v>466.95358983</v>
      </c>
      <c r="K59" s="74">
        <f t="shared" si="4"/>
        <v>-0.5719104123328933</v>
      </c>
      <c r="L59" s="74">
        <f t="shared" si="5"/>
        <v>1.1673568825162688</v>
      </c>
    </row>
    <row r="60" spans="1:12" x14ac:dyDescent="0.2">
      <c r="A60" s="116" t="s">
        <v>1746</v>
      </c>
      <c r="B60" s="59" t="s">
        <v>1710</v>
      </c>
      <c r="C60" s="59" t="s">
        <v>875</v>
      </c>
      <c r="D60" s="116" t="s">
        <v>812</v>
      </c>
      <c r="E60" s="116" t="s">
        <v>998</v>
      </c>
      <c r="F60" s="117">
        <v>14.857570730000001</v>
      </c>
      <c r="G60" s="117">
        <f>VLOOKUP(B60, 'XTF Exchange Traded Funds'!$B$7:$G$1060, 6, FALSE)</f>
        <v>31.355794399999997</v>
      </c>
      <c r="H60" s="74">
        <f t="shared" si="3"/>
        <v>-0.52616187807380177</v>
      </c>
      <c r="I60" s="117">
        <v>194.2583367</v>
      </c>
      <c r="J60" s="117">
        <v>36.203859216879849</v>
      </c>
      <c r="K60" s="74">
        <f t="shared" si="4"/>
        <v>4.3656803694957507</v>
      </c>
      <c r="L60" s="74">
        <f t="shared" si="5"/>
        <v>13.074703814652477</v>
      </c>
    </row>
    <row r="61" spans="1:12" x14ac:dyDescent="0.2">
      <c r="A61" s="116" t="s">
        <v>2814</v>
      </c>
      <c r="B61" s="116" t="s">
        <v>2797</v>
      </c>
      <c r="C61" s="116" t="s">
        <v>875</v>
      </c>
      <c r="D61" s="116" t="s">
        <v>211</v>
      </c>
      <c r="E61" s="116" t="s">
        <v>212</v>
      </c>
      <c r="F61" s="117">
        <v>152.88213479699999</v>
      </c>
      <c r="G61" s="117">
        <f>VLOOKUP(B61, 'XTF Exchange Traded Funds'!$B$7:$G$1060, 6, FALSE)</f>
        <v>141.76785813999999</v>
      </c>
      <c r="H61" s="74">
        <f t="shared" si="3"/>
        <v>7.8397718656540105E-2</v>
      </c>
      <c r="I61" s="117">
        <v>192.01144807028899</v>
      </c>
      <c r="J61" s="117">
        <v>714.12942559360499</v>
      </c>
      <c r="K61" s="74">
        <f t="shared" si="4"/>
        <v>-0.73112514176168619</v>
      </c>
      <c r="L61" s="74">
        <f t="shared" si="5"/>
        <v>1.2559443150453498</v>
      </c>
    </row>
    <row r="62" spans="1:12" x14ac:dyDescent="0.2">
      <c r="A62" s="116" t="s">
        <v>1656</v>
      </c>
      <c r="B62" s="59" t="s">
        <v>131</v>
      </c>
      <c r="C62" s="59" t="s">
        <v>650</v>
      </c>
      <c r="D62" s="116" t="s">
        <v>210</v>
      </c>
      <c r="E62" s="116" t="s">
        <v>998</v>
      </c>
      <c r="F62" s="117">
        <v>6.5530796500000008</v>
      </c>
      <c r="G62" s="117">
        <f>VLOOKUP(B62, 'XTF Exchange Traded Funds'!$B$7:$G$1060, 6, FALSE)</f>
        <v>10.754151369999999</v>
      </c>
      <c r="H62" s="74">
        <f t="shared" si="3"/>
        <v>-0.39064651179444931</v>
      </c>
      <c r="I62" s="117">
        <v>189.77807081999998</v>
      </c>
      <c r="J62" s="117">
        <v>39.941311259999999</v>
      </c>
      <c r="K62" s="74">
        <f t="shared" si="4"/>
        <v>3.7514231464417875</v>
      </c>
      <c r="L62" s="74">
        <f t="shared" si="5"/>
        <v>28.960134922211722</v>
      </c>
    </row>
    <row r="63" spans="1:12" x14ac:dyDescent="0.2">
      <c r="A63" s="116" t="s">
        <v>1647</v>
      </c>
      <c r="B63" s="116" t="s">
        <v>889</v>
      </c>
      <c r="C63" s="116" t="s">
        <v>650</v>
      </c>
      <c r="D63" s="116" t="s">
        <v>210</v>
      </c>
      <c r="E63" s="116" t="s">
        <v>998</v>
      </c>
      <c r="F63" s="117">
        <v>44.845975222999996</v>
      </c>
      <c r="G63" s="117">
        <f>VLOOKUP(B63, 'XTF Exchange Traded Funds'!$B$7:$G$1060, 6, FALSE)</f>
        <v>47.250755101999999</v>
      </c>
      <c r="H63" s="74">
        <f t="shared" si="3"/>
        <v>-5.089399891724089E-2</v>
      </c>
      <c r="I63" s="117">
        <v>188.33017396</v>
      </c>
      <c r="J63" s="117">
        <v>182.87904951554</v>
      </c>
      <c r="K63" s="74">
        <f t="shared" si="4"/>
        <v>2.9807265834443042E-2</v>
      </c>
      <c r="L63" s="74">
        <f t="shared" si="5"/>
        <v>4.1994888732715472</v>
      </c>
    </row>
    <row r="64" spans="1:12" x14ac:dyDescent="0.2">
      <c r="A64" s="116" t="s">
        <v>2193</v>
      </c>
      <c r="B64" s="116" t="s">
        <v>339</v>
      </c>
      <c r="C64" s="116" t="s">
        <v>650</v>
      </c>
      <c r="D64" s="116" t="s">
        <v>210</v>
      </c>
      <c r="E64" s="116" t="s">
        <v>998</v>
      </c>
      <c r="F64" s="117">
        <v>304.05967603300002</v>
      </c>
      <c r="G64" s="117">
        <f>VLOOKUP(B64, 'XTF Exchange Traded Funds'!$B$7:$G$1060, 6, FALSE)</f>
        <v>262.42481727000001</v>
      </c>
      <c r="H64" s="74">
        <f t="shared" si="3"/>
        <v>0.15865442604143376</v>
      </c>
      <c r="I64" s="117">
        <v>187.05567895999999</v>
      </c>
      <c r="J64" s="117">
        <v>234.15011111000001</v>
      </c>
      <c r="K64" s="74">
        <f t="shared" si="4"/>
        <v>-0.2011292325540508</v>
      </c>
      <c r="L64" s="74">
        <f t="shared" si="5"/>
        <v>0.61519396915919422</v>
      </c>
    </row>
    <row r="65" spans="1:12" x14ac:dyDescent="0.2">
      <c r="A65" s="116" t="s">
        <v>2066</v>
      </c>
      <c r="B65" s="59" t="s">
        <v>388</v>
      </c>
      <c r="C65" s="59" t="s">
        <v>871</v>
      </c>
      <c r="D65" s="116" t="s">
        <v>210</v>
      </c>
      <c r="E65" s="116" t="s">
        <v>998</v>
      </c>
      <c r="F65" s="117">
        <v>1.0787568200000002</v>
      </c>
      <c r="G65" s="117">
        <f>VLOOKUP(B65, 'XTF Exchange Traded Funds'!$B$7:$G$1060, 6, FALSE)</f>
        <v>0.28153372999999998</v>
      </c>
      <c r="H65" s="74">
        <f t="shared" si="3"/>
        <v>2.8317143029362777</v>
      </c>
      <c r="I65" s="117">
        <v>184.91279956</v>
      </c>
      <c r="J65" s="117">
        <v>93.537306980000011</v>
      </c>
      <c r="K65" s="74">
        <f t="shared" si="4"/>
        <v>0.97688821209635357</v>
      </c>
      <c r="L65" s="74" t="str">
        <f t="shared" si="5"/>
        <v/>
      </c>
    </row>
    <row r="66" spans="1:12" x14ac:dyDescent="0.2">
      <c r="A66" s="116" t="s">
        <v>2220</v>
      </c>
      <c r="B66" s="59" t="s">
        <v>281</v>
      </c>
      <c r="C66" s="59" t="s">
        <v>1861</v>
      </c>
      <c r="D66" s="116" t="s">
        <v>211</v>
      </c>
      <c r="E66" s="116" t="s">
        <v>212</v>
      </c>
      <c r="F66" s="117">
        <v>18.002992815999999</v>
      </c>
      <c r="G66" s="117">
        <f>VLOOKUP(B66, 'XTF Exchange Traded Funds'!$B$7:$G$1060, 6, FALSE)</f>
        <v>31.769648372000002</v>
      </c>
      <c r="H66" s="74">
        <f t="shared" si="3"/>
        <v>-0.43332728756712224</v>
      </c>
      <c r="I66" s="117">
        <v>183.5998539</v>
      </c>
      <c r="J66" s="117">
        <v>21.63979204</v>
      </c>
      <c r="K66" s="74">
        <f t="shared" si="4"/>
        <v>7.4843631380849445</v>
      </c>
      <c r="L66" s="74">
        <f t="shared" si="5"/>
        <v>10.198296237547085</v>
      </c>
    </row>
    <row r="67" spans="1:12" x14ac:dyDescent="0.2">
      <c r="A67" s="116" t="s">
        <v>2742</v>
      </c>
      <c r="B67" s="59" t="s">
        <v>100</v>
      </c>
      <c r="C67" s="59" t="s">
        <v>650</v>
      </c>
      <c r="D67" s="116" t="s">
        <v>210</v>
      </c>
      <c r="E67" s="116" t="s">
        <v>998</v>
      </c>
      <c r="F67" s="117">
        <v>9.5407605760000003</v>
      </c>
      <c r="G67" s="117">
        <f>VLOOKUP(B67, 'XTF Exchange Traded Funds'!$B$7:$G$1060, 6, FALSE)</f>
        <v>6.5668393639999998</v>
      </c>
      <c r="H67" s="74">
        <f t="shared" si="3"/>
        <v>0.45286949278876865</v>
      </c>
      <c r="I67" s="117">
        <v>179.82265128999998</v>
      </c>
      <c r="J67" s="117">
        <v>236.88261793999999</v>
      </c>
      <c r="K67" s="74">
        <f t="shared" si="4"/>
        <v>-0.24087865604580883</v>
      </c>
      <c r="L67" s="74">
        <f t="shared" si="5"/>
        <v>18.847831874363134</v>
      </c>
    </row>
    <row r="68" spans="1:12" x14ac:dyDescent="0.2">
      <c r="A68" s="116" t="s">
        <v>2309</v>
      </c>
      <c r="B68" s="59" t="s">
        <v>227</v>
      </c>
      <c r="C68" s="59" t="s">
        <v>872</v>
      </c>
      <c r="D68" s="116" t="s">
        <v>210</v>
      </c>
      <c r="E68" s="116" t="s">
        <v>998</v>
      </c>
      <c r="F68" s="117">
        <v>8.7126755500000002</v>
      </c>
      <c r="G68" s="117">
        <f>VLOOKUP(B68, 'XTF Exchange Traded Funds'!$B$7:$G$1060, 6, FALSE)</f>
        <v>10.542867644999999</v>
      </c>
      <c r="H68" s="74">
        <f t="shared" si="3"/>
        <v>-0.17359528324041662</v>
      </c>
      <c r="I68" s="117">
        <v>170.78019616999998</v>
      </c>
      <c r="J68" s="117">
        <v>161.67181033</v>
      </c>
      <c r="K68" s="74">
        <f t="shared" si="4"/>
        <v>5.6338738469051686E-2</v>
      </c>
      <c r="L68" s="74">
        <f t="shared" si="5"/>
        <v>19.601349228481254</v>
      </c>
    </row>
    <row r="69" spans="1:12" x14ac:dyDescent="0.2">
      <c r="A69" s="116" t="s">
        <v>1744</v>
      </c>
      <c r="B69" s="116" t="s">
        <v>355</v>
      </c>
      <c r="C69" s="116" t="s">
        <v>875</v>
      </c>
      <c r="D69" s="116" t="s">
        <v>211</v>
      </c>
      <c r="E69" s="116" t="s">
        <v>212</v>
      </c>
      <c r="F69" s="117">
        <v>19.723069500000001</v>
      </c>
      <c r="G69" s="117">
        <f>VLOOKUP(B69, 'XTF Exchange Traded Funds'!$B$7:$G$1060, 6, FALSE)</f>
        <v>13.449194349999999</v>
      </c>
      <c r="H69" s="74">
        <f t="shared" si="3"/>
        <v>0.4664870613606682</v>
      </c>
      <c r="I69" s="117">
        <v>167.73024100000001</v>
      </c>
      <c r="J69" s="117">
        <v>19.902118429999998</v>
      </c>
      <c r="K69" s="74">
        <f t="shared" si="4"/>
        <v>7.4277581600141254</v>
      </c>
      <c r="L69" s="74">
        <f t="shared" si="5"/>
        <v>8.5042665899443293</v>
      </c>
    </row>
    <row r="70" spans="1:12" x14ac:dyDescent="0.2">
      <c r="A70" s="116" t="s">
        <v>2416</v>
      </c>
      <c r="B70" s="59" t="s">
        <v>298</v>
      </c>
      <c r="C70" s="59" t="s">
        <v>650</v>
      </c>
      <c r="D70" s="116" t="s">
        <v>812</v>
      </c>
      <c r="E70" s="116" t="s">
        <v>998</v>
      </c>
      <c r="F70" s="117">
        <v>23.782963657</v>
      </c>
      <c r="G70" s="117">
        <f>VLOOKUP(B70, 'XTF Exchange Traded Funds'!$B$7:$G$1060, 6, FALSE)</f>
        <v>21.394473359000003</v>
      </c>
      <c r="H70" s="74">
        <f t="shared" si="3"/>
        <v>0.11164052780926403</v>
      </c>
      <c r="I70" s="117">
        <v>165.64580564686599</v>
      </c>
      <c r="J70" s="117">
        <v>41.923074788282548</v>
      </c>
      <c r="K70" s="74">
        <f t="shared" si="4"/>
        <v>2.9511845560804097</v>
      </c>
      <c r="L70" s="74">
        <f t="shared" si="5"/>
        <v>6.964893359626009</v>
      </c>
    </row>
    <row r="71" spans="1:12" x14ac:dyDescent="0.2">
      <c r="A71" s="116" t="s">
        <v>2815</v>
      </c>
      <c r="B71" s="116" t="s">
        <v>2798</v>
      </c>
      <c r="C71" s="59" t="s">
        <v>875</v>
      </c>
      <c r="D71" s="116" t="s">
        <v>812</v>
      </c>
      <c r="E71" s="116" t="s">
        <v>212</v>
      </c>
      <c r="F71" s="117">
        <v>88.93923190000001</v>
      </c>
      <c r="G71" s="117">
        <f>VLOOKUP(B71, 'XTF Exchange Traded Funds'!$B$7:$G$1060, 6, FALSE)</f>
        <v>176.77059032</v>
      </c>
      <c r="H71" s="74">
        <f t="shared" ref="H71:H102" si="6">IF(ISERROR(F71/G71-1),"",IF((F71/G71-1)&gt;10000%,"",F71/G71-1))</f>
        <v>-0.49686635237797616</v>
      </c>
      <c r="I71" s="117">
        <v>162.615387286242</v>
      </c>
      <c r="J71" s="117">
        <v>326.33661195521051</v>
      </c>
      <c r="K71" s="74">
        <f t="shared" ref="K71:K102" si="7">IF(ISERROR(I71/J71-1),"",IF((I71/J71-1)&gt;10000%,"",I71/J71-1))</f>
        <v>-0.50169432013175141</v>
      </c>
      <c r="L71" s="74">
        <f t="shared" ref="L71:L102" si="8">IF(ISERROR(I71/F71),"",IF(I71/F71&gt;10000%,"",I71/F71))</f>
        <v>1.8283875834354038</v>
      </c>
    </row>
    <row r="72" spans="1:12" x14ac:dyDescent="0.2">
      <c r="A72" s="116" t="s">
        <v>2274</v>
      </c>
      <c r="B72" s="59" t="s">
        <v>238</v>
      </c>
      <c r="C72" s="59" t="s">
        <v>872</v>
      </c>
      <c r="D72" s="116" t="s">
        <v>210</v>
      </c>
      <c r="E72" s="116" t="s">
        <v>998</v>
      </c>
      <c r="F72" s="117">
        <v>4.5979654100000005</v>
      </c>
      <c r="G72" s="117">
        <f>VLOOKUP(B72, 'XTF Exchange Traded Funds'!$B$7:$G$1060, 6, FALSE)</f>
        <v>6.6302239099999998</v>
      </c>
      <c r="H72" s="74">
        <f t="shared" si="6"/>
        <v>-0.30651430895642251</v>
      </c>
      <c r="I72" s="117">
        <v>161.61515502</v>
      </c>
      <c r="J72" s="117">
        <v>111.92437231999999</v>
      </c>
      <c r="K72" s="74">
        <f t="shared" si="7"/>
        <v>0.44396749045802486</v>
      </c>
      <c r="L72" s="74">
        <f t="shared" si="8"/>
        <v>35.14927595333954</v>
      </c>
    </row>
    <row r="73" spans="1:12" x14ac:dyDescent="0.2">
      <c r="A73" s="116" t="s">
        <v>1748</v>
      </c>
      <c r="B73" s="59" t="s">
        <v>366</v>
      </c>
      <c r="C73" s="59" t="s">
        <v>875</v>
      </c>
      <c r="D73" s="116" t="s">
        <v>211</v>
      </c>
      <c r="E73" s="116" t="s">
        <v>212</v>
      </c>
      <c r="F73" s="117">
        <v>19.097466876999999</v>
      </c>
      <c r="G73" s="117">
        <f>VLOOKUP(B73, 'XTF Exchange Traded Funds'!$B$7:$G$1060, 6, FALSE)</f>
        <v>20.189883653999999</v>
      </c>
      <c r="H73" s="74">
        <f t="shared" si="6"/>
        <v>-5.4107135817177965E-2</v>
      </c>
      <c r="I73" s="117">
        <v>152.15295516999998</v>
      </c>
      <c r="J73" s="117">
        <v>94.62839529</v>
      </c>
      <c r="K73" s="74">
        <f t="shared" si="7"/>
        <v>0.60789956020821356</v>
      </c>
      <c r="L73" s="74">
        <f t="shared" si="8"/>
        <v>7.9671799485221326</v>
      </c>
    </row>
    <row r="74" spans="1:12" x14ac:dyDescent="0.2">
      <c r="A74" s="116" t="s">
        <v>2189</v>
      </c>
      <c r="B74" s="116" t="s">
        <v>1593</v>
      </c>
      <c r="C74" s="116" t="s">
        <v>650</v>
      </c>
      <c r="D74" s="116" t="s">
        <v>211</v>
      </c>
      <c r="E74" s="116" t="s">
        <v>212</v>
      </c>
      <c r="F74" s="117">
        <v>105.813397636</v>
      </c>
      <c r="G74" s="117">
        <f>VLOOKUP(B74, 'XTF Exchange Traded Funds'!$B$7:$G$1060, 6, FALSE)</f>
        <v>72.859477217999995</v>
      </c>
      <c r="H74" s="74">
        <f t="shared" si="6"/>
        <v>0.45229422000105579</v>
      </c>
      <c r="I74" s="117">
        <v>151.32225682000001</v>
      </c>
      <c r="J74" s="117">
        <v>71.008404010000007</v>
      </c>
      <c r="K74" s="74">
        <f t="shared" si="7"/>
        <v>1.1310471475839607</v>
      </c>
      <c r="L74" s="74">
        <f t="shared" si="8"/>
        <v>1.4300859834456059</v>
      </c>
    </row>
    <row r="75" spans="1:12" x14ac:dyDescent="0.2">
      <c r="A75" s="116" t="s">
        <v>2215</v>
      </c>
      <c r="B75" s="59" t="s">
        <v>102</v>
      </c>
      <c r="C75" s="59" t="s">
        <v>650</v>
      </c>
      <c r="D75" s="116" t="s">
        <v>210</v>
      </c>
      <c r="E75" s="116" t="s">
        <v>998</v>
      </c>
      <c r="F75" s="117">
        <v>31.973584731999999</v>
      </c>
      <c r="G75" s="117">
        <f>VLOOKUP(B75, 'XTF Exchange Traded Funds'!$B$7:$G$1060, 6, FALSE)</f>
        <v>23.902502379000001</v>
      </c>
      <c r="H75" s="74">
        <f t="shared" si="6"/>
        <v>0.33766683609206538</v>
      </c>
      <c r="I75" s="117">
        <v>150.75630713999999</v>
      </c>
      <c r="J75" s="117">
        <v>118.7773321</v>
      </c>
      <c r="K75" s="74">
        <f t="shared" si="7"/>
        <v>0.26923466350529357</v>
      </c>
      <c r="L75" s="74">
        <f t="shared" si="8"/>
        <v>4.7150267448466341</v>
      </c>
    </row>
    <row r="76" spans="1:12" x14ac:dyDescent="0.2">
      <c r="A76" s="116" t="s">
        <v>2150</v>
      </c>
      <c r="B76" s="59" t="s">
        <v>604</v>
      </c>
      <c r="C76" s="59" t="s">
        <v>875</v>
      </c>
      <c r="D76" s="116" t="s">
        <v>211</v>
      </c>
      <c r="E76" s="116" t="s">
        <v>212</v>
      </c>
      <c r="F76" s="117">
        <v>85.132006047999994</v>
      </c>
      <c r="G76" s="117">
        <f>VLOOKUP(B76, 'XTF Exchange Traded Funds'!$B$7:$G$1060, 6, FALSE)</f>
        <v>38.383328376999998</v>
      </c>
      <c r="H76" s="74">
        <f t="shared" si="6"/>
        <v>1.2179422589890008</v>
      </c>
      <c r="I76" s="117">
        <v>148.73743805377549</v>
      </c>
      <c r="J76" s="117">
        <v>34.531703470821647</v>
      </c>
      <c r="K76" s="74">
        <f t="shared" si="7"/>
        <v>3.3072719589247779</v>
      </c>
      <c r="L76" s="74">
        <f t="shared" si="8"/>
        <v>1.7471388841690496</v>
      </c>
    </row>
    <row r="77" spans="1:12" x14ac:dyDescent="0.2">
      <c r="A77" s="116" t="s">
        <v>2175</v>
      </c>
      <c r="B77" s="59" t="s">
        <v>16</v>
      </c>
      <c r="C77" s="59" t="s">
        <v>875</v>
      </c>
      <c r="D77" s="116" t="s">
        <v>211</v>
      </c>
      <c r="E77" s="116" t="s">
        <v>212</v>
      </c>
      <c r="F77" s="117">
        <v>61.487538749999999</v>
      </c>
      <c r="G77" s="117">
        <f>VLOOKUP(B77, 'XTF Exchange Traded Funds'!$B$7:$G$1060, 6, FALSE)</f>
        <v>87.468862920000007</v>
      </c>
      <c r="H77" s="74">
        <f t="shared" si="6"/>
        <v>-0.29703511972898078</v>
      </c>
      <c r="I77" s="117">
        <v>148.07185913999999</v>
      </c>
      <c r="J77" s="117">
        <v>276.18945597000004</v>
      </c>
      <c r="K77" s="74">
        <f t="shared" si="7"/>
        <v>-0.46387577099944144</v>
      </c>
      <c r="L77" s="74">
        <f t="shared" si="8"/>
        <v>2.4081604525112006</v>
      </c>
    </row>
    <row r="78" spans="1:12" x14ac:dyDescent="0.2">
      <c r="A78" s="116" t="s">
        <v>2739</v>
      </c>
      <c r="B78" s="59" t="s">
        <v>358</v>
      </c>
      <c r="C78" s="59" t="s">
        <v>650</v>
      </c>
      <c r="D78" s="116" t="s">
        <v>210</v>
      </c>
      <c r="E78" s="116" t="s">
        <v>998</v>
      </c>
      <c r="F78" s="117">
        <v>10.270122673000001</v>
      </c>
      <c r="G78" s="117">
        <f>VLOOKUP(B78, 'XTF Exchange Traded Funds'!$B$7:$G$1060, 6, FALSE)</f>
        <v>17.252718124000001</v>
      </c>
      <c r="H78" s="74">
        <f t="shared" si="6"/>
        <v>-0.40472436869449657</v>
      </c>
      <c r="I78" s="117">
        <v>146.27084478</v>
      </c>
      <c r="J78" s="117">
        <v>55.983211170000004</v>
      </c>
      <c r="K78" s="74">
        <f t="shared" si="7"/>
        <v>1.6127626787222038</v>
      </c>
      <c r="L78" s="74">
        <f t="shared" si="8"/>
        <v>14.242365883763382</v>
      </c>
    </row>
    <row r="79" spans="1:12" x14ac:dyDescent="0.2">
      <c r="A79" s="116" t="s">
        <v>2660</v>
      </c>
      <c r="B79" s="59" t="s">
        <v>2661</v>
      </c>
      <c r="C79" s="59" t="s">
        <v>872</v>
      </c>
      <c r="D79" s="116" t="s">
        <v>210</v>
      </c>
      <c r="E79" s="116" t="s">
        <v>998</v>
      </c>
      <c r="F79" s="117">
        <v>10.68816108</v>
      </c>
      <c r="G79" s="117">
        <f>VLOOKUP(B79, 'XTF Exchange Traded Funds'!$B$7:$G$1060, 6, FALSE)</f>
        <v>2.5654215699999998</v>
      </c>
      <c r="H79" s="74">
        <f t="shared" si="6"/>
        <v>3.1662396562760646</v>
      </c>
      <c r="I79" s="117">
        <v>144.7780356980405</v>
      </c>
      <c r="J79" s="117">
        <v>5.30755556383395</v>
      </c>
      <c r="K79" s="74">
        <f t="shared" si="7"/>
        <v>26.277723983629681</v>
      </c>
      <c r="L79" s="74">
        <f t="shared" si="8"/>
        <v>13.545645000518695</v>
      </c>
    </row>
    <row r="80" spans="1:12" x14ac:dyDescent="0.2">
      <c r="A80" s="116" t="s">
        <v>2226</v>
      </c>
      <c r="B80" s="59" t="s">
        <v>904</v>
      </c>
      <c r="C80" s="59" t="s">
        <v>875</v>
      </c>
      <c r="D80" s="116" t="s">
        <v>211</v>
      </c>
      <c r="E80" s="116" t="s">
        <v>212</v>
      </c>
      <c r="F80" s="117">
        <v>25.062918545999999</v>
      </c>
      <c r="G80" s="117">
        <f>VLOOKUP(B80, 'XTF Exchange Traded Funds'!$B$7:$G$1060, 6, FALSE)</f>
        <v>12.522017056999999</v>
      </c>
      <c r="H80" s="74">
        <f t="shared" si="6"/>
        <v>1.0015080982491908</v>
      </c>
      <c r="I80" s="117">
        <v>142.68375348540602</v>
      </c>
      <c r="J80" s="117">
        <v>69.924798553290501</v>
      </c>
      <c r="K80" s="74">
        <f t="shared" si="7"/>
        <v>1.040531491508911</v>
      </c>
      <c r="L80" s="74">
        <f t="shared" si="8"/>
        <v>5.6930222720680757</v>
      </c>
    </row>
    <row r="81" spans="1:12" x14ac:dyDescent="0.2">
      <c r="A81" s="116" t="s">
        <v>2208</v>
      </c>
      <c r="B81" s="116" t="s">
        <v>906</v>
      </c>
      <c r="C81" s="116" t="s">
        <v>875</v>
      </c>
      <c r="D81" s="116" t="s">
        <v>211</v>
      </c>
      <c r="E81" s="116" t="s">
        <v>212</v>
      </c>
      <c r="F81" s="117">
        <v>48.023941055999998</v>
      </c>
      <c r="G81" s="117">
        <f>VLOOKUP(B81, 'XTF Exchange Traded Funds'!$B$7:$G$1060, 6, FALSE)</f>
        <v>22.321017423999997</v>
      </c>
      <c r="H81" s="74">
        <f t="shared" si="6"/>
        <v>1.1515121888827395</v>
      </c>
      <c r="I81" s="117">
        <v>140.23374219999999</v>
      </c>
      <c r="J81" s="117">
        <v>61.142305710000002</v>
      </c>
      <c r="K81" s="74">
        <f t="shared" si="7"/>
        <v>1.2935631977167055</v>
      </c>
      <c r="L81" s="74">
        <f t="shared" si="8"/>
        <v>2.9200798417704936</v>
      </c>
    </row>
    <row r="82" spans="1:12" x14ac:dyDescent="0.2">
      <c r="A82" s="116" t="s">
        <v>2217</v>
      </c>
      <c r="B82" s="116" t="s">
        <v>46</v>
      </c>
      <c r="C82" s="116" t="s">
        <v>1861</v>
      </c>
      <c r="D82" s="116" t="s">
        <v>211</v>
      </c>
      <c r="E82" s="116" t="s">
        <v>212</v>
      </c>
      <c r="F82" s="117">
        <v>8.7767074800000007</v>
      </c>
      <c r="G82" s="117">
        <f>VLOOKUP(B82, 'XTF Exchange Traded Funds'!$B$7:$G$1060, 6, FALSE)</f>
        <v>31.24517604</v>
      </c>
      <c r="H82" s="74">
        <f t="shared" si="6"/>
        <v>-0.71910199933698316</v>
      </c>
      <c r="I82" s="117">
        <v>139.8581418</v>
      </c>
      <c r="J82" s="117">
        <v>139.91571418000001</v>
      </c>
      <c r="K82" s="74">
        <f t="shared" si="7"/>
        <v>-4.1147901318605573E-4</v>
      </c>
      <c r="L82" s="74">
        <f t="shared" si="8"/>
        <v>15.935149042930162</v>
      </c>
    </row>
    <row r="83" spans="1:12" x14ac:dyDescent="0.2">
      <c r="A83" s="116" t="s">
        <v>2121</v>
      </c>
      <c r="B83" s="59" t="s">
        <v>251</v>
      </c>
      <c r="C83" s="59" t="s">
        <v>650</v>
      </c>
      <c r="D83" s="116" t="s">
        <v>210</v>
      </c>
      <c r="E83" s="116" t="s">
        <v>998</v>
      </c>
      <c r="F83" s="117">
        <v>72.439792107999992</v>
      </c>
      <c r="G83" s="117">
        <f>VLOOKUP(B83, 'XTF Exchange Traded Funds'!$B$7:$G$1060, 6, FALSE)</f>
        <v>63.073933512000004</v>
      </c>
      <c r="H83" s="74">
        <f t="shared" si="6"/>
        <v>0.14849016185454977</v>
      </c>
      <c r="I83" s="117">
        <v>130.93445555</v>
      </c>
      <c r="J83" s="117">
        <v>463.94232326999997</v>
      </c>
      <c r="K83" s="74">
        <f t="shared" si="7"/>
        <v>-0.71777859233204677</v>
      </c>
      <c r="L83" s="74">
        <f t="shared" si="8"/>
        <v>1.8074935300033814</v>
      </c>
    </row>
    <row r="84" spans="1:12" x14ac:dyDescent="0.2">
      <c r="A84" s="116" t="s">
        <v>2238</v>
      </c>
      <c r="B84" s="59" t="s">
        <v>2125</v>
      </c>
      <c r="C84" s="59" t="s">
        <v>1897</v>
      </c>
      <c r="D84" s="116" t="s">
        <v>211</v>
      </c>
      <c r="E84" s="116" t="s">
        <v>212</v>
      </c>
      <c r="F84" s="117">
        <v>32.848780600000005</v>
      </c>
      <c r="G84" s="117">
        <f>VLOOKUP(B84, 'XTF Exchange Traded Funds'!$B$7:$G$1060, 6, FALSE)</f>
        <v>37.590865409999999</v>
      </c>
      <c r="H84" s="74">
        <f t="shared" si="6"/>
        <v>-0.1261499238785414</v>
      </c>
      <c r="I84" s="117">
        <v>129.31030563509799</v>
      </c>
      <c r="J84" s="117">
        <v>173.24758299054699</v>
      </c>
      <c r="K84" s="74">
        <f t="shared" si="7"/>
        <v>-0.25360975660968599</v>
      </c>
      <c r="L84" s="74">
        <f t="shared" si="8"/>
        <v>3.9365329023841444</v>
      </c>
    </row>
    <row r="85" spans="1:12" x14ac:dyDescent="0.2">
      <c r="A85" s="116" t="s">
        <v>2228</v>
      </c>
      <c r="B85" s="59" t="s">
        <v>241</v>
      </c>
      <c r="C85" s="59" t="s">
        <v>872</v>
      </c>
      <c r="D85" s="116" t="s">
        <v>210</v>
      </c>
      <c r="E85" s="116" t="s">
        <v>998</v>
      </c>
      <c r="F85" s="117">
        <v>15.126212789999999</v>
      </c>
      <c r="G85" s="117">
        <f>VLOOKUP(B85, 'XTF Exchange Traded Funds'!$B$7:$G$1060, 6, FALSE)</f>
        <v>12.501451789999999</v>
      </c>
      <c r="H85" s="74">
        <f t="shared" si="6"/>
        <v>0.20995649498081215</v>
      </c>
      <c r="I85" s="117">
        <v>127.61798926</v>
      </c>
      <c r="J85" s="117">
        <v>144.79177257000001</v>
      </c>
      <c r="K85" s="74">
        <f t="shared" si="7"/>
        <v>-0.11861021524339233</v>
      </c>
      <c r="L85" s="74">
        <f t="shared" si="8"/>
        <v>8.4368765025154726</v>
      </c>
    </row>
    <row r="86" spans="1:12" x14ac:dyDescent="0.2">
      <c r="A86" s="116" t="s">
        <v>1659</v>
      </c>
      <c r="B86" s="59" t="s">
        <v>130</v>
      </c>
      <c r="C86" s="59" t="s">
        <v>650</v>
      </c>
      <c r="D86" s="116" t="s">
        <v>210</v>
      </c>
      <c r="E86" s="116" t="s">
        <v>998</v>
      </c>
      <c r="F86" s="117">
        <v>44.123158678999999</v>
      </c>
      <c r="G86" s="117">
        <f>VLOOKUP(B86, 'XTF Exchange Traded Funds'!$B$7:$G$1060, 6, FALSE)</f>
        <v>32.422644368</v>
      </c>
      <c r="H86" s="74">
        <f t="shared" si="6"/>
        <v>0.36087476944193964</v>
      </c>
      <c r="I86" s="117">
        <v>126.73054898999999</v>
      </c>
      <c r="J86" s="117">
        <v>109.48339803</v>
      </c>
      <c r="K86" s="74">
        <f t="shared" si="7"/>
        <v>0.15753211235984854</v>
      </c>
      <c r="L86" s="74">
        <f t="shared" si="8"/>
        <v>2.8722002862935603</v>
      </c>
    </row>
    <row r="87" spans="1:12" x14ac:dyDescent="0.2">
      <c r="A87" s="116" t="s">
        <v>2039</v>
      </c>
      <c r="B87" s="59" t="s">
        <v>465</v>
      </c>
      <c r="C87" s="59" t="s">
        <v>871</v>
      </c>
      <c r="D87" s="116" t="s">
        <v>210</v>
      </c>
      <c r="E87" s="116" t="s">
        <v>998</v>
      </c>
      <c r="F87" s="117">
        <v>2.1423585099999998</v>
      </c>
      <c r="G87" s="117">
        <f>VLOOKUP(B87, 'XTF Exchange Traded Funds'!$B$7:$G$1060, 6, FALSE)</f>
        <v>2.9165633529999999</v>
      </c>
      <c r="H87" s="74">
        <f t="shared" si="6"/>
        <v>-0.26545106321919831</v>
      </c>
      <c r="I87" s="117">
        <v>126.27697084419</v>
      </c>
      <c r="J87" s="117">
        <v>130.26944615484851</v>
      </c>
      <c r="K87" s="74">
        <f t="shared" si="7"/>
        <v>-3.0647825936964024E-2</v>
      </c>
      <c r="L87" s="74">
        <f t="shared" si="8"/>
        <v>58.942968814397929</v>
      </c>
    </row>
    <row r="88" spans="1:12" x14ac:dyDescent="0.2">
      <c r="A88" s="116" t="s">
        <v>1773</v>
      </c>
      <c r="B88" s="59" t="s">
        <v>35</v>
      </c>
      <c r="C88" s="59" t="s">
        <v>875</v>
      </c>
      <c r="D88" s="116" t="s">
        <v>211</v>
      </c>
      <c r="E88" s="116" t="s">
        <v>998</v>
      </c>
      <c r="F88" s="117">
        <v>11.725030326999999</v>
      </c>
      <c r="G88" s="117">
        <f>VLOOKUP(B88, 'XTF Exchange Traded Funds'!$B$7:$G$1060, 6, FALSE)</f>
        <v>2.8540257069999999</v>
      </c>
      <c r="H88" s="74">
        <f t="shared" si="6"/>
        <v>3.1082427177310636</v>
      </c>
      <c r="I88" s="117">
        <v>125.8935122060545</v>
      </c>
      <c r="J88" s="117">
        <v>29.079766790000001</v>
      </c>
      <c r="K88" s="74">
        <f t="shared" si="7"/>
        <v>3.329247655773738</v>
      </c>
      <c r="L88" s="74">
        <f t="shared" si="8"/>
        <v>10.737158770169763</v>
      </c>
    </row>
    <row r="89" spans="1:12" x14ac:dyDescent="0.2">
      <c r="A89" s="116" t="s">
        <v>1882</v>
      </c>
      <c r="B89" s="59" t="s">
        <v>23</v>
      </c>
      <c r="C89" s="59" t="s">
        <v>1861</v>
      </c>
      <c r="D89" s="116" t="s">
        <v>211</v>
      </c>
      <c r="E89" s="116" t="s">
        <v>212</v>
      </c>
      <c r="F89" s="117">
        <v>21.176567170000002</v>
      </c>
      <c r="G89" s="117">
        <f>VLOOKUP(B89, 'XTF Exchange Traded Funds'!$B$7:$G$1060, 6, FALSE)</f>
        <v>6.6869087249999994</v>
      </c>
      <c r="H89" s="74">
        <f t="shared" si="6"/>
        <v>2.1668694819817516</v>
      </c>
      <c r="I89" s="117">
        <v>124.88413168000001</v>
      </c>
      <c r="J89" s="117">
        <v>8.2476609800000009</v>
      </c>
      <c r="K89" s="74">
        <f t="shared" si="7"/>
        <v>14.141763462736316</v>
      </c>
      <c r="L89" s="74">
        <f t="shared" si="8"/>
        <v>5.897279321877928</v>
      </c>
    </row>
    <row r="90" spans="1:12" x14ac:dyDescent="0.2">
      <c r="A90" s="116" t="s">
        <v>1730</v>
      </c>
      <c r="B90" s="59" t="s">
        <v>802</v>
      </c>
      <c r="C90" s="59" t="s">
        <v>875</v>
      </c>
      <c r="D90" s="116" t="s">
        <v>812</v>
      </c>
      <c r="E90" s="116" t="s">
        <v>998</v>
      </c>
      <c r="F90" s="117">
        <v>96.36927000499999</v>
      </c>
      <c r="G90" s="117">
        <f>VLOOKUP(B90, 'XTF Exchange Traded Funds'!$B$7:$G$1060, 6, FALSE)</f>
        <v>67.681455165000003</v>
      </c>
      <c r="H90" s="74">
        <f t="shared" si="6"/>
        <v>0.42386521935827504</v>
      </c>
      <c r="I90" s="117">
        <v>124.19578509999999</v>
      </c>
      <c r="J90" s="117">
        <v>126.08270601999999</v>
      </c>
      <c r="K90" s="74">
        <f t="shared" si="7"/>
        <v>-1.4965739390941368E-2</v>
      </c>
      <c r="L90" s="74">
        <f t="shared" si="8"/>
        <v>1.28874884175792</v>
      </c>
    </row>
    <row r="91" spans="1:12" x14ac:dyDescent="0.2">
      <c r="A91" s="116" t="s">
        <v>2267</v>
      </c>
      <c r="B91" s="59" t="s">
        <v>225</v>
      </c>
      <c r="C91" s="59" t="s">
        <v>872</v>
      </c>
      <c r="D91" s="116" t="s">
        <v>210</v>
      </c>
      <c r="E91" s="116" t="s">
        <v>998</v>
      </c>
      <c r="F91" s="117">
        <v>11.07109198</v>
      </c>
      <c r="G91" s="117">
        <f>VLOOKUP(B91, 'XTF Exchange Traded Funds'!$B$7:$G$1060, 6, FALSE)</f>
        <v>6.6561200899999999</v>
      </c>
      <c r="H91" s="74">
        <f t="shared" si="6"/>
        <v>0.66329510740543141</v>
      </c>
      <c r="I91" s="117">
        <v>120.1704211</v>
      </c>
      <c r="J91" s="117">
        <v>308.31976917999998</v>
      </c>
      <c r="K91" s="74">
        <f t="shared" si="7"/>
        <v>-0.61024094750848312</v>
      </c>
      <c r="L91" s="74">
        <f t="shared" si="8"/>
        <v>10.854432545325126</v>
      </c>
    </row>
    <row r="92" spans="1:12" x14ac:dyDescent="0.2">
      <c r="A92" s="116" t="s">
        <v>1792</v>
      </c>
      <c r="B92" s="59" t="s">
        <v>1584</v>
      </c>
      <c r="C92" s="59" t="s">
        <v>954</v>
      </c>
      <c r="D92" s="116" t="s">
        <v>210</v>
      </c>
      <c r="E92" s="116" t="s">
        <v>998</v>
      </c>
      <c r="F92" s="117">
        <v>0.87764509999999996</v>
      </c>
      <c r="G92" s="117">
        <f>VLOOKUP(B92, 'XTF Exchange Traded Funds'!$B$7:$G$1060, 6, FALSE)</f>
        <v>0.49617901000000003</v>
      </c>
      <c r="H92" s="74">
        <f t="shared" si="6"/>
        <v>0.76880739070360904</v>
      </c>
      <c r="I92" s="117">
        <v>119.43243595999999</v>
      </c>
      <c r="J92" s="117">
        <v>9.6283610299999989</v>
      </c>
      <c r="K92" s="74">
        <f t="shared" si="7"/>
        <v>11.404233242591653</v>
      </c>
      <c r="L92" s="74" t="str">
        <f t="shared" si="8"/>
        <v/>
      </c>
    </row>
    <row r="93" spans="1:12" x14ac:dyDescent="0.2">
      <c r="A93" s="116" t="s">
        <v>1765</v>
      </c>
      <c r="B93" s="59" t="s">
        <v>1510</v>
      </c>
      <c r="C93" s="59" t="s">
        <v>875</v>
      </c>
      <c r="D93" s="116" t="s">
        <v>812</v>
      </c>
      <c r="E93" s="116" t="s">
        <v>998</v>
      </c>
      <c r="F93" s="117">
        <v>48.060526520000003</v>
      </c>
      <c r="G93" s="117">
        <f>VLOOKUP(B93, 'XTF Exchange Traded Funds'!$B$7:$G$1060, 6, FALSE)</f>
        <v>16.53659249</v>
      </c>
      <c r="H93" s="74">
        <f t="shared" si="6"/>
        <v>1.9063137734731712</v>
      </c>
      <c r="I93" s="117">
        <v>116.3325707995</v>
      </c>
      <c r="J93" s="117">
        <v>25.101401389999999</v>
      </c>
      <c r="K93" s="74">
        <f t="shared" si="7"/>
        <v>3.6345050219325623</v>
      </c>
      <c r="L93" s="74">
        <f t="shared" si="8"/>
        <v>2.4205429949064152</v>
      </c>
    </row>
    <row r="94" spans="1:12" x14ac:dyDescent="0.2">
      <c r="A94" s="116" t="s">
        <v>2842</v>
      </c>
      <c r="B94" s="59" t="s">
        <v>180</v>
      </c>
      <c r="C94" s="59" t="s">
        <v>875</v>
      </c>
      <c r="D94" s="116" t="s">
        <v>211</v>
      </c>
      <c r="E94" s="116" t="s">
        <v>998</v>
      </c>
      <c r="F94" s="117">
        <v>10.502581932</v>
      </c>
      <c r="G94" s="117">
        <f>VLOOKUP(B94, 'XTF Exchange Traded Funds'!$B$7:$G$1060, 6, FALSE)</f>
        <v>4.4903067879999998</v>
      </c>
      <c r="H94" s="74">
        <f t="shared" si="6"/>
        <v>1.3389452943543509</v>
      </c>
      <c r="I94" s="117">
        <v>116.19407224570099</v>
      </c>
      <c r="J94" s="117">
        <v>9.8690166300976507</v>
      </c>
      <c r="K94" s="74">
        <f t="shared" si="7"/>
        <v>10.773622094357671</v>
      </c>
      <c r="L94" s="74">
        <f t="shared" si="8"/>
        <v>11.063381652055746</v>
      </c>
    </row>
    <row r="95" spans="1:12" x14ac:dyDescent="0.2">
      <c r="A95" s="116" t="s">
        <v>2133</v>
      </c>
      <c r="B95" s="59" t="s">
        <v>338</v>
      </c>
      <c r="C95" s="59" t="s">
        <v>650</v>
      </c>
      <c r="D95" s="116" t="s">
        <v>211</v>
      </c>
      <c r="E95" s="116" t="s">
        <v>212</v>
      </c>
      <c r="F95" s="117">
        <v>32.251272432999997</v>
      </c>
      <c r="G95" s="117">
        <f>VLOOKUP(B95, 'XTF Exchange Traded Funds'!$B$7:$G$1060, 6, FALSE)</f>
        <v>12.770632486</v>
      </c>
      <c r="H95" s="74">
        <f t="shared" si="6"/>
        <v>1.5254248345456611</v>
      </c>
      <c r="I95" s="117">
        <v>112.57975428</v>
      </c>
      <c r="J95" s="117">
        <v>12.088050689999999</v>
      </c>
      <c r="K95" s="74">
        <f t="shared" si="7"/>
        <v>8.3133092478784114</v>
      </c>
      <c r="L95" s="74">
        <f t="shared" si="8"/>
        <v>3.4907073670931097</v>
      </c>
    </row>
    <row r="96" spans="1:12" x14ac:dyDescent="0.2">
      <c r="A96" s="116" t="s">
        <v>1662</v>
      </c>
      <c r="B96" s="59" t="s">
        <v>135</v>
      </c>
      <c r="C96" s="59" t="s">
        <v>650</v>
      </c>
      <c r="D96" s="116" t="s">
        <v>210</v>
      </c>
      <c r="E96" s="116" t="s">
        <v>998</v>
      </c>
      <c r="F96" s="117">
        <v>5.0771932290000006</v>
      </c>
      <c r="G96" s="117">
        <f>VLOOKUP(B96, 'XTF Exchange Traded Funds'!$B$7:$G$1060, 6, FALSE)</f>
        <v>13.558795678999999</v>
      </c>
      <c r="H96" s="74">
        <f t="shared" si="6"/>
        <v>-0.62554246341630404</v>
      </c>
      <c r="I96" s="117">
        <v>112.3637026</v>
      </c>
      <c r="J96" s="117">
        <v>36.486471770000001</v>
      </c>
      <c r="K96" s="74">
        <f t="shared" si="7"/>
        <v>2.0795990170907115</v>
      </c>
      <c r="L96" s="74">
        <f t="shared" si="8"/>
        <v>22.131066818217406</v>
      </c>
    </row>
    <row r="97" spans="1:12" x14ac:dyDescent="0.2">
      <c r="A97" s="116" t="s">
        <v>1742</v>
      </c>
      <c r="B97" s="59" t="s">
        <v>977</v>
      </c>
      <c r="C97" s="59" t="s">
        <v>875</v>
      </c>
      <c r="D97" s="116" t="s">
        <v>211</v>
      </c>
      <c r="E97" s="116" t="s">
        <v>212</v>
      </c>
      <c r="F97" s="117">
        <v>38.947935780000002</v>
      </c>
      <c r="G97" s="117">
        <f>VLOOKUP(B97, 'XTF Exchange Traded Funds'!$B$7:$G$1060, 6, FALSE)</f>
        <v>12.05495316</v>
      </c>
      <c r="H97" s="74">
        <f t="shared" si="6"/>
        <v>2.2308657912694869</v>
      </c>
      <c r="I97" s="117">
        <v>112.2200417532445</v>
      </c>
      <c r="J97" s="117">
        <v>244.66862236165198</v>
      </c>
      <c r="K97" s="74">
        <f t="shared" si="7"/>
        <v>-0.5413386454297</v>
      </c>
      <c r="L97" s="74">
        <f t="shared" si="8"/>
        <v>2.881283423776984</v>
      </c>
    </row>
    <row r="98" spans="1:12" x14ac:dyDescent="0.2">
      <c r="A98" s="116" t="s">
        <v>1760</v>
      </c>
      <c r="B98" s="59" t="s">
        <v>353</v>
      </c>
      <c r="C98" s="59" t="s">
        <v>875</v>
      </c>
      <c r="D98" s="116" t="s">
        <v>211</v>
      </c>
      <c r="E98" s="116" t="s">
        <v>212</v>
      </c>
      <c r="F98" s="117">
        <v>23.044517942000002</v>
      </c>
      <c r="G98" s="117">
        <f>VLOOKUP(B98, 'XTF Exchange Traded Funds'!$B$7:$G$1060, 6, FALSE)</f>
        <v>33.281641106000002</v>
      </c>
      <c r="H98" s="74">
        <f t="shared" si="6"/>
        <v>-0.30759069636606517</v>
      </c>
      <c r="I98" s="117">
        <v>111.34711997783499</v>
      </c>
      <c r="J98" s="117">
        <v>35.030423865816701</v>
      </c>
      <c r="K98" s="74">
        <f t="shared" si="7"/>
        <v>2.178583291037179</v>
      </c>
      <c r="L98" s="74">
        <f t="shared" si="8"/>
        <v>4.83182682571538</v>
      </c>
    </row>
    <row r="99" spans="1:12" x14ac:dyDescent="0.2">
      <c r="A99" s="116" t="s">
        <v>2276</v>
      </c>
      <c r="B99" s="59" t="s">
        <v>236</v>
      </c>
      <c r="C99" s="59" t="s">
        <v>872</v>
      </c>
      <c r="D99" s="116" t="s">
        <v>210</v>
      </c>
      <c r="E99" s="116" t="s">
        <v>998</v>
      </c>
      <c r="F99" s="117">
        <v>0.83786099999999997</v>
      </c>
      <c r="G99" s="117">
        <f>VLOOKUP(B99, 'XTF Exchange Traded Funds'!$B$7:$G$1060, 6, FALSE)</f>
        <v>0.12306539</v>
      </c>
      <c r="H99" s="74">
        <f t="shared" si="6"/>
        <v>5.8082586013825654</v>
      </c>
      <c r="I99" s="117">
        <v>110.94306847</v>
      </c>
      <c r="J99" s="117">
        <v>95.266447079999992</v>
      </c>
      <c r="K99" s="74">
        <f t="shared" si="7"/>
        <v>0.1645555373429175</v>
      </c>
      <c r="L99" s="74" t="str">
        <f t="shared" si="8"/>
        <v/>
      </c>
    </row>
    <row r="100" spans="1:12" x14ac:dyDescent="0.2">
      <c r="A100" s="116" t="s">
        <v>1781</v>
      </c>
      <c r="B100" s="59" t="s">
        <v>357</v>
      </c>
      <c r="C100" s="59" t="s">
        <v>875</v>
      </c>
      <c r="D100" s="116" t="s">
        <v>211</v>
      </c>
      <c r="E100" s="116" t="s">
        <v>212</v>
      </c>
      <c r="F100" s="117">
        <v>20.770882877999998</v>
      </c>
      <c r="G100" s="117">
        <f>VLOOKUP(B100, 'XTF Exchange Traded Funds'!$B$7:$G$1060, 6, FALSE)</f>
        <v>40.421424960000003</v>
      </c>
      <c r="H100" s="74">
        <f t="shared" si="6"/>
        <v>-0.48614174540966015</v>
      </c>
      <c r="I100" s="117">
        <v>110.86242673999999</v>
      </c>
      <c r="J100" s="117">
        <v>49.730990840000004</v>
      </c>
      <c r="K100" s="74">
        <f t="shared" si="7"/>
        <v>1.2292422665914446</v>
      </c>
      <c r="L100" s="74">
        <f t="shared" si="8"/>
        <v>5.3373959783588552</v>
      </c>
    </row>
    <row r="101" spans="1:12" x14ac:dyDescent="0.2">
      <c r="A101" s="116" t="s">
        <v>2198</v>
      </c>
      <c r="B101" s="59" t="s">
        <v>500</v>
      </c>
      <c r="C101" s="59" t="s">
        <v>875</v>
      </c>
      <c r="D101" s="116" t="s">
        <v>211</v>
      </c>
      <c r="E101" s="116" t="s">
        <v>212</v>
      </c>
      <c r="F101" s="117">
        <v>11.906879119999999</v>
      </c>
      <c r="G101" s="117">
        <f>VLOOKUP(B101, 'XTF Exchange Traded Funds'!$B$7:$G$1060, 6, FALSE)</f>
        <v>16.165284106000001</v>
      </c>
      <c r="H101" s="74">
        <f t="shared" si="6"/>
        <v>-0.26342902222296405</v>
      </c>
      <c r="I101" s="117">
        <v>110.01515714128301</v>
      </c>
      <c r="J101" s="117">
        <v>17.840957987917403</v>
      </c>
      <c r="K101" s="74">
        <f t="shared" si="7"/>
        <v>5.1664377672874737</v>
      </c>
      <c r="L101" s="74">
        <f t="shared" si="8"/>
        <v>9.2396299678973328</v>
      </c>
    </row>
    <row r="102" spans="1:12" x14ac:dyDescent="0.2">
      <c r="A102" s="116" t="s">
        <v>2230</v>
      </c>
      <c r="B102" s="59" t="s">
        <v>231</v>
      </c>
      <c r="C102" s="59" t="s">
        <v>872</v>
      </c>
      <c r="D102" s="116" t="s">
        <v>210</v>
      </c>
      <c r="E102" s="116" t="s">
        <v>998</v>
      </c>
      <c r="F102" s="117">
        <v>3.2491994399999999</v>
      </c>
      <c r="G102" s="117">
        <f>VLOOKUP(B102, 'XTF Exchange Traded Funds'!$B$7:$G$1060, 6, FALSE)</f>
        <v>9.2495134300000004</v>
      </c>
      <c r="H102" s="74">
        <f t="shared" si="6"/>
        <v>-0.64871671741548032</v>
      </c>
      <c r="I102" s="117">
        <v>109.72371921</v>
      </c>
      <c r="J102" s="117">
        <v>147.58688986999999</v>
      </c>
      <c r="K102" s="74">
        <f t="shared" si="7"/>
        <v>-0.25654833361792018</v>
      </c>
      <c r="L102" s="74">
        <f t="shared" si="8"/>
        <v>33.769462674165673</v>
      </c>
    </row>
    <row r="103" spans="1:12" x14ac:dyDescent="0.2">
      <c r="A103" s="116" t="s">
        <v>2152</v>
      </c>
      <c r="B103" s="59" t="s">
        <v>395</v>
      </c>
      <c r="C103" s="59" t="s">
        <v>875</v>
      </c>
      <c r="D103" s="116" t="s">
        <v>211</v>
      </c>
      <c r="E103" s="116" t="s">
        <v>212</v>
      </c>
      <c r="F103" s="117">
        <v>53.089054830999999</v>
      </c>
      <c r="G103" s="117">
        <f>VLOOKUP(B103, 'XTF Exchange Traded Funds'!$B$7:$G$1060, 6, FALSE)</f>
        <v>47.584825434000003</v>
      </c>
      <c r="H103" s="74">
        <f t="shared" ref="H103:H134" si="9">IF(ISERROR(F103/G103-1),"",IF((F103/G103-1)&gt;10000%,"",F103/G103-1))</f>
        <v>0.11567194681914605</v>
      </c>
      <c r="I103" s="117">
        <v>109.34115104999999</v>
      </c>
      <c r="J103" s="117">
        <v>279.12592417000002</v>
      </c>
      <c r="K103" s="74">
        <f t="shared" ref="K103:K134" si="10">IF(ISERROR(I103/J103-1),"",IF((I103/J103-1)&gt;10000%,"",I103/J103-1))</f>
        <v>-0.60827303527920829</v>
      </c>
      <c r="L103" s="74">
        <f t="shared" ref="L103:L134" si="11">IF(ISERROR(I103/F103),"",IF(I103/F103&gt;10000%,"",I103/F103))</f>
        <v>2.0595799152587855</v>
      </c>
    </row>
    <row r="104" spans="1:12" x14ac:dyDescent="0.2">
      <c r="A104" s="116" t="s">
        <v>1752</v>
      </c>
      <c r="B104" s="59" t="s">
        <v>18</v>
      </c>
      <c r="C104" s="59" t="s">
        <v>875</v>
      </c>
      <c r="D104" s="116" t="s">
        <v>211</v>
      </c>
      <c r="E104" s="116" t="s">
        <v>212</v>
      </c>
      <c r="F104" s="117">
        <v>46.426839460000004</v>
      </c>
      <c r="G104" s="117">
        <f>VLOOKUP(B104, 'XTF Exchange Traded Funds'!$B$7:$G$1060, 6, FALSE)</f>
        <v>33.065166236000003</v>
      </c>
      <c r="H104" s="74">
        <f t="shared" si="9"/>
        <v>0.40410119606331674</v>
      </c>
      <c r="I104" s="117">
        <v>109.20330889</v>
      </c>
      <c r="J104" s="117">
        <v>243.33436619999998</v>
      </c>
      <c r="K104" s="74">
        <f t="shared" si="10"/>
        <v>-0.5512211834466314</v>
      </c>
      <c r="L104" s="74">
        <f t="shared" si="11"/>
        <v>2.35215901319508</v>
      </c>
    </row>
    <row r="105" spans="1:12" x14ac:dyDescent="0.2">
      <c r="A105" s="116" t="s">
        <v>1625</v>
      </c>
      <c r="B105" s="59" t="s">
        <v>1452</v>
      </c>
      <c r="C105" s="59" t="s">
        <v>148</v>
      </c>
      <c r="D105" s="116" t="s">
        <v>211</v>
      </c>
      <c r="E105" s="116" t="s">
        <v>212</v>
      </c>
      <c r="F105" s="117">
        <v>26.664963</v>
      </c>
      <c r="G105" s="117">
        <f>VLOOKUP(B105, 'XTF Exchange Traded Funds'!$B$7:$G$1060, 6, FALSE)</f>
        <v>36.30304443</v>
      </c>
      <c r="H105" s="74">
        <f t="shared" si="9"/>
        <v>-0.26548961888263323</v>
      </c>
      <c r="I105" s="117">
        <v>107.5606553399725</v>
      </c>
      <c r="J105" s="117">
        <v>175.49056766351751</v>
      </c>
      <c r="K105" s="74">
        <f t="shared" si="10"/>
        <v>-0.38708583160886811</v>
      </c>
      <c r="L105" s="74">
        <f t="shared" si="11"/>
        <v>4.0337822835146069</v>
      </c>
    </row>
    <row r="106" spans="1:12" x14ac:dyDescent="0.2">
      <c r="A106" s="116" t="s">
        <v>2287</v>
      </c>
      <c r="B106" s="59" t="s">
        <v>229</v>
      </c>
      <c r="C106" s="59" t="s">
        <v>872</v>
      </c>
      <c r="D106" s="116" t="s">
        <v>210</v>
      </c>
      <c r="E106" s="116" t="s">
        <v>998</v>
      </c>
      <c r="F106" s="117">
        <v>5.6170205300000005</v>
      </c>
      <c r="G106" s="117">
        <f>VLOOKUP(B106, 'XTF Exchange Traded Funds'!$B$7:$G$1060, 6, FALSE)</f>
        <v>1.3927462500000001</v>
      </c>
      <c r="H106" s="74">
        <f t="shared" si="9"/>
        <v>3.0330537813331038</v>
      </c>
      <c r="I106" s="117">
        <v>104.36082656999999</v>
      </c>
      <c r="J106" s="117">
        <v>71.662540969999995</v>
      </c>
      <c r="K106" s="74">
        <f t="shared" si="10"/>
        <v>0.45628141505181108</v>
      </c>
      <c r="L106" s="74">
        <f t="shared" si="11"/>
        <v>18.579392048260857</v>
      </c>
    </row>
    <row r="107" spans="1:12" x14ac:dyDescent="0.2">
      <c r="A107" s="116" t="s">
        <v>2818</v>
      </c>
      <c r="B107" s="59" t="s">
        <v>930</v>
      </c>
      <c r="C107" s="59" t="s">
        <v>875</v>
      </c>
      <c r="D107" s="116" t="s">
        <v>812</v>
      </c>
      <c r="E107" s="116" t="s">
        <v>212</v>
      </c>
      <c r="F107" s="117">
        <v>50.923443413000001</v>
      </c>
      <c r="G107" s="117">
        <f>VLOOKUP(B107, 'XTF Exchange Traded Funds'!$B$7:$G$1060, 6, FALSE)</f>
        <v>44.544809443999995</v>
      </c>
      <c r="H107" s="74">
        <f t="shared" si="9"/>
        <v>0.14319589753816264</v>
      </c>
      <c r="I107" s="117">
        <v>104.122945901474</v>
      </c>
      <c r="J107" s="117">
        <v>169.25459248951501</v>
      </c>
      <c r="K107" s="74">
        <f t="shared" si="10"/>
        <v>-0.38481464892644368</v>
      </c>
      <c r="L107" s="74">
        <f t="shared" si="11"/>
        <v>2.0446957024687955</v>
      </c>
    </row>
    <row r="108" spans="1:12" x14ac:dyDescent="0.2">
      <c r="A108" s="116" t="s">
        <v>2470</v>
      </c>
      <c r="B108" s="59" t="s">
        <v>2471</v>
      </c>
      <c r="C108" s="59" t="s">
        <v>951</v>
      </c>
      <c r="D108" s="116" t="s">
        <v>211</v>
      </c>
      <c r="E108" s="116" t="s">
        <v>998</v>
      </c>
      <c r="F108" s="117">
        <v>5.5777586399999999</v>
      </c>
      <c r="G108" s="117">
        <f>VLOOKUP(B108, 'XTF Exchange Traded Funds'!$B$7:$G$1060, 6, FALSE)</f>
        <v>0.67536567000000003</v>
      </c>
      <c r="H108" s="74">
        <f t="shared" si="9"/>
        <v>7.2588720270605407</v>
      </c>
      <c r="I108" s="117">
        <v>101.5481264</v>
      </c>
      <c r="J108" s="117">
        <v>4.8087604000000006</v>
      </c>
      <c r="K108" s="74">
        <f t="shared" si="10"/>
        <v>20.11731880007995</v>
      </c>
      <c r="L108" s="74">
        <f t="shared" si="11"/>
        <v>18.205901860249728</v>
      </c>
    </row>
    <row r="109" spans="1:12" x14ac:dyDescent="0.2">
      <c r="A109" s="116" t="s">
        <v>2730</v>
      </c>
      <c r="B109" s="59" t="s">
        <v>139</v>
      </c>
      <c r="C109" s="59" t="s">
        <v>650</v>
      </c>
      <c r="D109" s="116" t="s">
        <v>210</v>
      </c>
      <c r="E109" s="116" t="s">
        <v>998</v>
      </c>
      <c r="F109" s="117">
        <v>22.071829478000002</v>
      </c>
      <c r="G109" s="117">
        <f>VLOOKUP(B109, 'XTF Exchange Traded Funds'!$B$7:$G$1060, 6, FALSE)</f>
        <v>26.732859826999999</v>
      </c>
      <c r="H109" s="74">
        <f t="shared" si="9"/>
        <v>-0.17435584442381247</v>
      </c>
      <c r="I109" s="117">
        <v>101.33566863999999</v>
      </c>
      <c r="J109" s="117">
        <v>38.273491460000002</v>
      </c>
      <c r="K109" s="74">
        <f t="shared" si="10"/>
        <v>1.6476724431035219</v>
      </c>
      <c r="L109" s="74">
        <f t="shared" si="11"/>
        <v>4.591176673460887</v>
      </c>
    </row>
    <row r="110" spans="1:12" x14ac:dyDescent="0.2">
      <c r="A110" s="116" t="s">
        <v>2151</v>
      </c>
      <c r="B110" s="59" t="s">
        <v>394</v>
      </c>
      <c r="C110" s="59" t="s">
        <v>875</v>
      </c>
      <c r="D110" s="116" t="s">
        <v>211</v>
      </c>
      <c r="E110" s="116" t="s">
        <v>212</v>
      </c>
      <c r="F110" s="117">
        <v>25.129918374000003</v>
      </c>
      <c r="G110" s="117">
        <f>VLOOKUP(B110, 'XTF Exchange Traded Funds'!$B$7:$G$1060, 6, FALSE)</f>
        <v>24.205541883000002</v>
      </c>
      <c r="H110" s="74">
        <f t="shared" si="9"/>
        <v>3.8188630333833018E-2</v>
      </c>
      <c r="I110" s="117">
        <v>99.934467380000001</v>
      </c>
      <c r="J110" s="117">
        <v>32.073981619999998</v>
      </c>
      <c r="K110" s="74">
        <f t="shared" si="10"/>
        <v>2.1157487263035977</v>
      </c>
      <c r="L110" s="74">
        <f t="shared" si="11"/>
        <v>3.9767127729071543</v>
      </c>
    </row>
    <row r="111" spans="1:12" x14ac:dyDescent="0.2">
      <c r="A111" s="116" t="s">
        <v>1657</v>
      </c>
      <c r="B111" s="59" t="s">
        <v>133</v>
      </c>
      <c r="C111" s="59" t="s">
        <v>650</v>
      </c>
      <c r="D111" s="116" t="s">
        <v>210</v>
      </c>
      <c r="E111" s="116" t="s">
        <v>998</v>
      </c>
      <c r="F111" s="117">
        <v>5.1853201530000002</v>
      </c>
      <c r="G111" s="117">
        <f>VLOOKUP(B111, 'XTF Exchange Traded Funds'!$B$7:$G$1060, 6, FALSE)</f>
        <v>2.0032837859999999</v>
      </c>
      <c r="H111" s="74">
        <f t="shared" si="9"/>
        <v>1.5884101839378637</v>
      </c>
      <c r="I111" s="117">
        <v>99.282983340000001</v>
      </c>
      <c r="J111" s="117">
        <v>84.244614530000007</v>
      </c>
      <c r="K111" s="74">
        <f t="shared" si="10"/>
        <v>0.17850836986908813</v>
      </c>
      <c r="L111" s="74">
        <f t="shared" si="11"/>
        <v>19.146934116027378</v>
      </c>
    </row>
    <row r="112" spans="1:12" x14ac:dyDescent="0.2">
      <c r="A112" s="116" t="s">
        <v>1749</v>
      </c>
      <c r="B112" s="59" t="s">
        <v>368</v>
      </c>
      <c r="C112" s="59" t="s">
        <v>875</v>
      </c>
      <c r="D112" s="116" t="s">
        <v>812</v>
      </c>
      <c r="E112" s="116" t="s">
        <v>212</v>
      </c>
      <c r="F112" s="117">
        <v>24.094264761000002</v>
      </c>
      <c r="G112" s="117">
        <f>VLOOKUP(B112, 'XTF Exchange Traded Funds'!$B$7:$G$1060, 6, FALSE)</f>
        <v>39.208564179</v>
      </c>
      <c r="H112" s="74">
        <f t="shared" si="9"/>
        <v>-0.38548464434959273</v>
      </c>
      <c r="I112" s="117">
        <v>99.243213730000008</v>
      </c>
      <c r="J112" s="117">
        <v>55.050174249999998</v>
      </c>
      <c r="K112" s="74">
        <f t="shared" si="10"/>
        <v>0.80277746768440084</v>
      </c>
      <c r="L112" s="74">
        <f t="shared" si="11"/>
        <v>4.1189558890644911</v>
      </c>
    </row>
    <row r="113" spans="1:12" x14ac:dyDescent="0.2">
      <c r="A113" s="116" t="s">
        <v>2877</v>
      </c>
      <c r="B113" s="59" t="s">
        <v>1595</v>
      </c>
      <c r="C113" s="59" t="s">
        <v>650</v>
      </c>
      <c r="D113" s="116" t="s">
        <v>211</v>
      </c>
      <c r="E113" s="116" t="s">
        <v>212</v>
      </c>
      <c r="F113" s="117">
        <v>3.8301795150000002</v>
      </c>
      <c r="G113" s="117">
        <f>VLOOKUP(B113, 'XTF Exchange Traded Funds'!$B$7:$G$1060, 6, FALSE)</f>
        <v>9.2717983430000004</v>
      </c>
      <c r="H113" s="74">
        <f t="shared" si="9"/>
        <v>-0.58690004103770232</v>
      </c>
      <c r="I113" s="117">
        <v>98.108117459999988</v>
      </c>
      <c r="J113" s="117">
        <v>9.3818206100000001</v>
      </c>
      <c r="K113" s="74">
        <f t="shared" si="10"/>
        <v>9.4572578754519583</v>
      </c>
      <c r="L113" s="74">
        <f t="shared" si="11"/>
        <v>25.614495893934617</v>
      </c>
    </row>
    <row r="114" spans="1:12" x14ac:dyDescent="0.2">
      <c r="A114" s="116" t="s">
        <v>1753</v>
      </c>
      <c r="B114" s="59" t="s">
        <v>1565</v>
      </c>
      <c r="C114" s="59" t="s">
        <v>875</v>
      </c>
      <c r="D114" s="116" t="s">
        <v>812</v>
      </c>
      <c r="E114" s="116" t="s">
        <v>212</v>
      </c>
      <c r="F114" s="117">
        <v>24.076223727000002</v>
      </c>
      <c r="G114" s="117">
        <f>VLOOKUP(B114, 'XTF Exchange Traded Funds'!$B$7:$G$1060, 6, FALSE)</f>
        <v>11.856679785000001</v>
      </c>
      <c r="H114" s="74">
        <f t="shared" si="9"/>
        <v>1.0306041964175385</v>
      </c>
      <c r="I114" s="117">
        <v>96.727502659999999</v>
      </c>
      <c r="J114" s="117">
        <v>73.529211349999997</v>
      </c>
      <c r="K114" s="74">
        <f t="shared" si="10"/>
        <v>0.31549762174893781</v>
      </c>
      <c r="L114" s="74">
        <f t="shared" si="11"/>
        <v>4.017552908495615</v>
      </c>
    </row>
    <row r="115" spans="1:12" x14ac:dyDescent="0.2">
      <c r="A115" s="116" t="s">
        <v>2174</v>
      </c>
      <c r="B115" s="59" t="s">
        <v>899</v>
      </c>
      <c r="C115" s="59" t="s">
        <v>875</v>
      </c>
      <c r="D115" s="116" t="s">
        <v>211</v>
      </c>
      <c r="E115" s="116" t="s">
        <v>212</v>
      </c>
      <c r="F115" s="117">
        <v>23.157387944</v>
      </c>
      <c r="G115" s="117">
        <f>VLOOKUP(B115, 'XTF Exchange Traded Funds'!$B$7:$G$1060, 6, FALSE)</f>
        <v>28.671200944999999</v>
      </c>
      <c r="H115" s="74">
        <f t="shared" si="9"/>
        <v>-0.19231189553507555</v>
      </c>
      <c r="I115" s="117">
        <v>96.31880074</v>
      </c>
      <c r="J115" s="117">
        <v>83.170299819999997</v>
      </c>
      <c r="K115" s="74">
        <f t="shared" si="10"/>
        <v>0.15809130120315107</v>
      </c>
      <c r="L115" s="74">
        <f t="shared" si="11"/>
        <v>4.1593119644115939</v>
      </c>
    </row>
    <row r="116" spans="1:12" x14ac:dyDescent="0.2">
      <c r="A116" s="116" t="s">
        <v>1663</v>
      </c>
      <c r="B116" s="59" t="s">
        <v>136</v>
      </c>
      <c r="C116" s="59" t="s">
        <v>650</v>
      </c>
      <c r="D116" s="116" t="s">
        <v>210</v>
      </c>
      <c r="E116" s="116" t="s">
        <v>998</v>
      </c>
      <c r="F116" s="117">
        <v>30.520028686</v>
      </c>
      <c r="G116" s="117">
        <f>VLOOKUP(B116, 'XTF Exchange Traded Funds'!$B$7:$G$1060, 6, FALSE)</f>
        <v>19.930773143</v>
      </c>
      <c r="H116" s="74">
        <f t="shared" si="9"/>
        <v>0.53130179481868778</v>
      </c>
      <c r="I116" s="117">
        <v>95.372766430000013</v>
      </c>
      <c r="J116" s="117">
        <v>41.773747700000001</v>
      </c>
      <c r="K116" s="74">
        <f t="shared" si="10"/>
        <v>1.2830790072972076</v>
      </c>
      <c r="L116" s="74">
        <f t="shared" si="11"/>
        <v>3.1249238790443519</v>
      </c>
    </row>
    <row r="117" spans="1:12" x14ac:dyDescent="0.2">
      <c r="A117" s="116" t="s">
        <v>1968</v>
      </c>
      <c r="B117" s="59" t="s">
        <v>91</v>
      </c>
      <c r="C117" s="59" t="s">
        <v>951</v>
      </c>
      <c r="D117" s="116" t="s">
        <v>211</v>
      </c>
      <c r="E117" s="116" t="s">
        <v>212</v>
      </c>
      <c r="F117" s="117">
        <v>25.601973229999999</v>
      </c>
      <c r="G117" s="117">
        <f>VLOOKUP(B117, 'XTF Exchange Traded Funds'!$B$7:$G$1060, 6, FALSE)</f>
        <v>9.4519166800000001</v>
      </c>
      <c r="H117" s="74">
        <f t="shared" si="9"/>
        <v>1.7086541382842575</v>
      </c>
      <c r="I117" s="117">
        <v>95.329891480000001</v>
      </c>
      <c r="J117" s="117">
        <v>52.484811950000001</v>
      </c>
      <c r="K117" s="74">
        <f t="shared" si="10"/>
        <v>0.81633291495483773</v>
      </c>
      <c r="L117" s="74">
        <f t="shared" si="11"/>
        <v>3.72353687833303</v>
      </c>
    </row>
    <row r="118" spans="1:12" x14ac:dyDescent="0.2">
      <c r="A118" s="116" t="s">
        <v>2478</v>
      </c>
      <c r="B118" s="59" t="s">
        <v>371</v>
      </c>
      <c r="C118" s="59" t="s">
        <v>875</v>
      </c>
      <c r="D118" s="116" t="s">
        <v>812</v>
      </c>
      <c r="E118" s="116" t="s">
        <v>212</v>
      </c>
      <c r="F118" s="117">
        <v>19.930115528000002</v>
      </c>
      <c r="G118" s="117">
        <f>VLOOKUP(B118, 'XTF Exchange Traded Funds'!$B$7:$G$1060, 6, FALSE)</f>
        <v>15.104138422</v>
      </c>
      <c r="H118" s="74">
        <f t="shared" si="9"/>
        <v>0.3195135645056526</v>
      </c>
      <c r="I118" s="117">
        <v>91.79672746</v>
      </c>
      <c r="J118" s="117">
        <v>44.668013719999998</v>
      </c>
      <c r="K118" s="74">
        <f t="shared" si="10"/>
        <v>1.0550886375970245</v>
      </c>
      <c r="L118" s="74">
        <f t="shared" si="11"/>
        <v>4.6059305241374009</v>
      </c>
    </row>
    <row r="119" spans="1:12" x14ac:dyDescent="0.2">
      <c r="A119" s="116" t="s">
        <v>1770</v>
      </c>
      <c r="B119" s="59" t="s">
        <v>20</v>
      </c>
      <c r="C119" s="59" t="s">
        <v>875</v>
      </c>
      <c r="D119" s="116" t="s">
        <v>812</v>
      </c>
      <c r="E119" s="116" t="s">
        <v>212</v>
      </c>
      <c r="F119" s="117">
        <v>17.001029952</v>
      </c>
      <c r="G119" s="117">
        <f>VLOOKUP(B119, 'XTF Exchange Traded Funds'!$B$7:$G$1060, 6, FALSE)</f>
        <v>13.168117649000001</v>
      </c>
      <c r="H119" s="74">
        <f t="shared" si="9"/>
        <v>0.29107518668707177</v>
      </c>
      <c r="I119" s="117">
        <v>91.673435580000003</v>
      </c>
      <c r="J119" s="117">
        <v>35.016224136629702</v>
      </c>
      <c r="K119" s="74">
        <f t="shared" si="10"/>
        <v>1.6180274384325304</v>
      </c>
      <c r="L119" s="74">
        <f t="shared" si="11"/>
        <v>5.3922283437431124</v>
      </c>
    </row>
    <row r="120" spans="1:12" x14ac:dyDescent="0.2">
      <c r="A120" s="116" t="s">
        <v>2625</v>
      </c>
      <c r="B120" s="59" t="s">
        <v>543</v>
      </c>
      <c r="C120" s="59" t="s">
        <v>874</v>
      </c>
      <c r="D120" s="116" t="s">
        <v>210</v>
      </c>
      <c r="E120" s="116" t="s">
        <v>998</v>
      </c>
      <c r="F120" s="117">
        <v>55.136364727</v>
      </c>
      <c r="G120" s="117">
        <f>VLOOKUP(B120, 'XTF Exchange Traded Funds'!$B$7:$G$1060, 6, FALSE)</f>
        <v>98.780435264000005</v>
      </c>
      <c r="H120" s="74">
        <f t="shared" si="9"/>
        <v>-0.44182909723324382</v>
      </c>
      <c r="I120" s="117">
        <v>91.237519219999996</v>
      </c>
      <c r="J120" s="117">
        <v>112.50711312999999</v>
      </c>
      <c r="K120" s="74">
        <f t="shared" si="10"/>
        <v>-0.18905110368820288</v>
      </c>
      <c r="L120" s="74">
        <f t="shared" si="11"/>
        <v>1.6547612391885067</v>
      </c>
    </row>
    <row r="121" spans="1:12" x14ac:dyDescent="0.2">
      <c r="A121" s="116" t="s">
        <v>2380</v>
      </c>
      <c r="B121" s="59" t="s">
        <v>1714</v>
      </c>
      <c r="C121" s="59" t="s">
        <v>870</v>
      </c>
      <c r="D121" s="116" t="s">
        <v>210</v>
      </c>
      <c r="E121" s="116" t="s">
        <v>2912</v>
      </c>
      <c r="F121" s="117">
        <v>24.636875677999999</v>
      </c>
      <c r="G121" s="117">
        <f>VLOOKUP(B121, 'XTF Exchange Traded Funds'!$B$7:$G$1060, 6, FALSE)</f>
        <v>18.530271437</v>
      </c>
      <c r="H121" s="74">
        <f t="shared" si="9"/>
        <v>0.32954747920242244</v>
      </c>
      <c r="I121" s="117">
        <v>91.128212079999997</v>
      </c>
      <c r="J121" s="117">
        <v>8.8650571099999986</v>
      </c>
      <c r="K121" s="74">
        <f t="shared" si="10"/>
        <v>9.2794839276562779</v>
      </c>
      <c r="L121" s="74">
        <f t="shared" si="11"/>
        <v>3.6988542407337306</v>
      </c>
    </row>
    <row r="122" spans="1:12" x14ac:dyDescent="0.2">
      <c r="A122" s="116" t="s">
        <v>2184</v>
      </c>
      <c r="B122" s="59" t="s">
        <v>2185</v>
      </c>
      <c r="C122" s="116" t="s">
        <v>650</v>
      </c>
      <c r="D122" s="116" t="s">
        <v>812</v>
      </c>
      <c r="E122" s="116" t="s">
        <v>998</v>
      </c>
      <c r="F122" s="117">
        <v>24.560624499999999</v>
      </c>
      <c r="G122" s="117">
        <f>VLOOKUP(B122, 'XTF Exchange Traded Funds'!$B$7:$G$1060, 6, FALSE)</f>
        <v>9.8455862599999993</v>
      </c>
      <c r="H122" s="74">
        <f t="shared" si="9"/>
        <v>1.4945822271430691</v>
      </c>
      <c r="I122" s="117">
        <v>88.241840859999996</v>
      </c>
      <c r="J122" s="117">
        <v>69.38303993000001</v>
      </c>
      <c r="K122" s="74">
        <f t="shared" si="10"/>
        <v>0.2718070720024155</v>
      </c>
      <c r="L122" s="74">
        <f t="shared" si="11"/>
        <v>3.5928174733504843</v>
      </c>
    </row>
    <row r="123" spans="1:12" x14ac:dyDescent="0.2">
      <c r="A123" s="116" t="s">
        <v>2726</v>
      </c>
      <c r="B123" s="59" t="s">
        <v>1900</v>
      </c>
      <c r="C123" s="59" t="s">
        <v>1897</v>
      </c>
      <c r="D123" s="116" t="s">
        <v>210</v>
      </c>
      <c r="E123" s="116" t="s">
        <v>998</v>
      </c>
      <c r="F123" s="117">
        <v>37.221162840000005</v>
      </c>
      <c r="G123" s="117">
        <f>VLOOKUP(B123, 'XTF Exchange Traded Funds'!$B$7:$G$1060, 6, FALSE)</f>
        <v>31.342821019999999</v>
      </c>
      <c r="H123" s="74">
        <f t="shared" si="9"/>
        <v>0.18754986401029461</v>
      </c>
      <c r="I123" s="117">
        <v>86.146321029999996</v>
      </c>
      <c r="J123" s="117">
        <v>170.75369634</v>
      </c>
      <c r="K123" s="74">
        <f t="shared" si="10"/>
        <v>-0.49549366791763128</v>
      </c>
      <c r="L123" s="74">
        <f t="shared" si="11"/>
        <v>2.3144446453838943</v>
      </c>
    </row>
    <row r="124" spans="1:12" x14ac:dyDescent="0.2">
      <c r="A124" s="116" t="s">
        <v>1655</v>
      </c>
      <c r="B124" s="59" t="s">
        <v>137</v>
      </c>
      <c r="C124" s="59" t="s">
        <v>650</v>
      </c>
      <c r="D124" s="116" t="s">
        <v>210</v>
      </c>
      <c r="E124" s="116" t="s">
        <v>998</v>
      </c>
      <c r="F124" s="117">
        <v>13.87482616</v>
      </c>
      <c r="G124" s="117">
        <f>VLOOKUP(B124, 'XTF Exchange Traded Funds'!$B$7:$G$1060, 6, FALSE)</f>
        <v>17.073639489999998</v>
      </c>
      <c r="H124" s="74">
        <f t="shared" si="9"/>
        <v>-0.18735392251157335</v>
      </c>
      <c r="I124" s="117">
        <v>84.924404390000007</v>
      </c>
      <c r="J124" s="117">
        <v>11.319323460000001</v>
      </c>
      <c r="K124" s="74">
        <f t="shared" si="10"/>
        <v>6.5026042581170298</v>
      </c>
      <c r="L124" s="74">
        <f t="shared" si="11"/>
        <v>6.1207544808619074</v>
      </c>
    </row>
    <row r="125" spans="1:12" x14ac:dyDescent="0.2">
      <c r="A125" s="116" t="s">
        <v>2553</v>
      </c>
      <c r="B125" s="59" t="s">
        <v>774</v>
      </c>
      <c r="C125" s="59" t="s">
        <v>876</v>
      </c>
      <c r="D125" s="116" t="s">
        <v>210</v>
      </c>
      <c r="E125" s="116" t="s">
        <v>998</v>
      </c>
      <c r="F125" s="117">
        <v>30.227569089999999</v>
      </c>
      <c r="G125" s="117">
        <f>VLOOKUP(B125, 'XTF Exchange Traded Funds'!$B$7:$G$1060, 6, FALSE)</f>
        <v>11.187831135</v>
      </c>
      <c r="H125" s="74">
        <f t="shared" si="9"/>
        <v>1.7018256465666615</v>
      </c>
      <c r="I125" s="117">
        <v>84.233122609999995</v>
      </c>
      <c r="J125" s="117">
        <v>1.8685631999999999</v>
      </c>
      <c r="K125" s="74">
        <f t="shared" si="10"/>
        <v>44.079086760351487</v>
      </c>
      <c r="L125" s="74">
        <f t="shared" si="11"/>
        <v>2.7866323738836916</v>
      </c>
    </row>
    <row r="126" spans="1:12" x14ac:dyDescent="0.2">
      <c r="A126" s="116" t="s">
        <v>1768</v>
      </c>
      <c r="B126" s="59" t="s">
        <v>351</v>
      </c>
      <c r="C126" s="59" t="s">
        <v>875</v>
      </c>
      <c r="D126" s="116" t="s">
        <v>812</v>
      </c>
      <c r="E126" s="116" t="s">
        <v>212</v>
      </c>
      <c r="F126" s="117">
        <v>15.777980475</v>
      </c>
      <c r="G126" s="117">
        <f>VLOOKUP(B126, 'XTF Exchange Traded Funds'!$B$7:$G$1060, 6, FALSE)</f>
        <v>18.027808467</v>
      </c>
      <c r="H126" s="74">
        <f t="shared" si="9"/>
        <v>-0.12479764227129009</v>
      </c>
      <c r="I126" s="117">
        <v>83.612800149009502</v>
      </c>
      <c r="J126" s="117">
        <v>303.39434840646351</v>
      </c>
      <c r="K126" s="74">
        <f t="shared" si="10"/>
        <v>-0.724408840875995</v>
      </c>
      <c r="L126" s="74">
        <f t="shared" si="11"/>
        <v>5.2993347457548747</v>
      </c>
    </row>
    <row r="127" spans="1:12" x14ac:dyDescent="0.2">
      <c r="A127" s="116" t="s">
        <v>1678</v>
      </c>
      <c r="B127" s="59" t="s">
        <v>646</v>
      </c>
      <c r="C127" s="59" t="s">
        <v>650</v>
      </c>
      <c r="D127" s="116" t="s">
        <v>210</v>
      </c>
      <c r="E127" s="116" t="s">
        <v>998</v>
      </c>
      <c r="F127" s="117">
        <v>18.422051410000002</v>
      </c>
      <c r="G127" s="117">
        <f>VLOOKUP(B127, 'XTF Exchange Traded Funds'!$B$7:$G$1060, 6, FALSE)</f>
        <v>4.2398412699999994</v>
      </c>
      <c r="H127" s="74">
        <f t="shared" si="9"/>
        <v>3.3449861060482586</v>
      </c>
      <c r="I127" s="117">
        <v>83.194027140000003</v>
      </c>
      <c r="J127" s="117">
        <v>1.4771866200000001</v>
      </c>
      <c r="K127" s="74">
        <f t="shared" si="10"/>
        <v>55.319239569066767</v>
      </c>
      <c r="L127" s="74">
        <f t="shared" si="11"/>
        <v>4.516002332663124</v>
      </c>
    </row>
    <row r="128" spans="1:12" x14ac:dyDescent="0.2">
      <c r="A128" s="116" t="s">
        <v>2916</v>
      </c>
      <c r="B128" s="59" t="s">
        <v>2917</v>
      </c>
      <c r="C128" s="59" t="s">
        <v>650</v>
      </c>
      <c r="D128" s="116" t="s">
        <v>210</v>
      </c>
      <c r="E128" s="116" t="s">
        <v>998</v>
      </c>
      <c r="F128" s="117">
        <v>6.6861444199999998</v>
      </c>
      <c r="G128" s="117">
        <f>VLOOKUP(B128, 'XTF Exchange Traded Funds'!$B$7:$G$1060, 6, FALSE)</f>
        <v>13.11086792</v>
      </c>
      <c r="H128" s="74">
        <f t="shared" si="9"/>
        <v>-0.49003037321422427</v>
      </c>
      <c r="I128" s="117">
        <v>81.843735690000003</v>
      </c>
      <c r="J128" s="117">
        <v>18.14001554</v>
      </c>
      <c r="K128" s="74">
        <f t="shared" si="10"/>
        <v>3.5117786977375438</v>
      </c>
      <c r="L128" s="74">
        <f t="shared" si="11"/>
        <v>12.24079687019384</v>
      </c>
    </row>
    <row r="129" spans="1:12" x14ac:dyDescent="0.2">
      <c r="A129" s="116" t="s">
        <v>1804</v>
      </c>
      <c r="B129" s="59" t="s">
        <v>356</v>
      </c>
      <c r="C129" s="59" t="s">
        <v>875</v>
      </c>
      <c r="D129" s="116" t="s">
        <v>211</v>
      </c>
      <c r="E129" s="116" t="s">
        <v>212</v>
      </c>
      <c r="F129" s="117">
        <v>15.739292661</v>
      </c>
      <c r="G129" s="117">
        <f>VLOOKUP(B129, 'XTF Exchange Traded Funds'!$B$7:$G$1060, 6, FALSE)</f>
        <v>6.1675469930000002</v>
      </c>
      <c r="H129" s="74">
        <f t="shared" si="9"/>
        <v>1.5519534231135448</v>
      </c>
      <c r="I129" s="117">
        <v>80.145569590000008</v>
      </c>
      <c r="J129" s="117">
        <v>239.46820221000002</v>
      </c>
      <c r="K129" s="74">
        <f t="shared" si="10"/>
        <v>-0.66531853143609898</v>
      </c>
      <c r="L129" s="74">
        <f t="shared" si="11"/>
        <v>5.0920693398497319</v>
      </c>
    </row>
    <row r="130" spans="1:12" x14ac:dyDescent="0.2">
      <c r="A130" s="116" t="s">
        <v>1878</v>
      </c>
      <c r="B130" s="59" t="s">
        <v>37</v>
      </c>
      <c r="C130" s="59" t="s">
        <v>1861</v>
      </c>
      <c r="D130" s="116" t="s">
        <v>211</v>
      </c>
      <c r="E130" s="116" t="s">
        <v>212</v>
      </c>
      <c r="F130" s="117">
        <v>64.600500210999996</v>
      </c>
      <c r="G130" s="117">
        <f>VLOOKUP(B130, 'XTF Exchange Traded Funds'!$B$7:$G$1060, 6, FALSE)</f>
        <v>23.506512043000001</v>
      </c>
      <c r="H130" s="74">
        <f t="shared" si="9"/>
        <v>1.7481959081308012</v>
      </c>
      <c r="I130" s="117">
        <v>79.31362172</v>
      </c>
      <c r="J130" s="117">
        <v>131.28613697</v>
      </c>
      <c r="K130" s="74">
        <f t="shared" si="10"/>
        <v>-0.395872073392457</v>
      </c>
      <c r="L130" s="74">
        <f t="shared" si="11"/>
        <v>1.2277555353432805</v>
      </c>
    </row>
    <row r="131" spans="1:12" x14ac:dyDescent="0.2">
      <c r="A131" s="116" t="s">
        <v>1735</v>
      </c>
      <c r="B131" s="59" t="s">
        <v>367</v>
      </c>
      <c r="C131" s="59" t="s">
        <v>875</v>
      </c>
      <c r="D131" s="116" t="s">
        <v>211</v>
      </c>
      <c r="E131" s="116" t="s">
        <v>212</v>
      </c>
      <c r="F131" s="117">
        <v>16.745357845000001</v>
      </c>
      <c r="G131" s="117">
        <f>VLOOKUP(B131, 'XTF Exchange Traded Funds'!$B$7:$G$1060, 6, FALSE)</f>
        <v>20.531021350000003</v>
      </c>
      <c r="H131" s="74">
        <f t="shared" si="9"/>
        <v>-0.18438749054245185</v>
      </c>
      <c r="I131" s="117">
        <v>78.574919819999991</v>
      </c>
      <c r="J131" s="117">
        <v>31.105695770000001</v>
      </c>
      <c r="K131" s="74">
        <f t="shared" si="10"/>
        <v>1.5260621206159244</v>
      </c>
      <c r="L131" s="74">
        <f t="shared" si="11"/>
        <v>4.6923404412920142</v>
      </c>
    </row>
    <row r="132" spans="1:12" x14ac:dyDescent="0.2">
      <c r="A132" s="116" t="s">
        <v>2641</v>
      </c>
      <c r="B132" s="59" t="s">
        <v>2642</v>
      </c>
      <c r="C132" s="59" t="s">
        <v>1897</v>
      </c>
      <c r="D132" s="116" t="s">
        <v>812</v>
      </c>
      <c r="E132" s="116" t="s">
        <v>998</v>
      </c>
      <c r="F132" s="117">
        <v>6.5653127199999997</v>
      </c>
      <c r="G132" s="117">
        <f>VLOOKUP(B132, 'XTF Exchange Traded Funds'!$B$7:$G$1060, 6, FALSE)</f>
        <v>5.6437158899999993</v>
      </c>
      <c r="H132" s="74">
        <f t="shared" si="9"/>
        <v>0.16329610631764102</v>
      </c>
      <c r="I132" s="117">
        <v>76.578517179903002</v>
      </c>
      <c r="J132" s="117">
        <v>25.443286230000002</v>
      </c>
      <c r="K132" s="74">
        <f t="shared" si="10"/>
        <v>2.009773049269469</v>
      </c>
      <c r="L132" s="74">
        <f t="shared" si="11"/>
        <v>11.664108085304276</v>
      </c>
    </row>
    <row r="133" spans="1:12" x14ac:dyDescent="0.2">
      <c r="A133" s="116" t="s">
        <v>2632</v>
      </c>
      <c r="B133" s="59" t="s">
        <v>170</v>
      </c>
      <c r="C133" s="59" t="s">
        <v>875</v>
      </c>
      <c r="D133" s="116" t="s">
        <v>211</v>
      </c>
      <c r="E133" s="116" t="s">
        <v>998</v>
      </c>
      <c r="F133" s="117">
        <v>15.755779112999999</v>
      </c>
      <c r="G133" s="117">
        <f>VLOOKUP(B133, 'XTF Exchange Traded Funds'!$B$7:$G$1060, 6, FALSE)</f>
        <v>17.516213631999999</v>
      </c>
      <c r="H133" s="74">
        <f t="shared" si="9"/>
        <v>-0.10050314274449701</v>
      </c>
      <c r="I133" s="117">
        <v>76.495087920000003</v>
      </c>
      <c r="J133" s="117">
        <v>56.881826880000006</v>
      </c>
      <c r="K133" s="74">
        <f t="shared" si="10"/>
        <v>0.34480715750175972</v>
      </c>
      <c r="L133" s="74">
        <f t="shared" si="11"/>
        <v>4.8550495263597826</v>
      </c>
    </row>
    <row r="134" spans="1:12" x14ac:dyDescent="0.2">
      <c r="A134" s="116" t="s">
        <v>1857</v>
      </c>
      <c r="B134" s="59" t="s">
        <v>1858</v>
      </c>
      <c r="C134" s="59" t="s">
        <v>875</v>
      </c>
      <c r="D134" s="116" t="s">
        <v>812</v>
      </c>
      <c r="E134" s="116" t="s">
        <v>212</v>
      </c>
      <c r="F134" s="117">
        <v>6.95191377</v>
      </c>
      <c r="G134" s="117">
        <f>VLOOKUP(B134, 'XTF Exchange Traded Funds'!$B$7:$G$1060, 6, FALSE)</f>
        <v>7.8737134699999993</v>
      </c>
      <c r="H134" s="74">
        <f t="shared" si="9"/>
        <v>-0.11707305625384912</v>
      </c>
      <c r="I134" s="117">
        <v>76.425311349999987</v>
      </c>
      <c r="J134" s="117">
        <v>34.596695560000001</v>
      </c>
      <c r="K134" s="74">
        <f t="shared" si="10"/>
        <v>1.2090349992373661</v>
      </c>
      <c r="L134" s="74">
        <f t="shared" si="11"/>
        <v>10.993420499518075</v>
      </c>
    </row>
    <row r="135" spans="1:12" x14ac:dyDescent="0.2">
      <c r="A135" s="116" t="s">
        <v>1661</v>
      </c>
      <c r="B135" s="59" t="s">
        <v>132</v>
      </c>
      <c r="C135" s="59" t="s">
        <v>650</v>
      </c>
      <c r="D135" s="116" t="s">
        <v>210</v>
      </c>
      <c r="E135" s="116" t="s">
        <v>998</v>
      </c>
      <c r="F135" s="117">
        <v>21.122251625999997</v>
      </c>
      <c r="G135" s="117">
        <f>VLOOKUP(B135, 'XTF Exchange Traded Funds'!$B$7:$G$1060, 6, FALSE)</f>
        <v>15.483063937000001</v>
      </c>
      <c r="H135" s="74">
        <f t="shared" ref="H135:H166" si="12">IF(ISERROR(F135/G135-1),"",IF((F135/G135-1)&gt;10000%,"",F135/G135-1))</f>
        <v>0.36421652148086681</v>
      </c>
      <c r="I135" s="117">
        <v>75.677089719999998</v>
      </c>
      <c r="J135" s="117">
        <v>185.13018269</v>
      </c>
      <c r="K135" s="74">
        <f t="shared" ref="K135:K166" si="13">IF(ISERROR(I135/J135-1),"",IF((I135/J135-1)&gt;10000%,"",I135/J135-1))</f>
        <v>-0.59122230302812873</v>
      </c>
      <c r="L135" s="74">
        <f t="shared" ref="L135:L166" si="14">IF(ISERROR(I135/F135),"",IF(I135/F135&gt;10000%,"",I135/F135))</f>
        <v>3.5828135683625155</v>
      </c>
    </row>
    <row r="136" spans="1:12" x14ac:dyDescent="0.2">
      <c r="A136" s="116" t="s">
        <v>2715</v>
      </c>
      <c r="B136" s="59" t="s">
        <v>1572</v>
      </c>
      <c r="C136" s="59" t="s">
        <v>650</v>
      </c>
      <c r="D136" s="116" t="s">
        <v>211</v>
      </c>
      <c r="E136" s="116" t="s">
        <v>998</v>
      </c>
      <c r="F136" s="117">
        <v>1.525228061</v>
      </c>
      <c r="G136" s="117">
        <f>VLOOKUP(B136, 'XTF Exchange Traded Funds'!$B$7:$G$1060, 6, FALSE)</f>
        <v>2.6951477989999999</v>
      </c>
      <c r="H136" s="74">
        <f t="shared" si="12"/>
        <v>-0.43408370347410397</v>
      </c>
      <c r="I136" s="117">
        <v>74.706801489999989</v>
      </c>
      <c r="J136" s="117">
        <v>3.7789790999999999</v>
      </c>
      <c r="K136" s="74">
        <f t="shared" si="13"/>
        <v>18.769043308548596</v>
      </c>
      <c r="L136" s="74">
        <f t="shared" si="14"/>
        <v>48.980741569243911</v>
      </c>
    </row>
    <row r="137" spans="1:12" x14ac:dyDescent="0.2">
      <c r="A137" s="116" t="s">
        <v>1962</v>
      </c>
      <c r="B137" s="59" t="s">
        <v>1382</v>
      </c>
      <c r="C137" s="59" t="s">
        <v>951</v>
      </c>
      <c r="D137" s="116" t="s">
        <v>211</v>
      </c>
      <c r="E137" s="116" t="s">
        <v>212</v>
      </c>
      <c r="F137" s="117">
        <v>48.401952030000004</v>
      </c>
      <c r="G137" s="117">
        <f>VLOOKUP(B137, 'XTF Exchange Traded Funds'!$B$7:$G$1060, 6, FALSE)</f>
        <v>15.446119119999999</v>
      </c>
      <c r="H137" s="74">
        <f t="shared" si="12"/>
        <v>2.1335995568833868</v>
      </c>
      <c r="I137" s="117">
        <v>72.560950819999988</v>
      </c>
      <c r="J137" s="117">
        <v>5.3241055700000004</v>
      </c>
      <c r="K137" s="74">
        <f t="shared" si="13"/>
        <v>12.628758833946259</v>
      </c>
      <c r="L137" s="74">
        <f t="shared" si="14"/>
        <v>1.499132736940568</v>
      </c>
    </row>
    <row r="138" spans="1:12" x14ac:dyDescent="0.2">
      <c r="A138" s="116" t="s">
        <v>1639</v>
      </c>
      <c r="B138" s="59" t="s">
        <v>1640</v>
      </c>
      <c r="C138" s="59" t="s">
        <v>148</v>
      </c>
      <c r="D138" s="116" t="s">
        <v>211</v>
      </c>
      <c r="E138" s="116" t="s">
        <v>998</v>
      </c>
      <c r="F138" s="117">
        <v>37.743320619999999</v>
      </c>
      <c r="G138" s="117">
        <f>VLOOKUP(B138, 'XTF Exchange Traded Funds'!$B$7:$G$1060, 6, FALSE)</f>
        <v>17.593419340000001</v>
      </c>
      <c r="H138" s="74">
        <f t="shared" si="12"/>
        <v>1.1453089868771351</v>
      </c>
      <c r="I138" s="117">
        <v>70.992889359999992</v>
      </c>
      <c r="J138" s="117">
        <v>20.76094715</v>
      </c>
      <c r="K138" s="74">
        <f t="shared" si="13"/>
        <v>2.419540006872952</v>
      </c>
      <c r="L138" s="74">
        <f t="shared" si="14"/>
        <v>1.8809391488034894</v>
      </c>
    </row>
    <row r="139" spans="1:12" x14ac:dyDescent="0.2">
      <c r="A139" s="116" t="s">
        <v>2065</v>
      </c>
      <c r="B139" s="59" t="s">
        <v>378</v>
      </c>
      <c r="C139" s="59" t="s">
        <v>871</v>
      </c>
      <c r="D139" s="116" t="s">
        <v>210</v>
      </c>
      <c r="E139" s="116" t="s">
        <v>998</v>
      </c>
      <c r="F139" s="117">
        <v>10.784546527</v>
      </c>
      <c r="G139" s="117">
        <f>VLOOKUP(B139, 'XTF Exchange Traded Funds'!$B$7:$G$1060, 6, FALSE)</f>
        <v>1.4958583649999999</v>
      </c>
      <c r="H139" s="74">
        <f t="shared" si="12"/>
        <v>6.2096040503139482</v>
      </c>
      <c r="I139" s="117">
        <v>70.495738150000008</v>
      </c>
      <c r="J139" s="117">
        <v>13.86794405</v>
      </c>
      <c r="K139" s="74">
        <f t="shared" si="13"/>
        <v>4.0833589965341694</v>
      </c>
      <c r="L139" s="74">
        <f t="shared" si="14"/>
        <v>6.5367364286952752</v>
      </c>
    </row>
    <row r="140" spans="1:12" x14ac:dyDescent="0.2">
      <c r="A140" s="116" t="s">
        <v>2245</v>
      </c>
      <c r="B140" s="59" t="s">
        <v>360</v>
      </c>
      <c r="C140" s="59" t="s">
        <v>1861</v>
      </c>
      <c r="D140" s="116" t="s">
        <v>211</v>
      </c>
      <c r="E140" s="116" t="s">
        <v>212</v>
      </c>
      <c r="F140" s="117">
        <v>40.631003749999998</v>
      </c>
      <c r="G140" s="117">
        <f>VLOOKUP(B140, 'XTF Exchange Traded Funds'!$B$7:$G$1060, 6, FALSE)</f>
        <v>5.75572719</v>
      </c>
      <c r="H140" s="74">
        <f t="shared" si="12"/>
        <v>6.059230295103684</v>
      </c>
      <c r="I140" s="117">
        <v>67.064583589999998</v>
      </c>
      <c r="J140" s="117">
        <v>7.10461498</v>
      </c>
      <c r="K140" s="74">
        <f t="shared" si="13"/>
        <v>8.4395802979882237</v>
      </c>
      <c r="L140" s="74">
        <f t="shared" si="14"/>
        <v>1.6505765893120472</v>
      </c>
    </row>
    <row r="141" spans="1:12" x14ac:dyDescent="0.2">
      <c r="A141" s="116" t="s">
        <v>2037</v>
      </c>
      <c r="B141" s="59" t="s">
        <v>22</v>
      </c>
      <c r="C141" s="59" t="s">
        <v>871</v>
      </c>
      <c r="D141" s="116" t="s">
        <v>210</v>
      </c>
      <c r="E141" s="116" t="s">
        <v>998</v>
      </c>
      <c r="F141" s="117">
        <v>11.792538929999999</v>
      </c>
      <c r="G141" s="117">
        <f>VLOOKUP(B141, 'XTF Exchange Traded Funds'!$B$7:$G$1060, 6, FALSE)</f>
        <v>9.7718894600000006</v>
      </c>
      <c r="H141" s="74">
        <f t="shared" si="12"/>
        <v>0.20678185915541447</v>
      </c>
      <c r="I141" s="117">
        <v>66.240769037142002</v>
      </c>
      <c r="J141" s="117">
        <v>36.801215331992353</v>
      </c>
      <c r="K141" s="74">
        <f t="shared" si="13"/>
        <v>0.79996145343485447</v>
      </c>
      <c r="L141" s="74">
        <f t="shared" si="14"/>
        <v>5.6171762018632574</v>
      </c>
    </row>
    <row r="142" spans="1:12" x14ac:dyDescent="0.2">
      <c r="A142" s="116" t="s">
        <v>2222</v>
      </c>
      <c r="B142" s="59" t="s">
        <v>117</v>
      </c>
      <c r="C142" s="59" t="s">
        <v>650</v>
      </c>
      <c r="D142" s="116" t="s">
        <v>210</v>
      </c>
      <c r="E142" s="116" t="s">
        <v>212</v>
      </c>
      <c r="F142" s="117">
        <v>27.141824118000002</v>
      </c>
      <c r="G142" s="117">
        <f>VLOOKUP(B142, 'XTF Exchange Traded Funds'!$B$7:$G$1060, 6, FALSE)</f>
        <v>34.014574693000007</v>
      </c>
      <c r="H142" s="74">
        <f t="shared" si="12"/>
        <v>-0.20205310920481312</v>
      </c>
      <c r="I142" s="117">
        <v>65.918599790000002</v>
      </c>
      <c r="J142" s="117">
        <v>153.76282219999999</v>
      </c>
      <c r="K142" s="74">
        <f t="shared" si="13"/>
        <v>-0.57129689188288058</v>
      </c>
      <c r="L142" s="74">
        <f t="shared" si="14"/>
        <v>2.4286724246467979</v>
      </c>
    </row>
    <row r="143" spans="1:12" x14ac:dyDescent="0.2">
      <c r="A143" s="116" t="s">
        <v>2747</v>
      </c>
      <c r="B143" s="59" t="s">
        <v>1569</v>
      </c>
      <c r="C143" s="59" t="s">
        <v>650</v>
      </c>
      <c r="D143" s="116" t="s">
        <v>210</v>
      </c>
      <c r="E143" s="116" t="s">
        <v>998</v>
      </c>
      <c r="F143" s="117">
        <v>48.042009420999996</v>
      </c>
      <c r="G143" s="117">
        <f>VLOOKUP(B143, 'XTF Exchange Traded Funds'!$B$7:$G$1060, 6, FALSE)</f>
        <v>76.807621810000001</v>
      </c>
      <c r="H143" s="74">
        <f t="shared" si="12"/>
        <v>-0.37451507690418884</v>
      </c>
      <c r="I143" s="117">
        <v>65.733770870000001</v>
      </c>
      <c r="J143" s="117">
        <v>221.11041569999998</v>
      </c>
      <c r="K143" s="74">
        <f t="shared" si="13"/>
        <v>-0.7027106540327489</v>
      </c>
      <c r="L143" s="74">
        <f t="shared" si="14"/>
        <v>1.3682560671841222</v>
      </c>
    </row>
    <row r="144" spans="1:12" x14ac:dyDescent="0.2">
      <c r="A144" s="116" t="s">
        <v>2556</v>
      </c>
      <c r="B144" s="59" t="s">
        <v>579</v>
      </c>
      <c r="C144" s="59" t="s">
        <v>876</v>
      </c>
      <c r="D144" s="116" t="s">
        <v>211</v>
      </c>
      <c r="E144" s="116" t="s">
        <v>998</v>
      </c>
      <c r="F144" s="117">
        <v>2.1186063110000002</v>
      </c>
      <c r="G144" s="117">
        <f>VLOOKUP(B144, 'XTF Exchange Traded Funds'!$B$7:$G$1060, 6, FALSE)</f>
        <v>9.0390214260000015</v>
      </c>
      <c r="H144" s="74">
        <f t="shared" si="12"/>
        <v>-0.76561552283679701</v>
      </c>
      <c r="I144" s="117">
        <v>63.123220100000005</v>
      </c>
      <c r="J144" s="117">
        <v>17.5235685</v>
      </c>
      <c r="K144" s="74">
        <f t="shared" si="13"/>
        <v>2.6021898222385471</v>
      </c>
      <c r="L144" s="74">
        <f t="shared" si="14"/>
        <v>29.794690864583192</v>
      </c>
    </row>
    <row r="145" spans="1:12" x14ac:dyDescent="0.2">
      <c r="A145" s="116" t="s">
        <v>2211</v>
      </c>
      <c r="B145" s="116" t="s">
        <v>247</v>
      </c>
      <c r="C145" s="116" t="s">
        <v>875</v>
      </c>
      <c r="D145" s="116" t="s">
        <v>211</v>
      </c>
      <c r="E145" s="116" t="s">
        <v>212</v>
      </c>
      <c r="F145" s="117">
        <v>8.4607519080000007</v>
      </c>
      <c r="G145" s="117">
        <f>VLOOKUP(B145, 'XTF Exchange Traded Funds'!$B$7:$G$1060, 6, FALSE)</f>
        <v>7.7227678409999996</v>
      </c>
      <c r="H145" s="74">
        <f t="shared" si="12"/>
        <v>9.5559530235009849E-2</v>
      </c>
      <c r="I145" s="117">
        <v>58.951914819999999</v>
      </c>
      <c r="J145" s="117">
        <v>11.69328226</v>
      </c>
      <c r="K145" s="74">
        <f t="shared" si="13"/>
        <v>4.0415198666383683</v>
      </c>
      <c r="L145" s="74">
        <f t="shared" si="14"/>
        <v>6.9676921698009435</v>
      </c>
    </row>
    <row r="146" spans="1:12" x14ac:dyDescent="0.2">
      <c r="A146" s="116" t="s">
        <v>1629</v>
      </c>
      <c r="B146" s="59" t="s">
        <v>1096</v>
      </c>
      <c r="C146" s="59" t="s">
        <v>148</v>
      </c>
      <c r="D146" s="116" t="s">
        <v>211</v>
      </c>
      <c r="E146" s="116" t="s">
        <v>212</v>
      </c>
      <c r="F146" s="117">
        <v>12.010087720000001</v>
      </c>
      <c r="G146" s="117">
        <f>VLOOKUP(B146, 'XTF Exchange Traded Funds'!$B$7:$G$1060, 6, FALSE)</f>
        <v>25.732006999999999</v>
      </c>
      <c r="H146" s="74">
        <f t="shared" si="12"/>
        <v>-0.53326269031405116</v>
      </c>
      <c r="I146" s="117">
        <v>58.213140983651499</v>
      </c>
      <c r="J146" s="117">
        <v>90.254277309350996</v>
      </c>
      <c r="K146" s="74">
        <f t="shared" si="13"/>
        <v>-0.35500961595290292</v>
      </c>
      <c r="L146" s="74">
        <f t="shared" si="14"/>
        <v>4.8470204665292398</v>
      </c>
    </row>
    <row r="147" spans="1:12" x14ac:dyDescent="0.2">
      <c r="A147" s="116" t="s">
        <v>2848</v>
      </c>
      <c r="B147" s="59" t="s">
        <v>300</v>
      </c>
      <c r="C147" s="59" t="s">
        <v>650</v>
      </c>
      <c r="D147" s="116" t="s">
        <v>211</v>
      </c>
      <c r="E147" s="116" t="s">
        <v>998</v>
      </c>
      <c r="F147" s="117">
        <v>25.446184546999998</v>
      </c>
      <c r="G147" s="117">
        <f>VLOOKUP(B147, 'XTF Exchange Traded Funds'!$B$7:$G$1060, 6, FALSE)</f>
        <v>21.604915433999999</v>
      </c>
      <c r="H147" s="74">
        <f t="shared" si="12"/>
        <v>0.17779607259905927</v>
      </c>
      <c r="I147" s="117">
        <v>57.764306121251003</v>
      </c>
      <c r="J147" s="117">
        <v>95.974307938299006</v>
      </c>
      <c r="K147" s="74">
        <f t="shared" si="13"/>
        <v>-0.39812740136259028</v>
      </c>
      <c r="L147" s="74">
        <f t="shared" si="14"/>
        <v>2.270057658921647</v>
      </c>
    </row>
    <row r="148" spans="1:12" x14ac:dyDescent="0.2">
      <c r="A148" s="116" t="s">
        <v>2265</v>
      </c>
      <c r="B148" s="59" t="s">
        <v>1208</v>
      </c>
      <c r="C148" s="59" t="s">
        <v>872</v>
      </c>
      <c r="D148" s="116" t="s">
        <v>210</v>
      </c>
      <c r="E148" s="116" t="s">
        <v>998</v>
      </c>
      <c r="F148" s="117">
        <v>6.8947126900000004</v>
      </c>
      <c r="G148" s="117">
        <f>VLOOKUP(B148, 'XTF Exchange Traded Funds'!$B$7:$G$1060, 6, FALSE)</f>
        <v>21.87222663</v>
      </c>
      <c r="H148" s="74">
        <f t="shared" si="12"/>
        <v>-0.68477316888518358</v>
      </c>
      <c r="I148" s="117">
        <v>57.503359654208502</v>
      </c>
      <c r="J148" s="117">
        <v>282.857726508236</v>
      </c>
      <c r="K148" s="74">
        <f t="shared" si="13"/>
        <v>-0.79670571363185239</v>
      </c>
      <c r="L148" s="74">
        <f t="shared" si="14"/>
        <v>8.3402111501485212</v>
      </c>
    </row>
    <row r="149" spans="1:12" x14ac:dyDescent="0.2">
      <c r="A149" s="116" t="s">
        <v>2149</v>
      </c>
      <c r="B149" s="59" t="s">
        <v>907</v>
      </c>
      <c r="C149" s="59" t="s">
        <v>875</v>
      </c>
      <c r="D149" s="116" t="s">
        <v>812</v>
      </c>
      <c r="E149" s="116" t="s">
        <v>212</v>
      </c>
      <c r="F149" s="117">
        <v>33.454659845999998</v>
      </c>
      <c r="G149" s="117">
        <f>VLOOKUP(B149, 'XTF Exchange Traded Funds'!$B$7:$G$1060, 6, FALSE)</f>
        <v>38.915188196999999</v>
      </c>
      <c r="H149" s="74">
        <f t="shared" si="12"/>
        <v>-0.1403186931374254</v>
      </c>
      <c r="I149" s="117">
        <v>57.316858100000005</v>
      </c>
      <c r="J149" s="117">
        <v>105.40363782999999</v>
      </c>
      <c r="K149" s="74">
        <f t="shared" si="13"/>
        <v>-0.45621556067691549</v>
      </c>
      <c r="L149" s="74">
        <f t="shared" si="14"/>
        <v>1.7132697915281028</v>
      </c>
    </row>
    <row r="150" spans="1:12" x14ac:dyDescent="0.2">
      <c r="A150" s="116" t="s">
        <v>2510</v>
      </c>
      <c r="B150" s="116" t="s">
        <v>514</v>
      </c>
      <c r="C150" s="116" t="s">
        <v>876</v>
      </c>
      <c r="D150" s="116" t="s">
        <v>211</v>
      </c>
      <c r="E150" s="116" t="s">
        <v>998</v>
      </c>
      <c r="F150" s="117">
        <v>46.444591869999996</v>
      </c>
      <c r="G150" s="117">
        <f>VLOOKUP(B150, 'XTF Exchange Traded Funds'!$B$7:$G$1060, 6, FALSE)</f>
        <v>55.208154131999997</v>
      </c>
      <c r="H150" s="74">
        <f t="shared" si="12"/>
        <v>-0.15873673734946381</v>
      </c>
      <c r="I150" s="117">
        <v>56.994849880000004</v>
      </c>
      <c r="J150" s="117">
        <v>125.53915737</v>
      </c>
      <c r="K150" s="74">
        <f t="shared" si="13"/>
        <v>-0.54599942301651905</v>
      </c>
      <c r="L150" s="74">
        <f t="shared" si="14"/>
        <v>1.2271579442345093</v>
      </c>
    </row>
    <row r="151" spans="1:12" x14ac:dyDescent="0.2">
      <c r="A151" s="116" t="s">
        <v>1643</v>
      </c>
      <c r="B151" s="116" t="s">
        <v>166</v>
      </c>
      <c r="C151" s="116" t="s">
        <v>650</v>
      </c>
      <c r="D151" s="116" t="s">
        <v>210</v>
      </c>
      <c r="E151" s="116" t="s">
        <v>212</v>
      </c>
      <c r="F151" s="117">
        <v>4.6412794699999997</v>
      </c>
      <c r="G151" s="117">
        <f>VLOOKUP(B151, 'XTF Exchange Traded Funds'!$B$7:$G$1060, 6, FALSE)</f>
        <v>7.0186413600000002</v>
      </c>
      <c r="H151" s="74">
        <f t="shared" si="12"/>
        <v>-0.33872109544574314</v>
      </c>
      <c r="I151" s="117">
        <v>56.530291720000001</v>
      </c>
      <c r="J151" s="117">
        <v>30.471864420000003</v>
      </c>
      <c r="K151" s="74">
        <f t="shared" si="13"/>
        <v>0.85516353514938603</v>
      </c>
      <c r="L151" s="74">
        <f t="shared" si="14"/>
        <v>12.179893946356133</v>
      </c>
    </row>
    <row r="152" spans="1:12" x14ac:dyDescent="0.2">
      <c r="A152" s="116" t="s">
        <v>2229</v>
      </c>
      <c r="B152" s="59" t="s">
        <v>816</v>
      </c>
      <c r="C152" s="59" t="s">
        <v>871</v>
      </c>
      <c r="D152" s="116" t="s">
        <v>210</v>
      </c>
      <c r="E152" s="116" t="s">
        <v>998</v>
      </c>
      <c r="F152" s="117">
        <v>7.1217069749999995</v>
      </c>
      <c r="G152" s="117">
        <f>VLOOKUP(B152, 'XTF Exchange Traded Funds'!$B$7:$G$1060, 6, FALSE)</f>
        <v>23.493181883000002</v>
      </c>
      <c r="H152" s="74">
        <f t="shared" si="12"/>
        <v>-0.69686068875355844</v>
      </c>
      <c r="I152" s="117">
        <v>56.191375860000001</v>
      </c>
      <c r="J152" s="117">
        <v>29.59878745</v>
      </c>
      <c r="K152" s="74">
        <f t="shared" si="13"/>
        <v>0.8984350610619356</v>
      </c>
      <c r="L152" s="74">
        <f t="shared" si="14"/>
        <v>7.8901555564212194</v>
      </c>
    </row>
    <row r="153" spans="1:12" x14ac:dyDescent="0.2">
      <c r="A153" s="116" t="s">
        <v>1739</v>
      </c>
      <c r="B153" s="59" t="s">
        <v>31</v>
      </c>
      <c r="C153" s="59" t="s">
        <v>875</v>
      </c>
      <c r="D153" s="116" t="s">
        <v>812</v>
      </c>
      <c r="E153" s="116" t="s">
        <v>212</v>
      </c>
      <c r="F153" s="117">
        <v>21.339502111999998</v>
      </c>
      <c r="G153" s="117">
        <f>VLOOKUP(B153, 'XTF Exchange Traded Funds'!$B$7:$G$1060, 6, FALSE)</f>
        <v>18.189467507</v>
      </c>
      <c r="H153" s="74">
        <f t="shared" si="12"/>
        <v>0.1731790446195165</v>
      </c>
      <c r="I153" s="117">
        <v>56.169251079999995</v>
      </c>
      <c r="J153" s="117">
        <v>38.669889340000005</v>
      </c>
      <c r="K153" s="74">
        <f t="shared" si="13"/>
        <v>0.45253198389421589</v>
      </c>
      <c r="L153" s="74">
        <f t="shared" si="14"/>
        <v>2.6321725214204474</v>
      </c>
    </row>
    <row r="154" spans="1:12" x14ac:dyDescent="0.2">
      <c r="A154" s="116" t="s">
        <v>1627</v>
      </c>
      <c r="B154" s="59" t="s">
        <v>1388</v>
      </c>
      <c r="C154" s="59" t="s">
        <v>148</v>
      </c>
      <c r="D154" s="116" t="s">
        <v>211</v>
      </c>
      <c r="E154" s="116" t="s">
        <v>212</v>
      </c>
      <c r="F154" s="117">
        <v>41.088721790000001</v>
      </c>
      <c r="G154" s="117">
        <f>VLOOKUP(B154, 'XTF Exchange Traded Funds'!$B$7:$G$1060, 6, FALSE)</f>
        <v>35.36959718</v>
      </c>
      <c r="H154" s="74">
        <f t="shared" si="12"/>
        <v>0.16169606288968197</v>
      </c>
      <c r="I154" s="117">
        <v>56.024746649999997</v>
      </c>
      <c r="J154" s="117">
        <v>57.301250689999996</v>
      </c>
      <c r="K154" s="74">
        <f t="shared" si="13"/>
        <v>-2.2277071174342966E-2</v>
      </c>
      <c r="L154" s="74">
        <f t="shared" si="14"/>
        <v>1.3635066804057911</v>
      </c>
    </row>
    <row r="155" spans="1:12" x14ac:dyDescent="0.2">
      <c r="A155" s="116" t="s">
        <v>1736</v>
      </c>
      <c r="B155" s="59" t="s">
        <v>32</v>
      </c>
      <c r="C155" s="59" t="s">
        <v>875</v>
      </c>
      <c r="D155" s="116" t="s">
        <v>211</v>
      </c>
      <c r="E155" s="116" t="s">
        <v>212</v>
      </c>
      <c r="F155" s="117">
        <v>39.007640051999999</v>
      </c>
      <c r="G155" s="117">
        <f>VLOOKUP(B155, 'XTF Exchange Traded Funds'!$B$7:$G$1060, 6, FALSE)</f>
        <v>24.416858434999998</v>
      </c>
      <c r="H155" s="74">
        <f t="shared" si="12"/>
        <v>0.59756998042324128</v>
      </c>
      <c r="I155" s="117">
        <v>55.15532168</v>
      </c>
      <c r="J155" s="117">
        <v>61.576343489999999</v>
      </c>
      <c r="K155" s="74">
        <f t="shared" si="13"/>
        <v>-0.10427741314394179</v>
      </c>
      <c r="L155" s="74">
        <f t="shared" si="14"/>
        <v>1.4139620240156539</v>
      </c>
    </row>
    <row r="156" spans="1:12" x14ac:dyDescent="0.2">
      <c r="A156" s="116" t="s">
        <v>2517</v>
      </c>
      <c r="B156" s="116" t="s">
        <v>893</v>
      </c>
      <c r="C156" s="116" t="s">
        <v>876</v>
      </c>
      <c r="D156" s="116" t="s">
        <v>210</v>
      </c>
      <c r="E156" s="116" t="s">
        <v>212</v>
      </c>
      <c r="F156" s="117">
        <v>30.670622690000002</v>
      </c>
      <c r="G156" s="117">
        <f>VLOOKUP(B156, 'XTF Exchange Traded Funds'!$B$7:$G$1060, 6, FALSE)</f>
        <v>73.207726575000009</v>
      </c>
      <c r="H156" s="74">
        <f t="shared" si="12"/>
        <v>-0.58104664459729538</v>
      </c>
      <c r="I156" s="117">
        <v>54.947327270000002</v>
      </c>
      <c r="J156" s="117">
        <v>75.232405970000002</v>
      </c>
      <c r="K156" s="74">
        <f t="shared" si="13"/>
        <v>-0.26963219424471108</v>
      </c>
      <c r="L156" s="74">
        <f t="shared" si="14"/>
        <v>1.7915295631710566</v>
      </c>
    </row>
    <row r="157" spans="1:12" x14ac:dyDescent="0.2">
      <c r="A157" s="116" t="s">
        <v>2205</v>
      </c>
      <c r="B157" s="116" t="s">
        <v>903</v>
      </c>
      <c r="C157" s="116" t="s">
        <v>875</v>
      </c>
      <c r="D157" s="116" t="s">
        <v>211</v>
      </c>
      <c r="E157" s="116" t="s">
        <v>212</v>
      </c>
      <c r="F157" s="117">
        <v>18.853194108</v>
      </c>
      <c r="G157" s="117">
        <f>VLOOKUP(B157, 'XTF Exchange Traded Funds'!$B$7:$G$1060, 6, FALSE)</f>
        <v>10.293956742000001</v>
      </c>
      <c r="H157" s="74">
        <f t="shared" si="12"/>
        <v>0.8314817694033787</v>
      </c>
      <c r="I157" s="117">
        <v>54.300368659999997</v>
      </c>
      <c r="J157" s="117">
        <v>33.911003009999995</v>
      </c>
      <c r="K157" s="74">
        <f t="shared" si="13"/>
        <v>0.60126106101867283</v>
      </c>
      <c r="L157" s="74">
        <f t="shared" si="14"/>
        <v>2.8801681215894686</v>
      </c>
    </row>
    <row r="158" spans="1:12" x14ac:dyDescent="0.2">
      <c r="A158" s="116" t="s">
        <v>1780</v>
      </c>
      <c r="B158" s="59" t="s">
        <v>181</v>
      </c>
      <c r="C158" s="59" t="s">
        <v>875</v>
      </c>
      <c r="D158" s="116" t="s">
        <v>211</v>
      </c>
      <c r="E158" s="116" t="s">
        <v>998</v>
      </c>
      <c r="F158" s="117">
        <v>23.811038348</v>
      </c>
      <c r="G158" s="117">
        <f>VLOOKUP(B158, 'XTF Exchange Traded Funds'!$B$7:$G$1060, 6, FALSE)</f>
        <v>29.010958760000001</v>
      </c>
      <c r="H158" s="74">
        <f t="shared" si="12"/>
        <v>-0.17923986776919609</v>
      </c>
      <c r="I158" s="117">
        <v>53.89935122</v>
      </c>
      <c r="J158" s="117">
        <v>131.20065547999999</v>
      </c>
      <c r="K158" s="74">
        <f t="shared" si="13"/>
        <v>-0.58918382669043656</v>
      </c>
      <c r="L158" s="74">
        <f t="shared" si="14"/>
        <v>2.2636287604201542</v>
      </c>
    </row>
    <row r="159" spans="1:12" x14ac:dyDescent="0.2">
      <c r="A159" s="116" t="s">
        <v>2836</v>
      </c>
      <c r="B159" s="59" t="s">
        <v>375</v>
      </c>
      <c r="C159" s="59" t="s">
        <v>875</v>
      </c>
      <c r="D159" s="116" t="s">
        <v>211</v>
      </c>
      <c r="E159" s="116" t="s">
        <v>212</v>
      </c>
      <c r="F159" s="117">
        <v>3.7333853050000001</v>
      </c>
      <c r="G159" s="117">
        <f>VLOOKUP(B159, 'XTF Exchange Traded Funds'!$B$7:$G$1060, 6, FALSE)</f>
        <v>6.3682150399999999</v>
      </c>
      <c r="H159" s="74">
        <f t="shared" si="12"/>
        <v>-0.41374697909070601</v>
      </c>
      <c r="I159" s="117">
        <v>53.525080984776494</v>
      </c>
      <c r="J159" s="117">
        <v>94.234120834519999</v>
      </c>
      <c r="K159" s="74">
        <f t="shared" si="13"/>
        <v>-0.43199893509093901</v>
      </c>
      <c r="L159" s="74">
        <f t="shared" si="14"/>
        <v>14.336875680389086</v>
      </c>
    </row>
    <row r="160" spans="1:12" x14ac:dyDescent="0.2">
      <c r="A160" s="116" t="s">
        <v>2310</v>
      </c>
      <c r="B160" s="59" t="s">
        <v>1456</v>
      </c>
      <c r="C160" s="59" t="s">
        <v>872</v>
      </c>
      <c r="D160" s="116" t="s">
        <v>210</v>
      </c>
      <c r="E160" s="116" t="s">
        <v>998</v>
      </c>
      <c r="F160" s="117">
        <v>2.92707988</v>
      </c>
      <c r="G160" s="117">
        <f>VLOOKUP(B160, 'XTF Exchange Traded Funds'!$B$7:$G$1060, 6, FALSE)</f>
        <v>1.6016083799999998</v>
      </c>
      <c r="H160" s="74">
        <f t="shared" si="12"/>
        <v>0.82758776524383593</v>
      </c>
      <c r="I160" s="117">
        <v>53.505458359999999</v>
      </c>
      <c r="J160" s="117">
        <v>819.38249603999998</v>
      </c>
      <c r="K160" s="74">
        <f t="shared" si="13"/>
        <v>-0.93470026682460639</v>
      </c>
      <c r="L160" s="74">
        <f t="shared" si="14"/>
        <v>18.279466414835252</v>
      </c>
    </row>
    <row r="161" spans="1:12" x14ac:dyDescent="0.2">
      <c r="A161" s="116" t="s">
        <v>2235</v>
      </c>
      <c r="B161" s="59" t="s">
        <v>115</v>
      </c>
      <c r="C161" s="59" t="s">
        <v>650</v>
      </c>
      <c r="D161" s="116" t="s">
        <v>210</v>
      </c>
      <c r="E161" s="116" t="s">
        <v>998</v>
      </c>
      <c r="F161" s="117">
        <v>11.003580769999999</v>
      </c>
      <c r="G161" s="117">
        <f>VLOOKUP(B161, 'XTF Exchange Traded Funds'!$B$7:$G$1060, 6, FALSE)</f>
        <v>10.783774835000001</v>
      </c>
      <c r="H161" s="74">
        <f t="shared" si="12"/>
        <v>2.038302341834819E-2</v>
      </c>
      <c r="I161" s="117">
        <v>52.089270149999997</v>
      </c>
      <c r="J161" s="117">
        <v>11.984992330000001</v>
      </c>
      <c r="K161" s="74">
        <f t="shared" si="13"/>
        <v>3.3462080505144547</v>
      </c>
      <c r="L161" s="74">
        <f t="shared" si="14"/>
        <v>4.73384721199261</v>
      </c>
    </row>
    <row r="162" spans="1:12" x14ac:dyDescent="0.2">
      <c r="A162" s="116" t="s">
        <v>3236</v>
      </c>
      <c r="B162" s="59" t="s">
        <v>3243</v>
      </c>
      <c r="C162" s="59" t="s">
        <v>872</v>
      </c>
      <c r="D162" s="116" t="s">
        <v>210</v>
      </c>
      <c r="E162" s="116" t="s">
        <v>998</v>
      </c>
      <c r="F162" s="117">
        <v>26.776112870000002</v>
      </c>
      <c r="G162" s="117">
        <f>VLOOKUP(B162, 'XTF Exchange Traded Funds'!$B$7:$G$1060, 6, FALSE)</f>
        <v>1.73439655</v>
      </c>
      <c r="H162" s="74">
        <f t="shared" si="12"/>
        <v>14.438287668411242</v>
      </c>
      <c r="I162" s="117">
        <v>52.003178599999998</v>
      </c>
      <c r="J162" s="117">
        <v>8.7960903800000008</v>
      </c>
      <c r="K162" s="74">
        <f t="shared" si="13"/>
        <v>4.9120787024018728</v>
      </c>
      <c r="L162" s="74">
        <f t="shared" si="14"/>
        <v>1.9421481696196627</v>
      </c>
    </row>
    <row r="163" spans="1:12" x14ac:dyDescent="0.2">
      <c r="A163" s="116" t="s">
        <v>1692</v>
      </c>
      <c r="B163" s="59" t="s">
        <v>1516</v>
      </c>
      <c r="C163" s="59" t="s">
        <v>650</v>
      </c>
      <c r="D163" s="116" t="s">
        <v>210</v>
      </c>
      <c r="E163" s="116" t="s">
        <v>212</v>
      </c>
      <c r="F163" s="117">
        <v>9.7518659400000001</v>
      </c>
      <c r="G163" s="117">
        <f>VLOOKUP(B163, 'XTF Exchange Traded Funds'!$B$7:$G$1060, 6, FALSE)</f>
        <v>25.054992819999999</v>
      </c>
      <c r="H163" s="74">
        <f t="shared" si="12"/>
        <v>-0.61078153124771073</v>
      </c>
      <c r="I163" s="117">
        <v>51.984158549999997</v>
      </c>
      <c r="J163" s="117">
        <v>14.13573437</v>
      </c>
      <c r="K163" s="74">
        <f t="shared" si="13"/>
        <v>2.677499674889547</v>
      </c>
      <c r="L163" s="74">
        <f t="shared" si="14"/>
        <v>5.3306883902876949</v>
      </c>
    </row>
    <row r="164" spans="1:12" x14ac:dyDescent="0.2">
      <c r="A164" s="116" t="s">
        <v>1601</v>
      </c>
      <c r="B164" s="59" t="s">
        <v>1206</v>
      </c>
      <c r="C164" s="59" t="s">
        <v>148</v>
      </c>
      <c r="D164" s="116" t="s">
        <v>812</v>
      </c>
      <c r="E164" s="116" t="s">
        <v>212</v>
      </c>
      <c r="F164" s="117">
        <v>6.4399442499999999</v>
      </c>
      <c r="G164" s="117">
        <f>VLOOKUP(B164, 'XTF Exchange Traded Funds'!$B$7:$G$1060, 6, FALSE)</f>
        <v>12.479075480000001</v>
      </c>
      <c r="H164" s="74">
        <f t="shared" si="12"/>
        <v>-0.48394059637501285</v>
      </c>
      <c r="I164" s="117">
        <v>51.89034951</v>
      </c>
      <c r="J164" s="117">
        <v>79.342894749999999</v>
      </c>
      <c r="K164" s="74">
        <f t="shared" si="13"/>
        <v>-0.34599878573248044</v>
      </c>
      <c r="L164" s="74">
        <f t="shared" si="14"/>
        <v>8.0575774409848346</v>
      </c>
    </row>
    <row r="165" spans="1:12" x14ac:dyDescent="0.2">
      <c r="A165" s="116" t="s">
        <v>1741</v>
      </c>
      <c r="B165" s="59" t="s">
        <v>603</v>
      </c>
      <c r="C165" s="59" t="s">
        <v>875</v>
      </c>
      <c r="D165" s="116" t="s">
        <v>211</v>
      </c>
      <c r="E165" s="116" t="s">
        <v>212</v>
      </c>
      <c r="F165" s="117">
        <v>22.584325875000001</v>
      </c>
      <c r="G165" s="117">
        <f>VLOOKUP(B165, 'XTF Exchange Traded Funds'!$B$7:$G$1060, 6, FALSE)</f>
        <v>54.513433461000005</v>
      </c>
      <c r="H165" s="74">
        <f t="shared" si="12"/>
        <v>-0.58571081582749185</v>
      </c>
      <c r="I165" s="117">
        <v>51.784880880000003</v>
      </c>
      <c r="J165" s="117">
        <v>54.012096540000002</v>
      </c>
      <c r="K165" s="74">
        <f t="shared" si="13"/>
        <v>-4.123549728069853E-2</v>
      </c>
      <c r="L165" s="74">
        <f t="shared" si="14"/>
        <v>2.2929566800718155</v>
      </c>
    </row>
    <row r="166" spans="1:12" x14ac:dyDescent="0.2">
      <c r="A166" s="116" t="s">
        <v>2200</v>
      </c>
      <c r="B166" s="59" t="s">
        <v>529</v>
      </c>
      <c r="C166" s="59" t="s">
        <v>650</v>
      </c>
      <c r="D166" s="116" t="s">
        <v>812</v>
      </c>
      <c r="E166" s="116" t="s">
        <v>998</v>
      </c>
      <c r="F166" s="117">
        <v>79.856682500000005</v>
      </c>
      <c r="G166" s="117">
        <f>VLOOKUP(B166, 'XTF Exchange Traded Funds'!$B$7:$G$1060, 6, FALSE)</f>
        <v>59.525813071999998</v>
      </c>
      <c r="H166" s="74">
        <f t="shared" si="12"/>
        <v>0.34154711004801586</v>
      </c>
      <c r="I166" s="117">
        <v>51.26081654</v>
      </c>
      <c r="J166" s="117">
        <v>1166.7517341099999</v>
      </c>
      <c r="K166" s="74">
        <f t="shared" si="13"/>
        <v>-0.956065360743516</v>
      </c>
      <c r="L166" s="74">
        <f t="shared" si="14"/>
        <v>0.64191016875763651</v>
      </c>
    </row>
    <row r="167" spans="1:12" x14ac:dyDescent="0.2">
      <c r="A167" s="116" t="s">
        <v>2242</v>
      </c>
      <c r="B167" s="59" t="s">
        <v>285</v>
      </c>
      <c r="C167" s="59" t="s">
        <v>872</v>
      </c>
      <c r="D167" s="116" t="s">
        <v>210</v>
      </c>
      <c r="E167" s="116" t="s">
        <v>998</v>
      </c>
      <c r="F167" s="117">
        <v>25.648596619999999</v>
      </c>
      <c r="G167" s="117">
        <f>VLOOKUP(B167, 'XTF Exchange Traded Funds'!$B$7:$G$1060, 6, FALSE)</f>
        <v>17.158247132</v>
      </c>
      <c r="H167" s="74">
        <f t="shared" ref="H167:H191" si="15">IF(ISERROR(F167/G167-1),"",IF((F167/G167-1)&gt;10000%,"",F167/G167-1))</f>
        <v>0.49482615693100507</v>
      </c>
      <c r="I167" s="117">
        <v>50.895482770000001</v>
      </c>
      <c r="J167" s="117">
        <v>101.4400734</v>
      </c>
      <c r="K167" s="74">
        <f t="shared" ref="K167:K191" si="16">IF(ISERROR(I167/J167-1),"",IF((I167/J167-1)&gt;10000%,"",I167/J167-1))</f>
        <v>-0.49827044614500449</v>
      </c>
      <c r="L167" s="74">
        <f t="shared" ref="L167:L207" si="17">IF(ISERROR(I167/F167),"",IF(I167/F167&gt;10000%,"",I167/F167))</f>
        <v>1.9843379161849832</v>
      </c>
    </row>
    <row r="168" spans="1:12" x14ac:dyDescent="0.2">
      <c r="A168" s="116" t="s">
        <v>2508</v>
      </c>
      <c r="B168" s="59" t="s">
        <v>217</v>
      </c>
      <c r="C168" s="59" t="s">
        <v>876</v>
      </c>
      <c r="D168" s="116" t="s">
        <v>210</v>
      </c>
      <c r="E168" s="116" t="s">
        <v>998</v>
      </c>
      <c r="F168" s="117">
        <v>14.000926780999999</v>
      </c>
      <c r="G168" s="117">
        <f>VLOOKUP(B168, 'XTF Exchange Traded Funds'!$B$7:$G$1060, 6, FALSE)</f>
        <v>11.659697024</v>
      </c>
      <c r="H168" s="74">
        <f t="shared" si="15"/>
        <v>0.20079679190470179</v>
      </c>
      <c r="I168" s="117">
        <v>50.239044849999999</v>
      </c>
      <c r="J168" s="117">
        <v>59.133142700000001</v>
      </c>
      <c r="K168" s="74">
        <f t="shared" si="16"/>
        <v>-0.15040800207630434</v>
      </c>
      <c r="L168" s="74">
        <f t="shared" si="17"/>
        <v>3.5882656652541782</v>
      </c>
    </row>
    <row r="169" spans="1:12" x14ac:dyDescent="0.2">
      <c r="A169" s="116" t="s">
        <v>1793</v>
      </c>
      <c r="B169" s="59" t="s">
        <v>11</v>
      </c>
      <c r="C169" s="59" t="s">
        <v>875</v>
      </c>
      <c r="D169" s="116" t="s">
        <v>812</v>
      </c>
      <c r="E169" s="116" t="s">
        <v>998</v>
      </c>
      <c r="F169" s="117">
        <v>4.5601828399999995</v>
      </c>
      <c r="G169" s="117">
        <f>VLOOKUP(B169, 'XTF Exchange Traded Funds'!$B$7:$G$1060, 6, FALSE)</f>
        <v>1.20566171</v>
      </c>
      <c r="H169" s="74">
        <f t="shared" si="15"/>
        <v>2.7823070950805922</v>
      </c>
      <c r="I169" s="117">
        <v>50.205021080000002</v>
      </c>
      <c r="J169" s="117">
        <v>2.0240074199999998</v>
      </c>
      <c r="K169" s="74">
        <f t="shared" si="16"/>
        <v>23.804761377801672</v>
      </c>
      <c r="L169" s="74">
        <f t="shared" si="17"/>
        <v>11.009431604281904</v>
      </c>
    </row>
    <row r="170" spans="1:12" x14ac:dyDescent="0.2">
      <c r="A170" s="116" t="s">
        <v>2213</v>
      </c>
      <c r="B170" s="59" t="s">
        <v>104</v>
      </c>
      <c r="C170" s="59" t="s">
        <v>650</v>
      </c>
      <c r="D170" s="116" t="s">
        <v>210</v>
      </c>
      <c r="E170" s="116" t="s">
        <v>998</v>
      </c>
      <c r="F170" s="117">
        <v>21.250126807000001</v>
      </c>
      <c r="G170" s="117">
        <f>VLOOKUP(B170, 'XTF Exchange Traded Funds'!$B$7:$G$1060, 6, FALSE)</f>
        <v>21.048643585000001</v>
      </c>
      <c r="H170" s="74">
        <f t="shared" si="15"/>
        <v>9.5722663166564192E-3</v>
      </c>
      <c r="I170" s="117">
        <v>49.420828460000003</v>
      </c>
      <c r="J170" s="117">
        <v>26.67298319</v>
      </c>
      <c r="K170" s="74">
        <f t="shared" si="16"/>
        <v>0.85284218521640365</v>
      </c>
      <c r="L170" s="74">
        <f t="shared" si="17"/>
        <v>2.3256721669877423</v>
      </c>
    </row>
    <row r="171" spans="1:12" x14ac:dyDescent="0.2">
      <c r="A171" s="116" t="s">
        <v>2903</v>
      </c>
      <c r="B171" s="59" t="s">
        <v>2904</v>
      </c>
      <c r="C171" s="59" t="s">
        <v>876</v>
      </c>
      <c r="D171" s="116" t="s">
        <v>211</v>
      </c>
      <c r="E171" s="116" t="s">
        <v>998</v>
      </c>
      <c r="F171" s="117">
        <v>1.54019328</v>
      </c>
      <c r="G171" s="117">
        <f>VLOOKUP(B171, 'XTF Exchange Traded Funds'!$B$7:$G$1060, 6, FALSE)</f>
        <v>3.9860967999999999</v>
      </c>
      <c r="H171" s="74">
        <f t="shared" si="15"/>
        <v>-0.61360866098384759</v>
      </c>
      <c r="I171" s="117">
        <v>49.040680200000004</v>
      </c>
      <c r="J171" s="117">
        <v>9.9291444200000001</v>
      </c>
      <c r="K171" s="74">
        <f t="shared" si="16"/>
        <v>3.9390640447548249</v>
      </c>
      <c r="L171" s="74">
        <f t="shared" si="17"/>
        <v>31.840601330243437</v>
      </c>
    </row>
    <row r="172" spans="1:12" x14ac:dyDescent="0.2">
      <c r="A172" s="116" t="s">
        <v>2502</v>
      </c>
      <c r="B172" s="116" t="s">
        <v>159</v>
      </c>
      <c r="C172" s="116" t="s">
        <v>876</v>
      </c>
      <c r="D172" s="116" t="s">
        <v>210</v>
      </c>
      <c r="E172" s="116" t="s">
        <v>998</v>
      </c>
      <c r="F172" s="117">
        <v>120.983846094</v>
      </c>
      <c r="G172" s="117">
        <f>VLOOKUP(B172, 'XTF Exchange Traded Funds'!$B$7:$G$1060, 6, FALSE)</f>
        <v>144.23873216600001</v>
      </c>
      <c r="H172" s="74">
        <f t="shared" si="15"/>
        <v>-0.16122497558586868</v>
      </c>
      <c r="I172" s="117">
        <v>49.036145829999995</v>
      </c>
      <c r="J172" s="117">
        <v>38.737636649999999</v>
      </c>
      <c r="K172" s="74">
        <f t="shared" si="16"/>
        <v>0.26585280028950864</v>
      </c>
      <c r="L172" s="74">
        <f t="shared" si="17"/>
        <v>0.40531151400080895</v>
      </c>
    </row>
    <row r="173" spans="1:12" x14ac:dyDescent="0.2">
      <c r="A173" s="116" t="s">
        <v>1865</v>
      </c>
      <c r="B173" s="59" t="s">
        <v>164</v>
      </c>
      <c r="C173" s="59" t="s">
        <v>1861</v>
      </c>
      <c r="D173" s="116" t="s">
        <v>211</v>
      </c>
      <c r="E173" s="116" t="s">
        <v>212</v>
      </c>
      <c r="F173" s="117">
        <v>1.7027790309999999</v>
      </c>
      <c r="G173" s="117">
        <f>VLOOKUP(B173, 'XTF Exchange Traded Funds'!$B$7:$G$1060, 6, FALSE)</f>
        <v>2.7779917900000002</v>
      </c>
      <c r="H173" s="74">
        <f t="shared" si="15"/>
        <v>-0.38704677345356742</v>
      </c>
      <c r="I173" s="117">
        <v>48.92875162</v>
      </c>
      <c r="J173" s="117">
        <v>14.510848339999999</v>
      </c>
      <c r="K173" s="74">
        <f t="shared" si="16"/>
        <v>2.3718739575773142</v>
      </c>
      <c r="L173" s="74">
        <f t="shared" si="17"/>
        <v>28.734645382181714</v>
      </c>
    </row>
    <row r="174" spans="1:12" x14ac:dyDescent="0.2">
      <c r="A174" s="116" t="s">
        <v>2722</v>
      </c>
      <c r="B174" s="59" t="s">
        <v>2353</v>
      </c>
      <c r="C174" s="59" t="s">
        <v>1897</v>
      </c>
      <c r="D174" s="116" t="s">
        <v>812</v>
      </c>
      <c r="E174" s="116" t="s">
        <v>998</v>
      </c>
      <c r="F174" s="117">
        <v>1.7100607400000001</v>
      </c>
      <c r="G174" s="117">
        <f>VLOOKUP(B174, 'XTF Exchange Traded Funds'!$B$7:$G$1060, 6, FALSE)</f>
        <v>1.36600915</v>
      </c>
      <c r="H174" s="74">
        <f t="shared" si="15"/>
        <v>0.25186624115951206</v>
      </c>
      <c r="I174" s="117">
        <v>48.216251399999997</v>
      </c>
      <c r="J174" s="117">
        <v>23.476163020000001</v>
      </c>
      <c r="K174" s="74">
        <f t="shared" si="16"/>
        <v>1.0538386685645018</v>
      </c>
      <c r="L174" s="74">
        <f t="shared" si="17"/>
        <v>28.195636723406675</v>
      </c>
    </row>
    <row r="175" spans="1:12" x14ac:dyDescent="0.2">
      <c r="A175" s="116" t="s">
        <v>2158</v>
      </c>
      <c r="B175" s="59" t="s">
        <v>401</v>
      </c>
      <c r="C175" s="59" t="s">
        <v>875</v>
      </c>
      <c r="D175" s="116" t="s">
        <v>211</v>
      </c>
      <c r="E175" s="116" t="s">
        <v>212</v>
      </c>
      <c r="F175" s="117">
        <v>24.516413384</v>
      </c>
      <c r="G175" s="117">
        <f>VLOOKUP(B175, 'XTF Exchange Traded Funds'!$B$7:$G$1060, 6, FALSE)</f>
        <v>36.299577788000001</v>
      </c>
      <c r="H175" s="74">
        <f t="shared" si="15"/>
        <v>-0.32460885558551333</v>
      </c>
      <c r="I175" s="117">
        <v>48.191633170000003</v>
      </c>
      <c r="J175" s="117">
        <v>75.945527180000013</v>
      </c>
      <c r="K175" s="74">
        <f t="shared" si="16"/>
        <v>-0.36544474757835244</v>
      </c>
      <c r="L175" s="74">
        <f t="shared" si="17"/>
        <v>1.9656885538343476</v>
      </c>
    </row>
    <row r="176" spans="1:12" x14ac:dyDescent="0.2">
      <c r="A176" s="116" t="s">
        <v>2173</v>
      </c>
      <c r="B176" s="59" t="s">
        <v>896</v>
      </c>
      <c r="C176" s="59" t="s">
        <v>875</v>
      </c>
      <c r="D176" s="116" t="s">
        <v>211</v>
      </c>
      <c r="E176" s="116" t="s">
        <v>212</v>
      </c>
      <c r="F176" s="117">
        <v>16.990262713</v>
      </c>
      <c r="G176" s="117">
        <f>VLOOKUP(B176, 'XTF Exchange Traded Funds'!$B$7:$G$1060, 6, FALSE)</f>
        <v>37.579946948</v>
      </c>
      <c r="H176" s="74">
        <f t="shared" si="15"/>
        <v>-0.54789018897472874</v>
      </c>
      <c r="I176" s="117">
        <v>47.861139999999999</v>
      </c>
      <c r="J176" s="117">
        <v>88.292226920000004</v>
      </c>
      <c r="K176" s="74">
        <f t="shared" si="16"/>
        <v>-0.45792351524482311</v>
      </c>
      <c r="L176" s="74">
        <f t="shared" si="17"/>
        <v>2.8169746877062312</v>
      </c>
    </row>
    <row r="177" spans="1:12" x14ac:dyDescent="0.2">
      <c r="A177" s="116" t="s">
        <v>1608</v>
      </c>
      <c r="B177" s="59" t="s">
        <v>1374</v>
      </c>
      <c r="C177" s="59" t="s">
        <v>148</v>
      </c>
      <c r="D177" s="116" t="s">
        <v>211</v>
      </c>
      <c r="E177" s="116" t="s">
        <v>212</v>
      </c>
      <c r="F177" s="117">
        <v>10.672032230000001</v>
      </c>
      <c r="G177" s="117">
        <f>VLOOKUP(B177, 'XTF Exchange Traded Funds'!$B$7:$G$1060, 6, FALSE)</f>
        <v>7.2235574900000001</v>
      </c>
      <c r="H177" s="74">
        <f t="shared" si="15"/>
        <v>0.47739285591260661</v>
      </c>
      <c r="I177" s="117">
        <v>47.36085774</v>
      </c>
      <c r="J177" s="117">
        <v>21.02819478</v>
      </c>
      <c r="K177" s="74">
        <f t="shared" si="16"/>
        <v>1.2522550430741255</v>
      </c>
      <c r="L177" s="74">
        <f t="shared" si="17"/>
        <v>4.4378480798497364</v>
      </c>
    </row>
    <row r="178" spans="1:12" x14ac:dyDescent="0.2">
      <c r="A178" s="116" t="s">
        <v>1979</v>
      </c>
      <c r="B178" s="59" t="s">
        <v>363</v>
      </c>
      <c r="C178" s="59" t="s">
        <v>951</v>
      </c>
      <c r="D178" s="116" t="s">
        <v>812</v>
      </c>
      <c r="E178" s="116" t="s">
        <v>212</v>
      </c>
      <c r="F178" s="117">
        <v>30.160765123000001</v>
      </c>
      <c r="G178" s="117">
        <f>VLOOKUP(B178, 'XTF Exchange Traded Funds'!$B$7:$G$1060, 6, FALSE)</f>
        <v>18.733847432999998</v>
      </c>
      <c r="H178" s="74">
        <f t="shared" si="15"/>
        <v>0.60996107344566552</v>
      </c>
      <c r="I178" s="117">
        <v>47.044853796293495</v>
      </c>
      <c r="J178" s="117">
        <v>3.1914321299999999</v>
      </c>
      <c r="K178" s="74">
        <f t="shared" si="16"/>
        <v>13.740985200363166</v>
      </c>
      <c r="L178" s="74">
        <f t="shared" si="17"/>
        <v>1.5598030621715901</v>
      </c>
    </row>
    <row r="179" spans="1:12" x14ac:dyDescent="0.2">
      <c r="A179" s="116" t="s">
        <v>1827</v>
      </c>
      <c r="B179" s="59" t="s">
        <v>376</v>
      </c>
      <c r="C179" s="59" t="s">
        <v>875</v>
      </c>
      <c r="D179" s="116" t="s">
        <v>211</v>
      </c>
      <c r="E179" s="116" t="s">
        <v>212</v>
      </c>
      <c r="F179" s="117">
        <v>3.4395279400000001</v>
      </c>
      <c r="G179" s="117">
        <f>VLOOKUP(B179, 'XTF Exchange Traded Funds'!$B$7:$G$1060, 6, FALSE)</f>
        <v>1.0905247</v>
      </c>
      <c r="H179" s="74">
        <f t="shared" si="15"/>
        <v>2.1540119540621134</v>
      </c>
      <c r="I179" s="117">
        <v>46.598553609999996</v>
      </c>
      <c r="J179" s="117">
        <v>4.6953882400000007</v>
      </c>
      <c r="K179" s="74">
        <f t="shared" si="16"/>
        <v>8.9243238744406774</v>
      </c>
      <c r="L179" s="74">
        <f t="shared" si="17"/>
        <v>13.547950306808671</v>
      </c>
    </row>
    <row r="180" spans="1:12" x14ac:dyDescent="0.2">
      <c r="A180" s="116" t="s">
        <v>1732</v>
      </c>
      <c r="B180" s="59" t="s">
        <v>494</v>
      </c>
      <c r="C180" s="59" t="s">
        <v>875</v>
      </c>
      <c r="D180" s="116" t="s">
        <v>812</v>
      </c>
      <c r="E180" s="116" t="s">
        <v>212</v>
      </c>
      <c r="F180" s="117">
        <v>14.400242852</v>
      </c>
      <c r="G180" s="117">
        <f>VLOOKUP(B180, 'XTF Exchange Traded Funds'!$B$7:$G$1060, 6, FALSE)</f>
        <v>16.78248378</v>
      </c>
      <c r="H180" s="74">
        <f t="shared" si="15"/>
        <v>-0.14194805484269024</v>
      </c>
      <c r="I180" s="117">
        <v>46.54955484635525</v>
      </c>
      <c r="J180" s="117">
        <v>39.080750971933497</v>
      </c>
      <c r="K180" s="74">
        <f t="shared" si="16"/>
        <v>0.19111208686305958</v>
      </c>
      <c r="L180" s="74">
        <f t="shared" si="17"/>
        <v>3.2325534593251768</v>
      </c>
    </row>
    <row r="181" spans="1:12" x14ac:dyDescent="0.2">
      <c r="A181" s="116" t="s">
        <v>2726</v>
      </c>
      <c r="B181" s="59" t="s">
        <v>2027</v>
      </c>
      <c r="C181" s="59" t="s">
        <v>1897</v>
      </c>
      <c r="D181" s="116" t="s">
        <v>210</v>
      </c>
      <c r="E181" s="116" t="s">
        <v>212</v>
      </c>
      <c r="F181" s="117">
        <v>31.735231949999999</v>
      </c>
      <c r="G181" s="117">
        <f>VLOOKUP(B181, 'XTF Exchange Traded Funds'!$B$7:$G$1060, 6, FALSE)</f>
        <v>7.9666054600000002</v>
      </c>
      <c r="H181" s="74">
        <f t="shared" si="15"/>
        <v>2.9835325232737206</v>
      </c>
      <c r="I181" s="117">
        <v>46.359900530000004</v>
      </c>
      <c r="J181" s="117">
        <v>2.56114102</v>
      </c>
      <c r="K181" s="74">
        <f t="shared" si="16"/>
        <v>17.101268211306852</v>
      </c>
      <c r="L181" s="74">
        <f t="shared" si="17"/>
        <v>1.4608338329791224</v>
      </c>
    </row>
    <row r="182" spans="1:12" x14ac:dyDescent="0.2">
      <c r="A182" s="116" t="s">
        <v>2194</v>
      </c>
      <c r="B182" s="116" t="s">
        <v>359</v>
      </c>
      <c r="C182" s="116" t="s">
        <v>1861</v>
      </c>
      <c r="D182" s="116" t="s">
        <v>211</v>
      </c>
      <c r="E182" s="116" t="s">
        <v>212</v>
      </c>
      <c r="F182" s="117">
        <v>206.06466868500002</v>
      </c>
      <c r="G182" s="117">
        <f>VLOOKUP(B182, 'XTF Exchange Traded Funds'!$B$7:$G$1060, 6, FALSE)</f>
        <v>242.78284800600002</v>
      </c>
      <c r="H182" s="74">
        <f t="shared" si="15"/>
        <v>-0.15123877004726693</v>
      </c>
      <c r="I182" s="117">
        <v>45.748480189999995</v>
      </c>
      <c r="J182" s="117">
        <v>166.47414855000002</v>
      </c>
      <c r="K182" s="74">
        <f t="shared" si="16"/>
        <v>-0.72519168538495582</v>
      </c>
      <c r="L182" s="74">
        <f t="shared" si="17"/>
        <v>0.22201030619146672</v>
      </c>
    </row>
    <row r="183" spans="1:12" x14ac:dyDescent="0.2">
      <c r="A183" s="116" t="s">
        <v>2520</v>
      </c>
      <c r="B183" s="59" t="s">
        <v>547</v>
      </c>
      <c r="C183" s="59" t="s">
        <v>876</v>
      </c>
      <c r="D183" s="116" t="s">
        <v>210</v>
      </c>
      <c r="E183" s="116" t="s">
        <v>998</v>
      </c>
      <c r="F183" s="117">
        <v>13.03617637</v>
      </c>
      <c r="G183" s="117">
        <f>VLOOKUP(B183, 'XTF Exchange Traded Funds'!$B$7:$G$1060, 6, FALSE)</f>
        <v>10.59498741</v>
      </c>
      <c r="H183" s="74">
        <f t="shared" si="15"/>
        <v>0.23040980281825552</v>
      </c>
      <c r="I183" s="117">
        <v>45.612505779999999</v>
      </c>
      <c r="J183" s="117">
        <v>0.92715228000000005</v>
      </c>
      <c r="K183" s="74">
        <f t="shared" si="16"/>
        <v>48.19634752987934</v>
      </c>
      <c r="L183" s="74">
        <f t="shared" si="17"/>
        <v>3.4989175111935067</v>
      </c>
    </row>
    <row r="184" spans="1:12" x14ac:dyDescent="0.2">
      <c r="A184" s="116" t="s">
        <v>1812</v>
      </c>
      <c r="B184" s="59" t="s">
        <v>179</v>
      </c>
      <c r="C184" s="59" t="s">
        <v>875</v>
      </c>
      <c r="D184" s="116" t="s">
        <v>211</v>
      </c>
      <c r="E184" s="116" t="s">
        <v>998</v>
      </c>
      <c r="F184" s="117">
        <v>7.1421374499999999</v>
      </c>
      <c r="G184" s="117">
        <f>VLOOKUP(B184, 'XTF Exchange Traded Funds'!$B$7:$G$1060, 6, FALSE)</f>
        <v>15.935058914999999</v>
      </c>
      <c r="H184" s="74">
        <f t="shared" si="15"/>
        <v>-0.55179723601291752</v>
      </c>
      <c r="I184" s="117">
        <v>45.359459051229798</v>
      </c>
      <c r="J184" s="117">
        <v>34.908184979999994</v>
      </c>
      <c r="K184" s="74">
        <f t="shared" si="16"/>
        <v>0.29939322474708074</v>
      </c>
      <c r="L184" s="74">
        <f t="shared" si="17"/>
        <v>6.350964171269176</v>
      </c>
    </row>
    <row r="185" spans="1:12" x14ac:dyDescent="0.2">
      <c r="A185" s="116" t="s">
        <v>2252</v>
      </c>
      <c r="B185" s="59" t="s">
        <v>884</v>
      </c>
      <c r="C185" s="59" t="s">
        <v>650</v>
      </c>
      <c r="D185" s="116" t="s">
        <v>812</v>
      </c>
      <c r="E185" s="116" t="s">
        <v>998</v>
      </c>
      <c r="F185" s="117">
        <v>17.711088800000002</v>
      </c>
      <c r="G185" s="117">
        <f>VLOOKUP(B185, 'XTF Exchange Traded Funds'!$B$7:$G$1060, 6, FALSE)</f>
        <v>12.109134201</v>
      </c>
      <c r="H185" s="74">
        <f t="shared" si="15"/>
        <v>0.46262222434840794</v>
      </c>
      <c r="I185" s="117">
        <v>44.995694219999997</v>
      </c>
      <c r="J185" s="117">
        <v>32.476559160000001</v>
      </c>
      <c r="K185" s="74">
        <f t="shared" si="16"/>
        <v>0.38548218726998895</v>
      </c>
      <c r="L185" s="74">
        <f t="shared" si="17"/>
        <v>2.540538005771841</v>
      </c>
    </row>
    <row r="186" spans="1:12" x14ac:dyDescent="0.2">
      <c r="A186" s="116" t="s">
        <v>1816</v>
      </c>
      <c r="B186" s="59" t="s">
        <v>171</v>
      </c>
      <c r="C186" s="59" t="s">
        <v>875</v>
      </c>
      <c r="D186" s="116" t="s">
        <v>211</v>
      </c>
      <c r="E186" s="116" t="s">
        <v>998</v>
      </c>
      <c r="F186" s="117">
        <v>8.4832295700000007</v>
      </c>
      <c r="G186" s="117">
        <f>VLOOKUP(B186, 'XTF Exchange Traded Funds'!$B$7:$G$1060, 6, FALSE)</f>
        <v>1.8677972700000001</v>
      </c>
      <c r="H186" s="74">
        <f t="shared" si="15"/>
        <v>3.5418363685690579</v>
      </c>
      <c r="I186" s="117">
        <v>44.8377687000769</v>
      </c>
      <c r="J186" s="117">
        <v>17.877516479855199</v>
      </c>
      <c r="K186" s="74">
        <f t="shared" si="16"/>
        <v>1.5080535515434228</v>
      </c>
      <c r="L186" s="74">
        <f t="shared" si="17"/>
        <v>5.2854597803931522</v>
      </c>
    </row>
    <row r="187" spans="1:12" x14ac:dyDescent="0.2">
      <c r="A187" s="116" t="s">
        <v>2094</v>
      </c>
      <c r="B187" s="59" t="s">
        <v>146</v>
      </c>
      <c r="C187" s="59" t="s">
        <v>871</v>
      </c>
      <c r="D187" s="116" t="s">
        <v>210</v>
      </c>
      <c r="E187" s="116" t="s">
        <v>998</v>
      </c>
      <c r="F187" s="117">
        <v>13.863961199999999</v>
      </c>
      <c r="G187" s="117">
        <f>VLOOKUP(B187, 'XTF Exchange Traded Funds'!$B$7:$G$1060, 6, FALSE)</f>
        <v>9.5506870199999998</v>
      </c>
      <c r="H187" s="74">
        <f t="shared" si="15"/>
        <v>0.45161925743850828</v>
      </c>
      <c r="I187" s="117">
        <v>44.437614459999999</v>
      </c>
      <c r="J187" s="117">
        <v>13.240627310000001</v>
      </c>
      <c r="K187" s="74">
        <f t="shared" si="16"/>
        <v>2.3561562771605566</v>
      </c>
      <c r="L187" s="74">
        <f t="shared" si="17"/>
        <v>3.2052610230905727</v>
      </c>
    </row>
    <row r="188" spans="1:12" x14ac:dyDescent="0.2">
      <c r="A188" s="116" t="s">
        <v>2199</v>
      </c>
      <c r="B188" s="59" t="s">
        <v>585</v>
      </c>
      <c r="C188" s="59" t="s">
        <v>875</v>
      </c>
      <c r="D188" s="116" t="s">
        <v>211</v>
      </c>
      <c r="E188" s="116" t="s">
        <v>212</v>
      </c>
      <c r="F188" s="117">
        <v>31.827668500999998</v>
      </c>
      <c r="G188" s="117">
        <f>VLOOKUP(B188, 'XTF Exchange Traded Funds'!$B$7:$G$1060, 6, FALSE)</f>
        <v>66.263368920999994</v>
      </c>
      <c r="H188" s="74">
        <f t="shared" si="15"/>
        <v>-0.51967928858332968</v>
      </c>
      <c r="I188" s="117">
        <v>44.399352799999996</v>
      </c>
      <c r="J188" s="117">
        <v>65.198612060000002</v>
      </c>
      <c r="K188" s="74">
        <f t="shared" si="16"/>
        <v>-0.31901383484757584</v>
      </c>
      <c r="L188" s="74">
        <f t="shared" si="17"/>
        <v>1.39499230987042</v>
      </c>
    </row>
    <row r="189" spans="1:12" x14ac:dyDescent="0.2">
      <c r="A189" s="116" t="s">
        <v>1818</v>
      </c>
      <c r="B189" s="59" t="s">
        <v>1709</v>
      </c>
      <c r="C189" s="59" t="s">
        <v>875</v>
      </c>
      <c r="D189" s="116" t="s">
        <v>812</v>
      </c>
      <c r="E189" s="116" t="s">
        <v>998</v>
      </c>
      <c r="F189" s="117">
        <v>13.872669480000001</v>
      </c>
      <c r="G189" s="117">
        <f>VLOOKUP(B189, 'XTF Exchange Traded Funds'!$B$7:$G$1060, 6, FALSE)</f>
        <v>23.06023343</v>
      </c>
      <c r="H189" s="74">
        <f t="shared" si="15"/>
        <v>-0.39841591273952681</v>
      </c>
      <c r="I189" s="117">
        <v>43.951824369999997</v>
      </c>
      <c r="J189" s="117">
        <v>58.603220039999997</v>
      </c>
      <c r="K189" s="74">
        <f t="shared" si="16"/>
        <v>-0.25001007896835015</v>
      </c>
      <c r="L189" s="74">
        <f t="shared" si="17"/>
        <v>3.1682312069327838</v>
      </c>
    </row>
    <row r="190" spans="1:12" x14ac:dyDescent="0.2">
      <c r="A190" s="116" t="s">
        <v>1737</v>
      </c>
      <c r="B190" s="59" t="s">
        <v>929</v>
      </c>
      <c r="C190" s="59" t="s">
        <v>875</v>
      </c>
      <c r="D190" s="116" t="s">
        <v>812</v>
      </c>
      <c r="E190" s="116" t="s">
        <v>212</v>
      </c>
      <c r="F190" s="117">
        <v>11.987746484999999</v>
      </c>
      <c r="G190" s="117">
        <f>VLOOKUP(B190, 'XTF Exchange Traded Funds'!$B$7:$G$1060, 6, FALSE)</f>
        <v>14.983897958</v>
      </c>
      <c r="H190" s="74">
        <f t="shared" si="15"/>
        <v>-0.19995808042728536</v>
      </c>
      <c r="I190" s="117">
        <v>42.722358440000001</v>
      </c>
      <c r="J190" s="117">
        <v>22.40002243</v>
      </c>
      <c r="K190" s="74">
        <f t="shared" si="16"/>
        <v>0.90724623484227473</v>
      </c>
      <c r="L190" s="74">
        <f t="shared" si="17"/>
        <v>3.5638356628126511</v>
      </c>
    </row>
    <row r="191" spans="1:12" x14ac:dyDescent="0.2">
      <c r="A191" s="116" t="s">
        <v>2279</v>
      </c>
      <c r="B191" s="59" t="s">
        <v>232</v>
      </c>
      <c r="C191" s="59" t="s">
        <v>872</v>
      </c>
      <c r="D191" s="116" t="s">
        <v>210</v>
      </c>
      <c r="E191" s="116" t="s">
        <v>998</v>
      </c>
      <c r="F191" s="117">
        <v>5.6163042499999998</v>
      </c>
      <c r="G191" s="117">
        <f>VLOOKUP(B191, 'XTF Exchange Traded Funds'!$B$7:$G$1060, 6, FALSE)</f>
        <v>7.97843167</v>
      </c>
      <c r="H191" s="74">
        <f t="shared" si="15"/>
        <v>-0.29606412860335996</v>
      </c>
      <c r="I191" s="117">
        <v>42.144593790000002</v>
      </c>
      <c r="J191" s="117">
        <v>50.200125049999997</v>
      </c>
      <c r="K191" s="74">
        <f t="shared" si="16"/>
        <v>-0.1604683504667882</v>
      </c>
      <c r="L191" s="74">
        <f t="shared" si="17"/>
        <v>7.5039727041140987</v>
      </c>
    </row>
    <row r="192" spans="1:12" x14ac:dyDescent="0.2">
      <c r="A192" s="116" t="s">
        <v>3266</v>
      </c>
      <c r="B192" s="59" t="s">
        <v>3267</v>
      </c>
      <c r="C192" s="59" t="s">
        <v>3279</v>
      </c>
      <c r="D192" s="119" t="s">
        <v>210</v>
      </c>
      <c r="E192" s="116" t="s">
        <v>998</v>
      </c>
      <c r="F192" s="117">
        <v>1.1194103500000001</v>
      </c>
      <c r="G192" s="117"/>
      <c r="H192" s="74"/>
      <c r="I192" s="117">
        <v>42.010108000000002</v>
      </c>
      <c r="J192" s="117"/>
      <c r="K192" s="74"/>
      <c r="L192" s="74">
        <f t="shared" si="17"/>
        <v>37.528782898961047</v>
      </c>
    </row>
    <row r="193" spans="1:12" x14ac:dyDescent="0.2">
      <c r="A193" s="116" t="s">
        <v>2315</v>
      </c>
      <c r="B193" s="59" t="s">
        <v>230</v>
      </c>
      <c r="C193" s="59" t="s">
        <v>872</v>
      </c>
      <c r="D193" s="116" t="s">
        <v>210</v>
      </c>
      <c r="E193" s="116" t="s">
        <v>998</v>
      </c>
      <c r="F193" s="117">
        <v>4.20713764</v>
      </c>
      <c r="G193" s="117">
        <f>VLOOKUP(B193, 'XTF Exchange Traded Funds'!$B$7:$G$1060, 6, FALSE)</f>
        <v>1.0053454900000001</v>
      </c>
      <c r="H193" s="74">
        <f t="shared" ref="H193:H256" si="18">IF(ISERROR(F193/G193-1),"",IF((F193/G193-1)&gt;10000%,"",F193/G193-1))</f>
        <v>3.1847680044797331</v>
      </c>
      <c r="I193" s="117">
        <v>41.963455400000001</v>
      </c>
      <c r="J193" s="117">
        <v>19.333175369999999</v>
      </c>
      <c r="K193" s="74">
        <f t="shared" ref="K193:K256" si="19">IF(ISERROR(I193/J193-1),"",IF((I193/J193-1)&gt;10000%,"",I193/J193-1))</f>
        <v>1.1705412896174439</v>
      </c>
      <c r="L193" s="74">
        <f t="shared" si="17"/>
        <v>9.9743481175956958</v>
      </c>
    </row>
    <row r="194" spans="1:12" x14ac:dyDescent="0.2">
      <c r="A194" s="116" t="s">
        <v>2057</v>
      </c>
      <c r="B194" s="59" t="s">
        <v>383</v>
      </c>
      <c r="C194" s="59" t="s">
        <v>871</v>
      </c>
      <c r="D194" s="116" t="s">
        <v>210</v>
      </c>
      <c r="E194" s="116" t="s">
        <v>998</v>
      </c>
      <c r="F194" s="117">
        <v>6.9583176279999996</v>
      </c>
      <c r="G194" s="117">
        <f>VLOOKUP(B194, 'XTF Exchange Traded Funds'!$B$7:$G$1060, 6, FALSE)</f>
        <v>3.9945424739999997</v>
      </c>
      <c r="H194" s="74">
        <f t="shared" si="18"/>
        <v>0.74195609967621046</v>
      </c>
      <c r="I194" s="117">
        <v>41.757003040000001</v>
      </c>
      <c r="J194" s="117">
        <v>10.3786579</v>
      </c>
      <c r="K194" s="74">
        <f t="shared" si="19"/>
        <v>3.0233528691604716</v>
      </c>
      <c r="L194" s="74">
        <f t="shared" si="17"/>
        <v>6.0010199695356592</v>
      </c>
    </row>
    <row r="195" spans="1:12" x14ac:dyDescent="0.2">
      <c r="A195" s="116" t="s">
        <v>1622</v>
      </c>
      <c r="B195" s="59" t="s">
        <v>827</v>
      </c>
      <c r="C195" s="59" t="s">
        <v>148</v>
      </c>
      <c r="D195" s="116" t="s">
        <v>812</v>
      </c>
      <c r="E195" s="116" t="s">
        <v>998</v>
      </c>
      <c r="F195" s="117">
        <v>2.827119229</v>
      </c>
      <c r="G195" s="117">
        <f>VLOOKUP(B195, 'XTF Exchange Traded Funds'!$B$7:$G$1060, 6, FALSE)</f>
        <v>18.470287930000001</v>
      </c>
      <c r="H195" s="74">
        <f t="shared" si="18"/>
        <v>-0.84693691621297862</v>
      </c>
      <c r="I195" s="117">
        <v>41.393666524604448</v>
      </c>
      <c r="J195" s="117">
        <v>17.163722059999998</v>
      </c>
      <c r="K195" s="74">
        <f t="shared" si="19"/>
        <v>1.4116952243751526</v>
      </c>
      <c r="L195" s="74">
        <f t="shared" si="17"/>
        <v>14.641641604640101</v>
      </c>
    </row>
    <row r="196" spans="1:12" x14ac:dyDescent="0.2">
      <c r="A196" s="116" t="s">
        <v>1750</v>
      </c>
      <c r="B196" s="116" t="s">
        <v>801</v>
      </c>
      <c r="C196" s="116" t="s">
        <v>875</v>
      </c>
      <c r="D196" s="116" t="s">
        <v>812</v>
      </c>
      <c r="E196" s="116" t="s">
        <v>998</v>
      </c>
      <c r="F196" s="117">
        <v>47.487616659000004</v>
      </c>
      <c r="G196" s="117">
        <f>VLOOKUP(B196, 'XTF Exchange Traded Funds'!$B$7:$G$1060, 6, FALSE)</f>
        <v>49.766811159999996</v>
      </c>
      <c r="H196" s="74">
        <f t="shared" si="18"/>
        <v>-4.5797479241183381E-2</v>
      </c>
      <c r="I196" s="117">
        <v>41.324866210000003</v>
      </c>
      <c r="J196" s="117">
        <v>43.44078811</v>
      </c>
      <c r="K196" s="74">
        <f t="shared" si="19"/>
        <v>-4.8708183991554077E-2</v>
      </c>
      <c r="L196" s="74">
        <f t="shared" si="17"/>
        <v>0.87022405244605983</v>
      </c>
    </row>
    <row r="197" spans="1:12" x14ac:dyDescent="0.2">
      <c r="A197" s="116" t="s">
        <v>1788</v>
      </c>
      <c r="B197" s="59" t="s">
        <v>317</v>
      </c>
      <c r="C197" s="59" t="s">
        <v>875</v>
      </c>
      <c r="D197" s="116" t="s">
        <v>211</v>
      </c>
      <c r="E197" s="116" t="s">
        <v>998</v>
      </c>
      <c r="F197" s="117">
        <v>1.3780946699999999</v>
      </c>
      <c r="G197" s="117">
        <f>VLOOKUP(B197, 'XTF Exchange Traded Funds'!$B$7:$G$1060, 6, FALSE)</f>
        <v>2.1676093700000001</v>
      </c>
      <c r="H197" s="74">
        <f t="shared" si="18"/>
        <v>-0.36423292449598532</v>
      </c>
      <c r="I197" s="117">
        <v>41.212718509999995</v>
      </c>
      <c r="J197" s="117">
        <v>2.59598051</v>
      </c>
      <c r="K197" s="74">
        <f t="shared" si="19"/>
        <v>14.875588569037445</v>
      </c>
      <c r="L197" s="74">
        <f t="shared" si="17"/>
        <v>29.905578627627953</v>
      </c>
    </row>
    <row r="198" spans="1:12" x14ac:dyDescent="0.2">
      <c r="A198" s="116" t="s">
        <v>2237</v>
      </c>
      <c r="B198" s="59" t="s">
        <v>141</v>
      </c>
      <c r="C198" s="59" t="s">
        <v>650</v>
      </c>
      <c r="D198" s="116" t="s">
        <v>210</v>
      </c>
      <c r="E198" s="116" t="s">
        <v>998</v>
      </c>
      <c r="F198" s="117">
        <v>10.71214479</v>
      </c>
      <c r="G198" s="117">
        <f>VLOOKUP(B198, 'XTF Exchange Traded Funds'!$B$7:$G$1060, 6, FALSE)</f>
        <v>16.1131666</v>
      </c>
      <c r="H198" s="74">
        <f t="shared" si="18"/>
        <v>-0.33519307185714819</v>
      </c>
      <c r="I198" s="117">
        <v>39.995900829999997</v>
      </c>
      <c r="J198" s="117">
        <v>43.332244909999993</v>
      </c>
      <c r="K198" s="74">
        <f t="shared" si="19"/>
        <v>-7.6994489598438798E-2</v>
      </c>
      <c r="L198" s="74">
        <f t="shared" si="17"/>
        <v>3.7336968099364158</v>
      </c>
    </row>
    <row r="199" spans="1:12" x14ac:dyDescent="0.2">
      <c r="A199" s="116" t="s">
        <v>2119</v>
      </c>
      <c r="B199" s="59" t="s">
        <v>129</v>
      </c>
      <c r="C199" s="59" t="s">
        <v>650</v>
      </c>
      <c r="D199" s="116" t="s">
        <v>210</v>
      </c>
      <c r="E199" s="116" t="s">
        <v>998</v>
      </c>
      <c r="F199" s="117">
        <v>7.874636733</v>
      </c>
      <c r="G199" s="117">
        <f>VLOOKUP(B199, 'XTF Exchange Traded Funds'!$B$7:$G$1060, 6, FALSE)</f>
        <v>5.6681407159999999</v>
      </c>
      <c r="H199" s="74">
        <f t="shared" si="18"/>
        <v>0.38928038797122899</v>
      </c>
      <c r="I199" s="117">
        <v>39.607204039999999</v>
      </c>
      <c r="J199" s="117">
        <v>4.06728662</v>
      </c>
      <c r="K199" s="74">
        <f t="shared" si="19"/>
        <v>8.737991870363933</v>
      </c>
      <c r="L199" s="74">
        <f t="shared" si="17"/>
        <v>5.029718243892991</v>
      </c>
    </row>
    <row r="200" spans="1:12" x14ac:dyDescent="0.2">
      <c r="A200" s="116" t="s">
        <v>2544</v>
      </c>
      <c r="B200" s="59" t="s">
        <v>557</v>
      </c>
      <c r="C200" s="59" t="s">
        <v>876</v>
      </c>
      <c r="D200" s="116" t="s">
        <v>210</v>
      </c>
      <c r="E200" s="116" t="s">
        <v>998</v>
      </c>
      <c r="F200" s="117">
        <v>7.2834765149999994</v>
      </c>
      <c r="G200" s="117">
        <f>VLOOKUP(B200, 'XTF Exchange Traded Funds'!$B$7:$G$1060, 6, FALSE)</f>
        <v>12.015189055</v>
      </c>
      <c r="H200" s="74">
        <f t="shared" si="18"/>
        <v>-0.39381091036856775</v>
      </c>
      <c r="I200" s="117">
        <v>38.609877750000003</v>
      </c>
      <c r="J200" s="117">
        <v>0.52330315000000005</v>
      </c>
      <c r="K200" s="74">
        <f t="shared" si="19"/>
        <v>72.781091801186363</v>
      </c>
      <c r="L200" s="74">
        <f t="shared" si="17"/>
        <v>5.301023168055071</v>
      </c>
    </row>
    <row r="201" spans="1:12" x14ac:dyDescent="0.2">
      <c r="A201" s="116" t="s">
        <v>1618</v>
      </c>
      <c r="B201" s="59" t="s">
        <v>815</v>
      </c>
      <c r="C201" s="59" t="s">
        <v>148</v>
      </c>
      <c r="D201" s="116" t="s">
        <v>812</v>
      </c>
      <c r="E201" s="116" t="s">
        <v>998</v>
      </c>
      <c r="F201" s="117">
        <v>13.809120199999999</v>
      </c>
      <c r="G201" s="117">
        <f>VLOOKUP(B201, 'XTF Exchange Traded Funds'!$B$7:$G$1060, 6, FALSE)</f>
        <v>11.53249334</v>
      </c>
      <c r="H201" s="74">
        <f t="shared" si="18"/>
        <v>0.19740977019285211</v>
      </c>
      <c r="I201" s="117">
        <v>38.405408314682902</v>
      </c>
      <c r="J201" s="117">
        <v>73.145522646350997</v>
      </c>
      <c r="K201" s="74">
        <f t="shared" si="19"/>
        <v>-0.47494519247106881</v>
      </c>
      <c r="L201" s="74">
        <f t="shared" si="17"/>
        <v>2.7811625765038168</v>
      </c>
    </row>
    <row r="202" spans="1:12" x14ac:dyDescent="0.2">
      <c r="A202" s="116" t="s">
        <v>2202</v>
      </c>
      <c r="B202" s="59" t="s">
        <v>932</v>
      </c>
      <c r="C202" s="59" t="s">
        <v>650</v>
      </c>
      <c r="D202" s="116" t="s">
        <v>210</v>
      </c>
      <c r="E202" s="116" t="s">
        <v>998</v>
      </c>
      <c r="F202" s="117">
        <v>57.299689293999997</v>
      </c>
      <c r="G202" s="117">
        <f>VLOOKUP(B202, 'XTF Exchange Traded Funds'!$B$7:$G$1060, 6, FALSE)</f>
        <v>58.603440288999998</v>
      </c>
      <c r="H202" s="74">
        <f t="shared" si="18"/>
        <v>-2.2247004417669247E-2</v>
      </c>
      <c r="I202" s="117">
        <v>37.761405670000002</v>
      </c>
      <c r="J202" s="117">
        <v>18.735229760000003</v>
      </c>
      <c r="K202" s="74">
        <f t="shared" si="19"/>
        <v>1.0155293611942335</v>
      </c>
      <c r="L202" s="74">
        <f t="shared" si="17"/>
        <v>0.65901588883404472</v>
      </c>
    </row>
    <row r="203" spans="1:12" x14ac:dyDescent="0.2">
      <c r="A203" s="116" t="s">
        <v>2665</v>
      </c>
      <c r="B203" s="59" t="s">
        <v>2666</v>
      </c>
      <c r="C203" s="59" t="s">
        <v>650</v>
      </c>
      <c r="D203" s="116" t="s">
        <v>211</v>
      </c>
      <c r="E203" s="116" t="s">
        <v>998</v>
      </c>
      <c r="F203" s="117">
        <v>10.410269660000001</v>
      </c>
      <c r="G203" s="117">
        <f>VLOOKUP(B203, 'XTF Exchange Traded Funds'!$B$7:$G$1060, 6, FALSE)</f>
        <v>0.36390615999999998</v>
      </c>
      <c r="H203" s="74">
        <f t="shared" si="18"/>
        <v>27.607016874899841</v>
      </c>
      <c r="I203" s="117">
        <v>37.211137066415155</v>
      </c>
      <c r="J203" s="117">
        <v>0.64682949999999995</v>
      </c>
      <c r="K203" s="74">
        <f t="shared" si="19"/>
        <v>56.528509547593544</v>
      </c>
      <c r="L203" s="74">
        <f t="shared" si="17"/>
        <v>3.5744642820727042</v>
      </c>
    </row>
    <row r="204" spans="1:12" x14ac:dyDescent="0.2">
      <c r="A204" s="116" t="s">
        <v>1602</v>
      </c>
      <c r="B204" s="59" t="s">
        <v>1544</v>
      </c>
      <c r="C204" s="59" t="s">
        <v>148</v>
      </c>
      <c r="D204" s="116" t="s">
        <v>211</v>
      </c>
      <c r="E204" s="116" t="s">
        <v>212</v>
      </c>
      <c r="F204" s="117">
        <v>0.16826567000000001</v>
      </c>
      <c r="G204" s="117">
        <f>VLOOKUP(B204, 'XTF Exchange Traded Funds'!$B$7:$G$1060, 6, FALSE)</f>
        <v>1.2681579999999999</v>
      </c>
      <c r="H204" s="74">
        <f t="shared" si="18"/>
        <v>-0.86731490082466067</v>
      </c>
      <c r="I204" s="117">
        <v>36.817459979999995</v>
      </c>
      <c r="J204" s="117">
        <v>7.9731700042837508</v>
      </c>
      <c r="K204" s="74">
        <f t="shared" si="19"/>
        <v>3.6176690024443294</v>
      </c>
      <c r="L204" s="74" t="str">
        <f t="shared" si="17"/>
        <v/>
      </c>
    </row>
    <row r="205" spans="1:12" x14ac:dyDescent="0.2">
      <c r="A205" s="116" t="s">
        <v>1747</v>
      </c>
      <c r="B205" s="116" t="s">
        <v>2855</v>
      </c>
      <c r="C205" s="59" t="s">
        <v>875</v>
      </c>
      <c r="D205" s="116" t="s">
        <v>812</v>
      </c>
      <c r="E205" s="116" t="s">
        <v>998</v>
      </c>
      <c r="F205" s="117">
        <v>21.83158057</v>
      </c>
      <c r="G205" s="117">
        <f>VLOOKUP(B205, 'XTF Exchange Traded Funds'!$B$7:$G$1060, 6, FALSE)</f>
        <v>29.08038968</v>
      </c>
      <c r="H205" s="74">
        <f t="shared" si="18"/>
        <v>-0.2492679496308593</v>
      </c>
      <c r="I205" s="117">
        <v>36.532182549999995</v>
      </c>
      <c r="J205" s="117">
        <v>10.53638757</v>
      </c>
      <c r="K205" s="74">
        <f t="shared" si="19"/>
        <v>2.4672398207918231</v>
      </c>
      <c r="L205" s="74">
        <f t="shared" si="17"/>
        <v>1.6733640715047868</v>
      </c>
    </row>
    <row r="206" spans="1:12" x14ac:dyDescent="0.2">
      <c r="A206" s="116" t="s">
        <v>2512</v>
      </c>
      <c r="B206" s="59" t="s">
        <v>511</v>
      </c>
      <c r="C206" s="59" t="s">
        <v>876</v>
      </c>
      <c r="D206" s="116" t="s">
        <v>210</v>
      </c>
      <c r="E206" s="116" t="s">
        <v>998</v>
      </c>
      <c r="F206" s="117">
        <v>29.620166635</v>
      </c>
      <c r="G206" s="117">
        <f>VLOOKUP(B206, 'XTF Exchange Traded Funds'!$B$7:$G$1060, 6, FALSE)</f>
        <v>53.046990563000001</v>
      </c>
      <c r="H206" s="74">
        <f t="shared" si="18"/>
        <v>-0.44162399561908583</v>
      </c>
      <c r="I206" s="117">
        <v>36.184290359999999</v>
      </c>
      <c r="J206" s="117">
        <v>135.23989987000002</v>
      </c>
      <c r="K206" s="74">
        <f t="shared" si="19"/>
        <v>-0.73244367679373967</v>
      </c>
      <c r="L206" s="74">
        <f t="shared" si="17"/>
        <v>1.2216099526342181</v>
      </c>
    </row>
    <row r="207" spans="1:12" x14ac:dyDescent="0.2">
      <c r="A207" s="116" t="s">
        <v>2344</v>
      </c>
      <c r="B207" s="59" t="s">
        <v>228</v>
      </c>
      <c r="C207" s="59" t="s">
        <v>872</v>
      </c>
      <c r="D207" s="116" t="s">
        <v>210</v>
      </c>
      <c r="E207" s="116" t="s">
        <v>998</v>
      </c>
      <c r="F207" s="117">
        <v>4.50616225</v>
      </c>
      <c r="G207" s="117">
        <f>VLOOKUP(B207, 'XTF Exchange Traded Funds'!$B$7:$G$1060, 6, FALSE)</f>
        <v>0.6867801899999999</v>
      </c>
      <c r="H207" s="74">
        <f t="shared" si="18"/>
        <v>5.5612874622956152</v>
      </c>
      <c r="I207" s="117">
        <v>35.991786939999997</v>
      </c>
      <c r="J207" s="117">
        <v>4.7207453600000004</v>
      </c>
      <c r="K207" s="74">
        <f t="shared" si="19"/>
        <v>6.6241746155102916</v>
      </c>
      <c r="L207" s="74">
        <f t="shared" si="17"/>
        <v>7.9872372416239559</v>
      </c>
    </row>
    <row r="208" spans="1:12" x14ac:dyDescent="0.2">
      <c r="A208" s="116" t="s">
        <v>2743</v>
      </c>
      <c r="B208" s="59" t="s">
        <v>29</v>
      </c>
      <c r="C208" s="59" t="s">
        <v>650</v>
      </c>
      <c r="D208" s="116" t="s">
        <v>210</v>
      </c>
      <c r="E208" s="116" t="s">
        <v>998</v>
      </c>
      <c r="F208" s="117">
        <v>6.8592603639999998</v>
      </c>
      <c r="G208" s="117">
        <f>VLOOKUP(B208, 'XTF Exchange Traded Funds'!$B$7:$G$1060, 6, FALSE)</f>
        <v>9.8502640249999995</v>
      </c>
      <c r="H208" s="74">
        <f t="shared" si="18"/>
        <v>-0.30364705488186139</v>
      </c>
      <c r="I208" s="117">
        <v>35.750088359999999</v>
      </c>
      <c r="J208" s="117">
        <v>40.91633436</v>
      </c>
      <c r="K208" s="74">
        <f t="shared" si="19"/>
        <v>-0.12626365682089413</v>
      </c>
      <c r="L208" s="74">
        <f t="shared" ref="L208:L256" si="20">IF(ISERROR(I208/F208),"",IF(I208/F208&gt;10000%,"",I208/F208))</f>
        <v>5.2119450877867273</v>
      </c>
    </row>
    <row r="209" spans="1:12" x14ac:dyDescent="0.2">
      <c r="A209" s="116" t="s">
        <v>2227</v>
      </c>
      <c r="B209" s="59" t="s">
        <v>1333</v>
      </c>
      <c r="C209" s="59" t="s">
        <v>650</v>
      </c>
      <c r="D209" s="116" t="s">
        <v>211</v>
      </c>
      <c r="E209" s="116" t="s">
        <v>998</v>
      </c>
      <c r="F209" s="117">
        <v>2.5640951800000003</v>
      </c>
      <c r="G209" s="117">
        <f>VLOOKUP(B209, 'XTF Exchange Traded Funds'!$B$7:$G$1060, 6, FALSE)</f>
        <v>1.5048063189999998</v>
      </c>
      <c r="H209" s="74">
        <f t="shared" si="18"/>
        <v>0.70393701011565235</v>
      </c>
      <c r="I209" s="117">
        <v>35.555873659999996</v>
      </c>
      <c r="J209" s="117">
        <v>11.897337779999999</v>
      </c>
      <c r="K209" s="74">
        <f t="shared" si="19"/>
        <v>1.9885571308037617</v>
      </c>
      <c r="L209" s="74">
        <f t="shared" si="20"/>
        <v>13.866830661098936</v>
      </c>
    </row>
    <row r="210" spans="1:12" x14ac:dyDescent="0.2">
      <c r="A210" s="116" t="s">
        <v>2262</v>
      </c>
      <c r="B210" s="59" t="s">
        <v>110</v>
      </c>
      <c r="C210" s="59" t="s">
        <v>650</v>
      </c>
      <c r="D210" s="116" t="s">
        <v>210</v>
      </c>
      <c r="E210" s="116" t="s">
        <v>998</v>
      </c>
      <c r="F210" s="117">
        <v>8.7769852899999989</v>
      </c>
      <c r="G210" s="117">
        <f>VLOOKUP(B210, 'XTF Exchange Traded Funds'!$B$7:$G$1060, 6, FALSE)</f>
        <v>4.6975671100000005</v>
      </c>
      <c r="H210" s="74">
        <f t="shared" si="18"/>
        <v>0.86841083575280686</v>
      </c>
      <c r="I210" s="117">
        <v>35.541034159999995</v>
      </c>
      <c r="J210" s="117">
        <v>3.6837477200000004</v>
      </c>
      <c r="K210" s="74">
        <f t="shared" si="19"/>
        <v>8.6480641079297342</v>
      </c>
      <c r="L210" s="74">
        <f t="shared" si="20"/>
        <v>4.0493441638205141</v>
      </c>
    </row>
    <row r="211" spans="1:12" x14ac:dyDescent="0.2">
      <c r="A211" s="116" t="s">
        <v>2132</v>
      </c>
      <c r="B211" s="59" t="s">
        <v>120</v>
      </c>
      <c r="C211" s="59" t="s">
        <v>650</v>
      </c>
      <c r="D211" s="116" t="s">
        <v>211</v>
      </c>
      <c r="E211" s="116" t="s">
        <v>212</v>
      </c>
      <c r="F211" s="117">
        <v>9.2616720600000004</v>
      </c>
      <c r="G211" s="117">
        <f>VLOOKUP(B211, 'XTF Exchange Traded Funds'!$B$7:$G$1060, 6, FALSE)</f>
        <v>1.69939555</v>
      </c>
      <c r="H211" s="74">
        <f t="shared" si="18"/>
        <v>4.449980176775207</v>
      </c>
      <c r="I211" s="117">
        <v>35.1480729553098</v>
      </c>
      <c r="J211" s="117">
        <v>1.08260975</v>
      </c>
      <c r="K211" s="74">
        <f t="shared" si="19"/>
        <v>31.466059866272033</v>
      </c>
      <c r="L211" s="74">
        <f t="shared" si="20"/>
        <v>3.7950029678884785</v>
      </c>
    </row>
    <row r="212" spans="1:12" x14ac:dyDescent="0.2">
      <c r="A212" s="116" t="s">
        <v>2500</v>
      </c>
      <c r="B212" s="59" t="s">
        <v>512</v>
      </c>
      <c r="C212" s="59" t="s">
        <v>876</v>
      </c>
      <c r="D212" s="116" t="s">
        <v>210</v>
      </c>
      <c r="E212" s="116" t="s">
        <v>998</v>
      </c>
      <c r="F212" s="117">
        <v>6.2990329200000001</v>
      </c>
      <c r="G212" s="117">
        <f>VLOOKUP(B212, 'XTF Exchange Traded Funds'!$B$7:$G$1060, 6, FALSE)</f>
        <v>13.829986480000001</v>
      </c>
      <c r="H212" s="74">
        <f t="shared" si="18"/>
        <v>-0.54453802763225845</v>
      </c>
      <c r="I212" s="117">
        <v>35.022777240000003</v>
      </c>
      <c r="J212" s="117">
        <v>37.867259249999996</v>
      </c>
      <c r="K212" s="74">
        <f t="shared" si="19"/>
        <v>-7.5117187415669417E-2</v>
      </c>
      <c r="L212" s="74">
        <f t="shared" si="20"/>
        <v>5.560024480710287</v>
      </c>
    </row>
    <row r="213" spans="1:12" x14ac:dyDescent="0.2">
      <c r="A213" s="116" t="s">
        <v>1875</v>
      </c>
      <c r="B213" s="59" t="s">
        <v>169</v>
      </c>
      <c r="C213" s="59" t="s">
        <v>1861</v>
      </c>
      <c r="D213" s="116" t="s">
        <v>211</v>
      </c>
      <c r="E213" s="116" t="s">
        <v>212</v>
      </c>
      <c r="F213" s="117">
        <v>9.9898583429999999</v>
      </c>
      <c r="G213" s="117">
        <f>VLOOKUP(B213, 'XTF Exchange Traded Funds'!$B$7:$G$1060, 6, FALSE)</f>
        <v>1.7483673400000002</v>
      </c>
      <c r="H213" s="74">
        <f t="shared" si="18"/>
        <v>4.7138211830243861</v>
      </c>
      <c r="I213" s="117">
        <v>34.766536670000001</v>
      </c>
      <c r="J213" s="117">
        <v>2.6215830800000002</v>
      </c>
      <c r="K213" s="74">
        <f t="shared" si="19"/>
        <v>12.261657406638435</v>
      </c>
      <c r="L213" s="74">
        <f t="shared" si="20"/>
        <v>3.480183149379819</v>
      </c>
    </row>
    <row r="214" spans="1:12" x14ac:dyDescent="0.2">
      <c r="A214" s="116" t="s">
        <v>2159</v>
      </c>
      <c r="B214" s="59" t="s">
        <v>402</v>
      </c>
      <c r="C214" s="59" t="s">
        <v>875</v>
      </c>
      <c r="D214" s="116" t="s">
        <v>211</v>
      </c>
      <c r="E214" s="116" t="s">
        <v>212</v>
      </c>
      <c r="F214" s="117">
        <v>7.3944033229999997</v>
      </c>
      <c r="G214" s="117">
        <f>VLOOKUP(B214, 'XTF Exchange Traded Funds'!$B$7:$G$1060, 6, FALSE)</f>
        <v>6.7991172640000004</v>
      </c>
      <c r="H214" s="74">
        <f t="shared" si="18"/>
        <v>8.7553433171674078E-2</v>
      </c>
      <c r="I214" s="117">
        <v>34.737659659999998</v>
      </c>
      <c r="J214" s="117">
        <v>8.4857990700000006</v>
      </c>
      <c r="K214" s="74">
        <f t="shared" si="19"/>
        <v>3.0936226952166095</v>
      </c>
      <c r="L214" s="74">
        <f t="shared" si="20"/>
        <v>4.6978313384597072</v>
      </c>
    </row>
    <row r="215" spans="1:12" x14ac:dyDescent="0.2">
      <c r="A215" s="116" t="s">
        <v>2847</v>
      </c>
      <c r="B215" s="59" t="s">
        <v>1576</v>
      </c>
      <c r="C215" s="59" t="s">
        <v>650</v>
      </c>
      <c r="D215" s="116" t="s">
        <v>211</v>
      </c>
      <c r="E215" s="116" t="s">
        <v>998</v>
      </c>
      <c r="F215" s="117">
        <v>17.719613324000001</v>
      </c>
      <c r="G215" s="117">
        <f>VLOOKUP(B215, 'XTF Exchange Traded Funds'!$B$7:$G$1060, 6, FALSE)</f>
        <v>14.054186442000001</v>
      </c>
      <c r="H215" s="74">
        <f t="shared" si="18"/>
        <v>0.26080676367335753</v>
      </c>
      <c r="I215" s="117">
        <v>34.706840540000002</v>
      </c>
      <c r="J215" s="117">
        <v>94.869647930000014</v>
      </c>
      <c r="K215" s="74">
        <f t="shared" si="19"/>
        <v>-0.63416286138630351</v>
      </c>
      <c r="L215" s="74">
        <f t="shared" si="20"/>
        <v>1.9586680536076917</v>
      </c>
    </row>
    <row r="216" spans="1:12" x14ac:dyDescent="0.2">
      <c r="A216" s="116" t="s">
        <v>1912</v>
      </c>
      <c r="B216" s="59" t="s">
        <v>1913</v>
      </c>
      <c r="C216" s="59" t="s">
        <v>954</v>
      </c>
      <c r="D216" s="116" t="s">
        <v>210</v>
      </c>
      <c r="E216" s="116" t="s">
        <v>998</v>
      </c>
      <c r="F216" s="117">
        <v>1.475369E-2</v>
      </c>
      <c r="G216" s="117">
        <f>VLOOKUP(B216, 'XTF Exchange Traded Funds'!$B$7:$G$1060, 6, FALSE)</f>
        <v>0.21733148999999999</v>
      </c>
      <c r="H216" s="74">
        <f t="shared" si="18"/>
        <v>-0.9321143475342667</v>
      </c>
      <c r="I216" s="117">
        <v>34.628339350000005</v>
      </c>
      <c r="J216" s="117">
        <v>1.6263900000000001E-3</v>
      </c>
      <c r="K216" s="74" t="str">
        <f t="shared" si="19"/>
        <v/>
      </c>
      <c r="L216" s="74" t="str">
        <f t="shared" si="20"/>
        <v/>
      </c>
    </row>
    <row r="217" spans="1:12" x14ac:dyDescent="0.2">
      <c r="A217" s="116" t="s">
        <v>2197</v>
      </c>
      <c r="B217" s="59" t="s">
        <v>931</v>
      </c>
      <c r="C217" s="59" t="s">
        <v>650</v>
      </c>
      <c r="D217" s="116" t="s">
        <v>210</v>
      </c>
      <c r="E217" s="116" t="s">
        <v>998</v>
      </c>
      <c r="F217" s="117">
        <v>52.898265359</v>
      </c>
      <c r="G217" s="117">
        <f>VLOOKUP(B217, 'XTF Exchange Traded Funds'!$B$7:$G$1060, 6, FALSE)</f>
        <v>49.502197981999998</v>
      </c>
      <c r="H217" s="74">
        <f t="shared" si="18"/>
        <v>6.8604375471062573E-2</v>
      </c>
      <c r="I217" s="117">
        <v>34.478587779999998</v>
      </c>
      <c r="J217" s="117">
        <v>29.026198789999999</v>
      </c>
      <c r="K217" s="74">
        <f t="shared" si="19"/>
        <v>0.18784371420616175</v>
      </c>
      <c r="L217" s="74">
        <f t="shared" si="20"/>
        <v>0.6517905180067286</v>
      </c>
    </row>
    <row r="218" spans="1:12" x14ac:dyDescent="0.2">
      <c r="A218" s="116" t="s">
        <v>2154</v>
      </c>
      <c r="B218" s="59" t="s">
        <v>397</v>
      </c>
      <c r="C218" s="59" t="s">
        <v>875</v>
      </c>
      <c r="D218" s="116" t="s">
        <v>211</v>
      </c>
      <c r="E218" s="116" t="s">
        <v>212</v>
      </c>
      <c r="F218" s="117">
        <v>9.3341558899999999</v>
      </c>
      <c r="G218" s="117">
        <f>VLOOKUP(B218, 'XTF Exchange Traded Funds'!$B$7:$G$1060, 6, FALSE)</f>
        <v>17.546169260000003</v>
      </c>
      <c r="H218" s="74">
        <f t="shared" si="18"/>
        <v>-0.46802314786287436</v>
      </c>
      <c r="I218" s="117">
        <v>34.21719993</v>
      </c>
      <c r="J218" s="117">
        <v>56.003486070000001</v>
      </c>
      <c r="K218" s="74">
        <f t="shared" si="19"/>
        <v>-0.38901660715850506</v>
      </c>
      <c r="L218" s="74">
        <f t="shared" si="20"/>
        <v>3.6658054925628631</v>
      </c>
    </row>
    <row r="219" spans="1:12" x14ac:dyDescent="0.2">
      <c r="A219" s="116" t="s">
        <v>2740</v>
      </c>
      <c r="B219" s="59" t="s">
        <v>2360</v>
      </c>
      <c r="C219" s="59" t="s">
        <v>1897</v>
      </c>
      <c r="D219" s="116" t="s">
        <v>210</v>
      </c>
      <c r="E219" s="116" t="s">
        <v>998</v>
      </c>
      <c r="F219" s="117">
        <v>6.8267362199999999</v>
      </c>
      <c r="G219" s="117">
        <f>VLOOKUP(B219, 'XTF Exchange Traded Funds'!$B$7:$G$1060, 6, FALSE)</f>
        <v>3.1970930399999999</v>
      </c>
      <c r="H219" s="74">
        <f t="shared" si="18"/>
        <v>1.135294823950447</v>
      </c>
      <c r="I219" s="117">
        <v>34.151769829999999</v>
      </c>
      <c r="J219" s="117">
        <v>12.51180454</v>
      </c>
      <c r="K219" s="74">
        <f t="shared" si="19"/>
        <v>1.7295638867133389</v>
      </c>
      <c r="L219" s="74">
        <f t="shared" si="20"/>
        <v>5.002649689312296</v>
      </c>
    </row>
    <row r="220" spans="1:12" x14ac:dyDescent="0.2">
      <c r="A220" s="116" t="s">
        <v>1866</v>
      </c>
      <c r="B220" s="59" t="s">
        <v>469</v>
      </c>
      <c r="C220" s="59" t="s">
        <v>1861</v>
      </c>
      <c r="D220" s="116" t="s">
        <v>211</v>
      </c>
      <c r="E220" s="116" t="s">
        <v>212</v>
      </c>
      <c r="F220" s="117">
        <v>20.38954377</v>
      </c>
      <c r="G220" s="117">
        <f>VLOOKUP(B220, 'XTF Exchange Traded Funds'!$B$7:$G$1060, 6, FALSE)</f>
        <v>4.3387604900000003</v>
      </c>
      <c r="H220" s="74">
        <f t="shared" si="18"/>
        <v>3.6993937132491954</v>
      </c>
      <c r="I220" s="117">
        <v>33.401063969999996</v>
      </c>
      <c r="J220" s="117">
        <v>26.89485157</v>
      </c>
      <c r="K220" s="74">
        <f t="shared" si="19"/>
        <v>0.24191293203705144</v>
      </c>
      <c r="L220" s="74">
        <f t="shared" si="20"/>
        <v>1.6381467063105353</v>
      </c>
    </row>
    <row r="221" spans="1:12" x14ac:dyDescent="0.2">
      <c r="A221" s="116" t="s">
        <v>2141</v>
      </c>
      <c r="B221" s="59" t="s">
        <v>350</v>
      </c>
      <c r="C221" s="59" t="s">
        <v>875</v>
      </c>
      <c r="D221" s="116" t="s">
        <v>211</v>
      </c>
      <c r="E221" s="116" t="s">
        <v>212</v>
      </c>
      <c r="F221" s="117">
        <v>9.7304924240000013</v>
      </c>
      <c r="G221" s="117">
        <f>VLOOKUP(B221, 'XTF Exchange Traded Funds'!$B$7:$G$1060, 6, FALSE)</f>
        <v>8.1583715090000002</v>
      </c>
      <c r="H221" s="74">
        <f t="shared" si="18"/>
        <v>0.19270033403917664</v>
      </c>
      <c r="I221" s="117">
        <v>33.347728150000002</v>
      </c>
      <c r="J221" s="117">
        <v>23.717042230000001</v>
      </c>
      <c r="K221" s="74">
        <f t="shared" si="19"/>
        <v>0.40606606113042298</v>
      </c>
      <c r="L221" s="74">
        <f t="shared" si="20"/>
        <v>3.4271367467229834</v>
      </c>
    </row>
    <row r="222" spans="1:12" x14ac:dyDescent="0.2">
      <c r="A222" s="116" t="s">
        <v>2905</v>
      </c>
      <c r="B222" s="59" t="s">
        <v>2906</v>
      </c>
      <c r="C222" s="59" t="s">
        <v>148</v>
      </c>
      <c r="D222" s="116" t="s">
        <v>812</v>
      </c>
      <c r="E222" s="116" t="s">
        <v>212</v>
      </c>
      <c r="F222" s="117">
        <v>2.0376414499999997</v>
      </c>
      <c r="G222" s="117">
        <f>VLOOKUP(B222, 'XTF Exchange Traded Funds'!$B$7:$G$1060, 6, FALSE)</f>
        <v>9.6378699999999998E-2</v>
      </c>
      <c r="H222" s="74">
        <f t="shared" si="18"/>
        <v>20.142030863665934</v>
      </c>
      <c r="I222" s="117">
        <v>33.135234089999997</v>
      </c>
      <c r="J222" s="117">
        <v>2.9717412699999999</v>
      </c>
      <c r="K222" s="74">
        <f t="shared" si="19"/>
        <v>10.15010732074936</v>
      </c>
      <c r="L222" s="74">
        <f t="shared" si="20"/>
        <v>16.261562646362538</v>
      </c>
    </row>
    <row r="223" spans="1:12" x14ac:dyDescent="0.2">
      <c r="A223" s="116" t="s">
        <v>2135</v>
      </c>
      <c r="B223" s="59" t="s">
        <v>586</v>
      </c>
      <c r="C223" s="59" t="s">
        <v>875</v>
      </c>
      <c r="D223" s="116" t="s">
        <v>211</v>
      </c>
      <c r="E223" s="116" t="s">
        <v>212</v>
      </c>
      <c r="F223" s="117">
        <v>9.164470927</v>
      </c>
      <c r="G223" s="117">
        <f>VLOOKUP(B223, 'XTF Exchange Traded Funds'!$B$7:$G$1060, 6, FALSE)</f>
        <v>16.531509996</v>
      </c>
      <c r="H223" s="74">
        <f t="shared" si="18"/>
        <v>-0.44563618633642932</v>
      </c>
      <c r="I223" s="117">
        <v>32.882890969999998</v>
      </c>
      <c r="J223" s="117">
        <v>27.45251545019865</v>
      </c>
      <c r="K223" s="74">
        <f t="shared" si="19"/>
        <v>0.19780976099084779</v>
      </c>
      <c r="L223" s="74">
        <f t="shared" si="20"/>
        <v>3.5880839419896824</v>
      </c>
    </row>
    <row r="224" spans="1:12" x14ac:dyDescent="0.2">
      <c r="A224" s="116" t="s">
        <v>2224</v>
      </c>
      <c r="B224" s="59" t="s">
        <v>150</v>
      </c>
      <c r="C224" s="59" t="s">
        <v>650</v>
      </c>
      <c r="D224" s="116" t="s">
        <v>210</v>
      </c>
      <c r="E224" s="116" t="s">
        <v>998</v>
      </c>
      <c r="F224" s="117">
        <v>5.8952252089999995</v>
      </c>
      <c r="G224" s="117">
        <f>VLOOKUP(B224, 'XTF Exchange Traded Funds'!$B$7:$G$1060, 6, FALSE)</f>
        <v>11.29349682</v>
      </c>
      <c r="H224" s="74">
        <f t="shared" si="18"/>
        <v>-0.47799824067245811</v>
      </c>
      <c r="I224" s="117">
        <v>32.595556280000004</v>
      </c>
      <c r="J224" s="117">
        <v>53.001972330000001</v>
      </c>
      <c r="K224" s="74">
        <f t="shared" si="19"/>
        <v>-0.38501239016061339</v>
      </c>
      <c r="L224" s="74">
        <f t="shared" si="20"/>
        <v>5.5291452191237243</v>
      </c>
    </row>
    <row r="225" spans="1:12" x14ac:dyDescent="0.2">
      <c r="A225" s="116" t="s">
        <v>1604</v>
      </c>
      <c r="B225" s="59" t="s">
        <v>817</v>
      </c>
      <c r="C225" s="59" t="s">
        <v>148</v>
      </c>
      <c r="D225" s="116" t="s">
        <v>812</v>
      </c>
      <c r="E225" s="116" t="s">
        <v>212</v>
      </c>
      <c r="F225" s="117">
        <v>9.5151184839999985</v>
      </c>
      <c r="G225" s="117">
        <f>VLOOKUP(B225, 'XTF Exchange Traded Funds'!$B$7:$G$1060, 6, FALSE)</f>
        <v>6.7828417640000005</v>
      </c>
      <c r="H225" s="74">
        <f t="shared" si="18"/>
        <v>0.40282182823452906</v>
      </c>
      <c r="I225" s="117">
        <v>32.171884543389503</v>
      </c>
      <c r="J225" s="117">
        <v>34.7400884075522</v>
      </c>
      <c r="K225" s="74">
        <f t="shared" si="19"/>
        <v>-7.3926232830322625E-2</v>
      </c>
      <c r="L225" s="74">
        <f t="shared" si="20"/>
        <v>3.3811333613435965</v>
      </c>
    </row>
    <row r="226" spans="1:12" x14ac:dyDescent="0.2">
      <c r="A226" s="116" t="s">
        <v>2164</v>
      </c>
      <c r="B226" s="59" t="s">
        <v>407</v>
      </c>
      <c r="C226" s="59" t="s">
        <v>875</v>
      </c>
      <c r="D226" s="116" t="s">
        <v>211</v>
      </c>
      <c r="E226" s="116" t="s">
        <v>212</v>
      </c>
      <c r="F226" s="117">
        <v>5.4633089769999996</v>
      </c>
      <c r="G226" s="117">
        <f>VLOOKUP(B226, 'XTF Exchange Traded Funds'!$B$7:$G$1060, 6, FALSE)</f>
        <v>8.3770761369999995</v>
      </c>
      <c r="H226" s="74">
        <f t="shared" si="18"/>
        <v>-0.34782627164273083</v>
      </c>
      <c r="I226" s="117">
        <v>32.164533169999999</v>
      </c>
      <c r="J226" s="117">
        <v>13.814610289999999</v>
      </c>
      <c r="K226" s="74">
        <f t="shared" si="19"/>
        <v>1.3282982650102686</v>
      </c>
      <c r="L226" s="74">
        <f t="shared" si="20"/>
        <v>5.8873721595116733</v>
      </c>
    </row>
    <row r="227" spans="1:12" x14ac:dyDescent="0.2">
      <c r="A227" s="116" t="s">
        <v>479</v>
      </c>
      <c r="B227" s="59" t="s">
        <v>60</v>
      </c>
      <c r="C227" s="59" t="s">
        <v>483</v>
      </c>
      <c r="D227" s="116" t="s">
        <v>210</v>
      </c>
      <c r="E227" s="116" t="s">
        <v>998</v>
      </c>
      <c r="F227" s="117">
        <v>0.72539820600000005</v>
      </c>
      <c r="G227" s="117">
        <f>VLOOKUP(B227, 'XTF Exchange Traded Funds'!$B$7:$G$1060, 6, FALSE)</f>
        <v>0.69865475499999996</v>
      </c>
      <c r="H227" s="74">
        <f t="shared" si="18"/>
        <v>3.8278492787185092E-2</v>
      </c>
      <c r="I227" s="117">
        <v>32.137590609999997</v>
      </c>
      <c r="J227" s="117">
        <v>9.5844279700000001</v>
      </c>
      <c r="K227" s="74">
        <f t="shared" si="19"/>
        <v>2.3531047142920931</v>
      </c>
      <c r="L227" s="74">
        <f t="shared" si="20"/>
        <v>44.303377571352847</v>
      </c>
    </row>
    <row r="228" spans="1:12" x14ac:dyDescent="0.2">
      <c r="A228" s="116" t="s">
        <v>2060</v>
      </c>
      <c r="B228" s="59" t="s">
        <v>385</v>
      </c>
      <c r="C228" s="59" t="s">
        <v>871</v>
      </c>
      <c r="D228" s="116" t="s">
        <v>210</v>
      </c>
      <c r="E228" s="116" t="s">
        <v>998</v>
      </c>
      <c r="F228" s="117">
        <v>11.699146902000001</v>
      </c>
      <c r="G228" s="117">
        <f>VLOOKUP(B228, 'XTF Exchange Traded Funds'!$B$7:$G$1060, 6, FALSE)</f>
        <v>2.9269289999999999</v>
      </c>
      <c r="H228" s="74">
        <f t="shared" si="18"/>
        <v>2.9970723246105391</v>
      </c>
      <c r="I228" s="117">
        <v>32.066345230000003</v>
      </c>
      <c r="J228" s="117">
        <v>9.0371535000000005</v>
      </c>
      <c r="K228" s="74">
        <f t="shared" si="19"/>
        <v>2.5482793592030943</v>
      </c>
      <c r="L228" s="74">
        <f t="shared" si="20"/>
        <v>2.7409131194444765</v>
      </c>
    </row>
    <row r="229" spans="1:12" x14ac:dyDescent="0.2">
      <c r="A229" s="116" t="s">
        <v>2448</v>
      </c>
      <c r="B229" s="116" t="s">
        <v>2442</v>
      </c>
      <c r="C229" s="59" t="s">
        <v>1897</v>
      </c>
      <c r="D229" s="116" t="s">
        <v>211</v>
      </c>
      <c r="E229" s="116" t="s">
        <v>998</v>
      </c>
      <c r="F229" s="117">
        <v>8.1273546100000011</v>
      </c>
      <c r="G229" s="117">
        <f>VLOOKUP(B229, 'XTF Exchange Traded Funds'!$B$7:$G$1060, 6, FALSE)</f>
        <v>10.667338519999999</v>
      </c>
      <c r="H229" s="74">
        <f t="shared" si="18"/>
        <v>-0.23810849400136957</v>
      </c>
      <c r="I229" s="117">
        <v>31.490329387670148</v>
      </c>
      <c r="J229" s="117">
        <v>65.237754045564003</v>
      </c>
      <c r="K229" s="74">
        <f t="shared" si="19"/>
        <v>-0.51729899582875949</v>
      </c>
      <c r="L229" s="74">
        <f t="shared" si="20"/>
        <v>3.8746099928904347</v>
      </c>
    </row>
    <row r="230" spans="1:12" x14ac:dyDescent="0.2">
      <c r="A230" s="116" t="s">
        <v>1743</v>
      </c>
      <c r="B230" s="59" t="s">
        <v>915</v>
      </c>
      <c r="C230" s="59" t="s">
        <v>875</v>
      </c>
      <c r="D230" s="116" t="s">
        <v>211</v>
      </c>
      <c r="E230" s="116" t="s">
        <v>212</v>
      </c>
      <c r="F230" s="117">
        <v>13.988533437999999</v>
      </c>
      <c r="G230" s="117">
        <f>VLOOKUP(B230, 'XTF Exchange Traded Funds'!$B$7:$G$1060, 6, FALSE)</f>
        <v>13.081186994999999</v>
      </c>
      <c r="H230" s="74">
        <f t="shared" si="18"/>
        <v>6.9362699527712124E-2</v>
      </c>
      <c r="I230" s="117">
        <v>30.921041469999999</v>
      </c>
      <c r="J230" s="117">
        <v>37.312288989999999</v>
      </c>
      <c r="K230" s="74">
        <f t="shared" si="19"/>
        <v>-0.17129068446357998</v>
      </c>
      <c r="L230" s="74">
        <f t="shared" si="20"/>
        <v>2.2104562717062719</v>
      </c>
    </row>
    <row r="231" spans="1:12" x14ac:dyDescent="0.2">
      <c r="A231" s="116" t="s">
        <v>1782</v>
      </c>
      <c r="B231" s="116" t="s">
        <v>2852</v>
      </c>
      <c r="C231" s="59" t="s">
        <v>875</v>
      </c>
      <c r="D231" s="116" t="s">
        <v>812</v>
      </c>
      <c r="E231" s="116" t="s">
        <v>212</v>
      </c>
      <c r="F231" s="117">
        <v>9.7605698900000011</v>
      </c>
      <c r="G231" s="117">
        <f>VLOOKUP(B231, 'XTF Exchange Traded Funds'!$B$7:$G$1060, 6, FALSE)</f>
        <v>12.448814130000001</v>
      </c>
      <c r="H231" s="74">
        <f t="shared" si="18"/>
        <v>-0.21594380090563692</v>
      </c>
      <c r="I231" s="117">
        <v>30.693640262785053</v>
      </c>
      <c r="J231" s="117">
        <v>30.589048551394249</v>
      </c>
      <c r="K231" s="74">
        <f t="shared" si="19"/>
        <v>3.4192535022812276E-3</v>
      </c>
      <c r="L231" s="74">
        <f t="shared" si="20"/>
        <v>3.1446565732019005</v>
      </c>
    </row>
    <row r="232" spans="1:12" x14ac:dyDescent="0.2">
      <c r="A232" s="116" t="s">
        <v>2038</v>
      </c>
      <c r="B232" s="116" t="s">
        <v>464</v>
      </c>
      <c r="C232" s="116" t="s">
        <v>871</v>
      </c>
      <c r="D232" s="116" t="s">
        <v>210</v>
      </c>
      <c r="E232" s="116" t="s">
        <v>998</v>
      </c>
      <c r="F232" s="117">
        <v>20.332934807000001</v>
      </c>
      <c r="G232" s="117">
        <f>VLOOKUP(B232, 'XTF Exchange Traded Funds'!$B$7:$G$1060, 6, FALSE)</f>
        <v>14.910126537</v>
      </c>
      <c r="H232" s="74">
        <f t="shared" si="18"/>
        <v>0.36369968132350272</v>
      </c>
      <c r="I232" s="117">
        <v>30.587309019999999</v>
      </c>
      <c r="J232" s="117">
        <v>8.87288341</v>
      </c>
      <c r="K232" s="74">
        <f t="shared" si="19"/>
        <v>2.4472794926536738</v>
      </c>
      <c r="L232" s="74">
        <f t="shared" si="20"/>
        <v>1.504323370449687</v>
      </c>
    </row>
    <row r="233" spans="1:12" x14ac:dyDescent="0.2">
      <c r="A233" s="116" t="s">
        <v>2260</v>
      </c>
      <c r="B233" s="59" t="s">
        <v>282</v>
      </c>
      <c r="C233" s="59" t="s">
        <v>872</v>
      </c>
      <c r="D233" s="116" t="s">
        <v>210</v>
      </c>
      <c r="E233" s="116" t="s">
        <v>998</v>
      </c>
      <c r="F233" s="117">
        <v>5.8220302300000002</v>
      </c>
      <c r="G233" s="117">
        <f>VLOOKUP(B233, 'XTF Exchange Traded Funds'!$B$7:$G$1060, 6, FALSE)</f>
        <v>2.2477968500000003</v>
      </c>
      <c r="H233" s="74">
        <f t="shared" si="18"/>
        <v>1.5901051645303266</v>
      </c>
      <c r="I233" s="117">
        <v>30.415625429999999</v>
      </c>
      <c r="J233" s="117">
        <v>9.5448180699999998</v>
      </c>
      <c r="K233" s="74">
        <f t="shared" si="19"/>
        <v>2.1866113326558145</v>
      </c>
      <c r="L233" s="74">
        <f t="shared" si="20"/>
        <v>5.2242300758373075</v>
      </c>
    </row>
    <row r="234" spans="1:12" x14ac:dyDescent="0.2">
      <c r="A234" s="116" t="s">
        <v>1644</v>
      </c>
      <c r="B234" s="59" t="s">
        <v>168</v>
      </c>
      <c r="C234" s="59" t="s">
        <v>650</v>
      </c>
      <c r="D234" s="116" t="s">
        <v>210</v>
      </c>
      <c r="E234" s="116" t="s">
        <v>998</v>
      </c>
      <c r="F234" s="117">
        <v>18.153319140999997</v>
      </c>
      <c r="G234" s="117">
        <f>VLOOKUP(B234, 'XTF Exchange Traded Funds'!$B$7:$G$1060, 6, FALSE)</f>
        <v>4.8819893480000003</v>
      </c>
      <c r="H234" s="74">
        <f t="shared" si="18"/>
        <v>2.7184266181237877</v>
      </c>
      <c r="I234" s="117">
        <v>29.96955616</v>
      </c>
      <c r="J234" s="117">
        <v>32.62858739</v>
      </c>
      <c r="K234" s="74">
        <f t="shared" si="19"/>
        <v>-8.1493912017010506E-2</v>
      </c>
      <c r="L234" s="74">
        <f t="shared" si="20"/>
        <v>1.6509133083168552</v>
      </c>
    </row>
    <row r="235" spans="1:12" x14ac:dyDescent="0.2">
      <c r="A235" s="116" t="s">
        <v>1911</v>
      </c>
      <c r="B235" s="59" t="s">
        <v>261</v>
      </c>
      <c r="C235" s="59" t="s">
        <v>273</v>
      </c>
      <c r="D235" s="116" t="s">
        <v>211</v>
      </c>
      <c r="E235" s="116" t="s">
        <v>212</v>
      </c>
      <c r="F235" s="117">
        <v>4.4960210259999993</v>
      </c>
      <c r="G235" s="117">
        <f>VLOOKUP(B235, 'XTF Exchange Traded Funds'!$B$7:$G$1060, 6, FALSE)</f>
        <v>31.563398497999998</v>
      </c>
      <c r="H235" s="74">
        <f t="shared" si="18"/>
        <v>-0.85755586407196016</v>
      </c>
      <c r="I235" s="117">
        <v>29.860841530000002</v>
      </c>
      <c r="J235" s="117">
        <v>158.03093973</v>
      </c>
      <c r="K235" s="74">
        <f t="shared" si="19"/>
        <v>-0.81104433359051065</v>
      </c>
      <c r="L235" s="74">
        <f t="shared" si="20"/>
        <v>6.6416151875887612</v>
      </c>
    </row>
    <row r="236" spans="1:12" x14ac:dyDescent="0.2">
      <c r="A236" s="116" t="s">
        <v>1822</v>
      </c>
      <c r="B236" s="59" t="s">
        <v>582</v>
      </c>
      <c r="C236" s="59" t="s">
        <v>875</v>
      </c>
      <c r="D236" s="116" t="s">
        <v>211</v>
      </c>
      <c r="E236" s="116" t="s">
        <v>212</v>
      </c>
      <c r="F236" s="117">
        <v>25.777511643</v>
      </c>
      <c r="G236" s="117">
        <f>VLOOKUP(B236, 'XTF Exchange Traded Funds'!$B$7:$G$1060, 6, FALSE)</f>
        <v>22.779592870000002</v>
      </c>
      <c r="H236" s="74">
        <f t="shared" si="18"/>
        <v>0.13160545889071451</v>
      </c>
      <c r="I236" s="117">
        <v>29.42481935</v>
      </c>
      <c r="J236" s="117">
        <v>22.526995329999998</v>
      </c>
      <c r="K236" s="74">
        <f t="shared" si="19"/>
        <v>0.30620257690620312</v>
      </c>
      <c r="L236" s="74">
        <f t="shared" si="20"/>
        <v>1.1414918459746073</v>
      </c>
    </row>
    <row r="237" spans="1:12" x14ac:dyDescent="0.2">
      <c r="A237" s="116" t="s">
        <v>2092</v>
      </c>
      <c r="B237" s="59" t="s">
        <v>881</v>
      </c>
      <c r="C237" s="59" t="s">
        <v>871</v>
      </c>
      <c r="D237" s="116" t="s">
        <v>210</v>
      </c>
      <c r="E237" s="116" t="s">
        <v>998</v>
      </c>
      <c r="F237" s="117">
        <v>24.896551404</v>
      </c>
      <c r="G237" s="117">
        <f>VLOOKUP(B237, 'XTF Exchange Traded Funds'!$B$7:$G$1060, 6, FALSE)</f>
        <v>21.020509541999999</v>
      </c>
      <c r="H237" s="74">
        <f t="shared" si="18"/>
        <v>0.18439333519748802</v>
      </c>
      <c r="I237" s="117">
        <v>29.092793260000001</v>
      </c>
      <c r="J237" s="117">
        <v>18.57163632</v>
      </c>
      <c r="K237" s="74">
        <f t="shared" si="19"/>
        <v>0.56651749790456818</v>
      </c>
      <c r="L237" s="74">
        <f t="shared" si="20"/>
        <v>1.1685471127268579</v>
      </c>
    </row>
    <row r="238" spans="1:12" x14ac:dyDescent="0.2">
      <c r="A238" s="116" t="s">
        <v>2203</v>
      </c>
      <c r="B238" s="59" t="s">
        <v>509</v>
      </c>
      <c r="C238" s="59" t="s">
        <v>875</v>
      </c>
      <c r="D238" s="116" t="s">
        <v>211</v>
      </c>
      <c r="E238" s="116" t="s">
        <v>998</v>
      </c>
      <c r="F238" s="117">
        <v>19.905780750000002</v>
      </c>
      <c r="G238" s="117">
        <f>VLOOKUP(B238, 'XTF Exchange Traded Funds'!$B$7:$G$1060, 6, FALSE)</f>
        <v>12.235377785000001</v>
      </c>
      <c r="H238" s="74">
        <f t="shared" si="18"/>
        <v>0.62690364774870755</v>
      </c>
      <c r="I238" s="117">
        <v>28.309656789999998</v>
      </c>
      <c r="J238" s="117">
        <v>33.59001378</v>
      </c>
      <c r="K238" s="74">
        <f t="shared" si="19"/>
        <v>-0.15720020314918737</v>
      </c>
      <c r="L238" s="74">
        <f t="shared" si="20"/>
        <v>1.4221826888151572</v>
      </c>
    </row>
    <row r="239" spans="1:12" x14ac:dyDescent="0.2">
      <c r="A239" s="116" t="s">
        <v>2264</v>
      </c>
      <c r="B239" s="116" t="s">
        <v>49</v>
      </c>
      <c r="C239" s="116" t="s">
        <v>1861</v>
      </c>
      <c r="D239" s="116" t="s">
        <v>211</v>
      </c>
      <c r="E239" s="116" t="s">
        <v>212</v>
      </c>
      <c r="F239" s="117">
        <v>19.128400005</v>
      </c>
      <c r="G239" s="117">
        <f>VLOOKUP(B239, 'XTF Exchange Traded Funds'!$B$7:$G$1060, 6, FALSE)</f>
        <v>7.3496988949999995</v>
      </c>
      <c r="H239" s="74">
        <f t="shared" si="18"/>
        <v>1.6026100222980633</v>
      </c>
      <c r="I239" s="117">
        <v>28.112559910000002</v>
      </c>
      <c r="J239" s="117">
        <v>10.289002679999999</v>
      </c>
      <c r="K239" s="74">
        <f t="shared" si="19"/>
        <v>1.7322920193854983</v>
      </c>
      <c r="L239" s="74">
        <f t="shared" si="20"/>
        <v>1.4696764968660014</v>
      </c>
    </row>
    <row r="240" spans="1:12" x14ac:dyDescent="0.2">
      <c r="A240" s="116" t="s">
        <v>1642</v>
      </c>
      <c r="B240" s="59" t="s">
        <v>165</v>
      </c>
      <c r="C240" s="59" t="s">
        <v>650</v>
      </c>
      <c r="D240" s="116" t="s">
        <v>210</v>
      </c>
      <c r="E240" s="116" t="s">
        <v>212</v>
      </c>
      <c r="F240" s="117">
        <v>29.398486679000001</v>
      </c>
      <c r="G240" s="117">
        <f>VLOOKUP(B240, 'XTF Exchange Traded Funds'!$B$7:$G$1060, 6, FALSE)</f>
        <v>6.2527724999999998</v>
      </c>
      <c r="H240" s="74">
        <f t="shared" si="18"/>
        <v>3.7016722068490422</v>
      </c>
      <c r="I240" s="117">
        <v>28.102690589999998</v>
      </c>
      <c r="J240" s="117">
        <v>13.793466710000001</v>
      </c>
      <c r="K240" s="74">
        <f t="shared" si="19"/>
        <v>1.0373914100670634</v>
      </c>
      <c r="L240" s="74">
        <f t="shared" si="20"/>
        <v>0.95592303429939407</v>
      </c>
    </row>
    <row r="241" spans="1:12" x14ac:dyDescent="0.2">
      <c r="A241" s="116" t="s">
        <v>2257</v>
      </c>
      <c r="B241" s="116" t="s">
        <v>45</v>
      </c>
      <c r="C241" s="116" t="s">
        <v>1861</v>
      </c>
      <c r="D241" s="116" t="s">
        <v>211</v>
      </c>
      <c r="E241" s="116" t="s">
        <v>212</v>
      </c>
      <c r="F241" s="117">
        <v>9.8705724999999997</v>
      </c>
      <c r="G241" s="117">
        <f>VLOOKUP(B241, 'XTF Exchange Traded Funds'!$B$7:$G$1060, 6, FALSE)</f>
        <v>4.8673297499999997</v>
      </c>
      <c r="H241" s="74">
        <f t="shared" si="18"/>
        <v>1.0279235241869529</v>
      </c>
      <c r="I241" s="117">
        <v>27.949299440000001</v>
      </c>
      <c r="J241" s="117">
        <v>9.9931879600000002</v>
      </c>
      <c r="K241" s="74">
        <f t="shared" si="19"/>
        <v>1.7968351592978542</v>
      </c>
      <c r="L241" s="74">
        <f t="shared" si="20"/>
        <v>2.831578354750953</v>
      </c>
    </row>
    <row r="242" spans="1:12" x14ac:dyDescent="0.2">
      <c r="A242" s="116" t="s">
        <v>1745</v>
      </c>
      <c r="B242" s="59" t="s">
        <v>912</v>
      </c>
      <c r="C242" s="59" t="s">
        <v>875</v>
      </c>
      <c r="D242" s="116" t="s">
        <v>211</v>
      </c>
      <c r="E242" s="116" t="s">
        <v>212</v>
      </c>
      <c r="F242" s="117">
        <v>6.1193189400000003</v>
      </c>
      <c r="G242" s="117">
        <f>VLOOKUP(B242, 'XTF Exchange Traded Funds'!$B$7:$G$1060, 6, FALSE)</f>
        <v>10.540588459</v>
      </c>
      <c r="H242" s="74">
        <f t="shared" si="18"/>
        <v>-0.41945186800504797</v>
      </c>
      <c r="I242" s="117">
        <v>27.926063350309899</v>
      </c>
      <c r="J242" s="117">
        <v>17.405932281069301</v>
      </c>
      <c r="K242" s="74">
        <f t="shared" si="19"/>
        <v>0.60439917261325316</v>
      </c>
      <c r="L242" s="74">
        <f t="shared" si="20"/>
        <v>4.5635901027753745</v>
      </c>
    </row>
    <row r="243" spans="1:12" x14ac:dyDescent="0.2">
      <c r="A243" s="116" t="s">
        <v>2233</v>
      </c>
      <c r="B243" s="59" t="s">
        <v>287</v>
      </c>
      <c r="C243" s="59" t="s">
        <v>872</v>
      </c>
      <c r="D243" s="116" t="s">
        <v>210</v>
      </c>
      <c r="E243" s="116" t="s">
        <v>998</v>
      </c>
      <c r="F243" s="117">
        <v>2.7290763099999999</v>
      </c>
      <c r="G243" s="117">
        <f>VLOOKUP(B243, 'XTF Exchange Traded Funds'!$B$7:$G$1060, 6, FALSE)</f>
        <v>2.2623626299999997</v>
      </c>
      <c r="H243" s="74">
        <f t="shared" si="18"/>
        <v>0.20629481490330326</v>
      </c>
      <c r="I243" s="117">
        <v>26.785057989291548</v>
      </c>
      <c r="J243" s="117">
        <v>297.03626674516204</v>
      </c>
      <c r="K243" s="74">
        <f t="shared" si="19"/>
        <v>-0.9098256307797209</v>
      </c>
      <c r="L243" s="74">
        <f t="shared" si="20"/>
        <v>9.8146973359244569</v>
      </c>
    </row>
    <row r="244" spans="1:12" x14ac:dyDescent="0.2">
      <c r="A244" s="116" t="s">
        <v>2160</v>
      </c>
      <c r="B244" s="59" t="s">
        <v>403</v>
      </c>
      <c r="C244" s="59" t="s">
        <v>875</v>
      </c>
      <c r="D244" s="116" t="s">
        <v>211</v>
      </c>
      <c r="E244" s="116" t="s">
        <v>212</v>
      </c>
      <c r="F244" s="117">
        <v>15.579544994999999</v>
      </c>
      <c r="G244" s="117">
        <f>VLOOKUP(B244, 'XTF Exchange Traded Funds'!$B$7:$G$1060, 6, FALSE)</f>
        <v>9.1874678599999999</v>
      </c>
      <c r="H244" s="74">
        <f t="shared" si="18"/>
        <v>0.69573872065768505</v>
      </c>
      <c r="I244" s="117">
        <v>26.74074864</v>
      </c>
      <c r="J244" s="117">
        <v>11.79648031</v>
      </c>
      <c r="K244" s="74">
        <f t="shared" si="19"/>
        <v>1.266841289713474</v>
      </c>
      <c r="L244" s="74">
        <f t="shared" si="20"/>
        <v>1.7164011303656177</v>
      </c>
    </row>
    <row r="245" spans="1:12" x14ac:dyDescent="0.2">
      <c r="A245" s="116" t="s">
        <v>2709</v>
      </c>
      <c r="B245" s="59" t="s">
        <v>1907</v>
      </c>
      <c r="C245" s="59" t="s">
        <v>1897</v>
      </c>
      <c r="D245" s="116" t="s">
        <v>210</v>
      </c>
      <c r="E245" s="116" t="s">
        <v>998</v>
      </c>
      <c r="F245" s="117">
        <v>2.0064836000000001</v>
      </c>
      <c r="G245" s="117">
        <f>VLOOKUP(B245, 'XTF Exchange Traded Funds'!$B$7:$G$1060, 6, FALSE)</f>
        <v>5.5222577400000006</v>
      </c>
      <c r="H245" s="74">
        <f t="shared" si="18"/>
        <v>-0.63665520617297378</v>
      </c>
      <c r="I245" s="117">
        <v>26.575046399999998</v>
      </c>
      <c r="J245" s="117">
        <v>31.75835584</v>
      </c>
      <c r="K245" s="74">
        <f t="shared" si="19"/>
        <v>-0.16321088743112977</v>
      </c>
      <c r="L245" s="74">
        <f t="shared" si="20"/>
        <v>13.244586898193434</v>
      </c>
    </row>
    <row r="246" spans="1:12" x14ac:dyDescent="0.2">
      <c r="A246" s="116" t="s">
        <v>2120</v>
      </c>
      <c r="B246" s="59" t="s">
        <v>267</v>
      </c>
      <c r="C246" s="59" t="s">
        <v>650</v>
      </c>
      <c r="D246" s="116" t="s">
        <v>210</v>
      </c>
      <c r="E246" s="116" t="s">
        <v>998</v>
      </c>
      <c r="F246" s="117">
        <v>6.2470029</v>
      </c>
      <c r="G246" s="117">
        <f>VLOOKUP(B246, 'XTF Exchange Traded Funds'!$B$7:$G$1060, 6, FALSE)</f>
        <v>5.3467045899999999</v>
      </c>
      <c r="H246" s="74">
        <f t="shared" si="18"/>
        <v>0.16838377637018476</v>
      </c>
      <c r="I246" s="117">
        <v>25.990888089999999</v>
      </c>
      <c r="J246" s="117">
        <v>21.99429593</v>
      </c>
      <c r="K246" s="74">
        <f t="shared" si="19"/>
        <v>0.18171039312736936</v>
      </c>
      <c r="L246" s="74">
        <f t="shared" si="20"/>
        <v>4.1605372217771821</v>
      </c>
    </row>
    <row r="247" spans="1:12" x14ac:dyDescent="0.2">
      <c r="A247" s="116" t="s">
        <v>1832</v>
      </c>
      <c r="B247" s="59" t="s">
        <v>311</v>
      </c>
      <c r="C247" s="59" t="s">
        <v>875</v>
      </c>
      <c r="D247" s="116" t="s">
        <v>812</v>
      </c>
      <c r="E247" s="116" t="s">
        <v>998</v>
      </c>
      <c r="F247" s="117">
        <v>3.5420061150000004</v>
      </c>
      <c r="G247" s="117">
        <f>VLOOKUP(B247, 'XTF Exchange Traded Funds'!$B$7:$G$1060, 6, FALSE)</f>
        <v>3.6970730189999998</v>
      </c>
      <c r="H247" s="74">
        <f t="shared" si="18"/>
        <v>-4.1943154274497574E-2</v>
      </c>
      <c r="I247" s="117">
        <v>25.744215876659947</v>
      </c>
      <c r="J247" s="117">
        <v>27.264000970887697</v>
      </c>
      <c r="K247" s="74">
        <f t="shared" si="19"/>
        <v>-5.5743289323183509E-2</v>
      </c>
      <c r="L247" s="74">
        <f t="shared" si="20"/>
        <v>7.2682584503838283</v>
      </c>
    </row>
    <row r="248" spans="1:12" x14ac:dyDescent="0.2">
      <c r="A248" s="116" t="s">
        <v>2626</v>
      </c>
      <c r="B248" s="59" t="s">
        <v>544</v>
      </c>
      <c r="C248" s="59" t="s">
        <v>874</v>
      </c>
      <c r="D248" s="116" t="s">
        <v>210</v>
      </c>
      <c r="E248" s="116" t="s">
        <v>998</v>
      </c>
      <c r="F248" s="117">
        <v>37.012152450000002</v>
      </c>
      <c r="G248" s="117">
        <f>VLOOKUP(B248, 'XTF Exchange Traded Funds'!$B$7:$G$1060, 6, FALSE)</f>
        <v>37.957451999</v>
      </c>
      <c r="H248" s="74">
        <f t="shared" si="18"/>
        <v>-2.4904188748625766E-2</v>
      </c>
      <c r="I248" s="117">
        <v>25.473470880000001</v>
      </c>
      <c r="J248" s="117">
        <v>25.302876250000001</v>
      </c>
      <c r="K248" s="74">
        <f t="shared" si="19"/>
        <v>6.7421042696678146E-3</v>
      </c>
      <c r="L248" s="74">
        <f t="shared" si="20"/>
        <v>0.68824613522308131</v>
      </c>
    </row>
    <row r="249" spans="1:12" x14ac:dyDescent="0.2">
      <c r="A249" s="116" t="s">
        <v>2414</v>
      </c>
      <c r="B249" s="59" t="s">
        <v>103</v>
      </c>
      <c r="C249" s="59" t="s">
        <v>650</v>
      </c>
      <c r="D249" s="116" t="s">
        <v>211</v>
      </c>
      <c r="E249" s="116" t="s">
        <v>212</v>
      </c>
      <c r="F249" s="117">
        <v>24.260452368999999</v>
      </c>
      <c r="G249" s="117">
        <f>VLOOKUP(B249, 'XTF Exchange Traded Funds'!$B$7:$G$1060, 6, FALSE)</f>
        <v>8.0505901670000011</v>
      </c>
      <c r="H249" s="74">
        <f t="shared" si="18"/>
        <v>2.0134998634566559</v>
      </c>
      <c r="I249" s="117">
        <v>25.215940460000002</v>
      </c>
      <c r="J249" s="117">
        <v>2.3136716699999997</v>
      </c>
      <c r="K249" s="74">
        <f t="shared" si="19"/>
        <v>9.8986684614589269</v>
      </c>
      <c r="L249" s="74">
        <f t="shared" si="20"/>
        <v>1.0393845949971208</v>
      </c>
    </row>
    <row r="250" spans="1:12" x14ac:dyDescent="0.2">
      <c r="A250" s="116" t="s">
        <v>2138</v>
      </c>
      <c r="B250" s="59" t="s">
        <v>601</v>
      </c>
      <c r="C250" s="59" t="s">
        <v>875</v>
      </c>
      <c r="D250" s="116" t="s">
        <v>211</v>
      </c>
      <c r="E250" s="116" t="s">
        <v>212</v>
      </c>
      <c r="F250" s="117">
        <v>5.4718163739999994</v>
      </c>
      <c r="G250" s="117">
        <f>VLOOKUP(B250, 'XTF Exchange Traded Funds'!$B$7:$G$1060, 6, FALSE)</f>
        <v>7.6659696009999996</v>
      </c>
      <c r="H250" s="74">
        <f t="shared" si="18"/>
        <v>-0.28621992274973018</v>
      </c>
      <c r="I250" s="117">
        <v>25.214384690000003</v>
      </c>
      <c r="J250" s="117">
        <v>10.023107320000001</v>
      </c>
      <c r="K250" s="74">
        <f t="shared" si="19"/>
        <v>1.5156255325818462</v>
      </c>
      <c r="L250" s="74">
        <f t="shared" si="20"/>
        <v>4.6080465729459084</v>
      </c>
    </row>
    <row r="251" spans="1:12" x14ac:dyDescent="0.2">
      <c r="A251" s="116" t="s">
        <v>2819</v>
      </c>
      <c r="B251" s="59" t="s">
        <v>926</v>
      </c>
      <c r="C251" s="59" t="s">
        <v>875</v>
      </c>
      <c r="D251" s="116" t="s">
        <v>211</v>
      </c>
      <c r="E251" s="116" t="s">
        <v>212</v>
      </c>
      <c r="F251" s="117">
        <v>8.4670488099999996</v>
      </c>
      <c r="G251" s="117">
        <f>VLOOKUP(B251, 'XTF Exchange Traded Funds'!$B$7:$G$1060, 6, FALSE)</f>
        <v>12.837633589999999</v>
      </c>
      <c r="H251" s="74">
        <f t="shared" si="18"/>
        <v>-0.34045096780176909</v>
      </c>
      <c r="I251" s="117">
        <v>25.125037690000003</v>
      </c>
      <c r="J251" s="117">
        <v>72.926772730641503</v>
      </c>
      <c r="K251" s="74">
        <f t="shared" si="19"/>
        <v>-0.65547580471165889</v>
      </c>
      <c r="L251" s="74">
        <f t="shared" si="20"/>
        <v>2.9673902033405195</v>
      </c>
    </row>
    <row r="252" spans="1:12" x14ac:dyDescent="0.2">
      <c r="A252" s="116" t="s">
        <v>2131</v>
      </c>
      <c r="B252" s="59" t="s">
        <v>119</v>
      </c>
      <c r="C252" s="59" t="s">
        <v>650</v>
      </c>
      <c r="D252" s="116" t="s">
        <v>211</v>
      </c>
      <c r="E252" s="116" t="s">
        <v>212</v>
      </c>
      <c r="F252" s="117">
        <v>14.678092177</v>
      </c>
      <c r="G252" s="117">
        <f>VLOOKUP(B252, 'XTF Exchange Traded Funds'!$B$7:$G$1060, 6, FALSE)</f>
        <v>6.0771331289999999</v>
      </c>
      <c r="H252" s="74">
        <f t="shared" si="18"/>
        <v>1.4152987708885849</v>
      </c>
      <c r="I252" s="117">
        <v>25.04216186</v>
      </c>
      <c r="J252" s="117">
        <v>13.32265864019195</v>
      </c>
      <c r="K252" s="74">
        <f t="shared" si="19"/>
        <v>0.87966700463618563</v>
      </c>
      <c r="L252" s="74">
        <f t="shared" si="20"/>
        <v>1.7060910612920182</v>
      </c>
    </row>
    <row r="253" spans="1:12" x14ac:dyDescent="0.2">
      <c r="A253" s="116" t="s">
        <v>1694</v>
      </c>
      <c r="B253" s="59" t="s">
        <v>1598</v>
      </c>
      <c r="C253" s="59" t="s">
        <v>650</v>
      </c>
      <c r="D253" s="116" t="s">
        <v>210</v>
      </c>
      <c r="E253" s="116" t="s">
        <v>998</v>
      </c>
      <c r="F253" s="117">
        <v>0.86359419999999998</v>
      </c>
      <c r="G253" s="117">
        <f>VLOOKUP(B253, 'XTF Exchange Traded Funds'!$B$7:$G$1060, 6, FALSE)</f>
        <v>3.4280050000000006E-2</v>
      </c>
      <c r="H253" s="74">
        <f t="shared" si="18"/>
        <v>24.192326148882508</v>
      </c>
      <c r="I253" s="117">
        <v>25.028743559999999</v>
      </c>
      <c r="J253" s="117">
        <v>1.5412348</v>
      </c>
      <c r="K253" s="74">
        <f t="shared" si="19"/>
        <v>15.239409829053951</v>
      </c>
      <c r="L253" s="74">
        <f t="shared" si="20"/>
        <v>28.982065372833674</v>
      </c>
    </row>
    <row r="254" spans="1:12" x14ac:dyDescent="0.2">
      <c r="A254" s="116" t="s">
        <v>2143</v>
      </c>
      <c r="B254" s="59" t="s">
        <v>922</v>
      </c>
      <c r="C254" s="59" t="s">
        <v>875</v>
      </c>
      <c r="D254" s="116" t="s">
        <v>211</v>
      </c>
      <c r="E254" s="116" t="s">
        <v>212</v>
      </c>
      <c r="F254" s="117">
        <v>2.6519778769999998</v>
      </c>
      <c r="G254" s="117">
        <f>VLOOKUP(B254, 'XTF Exchange Traded Funds'!$B$7:$G$1060, 6, FALSE)</f>
        <v>4.46128708</v>
      </c>
      <c r="H254" s="74">
        <f t="shared" si="18"/>
        <v>-0.40555767215948813</v>
      </c>
      <c r="I254" s="117">
        <v>24.912264629999999</v>
      </c>
      <c r="J254" s="117">
        <v>23.05498047</v>
      </c>
      <c r="K254" s="74">
        <f t="shared" si="19"/>
        <v>8.0558912744114641E-2</v>
      </c>
      <c r="L254" s="74">
        <f t="shared" si="20"/>
        <v>9.3938433069364553</v>
      </c>
    </row>
    <row r="255" spans="1:12" x14ac:dyDescent="0.2">
      <c r="A255" s="116" t="s">
        <v>2139</v>
      </c>
      <c r="B255" s="116" t="s">
        <v>602</v>
      </c>
      <c r="C255" s="116" t="s">
        <v>875</v>
      </c>
      <c r="D255" s="116" t="s">
        <v>211</v>
      </c>
      <c r="E255" s="116" t="s">
        <v>212</v>
      </c>
      <c r="F255" s="117">
        <v>19.618139607</v>
      </c>
      <c r="G255" s="117">
        <f>VLOOKUP(B255, 'XTF Exchange Traded Funds'!$B$7:$G$1060, 6, FALSE)</f>
        <v>7.6540695300000001</v>
      </c>
      <c r="H255" s="74">
        <f t="shared" si="18"/>
        <v>1.5630992154052197</v>
      </c>
      <c r="I255" s="117">
        <v>24.736388214621599</v>
      </c>
      <c r="J255" s="117">
        <v>13.788662477468099</v>
      </c>
      <c r="K255" s="74">
        <f t="shared" si="19"/>
        <v>0.7939657494004988</v>
      </c>
      <c r="L255" s="74">
        <f t="shared" si="20"/>
        <v>1.2608936785114599</v>
      </c>
    </row>
    <row r="256" spans="1:12" x14ac:dyDescent="0.2">
      <c r="A256" s="116" t="s">
        <v>1806</v>
      </c>
      <c r="B256" s="59" t="s">
        <v>1711</v>
      </c>
      <c r="C256" s="59" t="s">
        <v>875</v>
      </c>
      <c r="D256" s="116" t="s">
        <v>812</v>
      </c>
      <c r="E256" s="116" t="s">
        <v>998</v>
      </c>
      <c r="F256" s="117">
        <v>2.1646118199999997</v>
      </c>
      <c r="G256" s="117">
        <f>VLOOKUP(B256, 'XTF Exchange Traded Funds'!$B$7:$G$1060, 6, FALSE)</f>
        <v>7.9439412599999999</v>
      </c>
      <c r="H256" s="74">
        <f t="shared" si="18"/>
        <v>-0.72751412061674792</v>
      </c>
      <c r="I256" s="117">
        <v>24.719133338932149</v>
      </c>
      <c r="J256" s="117">
        <v>9.11683223</v>
      </c>
      <c r="K256" s="74">
        <f t="shared" si="19"/>
        <v>1.7113730641648703</v>
      </c>
      <c r="L256" s="74">
        <f t="shared" si="20"/>
        <v>11.419661072964182</v>
      </c>
    </row>
    <row r="257" spans="1:12" x14ac:dyDescent="0.2">
      <c r="A257" s="116" t="s">
        <v>2823</v>
      </c>
      <c r="B257" s="59" t="s">
        <v>374</v>
      </c>
      <c r="C257" s="59" t="s">
        <v>875</v>
      </c>
      <c r="D257" s="116" t="s">
        <v>812</v>
      </c>
      <c r="E257" s="116" t="s">
        <v>212</v>
      </c>
      <c r="F257" s="117">
        <v>4.1694671630000002</v>
      </c>
      <c r="G257" s="117">
        <f>VLOOKUP(B257, 'XTF Exchange Traded Funds'!$B$7:$G$1060, 6, FALSE)</f>
        <v>12.075046478000001</v>
      </c>
      <c r="H257" s="74">
        <f t="shared" ref="H257:H320" si="21">IF(ISERROR(F257/G257-1),"",IF((F257/G257-1)&gt;10000%,"",F257/G257-1))</f>
        <v>-0.65470384146375626</v>
      </c>
      <c r="I257" s="117">
        <v>24.388175753611399</v>
      </c>
      <c r="J257" s="117">
        <v>391.24160586721899</v>
      </c>
      <c r="K257" s="74">
        <f t="shared" ref="K257:K320" si="22">IF(ISERROR(I257/J257-1),"",IF((I257/J257-1)&gt;10000%,"",I257/J257-1))</f>
        <v>-0.93766466708070828</v>
      </c>
      <c r="L257" s="74">
        <f t="shared" ref="L257:L320" si="23">IF(ISERROR(I257/F257),"",IF(I257/F257&gt;10000%,"",I257/F257))</f>
        <v>5.8492308010080851</v>
      </c>
    </row>
    <row r="258" spans="1:12" x14ac:dyDescent="0.2">
      <c r="A258" s="116" t="s">
        <v>2170</v>
      </c>
      <c r="B258" s="59" t="s">
        <v>412</v>
      </c>
      <c r="C258" s="59" t="s">
        <v>875</v>
      </c>
      <c r="D258" s="116" t="s">
        <v>211</v>
      </c>
      <c r="E258" s="116" t="s">
        <v>212</v>
      </c>
      <c r="F258" s="117">
        <v>26.286766414000002</v>
      </c>
      <c r="G258" s="117">
        <f>VLOOKUP(B258, 'XTF Exchange Traded Funds'!$B$7:$G$1060, 6, FALSE)</f>
        <v>24.790898859000002</v>
      </c>
      <c r="H258" s="74">
        <f t="shared" si="21"/>
        <v>6.0339383557968418E-2</v>
      </c>
      <c r="I258" s="117">
        <v>23.483257529999999</v>
      </c>
      <c r="J258" s="117">
        <v>63.734749890000003</v>
      </c>
      <c r="K258" s="74">
        <f t="shared" si="22"/>
        <v>-0.63154703563550774</v>
      </c>
      <c r="L258" s="74">
        <f t="shared" si="23"/>
        <v>0.8933490395948096</v>
      </c>
    </row>
    <row r="259" spans="1:12" x14ac:dyDescent="0.2">
      <c r="A259" s="116" t="s">
        <v>2807</v>
      </c>
      <c r="B259" s="59" t="s">
        <v>2810</v>
      </c>
      <c r="C259" s="59" t="s">
        <v>148</v>
      </c>
      <c r="D259" s="116" t="s">
        <v>812</v>
      </c>
      <c r="E259" s="116" t="s">
        <v>212</v>
      </c>
      <c r="F259" s="117">
        <v>4.3595146500000004</v>
      </c>
      <c r="G259" s="117">
        <f>VLOOKUP(B259, 'XTF Exchange Traded Funds'!$B$7:$G$1060, 6, FALSE)</f>
        <v>5.9316498900000001</v>
      </c>
      <c r="H259" s="74">
        <f t="shared" si="21"/>
        <v>-0.26504181284374484</v>
      </c>
      <c r="I259" s="117">
        <v>23.202407373274401</v>
      </c>
      <c r="J259" s="117">
        <v>24.073618666741851</v>
      </c>
      <c r="K259" s="74">
        <f t="shared" si="22"/>
        <v>-3.6189461398715483E-2</v>
      </c>
      <c r="L259" s="74">
        <f t="shared" si="23"/>
        <v>5.3222455332899035</v>
      </c>
    </row>
    <row r="260" spans="1:12" x14ac:dyDescent="0.2">
      <c r="A260" s="116" t="s">
        <v>2140</v>
      </c>
      <c r="B260" s="59" t="s">
        <v>900</v>
      </c>
      <c r="C260" s="59" t="s">
        <v>875</v>
      </c>
      <c r="D260" s="116" t="s">
        <v>211</v>
      </c>
      <c r="E260" s="116" t="s">
        <v>212</v>
      </c>
      <c r="F260" s="117">
        <v>10.182431914999999</v>
      </c>
      <c r="G260" s="117">
        <f>VLOOKUP(B260, 'XTF Exchange Traded Funds'!$B$7:$G$1060, 6, FALSE)</f>
        <v>11.869124915999999</v>
      </c>
      <c r="H260" s="74">
        <f t="shared" si="21"/>
        <v>-0.14210761222390356</v>
      </c>
      <c r="I260" s="117">
        <v>22.978076949999998</v>
      </c>
      <c r="J260" s="117">
        <v>50.639968318440495</v>
      </c>
      <c r="K260" s="74">
        <f t="shared" si="22"/>
        <v>-0.54624622184780169</v>
      </c>
      <c r="L260" s="74">
        <f t="shared" si="23"/>
        <v>2.2566393904535134</v>
      </c>
    </row>
    <row r="261" spans="1:12" x14ac:dyDescent="0.2">
      <c r="A261" s="116" t="s">
        <v>2040</v>
      </c>
      <c r="B261" s="116" t="s">
        <v>413</v>
      </c>
      <c r="C261" s="116" t="s">
        <v>871</v>
      </c>
      <c r="D261" s="116" t="s">
        <v>210</v>
      </c>
      <c r="E261" s="116" t="s">
        <v>998</v>
      </c>
      <c r="F261" s="117">
        <v>136.38470743299999</v>
      </c>
      <c r="G261" s="117">
        <f>VLOOKUP(B261, 'XTF Exchange Traded Funds'!$B$7:$G$1060, 6, FALSE)</f>
        <v>117.67921411100001</v>
      </c>
      <c r="H261" s="74">
        <f t="shared" si="21"/>
        <v>0.15895324814419798</v>
      </c>
      <c r="I261" s="117">
        <v>22.877615149999997</v>
      </c>
      <c r="J261" s="117">
        <v>57.742100740000005</v>
      </c>
      <c r="K261" s="74">
        <f t="shared" si="22"/>
        <v>-0.60379662574084603</v>
      </c>
      <c r="L261" s="74">
        <f t="shared" si="23"/>
        <v>0.16774325788130459</v>
      </c>
    </row>
    <row r="262" spans="1:12" x14ac:dyDescent="0.2">
      <c r="A262" s="116" t="s">
        <v>2521</v>
      </c>
      <c r="B262" s="116" t="s">
        <v>567</v>
      </c>
      <c r="C262" s="116" t="s">
        <v>876</v>
      </c>
      <c r="D262" s="116" t="s">
        <v>210</v>
      </c>
      <c r="E262" s="116" t="s">
        <v>998</v>
      </c>
      <c r="F262" s="117">
        <v>22.429548346000001</v>
      </c>
      <c r="G262" s="117">
        <f>VLOOKUP(B262, 'XTF Exchange Traded Funds'!$B$7:$G$1060, 6, FALSE)</f>
        <v>2.0415127160000002</v>
      </c>
      <c r="H262" s="74">
        <f t="shared" si="21"/>
        <v>9.9867296785429378</v>
      </c>
      <c r="I262" s="117">
        <v>22.839952</v>
      </c>
      <c r="J262" s="117">
        <v>18.071152000000001</v>
      </c>
      <c r="K262" s="74">
        <f t="shared" si="22"/>
        <v>0.26389020467538526</v>
      </c>
      <c r="L262" s="74">
        <f t="shared" si="23"/>
        <v>1.0182974551100665</v>
      </c>
    </row>
    <row r="263" spans="1:12" x14ac:dyDescent="0.2">
      <c r="A263" s="116" t="s">
        <v>1960</v>
      </c>
      <c r="B263" s="116" t="s">
        <v>1380</v>
      </c>
      <c r="C263" s="116" t="s">
        <v>951</v>
      </c>
      <c r="D263" s="116" t="s">
        <v>211</v>
      </c>
      <c r="E263" s="116" t="s">
        <v>212</v>
      </c>
      <c r="F263" s="117">
        <v>0</v>
      </c>
      <c r="G263" s="117">
        <f>VLOOKUP(B263, 'XTF Exchange Traded Funds'!$B$7:$G$1060, 6, FALSE)</f>
        <v>2.1769767899999999</v>
      </c>
      <c r="H263" s="74">
        <f t="shared" si="21"/>
        <v>-1</v>
      </c>
      <c r="I263" s="117">
        <v>22.82394232</v>
      </c>
      <c r="J263" s="117">
        <v>23.52865379</v>
      </c>
      <c r="K263" s="74">
        <f t="shared" si="22"/>
        <v>-2.9951202320785186E-2</v>
      </c>
      <c r="L263" s="74" t="str">
        <f t="shared" si="23"/>
        <v/>
      </c>
    </row>
    <row r="264" spans="1:12" x14ac:dyDescent="0.2">
      <c r="A264" s="116" t="s">
        <v>2530</v>
      </c>
      <c r="B264" s="59" t="s">
        <v>574</v>
      </c>
      <c r="C264" s="59" t="s">
        <v>876</v>
      </c>
      <c r="D264" s="116" t="s">
        <v>210</v>
      </c>
      <c r="E264" s="116" t="s">
        <v>998</v>
      </c>
      <c r="F264" s="117">
        <v>5.2576007479999998</v>
      </c>
      <c r="G264" s="117">
        <f>VLOOKUP(B264, 'XTF Exchange Traded Funds'!$B$7:$G$1060, 6, FALSE)</f>
        <v>7.4637954440000005</v>
      </c>
      <c r="H264" s="74">
        <f t="shared" si="21"/>
        <v>-0.29558616826423312</v>
      </c>
      <c r="I264" s="117">
        <v>22.542973050000001</v>
      </c>
      <c r="J264" s="117">
        <v>15.518282109999999</v>
      </c>
      <c r="K264" s="74">
        <f t="shared" si="22"/>
        <v>0.45267194462673688</v>
      </c>
      <c r="L264" s="74">
        <f t="shared" si="23"/>
        <v>4.2876920729622512</v>
      </c>
    </row>
    <row r="265" spans="1:12" x14ac:dyDescent="0.2">
      <c r="A265" s="116" t="s">
        <v>2115</v>
      </c>
      <c r="B265" s="59" t="s">
        <v>458</v>
      </c>
      <c r="C265" s="59" t="s">
        <v>871</v>
      </c>
      <c r="D265" s="116" t="s">
        <v>210</v>
      </c>
      <c r="E265" s="116" t="s">
        <v>998</v>
      </c>
      <c r="F265" s="117">
        <v>5.2455900000000005E-3</v>
      </c>
      <c r="G265" s="117">
        <f>VLOOKUP(B265, 'XTF Exchange Traded Funds'!$B$7:$G$1060, 6, FALSE)</f>
        <v>0.27463820999999999</v>
      </c>
      <c r="H265" s="74">
        <f t="shared" si="21"/>
        <v>-0.98089999931182192</v>
      </c>
      <c r="I265" s="117">
        <v>22.220464230000001</v>
      </c>
      <c r="J265" s="117">
        <v>4.9758180000000003</v>
      </c>
      <c r="K265" s="74">
        <f t="shared" si="22"/>
        <v>3.4656907125622363</v>
      </c>
      <c r="L265" s="74" t="str">
        <f t="shared" si="23"/>
        <v/>
      </c>
    </row>
    <row r="266" spans="1:12" x14ac:dyDescent="0.2">
      <c r="A266" s="116" t="s">
        <v>1801</v>
      </c>
      <c r="B266" s="59" t="s">
        <v>953</v>
      </c>
      <c r="C266" s="59" t="s">
        <v>954</v>
      </c>
      <c r="D266" s="116" t="s">
        <v>210</v>
      </c>
      <c r="E266" s="116" t="s">
        <v>998</v>
      </c>
      <c r="F266" s="117">
        <v>2.5454604300000003</v>
      </c>
      <c r="G266" s="117">
        <f>VLOOKUP(B266, 'XTF Exchange Traded Funds'!$B$7:$G$1060, 6, FALSE)</f>
        <v>4.2301989100000004</v>
      </c>
      <c r="H266" s="74">
        <f t="shared" si="21"/>
        <v>-0.39826460075372672</v>
      </c>
      <c r="I266" s="117">
        <v>21.660838010000003</v>
      </c>
      <c r="J266" s="117">
        <v>2.9375394300000002</v>
      </c>
      <c r="K266" s="74">
        <f t="shared" si="22"/>
        <v>6.373803322871483</v>
      </c>
      <c r="L266" s="74">
        <f t="shared" si="23"/>
        <v>8.5095952601392426</v>
      </c>
    </row>
    <row r="267" spans="1:12" x14ac:dyDescent="0.2">
      <c r="A267" s="116" t="s">
        <v>2909</v>
      </c>
      <c r="B267" s="59" t="s">
        <v>2910</v>
      </c>
      <c r="C267" s="59" t="s">
        <v>872</v>
      </c>
      <c r="D267" s="116" t="s">
        <v>210</v>
      </c>
      <c r="E267" s="116" t="s">
        <v>998</v>
      </c>
      <c r="F267" s="117">
        <v>4.3116181999999998</v>
      </c>
      <c r="G267" s="117">
        <f>VLOOKUP(B267, 'XTF Exchange Traded Funds'!$B$7:$G$1060, 6, FALSE)</f>
        <v>4.18710863</v>
      </c>
      <c r="H267" s="74">
        <f t="shared" si="21"/>
        <v>2.9736407865778247E-2</v>
      </c>
      <c r="I267" s="117">
        <v>21.502175480000002</v>
      </c>
      <c r="J267" s="117">
        <v>18.031530050000001</v>
      </c>
      <c r="K267" s="74">
        <f t="shared" si="22"/>
        <v>0.19247647983150507</v>
      </c>
      <c r="L267" s="74">
        <f t="shared" si="23"/>
        <v>4.9870314305659074</v>
      </c>
    </row>
    <row r="268" spans="1:12" x14ac:dyDescent="0.2">
      <c r="A268" s="116" t="s">
        <v>2707</v>
      </c>
      <c r="B268" s="59" t="s">
        <v>984</v>
      </c>
      <c r="C268" s="59" t="s">
        <v>650</v>
      </c>
      <c r="D268" s="116" t="s">
        <v>210</v>
      </c>
      <c r="E268" s="116" t="s">
        <v>998</v>
      </c>
      <c r="F268" s="117">
        <v>2.9263290820000001</v>
      </c>
      <c r="G268" s="117">
        <f>VLOOKUP(B268, 'XTF Exchange Traded Funds'!$B$7:$G$1060, 6, FALSE)</f>
        <v>5.3415241699999996</v>
      </c>
      <c r="H268" s="74">
        <f t="shared" si="21"/>
        <v>-0.45215466805610272</v>
      </c>
      <c r="I268" s="117">
        <v>21.283653059999999</v>
      </c>
      <c r="J268" s="117">
        <v>61.029759470000002</v>
      </c>
      <c r="K268" s="74">
        <f t="shared" si="22"/>
        <v>-0.65125779218477398</v>
      </c>
      <c r="L268" s="74">
        <f t="shared" si="23"/>
        <v>7.2731577562198444</v>
      </c>
    </row>
    <row r="269" spans="1:12" x14ac:dyDescent="0.2">
      <c r="A269" s="116" t="s">
        <v>2820</v>
      </c>
      <c r="B269" s="59" t="s">
        <v>123</v>
      </c>
      <c r="C269" s="59" t="s">
        <v>650</v>
      </c>
      <c r="D269" s="116" t="s">
        <v>812</v>
      </c>
      <c r="E269" s="116" t="s">
        <v>998</v>
      </c>
      <c r="F269" s="117">
        <v>14.615667338</v>
      </c>
      <c r="G269" s="117">
        <f>VLOOKUP(B269, 'XTF Exchange Traded Funds'!$B$7:$G$1060, 6, FALSE)</f>
        <v>19.400467815000003</v>
      </c>
      <c r="H269" s="74">
        <f t="shared" si="21"/>
        <v>-0.24663325248788603</v>
      </c>
      <c r="I269" s="117">
        <v>20.542894749999999</v>
      </c>
      <c r="J269" s="117">
        <v>27.613838283271047</v>
      </c>
      <c r="K269" s="74">
        <f t="shared" si="22"/>
        <v>-0.25606521848702035</v>
      </c>
      <c r="L269" s="74">
        <f t="shared" si="23"/>
        <v>1.4055392938911182</v>
      </c>
    </row>
    <row r="270" spans="1:12" x14ac:dyDescent="0.2">
      <c r="A270" s="116" t="s">
        <v>2449</v>
      </c>
      <c r="B270" s="59" t="s">
        <v>344</v>
      </c>
      <c r="C270" s="59" t="s">
        <v>873</v>
      </c>
      <c r="D270" s="116" t="s">
        <v>210</v>
      </c>
      <c r="E270" s="116" t="s">
        <v>998</v>
      </c>
      <c r="F270" s="117">
        <v>6.8106668959999999</v>
      </c>
      <c r="G270" s="117">
        <f>VLOOKUP(B270, 'XTF Exchange Traded Funds'!$B$7:$G$1060, 6, FALSE)</f>
        <v>28.450395445000002</v>
      </c>
      <c r="H270" s="74">
        <f t="shared" si="21"/>
        <v>-0.76061257534482052</v>
      </c>
      <c r="I270" s="117">
        <v>20.483736739999998</v>
      </c>
      <c r="J270" s="117">
        <v>60.543884850000005</v>
      </c>
      <c r="K270" s="74">
        <f t="shared" si="22"/>
        <v>-0.66167125233623003</v>
      </c>
      <c r="L270" s="74">
        <f t="shared" si="23"/>
        <v>3.0075963268781187</v>
      </c>
    </row>
    <row r="271" spans="1:12" x14ac:dyDescent="0.2">
      <c r="A271" s="116" t="s">
        <v>1624</v>
      </c>
      <c r="B271" s="59" t="s">
        <v>1583</v>
      </c>
      <c r="C271" s="59" t="s">
        <v>148</v>
      </c>
      <c r="D271" s="116" t="s">
        <v>211</v>
      </c>
      <c r="E271" s="116" t="s">
        <v>998</v>
      </c>
      <c r="F271" s="117">
        <v>1.7275070800000001</v>
      </c>
      <c r="G271" s="117">
        <f>VLOOKUP(B271, 'XTF Exchange Traded Funds'!$B$7:$G$1060, 6, FALSE)</f>
        <v>2.7026465600000003</v>
      </c>
      <c r="H271" s="74">
        <f t="shared" si="21"/>
        <v>-0.36080910261532684</v>
      </c>
      <c r="I271" s="117">
        <v>20.4181928809517</v>
      </c>
      <c r="J271" s="117">
        <v>4.8212008042847998</v>
      </c>
      <c r="K271" s="74">
        <f t="shared" si="22"/>
        <v>3.2350845172856548</v>
      </c>
      <c r="L271" s="74">
        <f t="shared" si="23"/>
        <v>11.819455397515187</v>
      </c>
    </row>
    <row r="272" spans="1:12" x14ac:dyDescent="0.2">
      <c r="A272" s="116" t="s">
        <v>1733</v>
      </c>
      <c r="B272" s="59" t="s">
        <v>496</v>
      </c>
      <c r="C272" s="59" t="s">
        <v>875</v>
      </c>
      <c r="D272" s="116" t="s">
        <v>211</v>
      </c>
      <c r="E272" s="116" t="s">
        <v>212</v>
      </c>
      <c r="F272" s="117">
        <v>11.445877796</v>
      </c>
      <c r="G272" s="117">
        <f>VLOOKUP(B272, 'XTF Exchange Traded Funds'!$B$7:$G$1060, 6, FALSE)</f>
        <v>13.23065267</v>
      </c>
      <c r="H272" s="74">
        <f t="shared" si="21"/>
        <v>-0.13489696377918747</v>
      </c>
      <c r="I272" s="117">
        <v>20.158596146838953</v>
      </c>
      <c r="J272" s="117">
        <v>27.686169469999999</v>
      </c>
      <c r="K272" s="74">
        <f t="shared" si="22"/>
        <v>-0.27188930311640713</v>
      </c>
      <c r="L272" s="74">
        <f t="shared" si="23"/>
        <v>1.7612101497260257</v>
      </c>
    </row>
    <row r="273" spans="1:12" x14ac:dyDescent="0.2">
      <c r="A273" s="116" t="s">
        <v>2331</v>
      </c>
      <c r="B273" s="59" t="s">
        <v>292</v>
      </c>
      <c r="C273" s="59" t="s">
        <v>650</v>
      </c>
      <c r="D273" s="116" t="s">
        <v>211</v>
      </c>
      <c r="E273" s="116" t="s">
        <v>998</v>
      </c>
      <c r="F273" s="117">
        <v>1.7197730339999999</v>
      </c>
      <c r="G273" s="117">
        <f>VLOOKUP(B273, 'XTF Exchange Traded Funds'!$B$7:$G$1060, 6, FALSE)</f>
        <v>10.854404133999999</v>
      </c>
      <c r="H273" s="74">
        <f t="shared" si="21"/>
        <v>-0.8415598854834383</v>
      </c>
      <c r="I273" s="117">
        <v>20.047339409999999</v>
      </c>
      <c r="J273" s="117">
        <v>178.57048843999999</v>
      </c>
      <c r="K273" s="74">
        <f t="shared" si="22"/>
        <v>-0.88773430825477107</v>
      </c>
      <c r="L273" s="74">
        <f t="shared" si="23"/>
        <v>11.656968107804394</v>
      </c>
    </row>
    <row r="274" spans="1:12" x14ac:dyDescent="0.2">
      <c r="A274" s="116" t="s">
        <v>2711</v>
      </c>
      <c r="B274" s="59" t="s">
        <v>982</v>
      </c>
      <c r="C274" s="59" t="s">
        <v>650</v>
      </c>
      <c r="D274" s="116" t="s">
        <v>210</v>
      </c>
      <c r="E274" s="116" t="s">
        <v>998</v>
      </c>
      <c r="F274" s="117">
        <v>0.21967720999999998</v>
      </c>
      <c r="G274" s="117">
        <f>VLOOKUP(B274, 'XTF Exchange Traded Funds'!$B$7:$G$1060, 6, FALSE)</f>
        <v>0.81650429000000002</v>
      </c>
      <c r="H274" s="74">
        <f t="shared" si="21"/>
        <v>-0.73095400392813614</v>
      </c>
      <c r="I274" s="117">
        <v>20.024589769999999</v>
      </c>
      <c r="J274" s="117">
        <v>9.6298825699999995</v>
      </c>
      <c r="K274" s="74">
        <f t="shared" si="22"/>
        <v>1.0794220100235346</v>
      </c>
      <c r="L274" s="74">
        <f t="shared" si="23"/>
        <v>91.154607116505161</v>
      </c>
    </row>
    <row r="275" spans="1:12" x14ac:dyDescent="0.2">
      <c r="A275" s="116" t="s">
        <v>1757</v>
      </c>
      <c r="B275" s="59" t="s">
        <v>811</v>
      </c>
      <c r="C275" s="59" t="s">
        <v>875</v>
      </c>
      <c r="D275" s="116" t="s">
        <v>812</v>
      </c>
      <c r="E275" s="116" t="s">
        <v>998</v>
      </c>
      <c r="F275" s="117">
        <v>26.191188350000001</v>
      </c>
      <c r="G275" s="117">
        <f>VLOOKUP(B275, 'XTF Exchange Traded Funds'!$B$7:$G$1060, 6, FALSE)</f>
        <v>67.784749398000002</v>
      </c>
      <c r="H275" s="74">
        <f t="shared" si="21"/>
        <v>-0.61361237472137398</v>
      </c>
      <c r="I275" s="117">
        <v>20.015645769999999</v>
      </c>
      <c r="J275" s="117">
        <v>72.586077040000006</v>
      </c>
      <c r="K275" s="74">
        <f t="shared" si="22"/>
        <v>-0.72424951745263799</v>
      </c>
      <c r="L275" s="74">
        <f t="shared" si="23"/>
        <v>0.76421296745017675</v>
      </c>
    </row>
    <row r="276" spans="1:12" x14ac:dyDescent="0.2">
      <c r="A276" s="116" t="s">
        <v>2738</v>
      </c>
      <c r="B276" s="59" t="s">
        <v>639</v>
      </c>
      <c r="C276" s="59" t="s">
        <v>650</v>
      </c>
      <c r="D276" s="116" t="s">
        <v>210</v>
      </c>
      <c r="E276" s="116" t="s">
        <v>998</v>
      </c>
      <c r="F276" s="117">
        <v>7.1892069159999998</v>
      </c>
      <c r="G276" s="117">
        <f>VLOOKUP(B276, 'XTF Exchange Traded Funds'!$B$7:$G$1060, 6, FALSE)</f>
        <v>8.7727055150000002</v>
      </c>
      <c r="H276" s="74">
        <f t="shared" si="21"/>
        <v>-0.18050287864928982</v>
      </c>
      <c r="I276" s="117">
        <v>19.916404120000003</v>
      </c>
      <c r="J276" s="117">
        <v>25.661524289999999</v>
      </c>
      <c r="K276" s="74">
        <f t="shared" si="22"/>
        <v>-0.2238807058019856</v>
      </c>
      <c r="L276" s="74">
        <f t="shared" si="23"/>
        <v>2.7703200579294611</v>
      </c>
    </row>
    <row r="277" spans="1:12" x14ac:dyDescent="0.2">
      <c r="A277" s="116" t="s">
        <v>2610</v>
      </c>
      <c r="B277" s="59" t="s">
        <v>223</v>
      </c>
      <c r="C277" s="59" t="s">
        <v>876</v>
      </c>
      <c r="D277" s="116" t="s">
        <v>210</v>
      </c>
      <c r="E277" s="116" t="s">
        <v>998</v>
      </c>
      <c r="F277" s="117">
        <v>25.734666991000001</v>
      </c>
      <c r="G277" s="117">
        <f>VLOOKUP(B277, 'XTF Exchange Traded Funds'!$B$7:$G$1060, 6, FALSE)</f>
        <v>30.505991774000002</v>
      </c>
      <c r="H277" s="74">
        <f t="shared" si="21"/>
        <v>-0.156406151891333</v>
      </c>
      <c r="I277" s="117">
        <v>19.836070149999998</v>
      </c>
      <c r="J277" s="117">
        <v>20.674235449999998</v>
      </c>
      <c r="K277" s="74">
        <f t="shared" si="22"/>
        <v>-4.0541537897596069E-2</v>
      </c>
      <c r="L277" s="74">
        <f t="shared" si="23"/>
        <v>0.77079179446686152</v>
      </c>
    </row>
    <row r="278" spans="1:12" x14ac:dyDescent="0.2">
      <c r="A278" s="116" t="s">
        <v>1607</v>
      </c>
      <c r="B278" s="59" t="s">
        <v>820</v>
      </c>
      <c r="C278" s="59" t="s">
        <v>148</v>
      </c>
      <c r="D278" s="116" t="s">
        <v>812</v>
      </c>
      <c r="E278" s="116" t="s">
        <v>212</v>
      </c>
      <c r="F278" s="117">
        <v>6.0552652999999994</v>
      </c>
      <c r="G278" s="117">
        <f>VLOOKUP(B278, 'XTF Exchange Traded Funds'!$B$7:$G$1060, 6, FALSE)</f>
        <v>4.2521867800000006</v>
      </c>
      <c r="H278" s="74">
        <f t="shared" si="21"/>
        <v>0.42403558763709781</v>
      </c>
      <c r="I278" s="117">
        <v>19.759711379999999</v>
      </c>
      <c r="J278" s="117">
        <v>15.77793984</v>
      </c>
      <c r="K278" s="74">
        <f t="shared" si="22"/>
        <v>0.25236320966983716</v>
      </c>
      <c r="L278" s="74">
        <f t="shared" si="23"/>
        <v>3.2632280174412838</v>
      </c>
    </row>
    <row r="279" spans="1:12" x14ac:dyDescent="0.2">
      <c r="A279" s="116" t="s">
        <v>2878</v>
      </c>
      <c r="B279" s="59" t="s">
        <v>330</v>
      </c>
      <c r="C279" s="59" t="s">
        <v>650</v>
      </c>
      <c r="D279" s="116" t="s">
        <v>211</v>
      </c>
      <c r="E279" s="116" t="s">
        <v>998</v>
      </c>
      <c r="F279" s="117">
        <v>9.1800275560000006</v>
      </c>
      <c r="G279" s="117">
        <f>VLOOKUP(B279, 'XTF Exchange Traded Funds'!$B$7:$G$1060, 6, FALSE)</f>
        <v>4.0437385539999999</v>
      </c>
      <c r="H279" s="74">
        <f t="shared" si="21"/>
        <v>1.2701832557694086</v>
      </c>
      <c r="I279" s="117">
        <v>19.574093660893951</v>
      </c>
      <c r="J279" s="117">
        <v>18.171295239999999</v>
      </c>
      <c r="K279" s="74">
        <f t="shared" si="22"/>
        <v>7.7198592745662209E-2</v>
      </c>
      <c r="L279" s="74">
        <f t="shared" si="23"/>
        <v>2.1322478109665872</v>
      </c>
    </row>
    <row r="280" spans="1:12" x14ac:dyDescent="0.2">
      <c r="A280" s="116" t="s">
        <v>1966</v>
      </c>
      <c r="B280" s="59" t="s">
        <v>145</v>
      </c>
      <c r="C280" s="59" t="s">
        <v>951</v>
      </c>
      <c r="D280" s="116" t="s">
        <v>812</v>
      </c>
      <c r="E280" s="116" t="s">
        <v>212</v>
      </c>
      <c r="F280" s="117">
        <v>10.918513746999999</v>
      </c>
      <c r="G280" s="117">
        <f>VLOOKUP(B280, 'XTF Exchange Traded Funds'!$B$7:$G$1060, 6, FALSE)</f>
        <v>17.939064922</v>
      </c>
      <c r="H280" s="74">
        <f t="shared" si="21"/>
        <v>-0.39135546950332856</v>
      </c>
      <c r="I280" s="117">
        <v>19.522068010000002</v>
      </c>
      <c r="J280" s="117">
        <v>47.491890609999999</v>
      </c>
      <c r="K280" s="74">
        <f t="shared" si="22"/>
        <v>-0.58893891653390207</v>
      </c>
      <c r="L280" s="74">
        <f t="shared" si="23"/>
        <v>1.7879785163400961</v>
      </c>
    </row>
    <row r="281" spans="1:12" x14ac:dyDescent="0.2">
      <c r="A281" s="116" t="s">
        <v>2172</v>
      </c>
      <c r="B281" s="59" t="s">
        <v>898</v>
      </c>
      <c r="C281" s="59" t="s">
        <v>875</v>
      </c>
      <c r="D281" s="116" t="s">
        <v>211</v>
      </c>
      <c r="E281" s="116" t="s">
        <v>212</v>
      </c>
      <c r="F281" s="117">
        <v>20.453812541000001</v>
      </c>
      <c r="G281" s="117">
        <f>VLOOKUP(B281, 'XTF Exchange Traded Funds'!$B$7:$G$1060, 6, FALSE)</f>
        <v>29.996872024000002</v>
      </c>
      <c r="H281" s="74">
        <f t="shared" si="21"/>
        <v>-0.31813515340415344</v>
      </c>
      <c r="I281" s="117">
        <v>19.453273030000002</v>
      </c>
      <c r="J281" s="117">
        <v>87.155379569999994</v>
      </c>
      <c r="K281" s="74">
        <f t="shared" si="22"/>
        <v>-0.77679779348128652</v>
      </c>
      <c r="L281" s="74">
        <f t="shared" si="23"/>
        <v>0.95108298225602672</v>
      </c>
    </row>
    <row r="282" spans="1:12" x14ac:dyDescent="0.2">
      <c r="A282" s="116" t="s">
        <v>2153</v>
      </c>
      <c r="B282" s="59" t="s">
        <v>396</v>
      </c>
      <c r="C282" s="59" t="s">
        <v>875</v>
      </c>
      <c r="D282" s="116" t="s">
        <v>211</v>
      </c>
      <c r="E282" s="116" t="s">
        <v>212</v>
      </c>
      <c r="F282" s="117">
        <v>18.780521280999999</v>
      </c>
      <c r="G282" s="117">
        <f>VLOOKUP(B282, 'XTF Exchange Traded Funds'!$B$7:$G$1060, 6, FALSE)</f>
        <v>20.372824455</v>
      </c>
      <c r="H282" s="74">
        <f t="shared" si="21"/>
        <v>-7.8158194388663227E-2</v>
      </c>
      <c r="I282" s="117">
        <v>19.203448290000001</v>
      </c>
      <c r="J282" s="117">
        <v>17.940073730000002</v>
      </c>
      <c r="K282" s="74">
        <f t="shared" si="22"/>
        <v>7.0421926855704031E-2</v>
      </c>
      <c r="L282" s="74">
        <f t="shared" si="23"/>
        <v>1.0225194499488079</v>
      </c>
    </row>
    <row r="283" spans="1:12" x14ac:dyDescent="0.2">
      <c r="A283" s="116" t="s">
        <v>2482</v>
      </c>
      <c r="B283" s="59" t="s">
        <v>508</v>
      </c>
      <c r="C283" s="59" t="s">
        <v>875</v>
      </c>
      <c r="D283" s="116" t="s">
        <v>211</v>
      </c>
      <c r="E283" s="116" t="s">
        <v>212</v>
      </c>
      <c r="F283" s="117">
        <v>5.2273390930000003</v>
      </c>
      <c r="G283" s="117">
        <f>VLOOKUP(B283, 'XTF Exchange Traded Funds'!$B$7:$G$1060, 6, FALSE)</f>
        <v>5.0881496739999994</v>
      </c>
      <c r="H283" s="74">
        <f t="shared" si="21"/>
        <v>2.7355606245477837E-2</v>
      </c>
      <c r="I283" s="117">
        <v>18.74704770500135</v>
      </c>
      <c r="J283" s="117">
        <v>22.193692070873499</v>
      </c>
      <c r="K283" s="74">
        <f t="shared" si="22"/>
        <v>-0.1552983773436889</v>
      </c>
      <c r="L283" s="74">
        <f t="shared" si="23"/>
        <v>3.5863462024313235</v>
      </c>
    </row>
    <row r="284" spans="1:12" x14ac:dyDescent="0.2">
      <c r="A284" s="116" t="s">
        <v>2849</v>
      </c>
      <c r="B284" s="59" t="s">
        <v>530</v>
      </c>
      <c r="C284" s="59" t="s">
        <v>650</v>
      </c>
      <c r="D284" s="116" t="s">
        <v>211</v>
      </c>
      <c r="E284" s="116" t="s">
        <v>998</v>
      </c>
      <c r="F284" s="117">
        <v>3.5764318999999998</v>
      </c>
      <c r="G284" s="117">
        <f>VLOOKUP(B284, 'XTF Exchange Traded Funds'!$B$7:$G$1060, 6, FALSE)</f>
        <v>20.197796347000001</v>
      </c>
      <c r="H284" s="74">
        <f t="shared" si="21"/>
        <v>-0.82292959892472572</v>
      </c>
      <c r="I284" s="117">
        <v>18.653317056481303</v>
      </c>
      <c r="J284" s="117">
        <v>109.72273562000001</v>
      </c>
      <c r="K284" s="74">
        <f t="shared" si="22"/>
        <v>-0.82999588051574957</v>
      </c>
      <c r="L284" s="74">
        <f t="shared" si="23"/>
        <v>5.2156220439934291</v>
      </c>
    </row>
    <row r="285" spans="1:12" x14ac:dyDescent="0.2">
      <c r="A285" s="116" t="s">
        <v>2825</v>
      </c>
      <c r="B285" s="59" t="s">
        <v>492</v>
      </c>
      <c r="C285" s="59" t="s">
        <v>875</v>
      </c>
      <c r="D285" s="116" t="s">
        <v>211</v>
      </c>
      <c r="E285" s="116" t="s">
        <v>212</v>
      </c>
      <c r="F285" s="117">
        <v>9.4191726439999997</v>
      </c>
      <c r="G285" s="117">
        <f>VLOOKUP(B285, 'XTF Exchange Traded Funds'!$B$7:$G$1060, 6, FALSE)</f>
        <v>7.925904772</v>
      </c>
      <c r="H285" s="74">
        <f t="shared" si="21"/>
        <v>0.18840345865311137</v>
      </c>
      <c r="I285" s="117">
        <v>18.55825059</v>
      </c>
      <c r="J285" s="117">
        <v>12.78778928</v>
      </c>
      <c r="K285" s="74">
        <f t="shared" si="22"/>
        <v>0.45124776328813576</v>
      </c>
      <c r="L285" s="74">
        <f t="shared" si="23"/>
        <v>1.9702633438640262</v>
      </c>
    </row>
    <row r="286" spans="1:12" x14ac:dyDescent="0.2">
      <c r="A286" s="116" t="s">
        <v>2874</v>
      </c>
      <c r="B286" s="59" t="s">
        <v>2875</v>
      </c>
      <c r="C286" s="59" t="s">
        <v>877</v>
      </c>
      <c r="D286" s="116" t="s">
        <v>211</v>
      </c>
      <c r="E286" s="116" t="s">
        <v>212</v>
      </c>
      <c r="F286" s="117">
        <v>0.63538881999999997</v>
      </c>
      <c r="G286" s="117">
        <f>VLOOKUP(B286, 'XTF Exchange Traded Funds'!$B$7:$G$1060, 6, FALSE)</f>
        <v>0.32348202000000004</v>
      </c>
      <c r="H286" s="74">
        <f t="shared" si="21"/>
        <v>0.96421680562029355</v>
      </c>
      <c r="I286" s="117">
        <v>18.215288449999999</v>
      </c>
      <c r="J286" s="117">
        <v>2.8346112699999999</v>
      </c>
      <c r="K286" s="74">
        <f t="shared" si="22"/>
        <v>5.4260269627729238</v>
      </c>
      <c r="L286" s="74">
        <f t="shared" si="23"/>
        <v>28.667939813608932</v>
      </c>
    </row>
    <row r="287" spans="1:12" x14ac:dyDescent="0.2">
      <c r="A287" s="116" t="s">
        <v>2291</v>
      </c>
      <c r="B287" s="59" t="s">
        <v>955</v>
      </c>
      <c r="C287" s="59" t="s">
        <v>954</v>
      </c>
      <c r="D287" s="116" t="s">
        <v>210</v>
      </c>
      <c r="E287" s="116" t="s">
        <v>998</v>
      </c>
      <c r="F287" s="117">
        <v>1.58520891</v>
      </c>
      <c r="G287" s="117">
        <f>VLOOKUP(B287, 'XTF Exchange Traded Funds'!$B$7:$G$1060, 6, FALSE)</f>
        <v>1.4029200800000001</v>
      </c>
      <c r="H287" s="74">
        <f t="shared" si="21"/>
        <v>0.1299352918236083</v>
      </c>
      <c r="I287" s="117">
        <v>17.694979270000001</v>
      </c>
      <c r="J287" s="117">
        <v>4.9198521299999998</v>
      </c>
      <c r="K287" s="74">
        <f t="shared" si="22"/>
        <v>2.5966485988675441</v>
      </c>
      <c r="L287" s="74">
        <f t="shared" si="23"/>
        <v>11.162553502175307</v>
      </c>
    </row>
    <row r="288" spans="1:12" x14ac:dyDescent="0.2">
      <c r="A288" s="116" t="s">
        <v>2312</v>
      </c>
      <c r="B288" s="59" t="s">
        <v>349</v>
      </c>
      <c r="C288" s="59" t="s">
        <v>1861</v>
      </c>
      <c r="D288" s="116" t="s">
        <v>211</v>
      </c>
      <c r="E288" s="116" t="s">
        <v>212</v>
      </c>
      <c r="F288" s="117">
        <v>0.36066580999999998</v>
      </c>
      <c r="G288" s="117">
        <f>VLOOKUP(B288, 'XTF Exchange Traded Funds'!$B$7:$G$1060, 6, FALSE)</f>
        <v>0.37496422999999995</v>
      </c>
      <c r="H288" s="74">
        <f t="shared" si="21"/>
        <v>-3.8132757356615032E-2</v>
      </c>
      <c r="I288" s="117">
        <v>17.492271120000002</v>
      </c>
      <c r="J288" s="117">
        <v>18.033598170000001</v>
      </c>
      <c r="K288" s="74">
        <f t="shared" si="22"/>
        <v>-3.0017695021092972E-2</v>
      </c>
      <c r="L288" s="74">
        <f t="shared" si="23"/>
        <v>48.499942703191088</v>
      </c>
    </row>
    <row r="289" spans="1:12" x14ac:dyDescent="0.2">
      <c r="A289" s="116" t="s">
        <v>2167</v>
      </c>
      <c r="B289" s="59" t="s">
        <v>410</v>
      </c>
      <c r="C289" s="59" t="s">
        <v>875</v>
      </c>
      <c r="D289" s="116" t="s">
        <v>211</v>
      </c>
      <c r="E289" s="116" t="s">
        <v>212</v>
      </c>
      <c r="F289" s="117">
        <v>7.5104968370000007</v>
      </c>
      <c r="G289" s="117">
        <f>VLOOKUP(B289, 'XTF Exchange Traded Funds'!$B$7:$G$1060, 6, FALSE)</f>
        <v>11.913665892999999</v>
      </c>
      <c r="H289" s="74">
        <f t="shared" si="21"/>
        <v>-0.36958977157376283</v>
      </c>
      <c r="I289" s="117">
        <v>17.465769440000003</v>
      </c>
      <c r="J289" s="117">
        <v>30.700998089999999</v>
      </c>
      <c r="K289" s="74">
        <f t="shared" si="22"/>
        <v>-0.43110092418496992</v>
      </c>
      <c r="L289" s="74">
        <f t="shared" si="23"/>
        <v>2.3255145190869349</v>
      </c>
    </row>
    <row r="290" spans="1:12" x14ac:dyDescent="0.2">
      <c r="A290" s="116" t="s">
        <v>2196</v>
      </c>
      <c r="B290" s="116" t="s">
        <v>905</v>
      </c>
      <c r="C290" s="116" t="s">
        <v>875</v>
      </c>
      <c r="D290" s="116" t="s">
        <v>211</v>
      </c>
      <c r="E290" s="116" t="s">
        <v>212</v>
      </c>
      <c r="F290" s="117">
        <v>13.786262821000001</v>
      </c>
      <c r="G290" s="117">
        <f>VLOOKUP(B290, 'XTF Exchange Traded Funds'!$B$7:$G$1060, 6, FALSE)</f>
        <v>21.297578830999999</v>
      </c>
      <c r="H290" s="74">
        <f t="shared" si="21"/>
        <v>-0.35268403369244927</v>
      </c>
      <c r="I290" s="117">
        <v>17.289353869999999</v>
      </c>
      <c r="J290" s="117">
        <v>71.526289009999999</v>
      </c>
      <c r="K290" s="74">
        <f t="shared" si="22"/>
        <v>-0.7582797303019202</v>
      </c>
      <c r="L290" s="74">
        <f t="shared" si="23"/>
        <v>1.2541001208582716</v>
      </c>
    </row>
    <row r="291" spans="1:12" x14ac:dyDescent="0.2">
      <c r="A291" s="116" t="s">
        <v>1764</v>
      </c>
      <c r="B291" s="59" t="s">
        <v>1553</v>
      </c>
      <c r="C291" s="59" t="s">
        <v>875</v>
      </c>
      <c r="D291" s="116" t="s">
        <v>812</v>
      </c>
      <c r="E291" s="116" t="s">
        <v>212</v>
      </c>
      <c r="F291" s="117">
        <v>4.3755448099999992</v>
      </c>
      <c r="G291" s="117">
        <f>VLOOKUP(B291, 'XTF Exchange Traded Funds'!$B$7:$G$1060, 6, FALSE)</f>
        <v>4.8904495999999993</v>
      </c>
      <c r="H291" s="74">
        <f t="shared" si="21"/>
        <v>-0.10528782261655456</v>
      </c>
      <c r="I291" s="117">
        <v>17.223676620000003</v>
      </c>
      <c r="J291" s="117">
        <v>205.80444130000001</v>
      </c>
      <c r="K291" s="74">
        <f t="shared" si="22"/>
        <v>-0.91631047167299395</v>
      </c>
      <c r="L291" s="74">
        <f t="shared" si="23"/>
        <v>3.9363501844699438</v>
      </c>
    </row>
    <row r="292" spans="1:12" x14ac:dyDescent="0.2">
      <c r="A292" s="116" t="s">
        <v>2246</v>
      </c>
      <c r="B292" s="59" t="s">
        <v>341</v>
      </c>
      <c r="C292" s="59" t="s">
        <v>650</v>
      </c>
      <c r="D292" s="116" t="s">
        <v>211</v>
      </c>
      <c r="E292" s="116" t="s">
        <v>212</v>
      </c>
      <c r="F292" s="117">
        <v>17.381547745000002</v>
      </c>
      <c r="G292" s="117">
        <f>VLOOKUP(B292, 'XTF Exchange Traded Funds'!$B$7:$G$1060, 6, FALSE)</f>
        <v>10.399568644999999</v>
      </c>
      <c r="H292" s="74">
        <f t="shared" si="21"/>
        <v>0.67137199035239448</v>
      </c>
      <c r="I292" s="117">
        <v>17.217844870448751</v>
      </c>
      <c r="J292" s="117">
        <v>43.551677668616897</v>
      </c>
      <c r="K292" s="74">
        <f t="shared" si="22"/>
        <v>-0.60465713855023684</v>
      </c>
      <c r="L292" s="74">
        <f t="shared" si="23"/>
        <v>0.99058180105978522</v>
      </c>
    </row>
    <row r="293" spans="1:12" x14ac:dyDescent="0.2">
      <c r="A293" s="116" t="s">
        <v>2134</v>
      </c>
      <c r="B293" s="59" t="s">
        <v>583</v>
      </c>
      <c r="C293" s="59" t="s">
        <v>875</v>
      </c>
      <c r="D293" s="116" t="s">
        <v>211</v>
      </c>
      <c r="E293" s="116" t="s">
        <v>212</v>
      </c>
      <c r="F293" s="117">
        <v>11.200616437000001</v>
      </c>
      <c r="G293" s="117">
        <f>VLOOKUP(B293, 'XTF Exchange Traded Funds'!$B$7:$G$1060, 6, FALSE)</f>
        <v>7.3990497550000001</v>
      </c>
      <c r="H293" s="74">
        <f t="shared" si="21"/>
        <v>0.51379120398954536</v>
      </c>
      <c r="I293" s="117">
        <v>17.197691149999997</v>
      </c>
      <c r="J293" s="117">
        <v>10.20029933</v>
      </c>
      <c r="K293" s="74">
        <f t="shared" si="22"/>
        <v>0.68599867451144658</v>
      </c>
      <c r="L293" s="74">
        <f t="shared" si="23"/>
        <v>1.5354236301842568</v>
      </c>
    </row>
    <row r="294" spans="1:12" x14ac:dyDescent="0.2">
      <c r="A294" s="116" t="s">
        <v>1815</v>
      </c>
      <c r="B294" s="59" t="s">
        <v>7</v>
      </c>
      <c r="C294" s="59" t="s">
        <v>875</v>
      </c>
      <c r="D294" s="116" t="s">
        <v>812</v>
      </c>
      <c r="E294" s="116" t="s">
        <v>998</v>
      </c>
      <c r="F294" s="117">
        <v>2.0637746670000001</v>
      </c>
      <c r="G294" s="117">
        <f>VLOOKUP(B294, 'XTF Exchange Traded Funds'!$B$7:$G$1060, 6, FALSE)</f>
        <v>1.0019482610000001</v>
      </c>
      <c r="H294" s="74">
        <f t="shared" si="21"/>
        <v>1.0597617135841308</v>
      </c>
      <c r="I294" s="117">
        <v>17.150908019999999</v>
      </c>
      <c r="J294" s="117">
        <v>2.02786336</v>
      </c>
      <c r="K294" s="74">
        <f t="shared" si="22"/>
        <v>7.4576250837729017</v>
      </c>
      <c r="L294" s="74">
        <f t="shared" si="23"/>
        <v>8.3104557363965341</v>
      </c>
    </row>
    <row r="295" spans="1:12" x14ac:dyDescent="0.2">
      <c r="A295" s="116" t="s">
        <v>1740</v>
      </c>
      <c r="B295" s="59" t="s">
        <v>1567</v>
      </c>
      <c r="C295" s="59" t="s">
        <v>875</v>
      </c>
      <c r="D295" s="116" t="s">
        <v>812</v>
      </c>
      <c r="E295" s="116" t="s">
        <v>212</v>
      </c>
      <c r="F295" s="117">
        <v>14.623758650000001</v>
      </c>
      <c r="G295" s="117">
        <f>VLOOKUP(B295, 'XTF Exchange Traded Funds'!$B$7:$G$1060, 6, FALSE)</f>
        <v>14.365047039999999</v>
      </c>
      <c r="H295" s="74">
        <f t="shared" si="21"/>
        <v>1.8009799012812966E-2</v>
      </c>
      <c r="I295" s="117">
        <v>16.99483378</v>
      </c>
      <c r="J295" s="117">
        <v>40.713576930000002</v>
      </c>
      <c r="K295" s="74">
        <f t="shared" si="22"/>
        <v>-0.58257576313622117</v>
      </c>
      <c r="L295" s="74">
        <f t="shared" si="23"/>
        <v>1.1621385573126919</v>
      </c>
    </row>
    <row r="296" spans="1:12" x14ac:dyDescent="0.2">
      <c r="A296" s="116" t="s">
        <v>1817</v>
      </c>
      <c r="B296" s="59" t="s">
        <v>597</v>
      </c>
      <c r="C296" s="59" t="s">
        <v>875</v>
      </c>
      <c r="D296" s="116" t="s">
        <v>211</v>
      </c>
      <c r="E296" s="116" t="s">
        <v>212</v>
      </c>
      <c r="F296" s="117">
        <v>5.6765856250000004</v>
      </c>
      <c r="G296" s="117">
        <f>VLOOKUP(B296, 'XTF Exchange Traded Funds'!$B$7:$G$1060, 6, FALSE)</f>
        <v>9.4638805500000007</v>
      </c>
      <c r="H296" s="74">
        <f t="shared" si="21"/>
        <v>-0.40018414275104097</v>
      </c>
      <c r="I296" s="117">
        <v>16.980796340000001</v>
      </c>
      <c r="J296" s="117">
        <v>7.5335921799999994</v>
      </c>
      <c r="K296" s="74">
        <f t="shared" si="22"/>
        <v>1.2540105615326795</v>
      </c>
      <c r="L296" s="74">
        <f t="shared" si="23"/>
        <v>2.9913750028213482</v>
      </c>
    </row>
    <row r="297" spans="1:12" x14ac:dyDescent="0.2">
      <c r="A297" s="116" t="s">
        <v>1958</v>
      </c>
      <c r="B297" s="59" t="s">
        <v>90</v>
      </c>
      <c r="C297" s="59" t="s">
        <v>951</v>
      </c>
      <c r="D297" s="116" t="s">
        <v>211</v>
      </c>
      <c r="E297" s="116" t="s">
        <v>212</v>
      </c>
      <c r="F297" s="117">
        <v>6.0983897699999998</v>
      </c>
      <c r="G297" s="117">
        <f>VLOOKUP(B297, 'XTF Exchange Traded Funds'!$B$7:$G$1060, 6, FALSE)</f>
        <v>2.7892954599999999</v>
      </c>
      <c r="H297" s="74">
        <f t="shared" si="21"/>
        <v>1.1863548904926695</v>
      </c>
      <c r="I297" s="117">
        <v>16.919938339999998</v>
      </c>
      <c r="J297" s="117">
        <v>14.778582029999999</v>
      </c>
      <c r="K297" s="74">
        <f t="shared" si="22"/>
        <v>0.14489592476823021</v>
      </c>
      <c r="L297" s="74">
        <f t="shared" si="23"/>
        <v>2.7744927723765347</v>
      </c>
    </row>
    <row r="298" spans="1:12" x14ac:dyDescent="0.2">
      <c r="A298" s="116" t="s">
        <v>2231</v>
      </c>
      <c r="B298" s="116" t="s">
        <v>290</v>
      </c>
      <c r="C298" s="116" t="s">
        <v>872</v>
      </c>
      <c r="D298" s="116" t="s">
        <v>210</v>
      </c>
      <c r="E298" s="116" t="s">
        <v>998</v>
      </c>
      <c r="F298" s="117">
        <v>4.5617886500000004</v>
      </c>
      <c r="G298" s="117">
        <f>VLOOKUP(B298, 'XTF Exchange Traded Funds'!$B$7:$G$1060, 6, FALSE)</f>
        <v>7.4131197200000001</v>
      </c>
      <c r="H298" s="74">
        <f t="shared" si="21"/>
        <v>-0.38463307995786689</v>
      </c>
      <c r="I298" s="117">
        <v>16.873419920000003</v>
      </c>
      <c r="J298" s="117">
        <v>2.8259105600000001</v>
      </c>
      <c r="K298" s="74">
        <f t="shared" si="22"/>
        <v>4.9709674321752075</v>
      </c>
      <c r="L298" s="74">
        <f t="shared" si="23"/>
        <v>3.6988605160390327</v>
      </c>
    </row>
    <row r="299" spans="1:12" x14ac:dyDescent="0.2">
      <c r="A299" s="116" t="s">
        <v>2033</v>
      </c>
      <c r="B299" s="59" t="s">
        <v>264</v>
      </c>
      <c r="C299" s="59" t="s">
        <v>871</v>
      </c>
      <c r="D299" s="116" t="s">
        <v>210</v>
      </c>
      <c r="E299" s="116" t="s">
        <v>998</v>
      </c>
      <c r="F299" s="117">
        <v>13.385483130000001</v>
      </c>
      <c r="G299" s="117">
        <f>VLOOKUP(B299, 'XTF Exchange Traded Funds'!$B$7:$G$1060, 6, FALSE)</f>
        <v>5.42842001</v>
      </c>
      <c r="H299" s="74">
        <f t="shared" si="21"/>
        <v>1.4658156711053758</v>
      </c>
      <c r="I299" s="117">
        <v>16.822006179999999</v>
      </c>
      <c r="J299" s="117">
        <v>1.57241922</v>
      </c>
      <c r="K299" s="74">
        <f t="shared" si="22"/>
        <v>9.698168761890356</v>
      </c>
      <c r="L299" s="74">
        <f t="shared" si="23"/>
        <v>1.2567350775929742</v>
      </c>
    </row>
    <row r="300" spans="1:12" x14ac:dyDescent="0.2">
      <c r="A300" s="116" t="s">
        <v>1797</v>
      </c>
      <c r="B300" s="59" t="s">
        <v>1707</v>
      </c>
      <c r="C300" s="59" t="s">
        <v>875</v>
      </c>
      <c r="D300" s="116" t="s">
        <v>812</v>
      </c>
      <c r="E300" s="116" t="s">
        <v>212</v>
      </c>
      <c r="F300" s="117">
        <v>7.4682046699999995</v>
      </c>
      <c r="G300" s="117">
        <f>VLOOKUP(B300, 'XTF Exchange Traded Funds'!$B$7:$G$1060, 6, FALSE)</f>
        <v>3.0471378700000002</v>
      </c>
      <c r="H300" s="74">
        <f t="shared" si="21"/>
        <v>1.4508916198137101</v>
      </c>
      <c r="I300" s="117">
        <v>16.744389819999999</v>
      </c>
      <c r="J300" s="117">
        <v>14.2488444133645</v>
      </c>
      <c r="K300" s="74">
        <f t="shared" si="22"/>
        <v>0.17514019623197208</v>
      </c>
      <c r="L300" s="74">
        <f t="shared" si="23"/>
        <v>2.2420903764545597</v>
      </c>
    </row>
    <row r="301" spans="1:12" x14ac:dyDescent="0.2">
      <c r="A301" s="116" t="s">
        <v>2201</v>
      </c>
      <c r="B301" s="116" t="s">
        <v>902</v>
      </c>
      <c r="C301" s="116" t="s">
        <v>875</v>
      </c>
      <c r="D301" s="116" t="s">
        <v>211</v>
      </c>
      <c r="E301" s="116" t="s">
        <v>212</v>
      </c>
      <c r="F301" s="117">
        <v>3.3165891889999997</v>
      </c>
      <c r="G301" s="117">
        <f>VLOOKUP(B301, 'XTF Exchange Traded Funds'!$B$7:$G$1060, 6, FALSE)</f>
        <v>12.215076972999999</v>
      </c>
      <c r="H301" s="74">
        <f t="shared" si="21"/>
        <v>-0.72848397137971932</v>
      </c>
      <c r="I301" s="117">
        <v>16.688091960000001</v>
      </c>
      <c r="J301" s="117">
        <v>63.809636229999995</v>
      </c>
      <c r="K301" s="74">
        <f t="shared" si="22"/>
        <v>-0.7384706613927674</v>
      </c>
      <c r="L301" s="74">
        <f t="shared" si="23"/>
        <v>5.0317030566669931</v>
      </c>
    </row>
    <row r="302" spans="1:12" x14ac:dyDescent="0.2">
      <c r="A302" s="116" t="s">
        <v>478</v>
      </c>
      <c r="B302" s="59" t="s">
        <v>54</v>
      </c>
      <c r="C302" s="59" t="s">
        <v>483</v>
      </c>
      <c r="D302" s="116" t="s">
        <v>210</v>
      </c>
      <c r="E302" s="116" t="s">
        <v>998</v>
      </c>
      <c r="F302" s="117">
        <v>4.8206163109999993</v>
      </c>
      <c r="G302" s="117">
        <f>VLOOKUP(B302, 'XTF Exchange Traded Funds'!$B$7:$G$1060, 6, FALSE)</f>
        <v>7.3192435820000004</v>
      </c>
      <c r="H302" s="74">
        <f t="shared" si="21"/>
        <v>-0.34137779990609973</v>
      </c>
      <c r="I302" s="117">
        <v>16.64424387</v>
      </c>
      <c r="J302" s="117">
        <v>8.1689394899999996</v>
      </c>
      <c r="K302" s="74">
        <f t="shared" si="22"/>
        <v>1.037503630719145</v>
      </c>
      <c r="L302" s="74">
        <f t="shared" si="23"/>
        <v>3.4527211452237072</v>
      </c>
    </row>
    <row r="303" spans="1:12" x14ac:dyDescent="0.2">
      <c r="A303" s="116" t="s">
        <v>2253</v>
      </c>
      <c r="B303" s="59" t="s">
        <v>288</v>
      </c>
      <c r="C303" s="59" t="s">
        <v>872</v>
      </c>
      <c r="D303" s="116" t="s">
        <v>210</v>
      </c>
      <c r="E303" s="116" t="s">
        <v>998</v>
      </c>
      <c r="F303" s="117">
        <v>8.6274611500000002</v>
      </c>
      <c r="G303" s="117">
        <f>VLOOKUP(B303, 'XTF Exchange Traded Funds'!$B$7:$G$1060, 6, FALSE)</f>
        <v>4.7442682500000002</v>
      </c>
      <c r="H303" s="74">
        <f t="shared" si="21"/>
        <v>0.81850196813807896</v>
      </c>
      <c r="I303" s="117">
        <v>16.589809714671048</v>
      </c>
      <c r="J303" s="117">
        <v>7.8068223465679001</v>
      </c>
      <c r="K303" s="74">
        <f t="shared" si="22"/>
        <v>1.1250399942768516</v>
      </c>
      <c r="L303" s="74">
        <f t="shared" si="23"/>
        <v>1.9229074957551153</v>
      </c>
    </row>
    <row r="304" spans="1:12" x14ac:dyDescent="0.2">
      <c r="A304" s="116" t="s">
        <v>2821</v>
      </c>
      <c r="B304" s="59" t="s">
        <v>493</v>
      </c>
      <c r="C304" s="59" t="s">
        <v>875</v>
      </c>
      <c r="D304" s="116" t="s">
        <v>812</v>
      </c>
      <c r="E304" s="116" t="s">
        <v>212</v>
      </c>
      <c r="F304" s="117">
        <v>2.9010903250000002</v>
      </c>
      <c r="G304" s="117">
        <f>VLOOKUP(B304, 'XTF Exchange Traded Funds'!$B$7:$G$1060, 6, FALSE)</f>
        <v>15.115656475</v>
      </c>
      <c r="H304" s="74">
        <f t="shared" si="21"/>
        <v>-0.80807381209025519</v>
      </c>
      <c r="I304" s="117">
        <v>16.273869591024198</v>
      </c>
      <c r="J304" s="117">
        <v>17.330177413244201</v>
      </c>
      <c r="K304" s="74">
        <f t="shared" si="22"/>
        <v>-6.0951933556822269E-2</v>
      </c>
      <c r="L304" s="74">
        <f t="shared" si="23"/>
        <v>5.6095701160301505</v>
      </c>
    </row>
    <row r="305" spans="1:12" x14ac:dyDescent="0.2">
      <c r="A305" s="116" t="s">
        <v>2155</v>
      </c>
      <c r="B305" s="59" t="s">
        <v>398</v>
      </c>
      <c r="C305" s="59" t="s">
        <v>875</v>
      </c>
      <c r="D305" s="116" t="s">
        <v>211</v>
      </c>
      <c r="E305" s="116" t="s">
        <v>212</v>
      </c>
      <c r="F305" s="117">
        <v>2.5653154200000001</v>
      </c>
      <c r="G305" s="117">
        <f>VLOOKUP(B305, 'XTF Exchange Traded Funds'!$B$7:$G$1060, 6, FALSE)</f>
        <v>10.667404919999999</v>
      </c>
      <c r="H305" s="74">
        <f t="shared" si="21"/>
        <v>-0.75951832341243875</v>
      </c>
      <c r="I305" s="117">
        <v>16.272090119999998</v>
      </c>
      <c r="J305" s="117">
        <v>21.845445870000002</v>
      </c>
      <c r="K305" s="74">
        <f t="shared" si="22"/>
        <v>-0.25512666498850467</v>
      </c>
      <c r="L305" s="74">
        <f t="shared" si="23"/>
        <v>6.3431147659807063</v>
      </c>
    </row>
    <row r="306" spans="1:12" x14ac:dyDescent="0.2">
      <c r="A306" s="116" t="s">
        <v>2468</v>
      </c>
      <c r="B306" s="59" t="s">
        <v>2469</v>
      </c>
      <c r="C306" s="59" t="s">
        <v>951</v>
      </c>
      <c r="D306" s="116" t="s">
        <v>211</v>
      </c>
      <c r="E306" s="116" t="s">
        <v>212</v>
      </c>
      <c r="F306" s="117">
        <v>0.79385784999999998</v>
      </c>
      <c r="G306" s="117">
        <f>VLOOKUP(B306, 'XTF Exchange Traded Funds'!$B$7:$G$1060, 6, FALSE)</f>
        <v>1.2976110600000001</v>
      </c>
      <c r="H306" s="74">
        <f t="shared" si="21"/>
        <v>-0.3882158726359809</v>
      </c>
      <c r="I306" s="117">
        <v>16.25553622</v>
      </c>
      <c r="J306" s="117">
        <v>9.6773449800000009</v>
      </c>
      <c r="K306" s="74">
        <f t="shared" si="22"/>
        <v>0.67975165229668177</v>
      </c>
      <c r="L306" s="74">
        <f t="shared" si="23"/>
        <v>20.476633467817948</v>
      </c>
    </row>
    <row r="307" spans="1:12" x14ac:dyDescent="0.2">
      <c r="A307" s="116" t="s">
        <v>2216</v>
      </c>
      <c r="B307" s="59" t="s">
        <v>106</v>
      </c>
      <c r="C307" s="59" t="s">
        <v>650</v>
      </c>
      <c r="D307" s="116" t="s">
        <v>210</v>
      </c>
      <c r="E307" s="116" t="s">
        <v>998</v>
      </c>
      <c r="F307" s="117">
        <v>3.4164781899999999</v>
      </c>
      <c r="G307" s="117">
        <f>VLOOKUP(B307, 'XTF Exchange Traded Funds'!$B$7:$G$1060, 6, FALSE)</f>
        <v>9.5339241379999997</v>
      </c>
      <c r="H307" s="74">
        <f t="shared" si="21"/>
        <v>-0.64165036971683942</v>
      </c>
      <c r="I307" s="117">
        <v>16.142265699999999</v>
      </c>
      <c r="J307" s="117">
        <v>10.736692119999999</v>
      </c>
      <c r="K307" s="74">
        <f t="shared" si="22"/>
        <v>0.50346731745531326</v>
      </c>
      <c r="L307" s="74">
        <f t="shared" si="23"/>
        <v>4.7248262105838297</v>
      </c>
    </row>
    <row r="308" spans="1:12" x14ac:dyDescent="0.2">
      <c r="A308" s="116" t="s">
        <v>1650</v>
      </c>
      <c r="B308" s="59" t="s">
        <v>515</v>
      </c>
      <c r="C308" s="59" t="s">
        <v>650</v>
      </c>
      <c r="D308" s="116" t="s">
        <v>210</v>
      </c>
      <c r="E308" s="116" t="s">
        <v>998</v>
      </c>
      <c r="F308" s="117">
        <v>18.421600390000002</v>
      </c>
      <c r="G308" s="117">
        <f>VLOOKUP(B308, 'XTF Exchange Traded Funds'!$B$7:$G$1060, 6, FALSE)</f>
        <v>21.303881370000003</v>
      </c>
      <c r="H308" s="74">
        <f t="shared" si="21"/>
        <v>-0.13529370211659231</v>
      </c>
      <c r="I308" s="117">
        <v>15.738736380000001</v>
      </c>
      <c r="J308" s="117">
        <v>31.089796600000003</v>
      </c>
      <c r="K308" s="74">
        <f t="shared" si="22"/>
        <v>-0.49376521877920554</v>
      </c>
      <c r="L308" s="74">
        <f t="shared" si="23"/>
        <v>0.85436314146427961</v>
      </c>
    </row>
    <row r="309" spans="1:12" x14ac:dyDescent="0.2">
      <c r="A309" s="116" t="s">
        <v>2701</v>
      </c>
      <c r="B309" s="59" t="s">
        <v>503</v>
      </c>
      <c r="C309" s="59" t="s">
        <v>650</v>
      </c>
      <c r="D309" s="116" t="s">
        <v>210</v>
      </c>
      <c r="E309" s="116" t="s">
        <v>998</v>
      </c>
      <c r="F309" s="117">
        <v>19.441721657000002</v>
      </c>
      <c r="G309" s="117">
        <f>VLOOKUP(B309, 'XTF Exchange Traded Funds'!$B$7:$G$1060, 6, FALSE)</f>
        <v>15.489777514</v>
      </c>
      <c r="H309" s="74">
        <f t="shared" si="21"/>
        <v>0.25513240196175491</v>
      </c>
      <c r="I309" s="117">
        <v>15.428699310000001</v>
      </c>
      <c r="J309" s="117">
        <v>74.384577219999997</v>
      </c>
      <c r="K309" s="74">
        <f t="shared" si="22"/>
        <v>-0.7925820124732571</v>
      </c>
      <c r="L309" s="74">
        <f t="shared" si="23"/>
        <v>0.79358708977529724</v>
      </c>
    </row>
    <row r="310" spans="1:12" x14ac:dyDescent="0.2">
      <c r="A310" s="116" t="s">
        <v>2843</v>
      </c>
      <c r="B310" s="59" t="s">
        <v>182</v>
      </c>
      <c r="C310" s="59" t="s">
        <v>870</v>
      </c>
      <c r="D310" s="116" t="s">
        <v>210</v>
      </c>
      <c r="E310" s="116" t="s">
        <v>998</v>
      </c>
      <c r="F310" s="117">
        <v>3.8203130159999996</v>
      </c>
      <c r="G310" s="117">
        <f>VLOOKUP(B310, 'XTF Exchange Traded Funds'!$B$7:$G$1060, 6, FALSE)</f>
        <v>7.1547862950000001</v>
      </c>
      <c r="H310" s="74">
        <f t="shared" si="21"/>
        <v>-0.46604792114199689</v>
      </c>
      <c r="I310" s="117">
        <v>15.11507284</v>
      </c>
      <c r="J310" s="117">
        <v>2.7210663500000001</v>
      </c>
      <c r="K310" s="74">
        <f t="shared" si="22"/>
        <v>4.554834353818678</v>
      </c>
      <c r="L310" s="74">
        <f t="shared" si="23"/>
        <v>3.9565011496953217</v>
      </c>
    </row>
    <row r="311" spans="1:12" x14ac:dyDescent="0.2">
      <c r="A311" s="116" t="s">
        <v>2047</v>
      </c>
      <c r="B311" s="59" t="s">
        <v>609</v>
      </c>
      <c r="C311" s="59" t="s">
        <v>871</v>
      </c>
      <c r="D311" s="116" t="s">
        <v>211</v>
      </c>
      <c r="E311" s="116" t="s">
        <v>212</v>
      </c>
      <c r="F311" s="117">
        <v>56.806788900000001</v>
      </c>
      <c r="G311" s="117">
        <f>VLOOKUP(B311, 'XTF Exchange Traded Funds'!$B$7:$G$1060, 6, FALSE)</f>
        <v>35.589515310000003</v>
      </c>
      <c r="H311" s="74">
        <f t="shared" si="21"/>
        <v>0.59616641039329732</v>
      </c>
      <c r="I311" s="117">
        <v>15.09337897</v>
      </c>
      <c r="J311" s="117">
        <v>10.23931325</v>
      </c>
      <c r="K311" s="74">
        <f t="shared" si="22"/>
        <v>0.47406164861691269</v>
      </c>
      <c r="L311" s="74">
        <f t="shared" si="23"/>
        <v>0.26569674615070521</v>
      </c>
    </row>
    <row r="312" spans="1:12" x14ac:dyDescent="0.2">
      <c r="A312" s="116" t="s">
        <v>2577</v>
      </c>
      <c r="B312" s="59" t="s">
        <v>1003</v>
      </c>
      <c r="C312" s="59" t="s">
        <v>876</v>
      </c>
      <c r="D312" s="116" t="s">
        <v>210</v>
      </c>
      <c r="E312" s="116" t="s">
        <v>998</v>
      </c>
      <c r="F312" s="117">
        <v>3.09145906</v>
      </c>
      <c r="G312" s="117">
        <f>VLOOKUP(B312, 'XTF Exchange Traded Funds'!$B$7:$G$1060, 6, FALSE)</f>
        <v>0.94401073000000002</v>
      </c>
      <c r="H312" s="74">
        <f t="shared" si="21"/>
        <v>2.2748134759019107</v>
      </c>
      <c r="I312" s="117">
        <v>15.072091390000001</v>
      </c>
      <c r="J312" s="117">
        <v>0.64919691000000002</v>
      </c>
      <c r="K312" s="74">
        <f t="shared" si="22"/>
        <v>22.216517450768521</v>
      </c>
      <c r="L312" s="74">
        <f t="shared" si="23"/>
        <v>4.8753973762796656</v>
      </c>
    </row>
    <row r="313" spans="1:12" x14ac:dyDescent="0.2">
      <c r="A313" s="116" t="s">
        <v>1689</v>
      </c>
      <c r="B313" s="59" t="s">
        <v>1580</v>
      </c>
      <c r="C313" s="59" t="s">
        <v>650</v>
      </c>
      <c r="D313" s="116" t="s">
        <v>210</v>
      </c>
      <c r="E313" s="116" t="s">
        <v>212</v>
      </c>
      <c r="F313" s="117">
        <v>9.9188313920000013</v>
      </c>
      <c r="G313" s="117">
        <f>VLOOKUP(B313, 'XTF Exchange Traded Funds'!$B$7:$G$1060, 6, FALSE)</f>
        <v>6.5602091069999995</v>
      </c>
      <c r="H313" s="74">
        <f t="shared" si="21"/>
        <v>0.51196878486940611</v>
      </c>
      <c r="I313" s="117">
        <v>15.056851810000001</v>
      </c>
      <c r="J313" s="117">
        <v>7.1986197999999995</v>
      </c>
      <c r="K313" s="74">
        <f t="shared" si="22"/>
        <v>1.0916303719776952</v>
      </c>
      <c r="L313" s="74">
        <f t="shared" si="23"/>
        <v>1.5180066295051706</v>
      </c>
    </row>
    <row r="314" spans="1:12" x14ac:dyDescent="0.2">
      <c r="A314" s="116" t="s">
        <v>2522</v>
      </c>
      <c r="B314" s="116" t="s">
        <v>243</v>
      </c>
      <c r="C314" s="116" t="s">
        <v>876</v>
      </c>
      <c r="D314" s="116" t="s">
        <v>210</v>
      </c>
      <c r="E314" s="116" t="s">
        <v>212</v>
      </c>
      <c r="F314" s="117">
        <v>15.135684447000001</v>
      </c>
      <c r="G314" s="117">
        <f>VLOOKUP(B314, 'XTF Exchange Traded Funds'!$B$7:$G$1060, 6, FALSE)</f>
        <v>12.531685334000001</v>
      </c>
      <c r="H314" s="74">
        <f t="shared" si="21"/>
        <v>0.20779320926093092</v>
      </c>
      <c r="I314" s="117">
        <v>14.9973031</v>
      </c>
      <c r="J314" s="117">
        <v>41.176996689999996</v>
      </c>
      <c r="K314" s="74">
        <f t="shared" si="22"/>
        <v>-0.63578443535095996</v>
      </c>
      <c r="L314" s="74">
        <f t="shared" si="23"/>
        <v>0.9908572785403551</v>
      </c>
    </row>
    <row r="315" spans="1:12" x14ac:dyDescent="0.2">
      <c r="A315" s="116" t="s">
        <v>2069</v>
      </c>
      <c r="B315" s="116" t="s">
        <v>387</v>
      </c>
      <c r="C315" s="116" t="s">
        <v>871</v>
      </c>
      <c r="D315" s="116" t="s">
        <v>210</v>
      </c>
      <c r="E315" s="116" t="s">
        <v>998</v>
      </c>
      <c r="F315" s="117">
        <v>0.14913815</v>
      </c>
      <c r="G315" s="117">
        <f>VLOOKUP(B315, 'XTF Exchange Traded Funds'!$B$7:$G$1060, 6, FALSE)</f>
        <v>0.45177541999999998</v>
      </c>
      <c r="H315" s="74">
        <f t="shared" si="21"/>
        <v>-0.66988431995702635</v>
      </c>
      <c r="I315" s="117">
        <v>14.68636686</v>
      </c>
      <c r="J315" s="117">
        <v>0.34092173999999997</v>
      </c>
      <c r="K315" s="74">
        <f t="shared" si="22"/>
        <v>42.07841107463549</v>
      </c>
      <c r="L315" s="74">
        <f t="shared" si="23"/>
        <v>98.474916444920368</v>
      </c>
    </row>
    <row r="316" spans="1:12" x14ac:dyDescent="0.2">
      <c r="A316" s="116" t="s">
        <v>2972</v>
      </c>
      <c r="B316" s="59" t="s">
        <v>2973</v>
      </c>
      <c r="C316" s="59" t="s">
        <v>871</v>
      </c>
      <c r="D316" s="116" t="s">
        <v>210</v>
      </c>
      <c r="E316" s="116" t="s">
        <v>998</v>
      </c>
      <c r="F316" s="117">
        <v>0.11090422</v>
      </c>
      <c r="G316" s="117">
        <f>VLOOKUP(B316, 'XTF Exchange Traded Funds'!$B$7:$G$1060, 6, FALSE)</f>
        <v>0.29010953</v>
      </c>
      <c r="H316" s="74">
        <f t="shared" si="21"/>
        <v>-0.61771603986949342</v>
      </c>
      <c r="I316" s="117">
        <v>14.5904264</v>
      </c>
      <c r="J316" s="117">
        <v>4.55223E-3</v>
      </c>
      <c r="K316" s="74" t="str">
        <f t="shared" si="22"/>
        <v/>
      </c>
      <c r="L316" s="74" t="str">
        <f t="shared" si="23"/>
        <v/>
      </c>
    </row>
    <row r="317" spans="1:12" x14ac:dyDescent="0.2">
      <c r="A317" s="116" t="s">
        <v>2088</v>
      </c>
      <c r="B317" s="59" t="s">
        <v>528</v>
      </c>
      <c r="C317" s="59" t="s">
        <v>871</v>
      </c>
      <c r="D317" s="116" t="s">
        <v>210</v>
      </c>
      <c r="E317" s="116" t="s">
        <v>998</v>
      </c>
      <c r="F317" s="117">
        <v>2.2917678009999998</v>
      </c>
      <c r="G317" s="117">
        <f>VLOOKUP(B317, 'XTF Exchange Traded Funds'!$B$7:$G$1060, 6, FALSE)</f>
        <v>20.596071440000003</v>
      </c>
      <c r="H317" s="74">
        <f t="shared" si="21"/>
        <v>-0.88872791553106012</v>
      </c>
      <c r="I317" s="117">
        <v>14.21564111</v>
      </c>
      <c r="J317" s="117">
        <v>29.578055809999999</v>
      </c>
      <c r="K317" s="74">
        <f t="shared" si="22"/>
        <v>-0.51938554713275453</v>
      </c>
      <c r="L317" s="74">
        <f t="shared" si="23"/>
        <v>6.2029151050106766</v>
      </c>
    </row>
    <row r="318" spans="1:12" x14ac:dyDescent="0.2">
      <c r="A318" s="116" t="s">
        <v>2911</v>
      </c>
      <c r="B318" s="59" t="s">
        <v>996</v>
      </c>
      <c r="C318" s="59" t="s">
        <v>650</v>
      </c>
      <c r="D318" s="116" t="s">
        <v>211</v>
      </c>
      <c r="E318" s="116" t="s">
        <v>998</v>
      </c>
      <c r="F318" s="117">
        <v>6.3412669099999999</v>
      </c>
      <c r="G318" s="117">
        <f>VLOOKUP(B318, 'XTF Exchange Traded Funds'!$B$7:$G$1060, 6, FALSE)</f>
        <v>26.834334684999998</v>
      </c>
      <c r="H318" s="74">
        <f t="shared" si="21"/>
        <v>-0.76368831258765379</v>
      </c>
      <c r="I318" s="117">
        <v>14.0849122</v>
      </c>
      <c r="J318" s="117">
        <v>81.72688067</v>
      </c>
      <c r="K318" s="74">
        <f t="shared" si="22"/>
        <v>-0.82765875701444414</v>
      </c>
      <c r="L318" s="74">
        <f t="shared" si="23"/>
        <v>2.2211511358697877</v>
      </c>
    </row>
    <row r="319" spans="1:12" x14ac:dyDescent="0.2">
      <c r="A319" s="116" t="s">
        <v>2499</v>
      </c>
      <c r="B319" s="116" t="s">
        <v>245</v>
      </c>
      <c r="C319" s="116" t="s">
        <v>876</v>
      </c>
      <c r="D319" s="116" t="s">
        <v>210</v>
      </c>
      <c r="E319" s="116" t="s">
        <v>212</v>
      </c>
      <c r="F319" s="117">
        <v>21.047377820999998</v>
      </c>
      <c r="G319" s="117">
        <f>VLOOKUP(B319, 'XTF Exchange Traded Funds'!$B$7:$G$1060, 6, FALSE)</f>
        <v>22.939546381</v>
      </c>
      <c r="H319" s="74">
        <f t="shared" si="21"/>
        <v>-8.2485003346326691E-2</v>
      </c>
      <c r="I319" s="117">
        <v>14.04234701</v>
      </c>
      <c r="J319" s="117">
        <v>157.74066852000001</v>
      </c>
      <c r="K319" s="74">
        <f t="shared" si="22"/>
        <v>-0.91097827122357122</v>
      </c>
      <c r="L319" s="74">
        <f t="shared" si="23"/>
        <v>0.6671779795765943</v>
      </c>
    </row>
    <row r="320" spans="1:12" x14ac:dyDescent="0.2">
      <c r="A320" s="116" t="s">
        <v>2166</v>
      </c>
      <c r="B320" s="59" t="s">
        <v>409</v>
      </c>
      <c r="C320" s="59" t="s">
        <v>875</v>
      </c>
      <c r="D320" s="116" t="s">
        <v>211</v>
      </c>
      <c r="E320" s="116" t="s">
        <v>212</v>
      </c>
      <c r="F320" s="117">
        <v>5.4276184299999999</v>
      </c>
      <c r="G320" s="117">
        <f>VLOOKUP(B320, 'XTF Exchange Traded Funds'!$B$7:$G$1060, 6, FALSE)</f>
        <v>2.36255543</v>
      </c>
      <c r="H320" s="74">
        <f t="shared" si="21"/>
        <v>1.297350725015582</v>
      </c>
      <c r="I320" s="117">
        <v>13.7609189</v>
      </c>
      <c r="J320" s="117">
        <v>2.2551980299999999</v>
      </c>
      <c r="K320" s="74">
        <f t="shared" si="22"/>
        <v>5.1018672049833249</v>
      </c>
      <c r="L320" s="74">
        <f t="shared" si="23"/>
        <v>2.5353512000658456</v>
      </c>
    </row>
    <row r="321" spans="1:12" x14ac:dyDescent="0.2">
      <c r="A321" s="116" t="s">
        <v>1754</v>
      </c>
      <c r="B321" s="59" t="s">
        <v>1708</v>
      </c>
      <c r="C321" s="59" t="s">
        <v>875</v>
      </c>
      <c r="D321" s="116" t="s">
        <v>812</v>
      </c>
      <c r="E321" s="116" t="s">
        <v>998</v>
      </c>
      <c r="F321" s="117">
        <v>4.7753462199999994</v>
      </c>
      <c r="G321" s="117">
        <f>VLOOKUP(B321, 'XTF Exchange Traded Funds'!$B$7:$G$1060, 6, FALSE)</f>
        <v>29.104362500000001</v>
      </c>
      <c r="H321" s="74">
        <f t="shared" ref="H321:H384" si="24">IF(ISERROR(F321/G321-1),"",IF((F321/G321-1)&gt;10000%,"",F321/G321-1))</f>
        <v>-0.83592335272761953</v>
      </c>
      <c r="I321" s="117">
        <v>13.7444491174096</v>
      </c>
      <c r="J321" s="117">
        <v>101.647290181299</v>
      </c>
      <c r="K321" s="74">
        <f t="shared" ref="K321:K384" si="25">IF(ISERROR(I321/J321-1),"",IF((I321/J321-1)&gt;10000%,"",I321/J321-1))</f>
        <v>-0.86478292640271204</v>
      </c>
      <c r="L321" s="74">
        <f t="shared" ref="L321:L384" si="26">IF(ISERROR(I321/F321),"",IF(I321/F321&gt;10000%,"",I321/F321))</f>
        <v>2.8782099735188629</v>
      </c>
    </row>
    <row r="322" spans="1:12" x14ac:dyDescent="0.2">
      <c r="A322" s="116" t="s">
        <v>1673</v>
      </c>
      <c r="B322" s="59" t="s">
        <v>336</v>
      </c>
      <c r="C322" s="59" t="s">
        <v>650</v>
      </c>
      <c r="D322" s="116" t="s">
        <v>210</v>
      </c>
      <c r="E322" s="116" t="s">
        <v>998</v>
      </c>
      <c r="F322" s="117">
        <v>1.049858687</v>
      </c>
      <c r="G322" s="117">
        <f>VLOOKUP(B322, 'XTF Exchange Traded Funds'!$B$7:$G$1060, 6, FALSE)</f>
        <v>3.4475411760000001</v>
      </c>
      <c r="H322" s="74">
        <f t="shared" si="24"/>
        <v>-0.69547609922440556</v>
      </c>
      <c r="I322" s="117">
        <v>13.64127352</v>
      </c>
      <c r="J322" s="117">
        <v>3.4447435</v>
      </c>
      <c r="K322" s="74">
        <f t="shared" si="25"/>
        <v>2.9600259119438066</v>
      </c>
      <c r="L322" s="74">
        <f t="shared" si="26"/>
        <v>12.993437773020972</v>
      </c>
    </row>
    <row r="323" spans="1:12" x14ac:dyDescent="0.2">
      <c r="A323" s="116" t="s">
        <v>1758</v>
      </c>
      <c r="B323" s="59" t="s">
        <v>913</v>
      </c>
      <c r="C323" s="59" t="s">
        <v>875</v>
      </c>
      <c r="D323" s="116" t="s">
        <v>211</v>
      </c>
      <c r="E323" s="116" t="s">
        <v>212</v>
      </c>
      <c r="F323" s="117">
        <v>5.2489931150000002</v>
      </c>
      <c r="G323" s="117">
        <f>VLOOKUP(B323, 'XTF Exchange Traded Funds'!$B$7:$G$1060, 6, FALSE)</f>
        <v>6.2299036330000002</v>
      </c>
      <c r="H323" s="74">
        <f t="shared" si="24"/>
        <v>-0.15745195684955471</v>
      </c>
      <c r="I323" s="117">
        <v>13.5326557461098</v>
      </c>
      <c r="J323" s="117">
        <v>8.1048179000000005</v>
      </c>
      <c r="K323" s="74">
        <f t="shared" si="25"/>
        <v>0.66970509554690905</v>
      </c>
      <c r="L323" s="74">
        <f t="shared" si="26"/>
        <v>2.578143169484763</v>
      </c>
    </row>
    <row r="324" spans="1:12" x14ac:dyDescent="0.2">
      <c r="A324" s="116" t="s">
        <v>2703</v>
      </c>
      <c r="B324" s="59" t="s">
        <v>30</v>
      </c>
      <c r="C324" s="59" t="s">
        <v>650</v>
      </c>
      <c r="D324" s="116" t="s">
        <v>210</v>
      </c>
      <c r="E324" s="116" t="s">
        <v>998</v>
      </c>
      <c r="F324" s="117">
        <v>6.1161338250000004</v>
      </c>
      <c r="G324" s="117">
        <f>VLOOKUP(B324, 'XTF Exchange Traded Funds'!$B$7:$G$1060, 6, FALSE)</f>
        <v>12.740793191</v>
      </c>
      <c r="H324" s="74">
        <f t="shared" si="24"/>
        <v>-0.5199565887844102</v>
      </c>
      <c r="I324" s="117">
        <v>13.510154292858399</v>
      </c>
      <c r="J324" s="117">
        <v>36.207636619999995</v>
      </c>
      <c r="K324" s="74">
        <f t="shared" si="25"/>
        <v>-0.62687003201430169</v>
      </c>
      <c r="L324" s="74">
        <f t="shared" si="26"/>
        <v>2.2089369983428049</v>
      </c>
    </row>
    <row r="325" spans="1:12" x14ac:dyDescent="0.2">
      <c r="A325" s="116" t="s">
        <v>3261</v>
      </c>
      <c r="B325" s="59" t="s">
        <v>3262</v>
      </c>
      <c r="C325" s="59" t="s">
        <v>951</v>
      </c>
      <c r="D325" s="116" t="s">
        <v>211</v>
      </c>
      <c r="E325" s="116" t="s">
        <v>998</v>
      </c>
      <c r="F325" s="117">
        <v>0.10107805</v>
      </c>
      <c r="G325" s="117">
        <f>VLOOKUP(B325, 'XTF Exchange Traded Funds'!$B$7:$G$1060, 6, FALSE)</f>
        <v>0.38067655</v>
      </c>
      <c r="H325" s="74">
        <f t="shared" si="24"/>
        <v>-0.73447786578921126</v>
      </c>
      <c r="I325" s="117">
        <v>13.43599253</v>
      </c>
      <c r="J325" s="117">
        <v>0.69734956000000003</v>
      </c>
      <c r="K325" s="74">
        <f t="shared" si="25"/>
        <v>18.267227371592519</v>
      </c>
      <c r="L325" s="74" t="str">
        <f t="shared" si="26"/>
        <v/>
      </c>
    </row>
    <row r="326" spans="1:12" x14ac:dyDescent="0.2">
      <c r="A326" s="116" t="s">
        <v>1621</v>
      </c>
      <c r="B326" s="59" t="s">
        <v>824</v>
      </c>
      <c r="C326" s="59" t="s">
        <v>148</v>
      </c>
      <c r="D326" s="116" t="s">
        <v>812</v>
      </c>
      <c r="E326" s="116" t="s">
        <v>998</v>
      </c>
      <c r="F326" s="117">
        <v>1.0723944299999999</v>
      </c>
      <c r="G326" s="117">
        <f>VLOOKUP(B326, 'XTF Exchange Traded Funds'!$B$7:$G$1060, 6, FALSE)</f>
        <v>0.18886673999999998</v>
      </c>
      <c r="H326" s="74">
        <f t="shared" si="24"/>
        <v>4.6780480777081239</v>
      </c>
      <c r="I326" s="117">
        <v>13.31516385385545</v>
      </c>
      <c r="J326" s="117">
        <v>0.14239513000000001</v>
      </c>
      <c r="K326" s="74">
        <f t="shared" si="25"/>
        <v>92.508562082533643</v>
      </c>
      <c r="L326" s="74">
        <f t="shared" si="26"/>
        <v>12.416293372444551</v>
      </c>
    </row>
    <row r="327" spans="1:12" x14ac:dyDescent="0.2">
      <c r="A327" s="116" t="s">
        <v>2644</v>
      </c>
      <c r="B327" s="59" t="s">
        <v>892</v>
      </c>
      <c r="C327" s="59" t="s">
        <v>874</v>
      </c>
      <c r="D327" s="116" t="s">
        <v>210</v>
      </c>
      <c r="E327" s="116" t="s">
        <v>998</v>
      </c>
      <c r="F327" s="117">
        <v>0.80629770999999995</v>
      </c>
      <c r="G327" s="117">
        <f>VLOOKUP(B327, 'XTF Exchange Traded Funds'!$B$7:$G$1060, 6, FALSE)</f>
        <v>0.60300281000000011</v>
      </c>
      <c r="H327" s="74">
        <f t="shared" si="24"/>
        <v>0.33713756657286531</v>
      </c>
      <c r="I327" s="117">
        <v>13.281529580000001</v>
      </c>
      <c r="J327" s="117">
        <v>0.30382548999999998</v>
      </c>
      <c r="K327" s="74">
        <f t="shared" si="25"/>
        <v>42.714336081544708</v>
      </c>
      <c r="L327" s="74">
        <f t="shared" si="26"/>
        <v>16.472240234937541</v>
      </c>
    </row>
    <row r="328" spans="1:12" x14ac:dyDescent="0.2">
      <c r="A328" s="116" t="s">
        <v>2567</v>
      </c>
      <c r="B328" s="59" t="s">
        <v>563</v>
      </c>
      <c r="C328" s="59" t="s">
        <v>876</v>
      </c>
      <c r="D328" s="116" t="s">
        <v>210</v>
      </c>
      <c r="E328" s="116" t="s">
        <v>998</v>
      </c>
      <c r="F328" s="117">
        <v>0.13932279</v>
      </c>
      <c r="G328" s="117">
        <f>VLOOKUP(B328, 'XTF Exchange Traded Funds'!$B$7:$G$1060, 6, FALSE)</f>
        <v>1.94659844</v>
      </c>
      <c r="H328" s="74">
        <f t="shared" si="24"/>
        <v>-0.92842756516336267</v>
      </c>
      <c r="I328" s="117">
        <v>13.25005586</v>
      </c>
      <c r="J328" s="117">
        <v>2.1883154399999998</v>
      </c>
      <c r="K328" s="74">
        <f t="shared" si="25"/>
        <v>5.054911288292149</v>
      </c>
      <c r="L328" s="74">
        <f t="shared" si="26"/>
        <v>95.103291141384688</v>
      </c>
    </row>
    <row r="329" spans="1:12" x14ac:dyDescent="0.2">
      <c r="A329" s="116" t="s">
        <v>2634</v>
      </c>
      <c r="B329" s="59" t="s">
        <v>373</v>
      </c>
      <c r="C329" s="59" t="s">
        <v>875</v>
      </c>
      <c r="D329" s="116" t="s">
        <v>812</v>
      </c>
      <c r="E329" s="116" t="s">
        <v>998</v>
      </c>
      <c r="F329" s="117">
        <v>19.496325565000003</v>
      </c>
      <c r="G329" s="117">
        <f>VLOOKUP(B329, 'XTF Exchange Traded Funds'!$B$7:$G$1060, 6, FALSE)</f>
        <v>26.358086712000002</v>
      </c>
      <c r="H329" s="74">
        <f t="shared" si="24"/>
        <v>-0.2603284988768193</v>
      </c>
      <c r="I329" s="117">
        <v>13.240508609999999</v>
      </c>
      <c r="J329" s="117">
        <v>73.311557849341497</v>
      </c>
      <c r="K329" s="74">
        <f t="shared" si="25"/>
        <v>-0.81939398099805993</v>
      </c>
      <c r="L329" s="74">
        <f t="shared" si="26"/>
        <v>0.67912841144638514</v>
      </c>
    </row>
    <row r="330" spans="1:12" x14ac:dyDescent="0.2">
      <c r="A330" s="116" t="s">
        <v>2379</v>
      </c>
      <c r="B330" s="59" t="s">
        <v>312</v>
      </c>
      <c r="C330" s="59" t="s">
        <v>870</v>
      </c>
      <c r="D330" s="116" t="s">
        <v>210</v>
      </c>
      <c r="E330" s="116" t="s">
        <v>998</v>
      </c>
      <c r="F330" s="117">
        <v>20.248139510000001</v>
      </c>
      <c r="G330" s="117">
        <f>VLOOKUP(B330, 'XTF Exchange Traded Funds'!$B$7:$G$1060, 6, FALSE)</f>
        <v>17.39304533</v>
      </c>
      <c r="H330" s="74">
        <f t="shared" si="24"/>
        <v>0.16415148272369851</v>
      </c>
      <c r="I330" s="117">
        <v>13.22913095</v>
      </c>
      <c r="J330" s="117">
        <v>1.6160715400000001</v>
      </c>
      <c r="K330" s="74">
        <f t="shared" si="25"/>
        <v>7.1859810178947896</v>
      </c>
      <c r="L330" s="74">
        <f t="shared" si="26"/>
        <v>0.65335044454165747</v>
      </c>
    </row>
    <row r="331" spans="1:12" x14ac:dyDescent="0.2">
      <c r="A331" s="116" t="s">
        <v>1761</v>
      </c>
      <c r="B331" s="59" t="s">
        <v>928</v>
      </c>
      <c r="C331" s="59" t="s">
        <v>875</v>
      </c>
      <c r="D331" s="116" t="s">
        <v>812</v>
      </c>
      <c r="E331" s="116" t="s">
        <v>212</v>
      </c>
      <c r="F331" s="117">
        <v>10.948109050000001</v>
      </c>
      <c r="G331" s="117">
        <f>VLOOKUP(B331, 'XTF Exchange Traded Funds'!$B$7:$G$1060, 6, FALSE)</f>
        <v>8.5316526580000005</v>
      </c>
      <c r="H331" s="74">
        <f t="shared" si="24"/>
        <v>0.28323426759927073</v>
      </c>
      <c r="I331" s="117">
        <v>13.071437919999999</v>
      </c>
      <c r="J331" s="117">
        <v>174.08725886000002</v>
      </c>
      <c r="K331" s="74">
        <f t="shared" si="25"/>
        <v>-0.92491444804405831</v>
      </c>
      <c r="L331" s="74">
        <f t="shared" si="26"/>
        <v>1.1939448045596512</v>
      </c>
    </row>
    <row r="332" spans="1:12" x14ac:dyDescent="0.2">
      <c r="A332" s="116" t="s">
        <v>1654</v>
      </c>
      <c r="B332" s="59" t="s">
        <v>153</v>
      </c>
      <c r="C332" s="59" t="s">
        <v>650</v>
      </c>
      <c r="D332" s="116" t="s">
        <v>210</v>
      </c>
      <c r="E332" s="116" t="s">
        <v>998</v>
      </c>
      <c r="F332" s="117">
        <v>3.5048656330000001</v>
      </c>
      <c r="G332" s="117">
        <f>VLOOKUP(B332, 'XTF Exchange Traded Funds'!$B$7:$G$1060, 6, FALSE)</f>
        <v>3.7288896739999999</v>
      </c>
      <c r="H332" s="74">
        <f t="shared" si="24"/>
        <v>-6.0077948286329397E-2</v>
      </c>
      <c r="I332" s="117">
        <v>12.90727268</v>
      </c>
      <c r="J332" s="117">
        <v>22.73236395</v>
      </c>
      <c r="K332" s="74">
        <f t="shared" si="25"/>
        <v>-0.43220719550374787</v>
      </c>
      <c r="L332" s="74">
        <f t="shared" si="26"/>
        <v>3.6826726133155585</v>
      </c>
    </row>
    <row r="333" spans="1:12" x14ac:dyDescent="0.2">
      <c r="A333" s="116" t="s">
        <v>1946</v>
      </c>
      <c r="B333" s="59" t="s">
        <v>1947</v>
      </c>
      <c r="C333" s="59" t="s">
        <v>273</v>
      </c>
      <c r="D333" s="116" t="s">
        <v>812</v>
      </c>
      <c r="E333" s="116" t="s">
        <v>212</v>
      </c>
      <c r="F333" s="117">
        <v>4.1869586500000002</v>
      </c>
      <c r="G333" s="117">
        <f>VLOOKUP(B333, 'XTF Exchange Traded Funds'!$B$7:$G$1060, 6, FALSE)</f>
        <v>3.3033888399999998</v>
      </c>
      <c r="H333" s="74">
        <f t="shared" si="24"/>
        <v>0.26747375280228902</v>
      </c>
      <c r="I333" s="117">
        <v>12.479187789999999</v>
      </c>
      <c r="J333" s="117">
        <v>0</v>
      </c>
      <c r="K333" s="74" t="str">
        <f t="shared" si="25"/>
        <v/>
      </c>
      <c r="L333" s="74">
        <f t="shared" si="26"/>
        <v>2.9804898574768584</v>
      </c>
    </row>
    <row r="334" spans="1:12" x14ac:dyDescent="0.2">
      <c r="A334" s="116" t="s">
        <v>2624</v>
      </c>
      <c r="B334" s="59" t="s">
        <v>337</v>
      </c>
      <c r="C334" s="59" t="s">
        <v>650</v>
      </c>
      <c r="D334" s="116" t="s">
        <v>211</v>
      </c>
      <c r="E334" s="116" t="s">
        <v>998</v>
      </c>
      <c r="F334" s="117">
        <v>4.0212555380000001</v>
      </c>
      <c r="G334" s="117">
        <f>VLOOKUP(B334, 'XTF Exchange Traded Funds'!$B$7:$G$1060, 6, FALSE)</f>
        <v>4.5102460510000002</v>
      </c>
      <c r="H334" s="74">
        <f t="shared" si="24"/>
        <v>-0.10841770215431645</v>
      </c>
      <c r="I334" s="117">
        <v>12.36388052</v>
      </c>
      <c r="J334" s="117">
        <v>14.99929288</v>
      </c>
      <c r="K334" s="74">
        <f t="shared" si="25"/>
        <v>-0.17570244018063341</v>
      </c>
      <c r="L334" s="74">
        <f t="shared" si="26"/>
        <v>3.0746318912498816</v>
      </c>
    </row>
    <row r="335" spans="1:12" x14ac:dyDescent="0.2">
      <c r="A335" s="116" t="s">
        <v>2165</v>
      </c>
      <c r="B335" s="59" t="s">
        <v>408</v>
      </c>
      <c r="C335" s="59" t="s">
        <v>875</v>
      </c>
      <c r="D335" s="116" t="s">
        <v>211</v>
      </c>
      <c r="E335" s="116" t="s">
        <v>212</v>
      </c>
      <c r="F335" s="117">
        <v>1.095803375</v>
      </c>
      <c r="G335" s="117">
        <f>VLOOKUP(B335, 'XTF Exchange Traded Funds'!$B$7:$G$1060, 6, FALSE)</f>
        <v>1.7041641080000001</v>
      </c>
      <c r="H335" s="74">
        <f t="shared" si="24"/>
        <v>-0.35698482918641539</v>
      </c>
      <c r="I335" s="117">
        <v>12.35855583</v>
      </c>
      <c r="J335" s="117">
        <v>1.3360463600000001</v>
      </c>
      <c r="K335" s="74">
        <f t="shared" si="25"/>
        <v>8.2500950565817188</v>
      </c>
      <c r="L335" s="74">
        <f t="shared" si="26"/>
        <v>11.278077903346484</v>
      </c>
    </row>
    <row r="336" spans="1:12" x14ac:dyDescent="0.2">
      <c r="A336" s="116" t="s">
        <v>2364</v>
      </c>
      <c r="B336" s="116" t="s">
        <v>190</v>
      </c>
      <c r="C336" s="116" t="s">
        <v>870</v>
      </c>
      <c r="D336" s="116" t="s">
        <v>210</v>
      </c>
      <c r="E336" s="116" t="s">
        <v>998</v>
      </c>
      <c r="F336" s="117">
        <v>1.07448517</v>
      </c>
      <c r="G336" s="117">
        <f>VLOOKUP(B336, 'XTF Exchange Traded Funds'!$B$7:$G$1060, 6, FALSE)</f>
        <v>4.8634884400000002</v>
      </c>
      <c r="H336" s="74">
        <f t="shared" si="24"/>
        <v>-0.77907109613691194</v>
      </c>
      <c r="I336" s="117">
        <v>12.313016429999999</v>
      </c>
      <c r="J336" s="117">
        <v>8.1378723399999995</v>
      </c>
      <c r="K336" s="74">
        <f t="shared" si="25"/>
        <v>0.51305106735060924</v>
      </c>
      <c r="L336" s="74">
        <f t="shared" si="26"/>
        <v>11.459456839222824</v>
      </c>
    </row>
    <row r="337" spans="1:12" x14ac:dyDescent="0.2">
      <c r="A337" s="116" t="s">
        <v>1605</v>
      </c>
      <c r="B337" s="59" t="s">
        <v>829</v>
      </c>
      <c r="C337" s="59" t="s">
        <v>148</v>
      </c>
      <c r="D337" s="116" t="s">
        <v>812</v>
      </c>
      <c r="E337" s="116" t="s">
        <v>212</v>
      </c>
      <c r="F337" s="117">
        <v>2.0183602600000001</v>
      </c>
      <c r="G337" s="117">
        <f>VLOOKUP(B337, 'XTF Exchange Traded Funds'!$B$7:$G$1060, 6, FALSE)</f>
        <v>2.57430446</v>
      </c>
      <c r="H337" s="74">
        <f t="shared" si="24"/>
        <v>-0.21595899344399994</v>
      </c>
      <c r="I337" s="117">
        <v>12.155788560000001</v>
      </c>
      <c r="J337" s="117">
        <v>5.6834246300000002</v>
      </c>
      <c r="K337" s="74">
        <f t="shared" si="25"/>
        <v>1.1388140692207966</v>
      </c>
      <c r="L337" s="74">
        <f t="shared" si="26"/>
        <v>6.0226059742179032</v>
      </c>
    </row>
    <row r="338" spans="1:12" x14ac:dyDescent="0.2">
      <c r="A338" s="116" t="s">
        <v>2137</v>
      </c>
      <c r="B338" s="59" t="s">
        <v>598</v>
      </c>
      <c r="C338" s="59" t="s">
        <v>875</v>
      </c>
      <c r="D338" s="116" t="s">
        <v>211</v>
      </c>
      <c r="E338" s="116" t="s">
        <v>212</v>
      </c>
      <c r="F338" s="117">
        <v>6.7279737339999999</v>
      </c>
      <c r="G338" s="117">
        <f>VLOOKUP(B338, 'XTF Exchange Traded Funds'!$B$7:$G$1060, 6, FALSE)</f>
        <v>11.035437451</v>
      </c>
      <c r="H338" s="74">
        <f t="shared" si="24"/>
        <v>-0.39033012838196735</v>
      </c>
      <c r="I338" s="117">
        <v>11.771613840000001</v>
      </c>
      <c r="J338" s="117">
        <v>38.950543009999997</v>
      </c>
      <c r="K338" s="74">
        <f t="shared" si="25"/>
        <v>-0.69778049469097758</v>
      </c>
      <c r="L338" s="74">
        <f t="shared" si="26"/>
        <v>1.7496521694952267</v>
      </c>
    </row>
    <row r="339" spans="1:12" x14ac:dyDescent="0.2">
      <c r="A339" s="116" t="s">
        <v>2928</v>
      </c>
      <c r="B339" s="59" t="s">
        <v>2929</v>
      </c>
      <c r="C339" s="59" t="s">
        <v>875</v>
      </c>
      <c r="D339" s="116" t="s">
        <v>812</v>
      </c>
      <c r="E339" s="116" t="s">
        <v>998</v>
      </c>
      <c r="F339" s="117">
        <v>0.37738049000000001</v>
      </c>
      <c r="G339" s="117">
        <f>VLOOKUP(B339, 'XTF Exchange Traded Funds'!$B$7:$G$1060, 6, FALSE)</f>
        <v>0.43302197999999997</v>
      </c>
      <c r="H339" s="74">
        <f t="shared" si="24"/>
        <v>-0.12849576365615423</v>
      </c>
      <c r="I339" s="117">
        <v>11.73929493</v>
      </c>
      <c r="J339" s="117">
        <v>14.35015782</v>
      </c>
      <c r="K339" s="74">
        <f t="shared" si="25"/>
        <v>-0.18193966385242166</v>
      </c>
      <c r="L339" s="74">
        <f t="shared" si="26"/>
        <v>31.107318054518398</v>
      </c>
    </row>
    <row r="340" spans="1:12" x14ac:dyDescent="0.2">
      <c r="A340" s="116" t="s">
        <v>2574</v>
      </c>
      <c r="B340" s="59" t="s">
        <v>580</v>
      </c>
      <c r="C340" s="59" t="s">
        <v>876</v>
      </c>
      <c r="D340" s="116" t="s">
        <v>210</v>
      </c>
      <c r="E340" s="116" t="s">
        <v>998</v>
      </c>
      <c r="F340" s="117">
        <v>3.1193115639999998</v>
      </c>
      <c r="G340" s="117">
        <f>VLOOKUP(B340, 'XTF Exchange Traded Funds'!$B$7:$G$1060, 6, FALSE)</f>
        <v>2.7355220650000001</v>
      </c>
      <c r="H340" s="74">
        <f t="shared" si="24"/>
        <v>0.14029844756525467</v>
      </c>
      <c r="I340" s="117">
        <v>11.590843547107649</v>
      </c>
      <c r="J340" s="117">
        <v>30.688835225774799</v>
      </c>
      <c r="K340" s="74">
        <f t="shared" si="25"/>
        <v>-0.62231073737941078</v>
      </c>
      <c r="L340" s="74">
        <f t="shared" si="26"/>
        <v>3.7158338656765388</v>
      </c>
    </row>
    <row r="341" spans="1:12" x14ac:dyDescent="0.2">
      <c r="A341" s="116" t="s">
        <v>1859</v>
      </c>
      <c r="B341" s="59" t="s">
        <v>1860</v>
      </c>
      <c r="C341" s="59" t="s">
        <v>875</v>
      </c>
      <c r="D341" s="116" t="s">
        <v>812</v>
      </c>
      <c r="E341" s="116" t="s">
        <v>212</v>
      </c>
      <c r="F341" s="117">
        <v>13.409206490000001</v>
      </c>
      <c r="G341" s="117">
        <f>VLOOKUP(B341, 'XTF Exchange Traded Funds'!$B$7:$G$1060, 6, FALSE)</f>
        <v>18.790613480000001</v>
      </c>
      <c r="H341" s="74">
        <f t="shared" si="24"/>
        <v>-0.28638804133392248</v>
      </c>
      <c r="I341" s="117">
        <v>11.45030856</v>
      </c>
      <c r="J341" s="117">
        <v>105.86194490000001</v>
      </c>
      <c r="K341" s="74">
        <f t="shared" si="25"/>
        <v>-0.89183734938162851</v>
      </c>
      <c r="L341" s="74">
        <f t="shared" si="26"/>
        <v>0.85391395594803754</v>
      </c>
    </row>
    <row r="342" spans="1:12" x14ac:dyDescent="0.2">
      <c r="A342" s="116" t="s">
        <v>2241</v>
      </c>
      <c r="B342" s="59" t="s">
        <v>108</v>
      </c>
      <c r="C342" s="59" t="s">
        <v>650</v>
      </c>
      <c r="D342" s="116" t="s">
        <v>210</v>
      </c>
      <c r="E342" s="116" t="s">
        <v>998</v>
      </c>
      <c r="F342" s="117">
        <v>8.066085446999999</v>
      </c>
      <c r="G342" s="117">
        <f>VLOOKUP(B342, 'XTF Exchange Traded Funds'!$B$7:$G$1060, 6, FALSE)</f>
        <v>10.982519934000001</v>
      </c>
      <c r="H342" s="74">
        <f t="shared" si="24"/>
        <v>-0.26555239640141426</v>
      </c>
      <c r="I342" s="117">
        <v>11.43557667</v>
      </c>
      <c r="J342" s="117">
        <v>13.539388669999999</v>
      </c>
      <c r="K342" s="74">
        <f t="shared" si="25"/>
        <v>-0.15538456360747932</v>
      </c>
      <c r="L342" s="74">
        <f t="shared" si="26"/>
        <v>1.4177356222098054</v>
      </c>
    </row>
    <row r="343" spans="1:12" x14ac:dyDescent="0.2">
      <c r="A343" s="116" t="s">
        <v>2136</v>
      </c>
      <c r="B343" s="59" t="s">
        <v>588</v>
      </c>
      <c r="C343" s="59" t="s">
        <v>875</v>
      </c>
      <c r="D343" s="116" t="s">
        <v>211</v>
      </c>
      <c r="E343" s="116" t="s">
        <v>212</v>
      </c>
      <c r="F343" s="117">
        <v>6.6876347560000005</v>
      </c>
      <c r="G343" s="117">
        <f>VLOOKUP(B343, 'XTF Exchange Traded Funds'!$B$7:$G$1060, 6, FALSE)</f>
        <v>6.0516308380000003</v>
      </c>
      <c r="H343" s="74">
        <f t="shared" si="24"/>
        <v>0.10509628479092625</v>
      </c>
      <c r="I343" s="117">
        <v>11.387091209337999</v>
      </c>
      <c r="J343" s="117">
        <v>2.2444335199999998</v>
      </c>
      <c r="K343" s="74">
        <f t="shared" si="25"/>
        <v>4.0734811736985641</v>
      </c>
      <c r="L343" s="74">
        <f t="shared" si="26"/>
        <v>1.7027083004378714</v>
      </c>
    </row>
    <row r="344" spans="1:12" x14ac:dyDescent="0.2">
      <c r="A344" s="116" t="s">
        <v>1800</v>
      </c>
      <c r="B344" s="59" t="s">
        <v>6</v>
      </c>
      <c r="C344" s="59" t="s">
        <v>875</v>
      </c>
      <c r="D344" s="116" t="s">
        <v>812</v>
      </c>
      <c r="E344" s="116" t="s">
        <v>998</v>
      </c>
      <c r="F344" s="117">
        <v>3.4483203750000002</v>
      </c>
      <c r="G344" s="117">
        <f>VLOOKUP(B344, 'XTF Exchange Traded Funds'!$B$7:$G$1060, 6, FALSE)</f>
        <v>8.061833180999999</v>
      </c>
      <c r="H344" s="74">
        <f t="shared" si="24"/>
        <v>-0.57226597256726341</v>
      </c>
      <c r="I344" s="117">
        <v>11.268364400000001</v>
      </c>
      <c r="J344" s="117">
        <v>10.63268304</v>
      </c>
      <c r="K344" s="74">
        <f t="shared" si="25"/>
        <v>5.9785602336548394E-2</v>
      </c>
      <c r="L344" s="74">
        <f t="shared" si="26"/>
        <v>3.2677834929998348</v>
      </c>
    </row>
    <row r="345" spans="1:12" x14ac:dyDescent="0.2">
      <c r="A345" s="116" t="s">
        <v>1799</v>
      </c>
      <c r="B345" s="59" t="s">
        <v>507</v>
      </c>
      <c r="C345" s="59" t="s">
        <v>875</v>
      </c>
      <c r="D345" s="116" t="s">
        <v>211</v>
      </c>
      <c r="E345" s="116" t="s">
        <v>212</v>
      </c>
      <c r="F345" s="117">
        <v>1.2459374999999999</v>
      </c>
      <c r="G345" s="117">
        <f>VLOOKUP(B345, 'XTF Exchange Traded Funds'!$B$7:$G$1060, 6, FALSE)</f>
        <v>3.3597444670000001</v>
      </c>
      <c r="H345" s="74">
        <f t="shared" si="24"/>
        <v>-0.62915706470006372</v>
      </c>
      <c r="I345" s="117">
        <v>11.16928579</v>
      </c>
      <c r="J345" s="117">
        <v>2.1251130832710299</v>
      </c>
      <c r="K345" s="74">
        <f t="shared" si="25"/>
        <v>4.2558547956459529</v>
      </c>
      <c r="L345" s="74">
        <f t="shared" si="26"/>
        <v>8.9645634632555815</v>
      </c>
    </row>
    <row r="346" spans="1:12" x14ac:dyDescent="0.2">
      <c r="A346" s="116" t="s">
        <v>2095</v>
      </c>
      <c r="B346" s="59" t="s">
        <v>882</v>
      </c>
      <c r="C346" s="59" t="s">
        <v>871</v>
      </c>
      <c r="D346" s="116" t="s">
        <v>210</v>
      </c>
      <c r="E346" s="116" t="s">
        <v>998</v>
      </c>
      <c r="F346" s="117">
        <v>8.0730493279999997</v>
      </c>
      <c r="G346" s="117">
        <f>VLOOKUP(B346, 'XTF Exchange Traded Funds'!$B$7:$G$1060, 6, FALSE)</f>
        <v>22.102022510000001</v>
      </c>
      <c r="H346" s="74">
        <f t="shared" si="24"/>
        <v>-0.63473707782410549</v>
      </c>
      <c r="I346" s="117">
        <v>11.1039233</v>
      </c>
      <c r="J346" s="117">
        <v>3.5586022900000001</v>
      </c>
      <c r="K346" s="74">
        <f t="shared" si="25"/>
        <v>2.1203046575907192</v>
      </c>
      <c r="L346" s="74">
        <f t="shared" si="26"/>
        <v>1.3754311225979914</v>
      </c>
    </row>
    <row r="347" spans="1:12" x14ac:dyDescent="0.2">
      <c r="A347" s="116" t="s">
        <v>2514</v>
      </c>
      <c r="B347" s="59" t="s">
        <v>158</v>
      </c>
      <c r="C347" s="59" t="s">
        <v>876</v>
      </c>
      <c r="D347" s="116" t="s">
        <v>210</v>
      </c>
      <c r="E347" s="116" t="s">
        <v>212</v>
      </c>
      <c r="F347" s="117">
        <v>10.173183891000001</v>
      </c>
      <c r="G347" s="117">
        <f>VLOOKUP(B347, 'XTF Exchange Traded Funds'!$B$7:$G$1060, 6, FALSE)</f>
        <v>10.588162705</v>
      </c>
      <c r="H347" s="74">
        <f t="shared" si="24"/>
        <v>-3.9192712235526561E-2</v>
      </c>
      <c r="I347" s="117">
        <v>11.062084779999999</v>
      </c>
      <c r="J347" s="117">
        <v>16.927561280000003</v>
      </c>
      <c r="K347" s="74">
        <f t="shared" si="25"/>
        <v>-0.34650452023057177</v>
      </c>
      <c r="L347" s="74">
        <f t="shared" si="26"/>
        <v>1.0873768623986431</v>
      </c>
    </row>
    <row r="348" spans="1:12" x14ac:dyDescent="0.2">
      <c r="A348" s="116" t="s">
        <v>2569</v>
      </c>
      <c r="B348" s="59" t="s">
        <v>324</v>
      </c>
      <c r="C348" s="59" t="s">
        <v>876</v>
      </c>
      <c r="D348" s="116" t="s">
        <v>210</v>
      </c>
      <c r="E348" s="116" t="s">
        <v>998</v>
      </c>
      <c r="F348" s="117">
        <v>5.8664241960000005</v>
      </c>
      <c r="G348" s="117">
        <f>VLOOKUP(B348, 'XTF Exchange Traded Funds'!$B$7:$G$1060, 6, FALSE)</f>
        <v>8.5107693970000007</v>
      </c>
      <c r="H348" s="74">
        <f t="shared" si="24"/>
        <v>-0.31070577495991336</v>
      </c>
      <c r="I348" s="117">
        <v>11.029422220000001</v>
      </c>
      <c r="J348" s="117">
        <v>23.934163850000001</v>
      </c>
      <c r="K348" s="74">
        <f t="shared" si="25"/>
        <v>-0.53917662262515176</v>
      </c>
      <c r="L348" s="74">
        <f t="shared" si="26"/>
        <v>1.8800928558013876</v>
      </c>
    </row>
    <row r="349" spans="1:12" x14ac:dyDescent="0.2">
      <c r="A349" s="116" t="s">
        <v>1803</v>
      </c>
      <c r="B349" s="59" t="s">
        <v>979</v>
      </c>
      <c r="C349" s="59" t="s">
        <v>875</v>
      </c>
      <c r="D349" s="116" t="s">
        <v>211</v>
      </c>
      <c r="E349" s="116" t="s">
        <v>998</v>
      </c>
      <c r="F349" s="117">
        <v>5.8256542699999994</v>
      </c>
      <c r="G349" s="117">
        <f>VLOOKUP(B349, 'XTF Exchange Traded Funds'!$B$7:$G$1060, 6, FALSE)</f>
        <v>8.8305495500000006</v>
      </c>
      <c r="H349" s="74">
        <f t="shared" si="24"/>
        <v>-0.34028406306830594</v>
      </c>
      <c r="I349" s="117">
        <v>11.011618663437551</v>
      </c>
      <c r="J349" s="117">
        <v>2.3582576500000001</v>
      </c>
      <c r="K349" s="74">
        <f t="shared" si="25"/>
        <v>3.6693874451918136</v>
      </c>
      <c r="L349" s="74">
        <f t="shared" si="26"/>
        <v>1.8901943289260026</v>
      </c>
    </row>
    <row r="350" spans="1:12" x14ac:dyDescent="0.2">
      <c r="A350" s="116" t="s">
        <v>1701</v>
      </c>
      <c r="B350" s="59" t="s">
        <v>971</v>
      </c>
      <c r="C350" s="59" t="s">
        <v>650</v>
      </c>
      <c r="D350" s="116" t="s">
        <v>210</v>
      </c>
      <c r="E350" s="116" t="s">
        <v>998</v>
      </c>
      <c r="F350" s="117">
        <v>6.6793574999999994E-2</v>
      </c>
      <c r="G350" s="117">
        <f>VLOOKUP(B350, 'XTF Exchange Traded Funds'!$B$7:$G$1060, 6, FALSE)</f>
        <v>3.3889510000000005E-2</v>
      </c>
      <c r="H350" s="74">
        <f t="shared" si="24"/>
        <v>0.97092182802288929</v>
      </c>
      <c r="I350" s="117">
        <v>10.9302469</v>
      </c>
      <c r="J350" s="117">
        <v>1.8037999999999999E-3</v>
      </c>
      <c r="K350" s="74" t="str">
        <f t="shared" si="25"/>
        <v/>
      </c>
      <c r="L350" s="74" t="str">
        <f t="shared" si="26"/>
        <v/>
      </c>
    </row>
    <row r="351" spans="1:12" x14ac:dyDescent="0.2">
      <c r="A351" s="116" t="s">
        <v>1772</v>
      </c>
      <c r="B351" s="59" t="s">
        <v>911</v>
      </c>
      <c r="C351" s="59" t="s">
        <v>875</v>
      </c>
      <c r="D351" s="116" t="s">
        <v>211</v>
      </c>
      <c r="E351" s="116" t="s">
        <v>212</v>
      </c>
      <c r="F351" s="117">
        <v>2.2768801979999997</v>
      </c>
      <c r="G351" s="117">
        <f>VLOOKUP(B351, 'XTF Exchange Traded Funds'!$B$7:$G$1060, 6, FALSE)</f>
        <v>7.704346439</v>
      </c>
      <c r="H351" s="74">
        <f t="shared" si="24"/>
        <v>-0.70446809265037003</v>
      </c>
      <c r="I351" s="117">
        <v>10.871419810000001</v>
      </c>
      <c r="J351" s="117">
        <v>3.7319390600000002</v>
      </c>
      <c r="K351" s="74">
        <f t="shared" si="25"/>
        <v>1.9130753839265533</v>
      </c>
      <c r="L351" s="74">
        <f t="shared" si="26"/>
        <v>4.7746999686454306</v>
      </c>
    </row>
    <row r="352" spans="1:12" x14ac:dyDescent="0.2">
      <c r="A352" s="116" t="s">
        <v>1769</v>
      </c>
      <c r="B352" s="59" t="s">
        <v>175</v>
      </c>
      <c r="C352" s="59" t="s">
        <v>875</v>
      </c>
      <c r="D352" s="116" t="s">
        <v>211</v>
      </c>
      <c r="E352" s="116" t="s">
        <v>998</v>
      </c>
      <c r="F352" s="117">
        <v>3.644850667</v>
      </c>
      <c r="G352" s="117">
        <f>VLOOKUP(B352, 'XTF Exchange Traded Funds'!$B$7:$G$1060, 6, FALSE)</f>
        <v>2.0512604290000001</v>
      </c>
      <c r="H352" s="74">
        <f t="shared" si="24"/>
        <v>0.77688343004641469</v>
      </c>
      <c r="I352" s="117">
        <v>10.71312771320815</v>
      </c>
      <c r="J352" s="117">
        <v>8.0477106343630993</v>
      </c>
      <c r="K352" s="74">
        <f t="shared" si="25"/>
        <v>0.3312019032423863</v>
      </c>
      <c r="L352" s="74">
        <f t="shared" si="26"/>
        <v>2.9392501070629322</v>
      </c>
    </row>
    <row r="353" spans="1:12" x14ac:dyDescent="0.2">
      <c r="A353" s="116" t="s">
        <v>2109</v>
      </c>
      <c r="B353" s="59" t="s">
        <v>416</v>
      </c>
      <c r="C353" s="59" t="s">
        <v>871</v>
      </c>
      <c r="D353" s="116" t="s">
        <v>210</v>
      </c>
      <c r="E353" s="116" t="s">
        <v>998</v>
      </c>
      <c r="F353" s="117">
        <v>9.3842563200000004</v>
      </c>
      <c r="G353" s="117">
        <f>VLOOKUP(B353, 'XTF Exchange Traded Funds'!$B$7:$G$1060, 6, FALSE)</f>
        <v>4.8425841700000003</v>
      </c>
      <c r="H353" s="74">
        <f t="shared" si="24"/>
        <v>0.93786127211496662</v>
      </c>
      <c r="I353" s="117">
        <v>10.51209981</v>
      </c>
      <c r="J353" s="117">
        <v>2.08741814</v>
      </c>
      <c r="K353" s="74">
        <f t="shared" si="25"/>
        <v>4.0359339169103894</v>
      </c>
      <c r="L353" s="74">
        <f t="shared" si="26"/>
        <v>1.120184642399026</v>
      </c>
    </row>
    <row r="354" spans="1:12" x14ac:dyDescent="0.2">
      <c r="A354" s="116" t="s">
        <v>1690</v>
      </c>
      <c r="B354" s="59" t="s">
        <v>995</v>
      </c>
      <c r="C354" s="59" t="s">
        <v>650</v>
      </c>
      <c r="D354" s="116" t="s">
        <v>210</v>
      </c>
      <c r="E354" s="116" t="s">
        <v>998</v>
      </c>
      <c r="F354" s="117">
        <v>8.4887239559999994</v>
      </c>
      <c r="G354" s="117">
        <f>VLOOKUP(B354, 'XTF Exchange Traded Funds'!$B$7:$G$1060, 6, FALSE)</f>
        <v>6.6305245399999997</v>
      </c>
      <c r="H354" s="74">
        <f t="shared" si="24"/>
        <v>0.28024923289100734</v>
      </c>
      <c r="I354" s="117">
        <v>10.49289403247205</v>
      </c>
      <c r="J354" s="117">
        <v>6.3437275499999997</v>
      </c>
      <c r="K354" s="74">
        <f t="shared" si="25"/>
        <v>0.65405811484953347</v>
      </c>
      <c r="L354" s="74">
        <f t="shared" si="26"/>
        <v>1.2360979208253631</v>
      </c>
    </row>
    <row r="355" spans="1:12" x14ac:dyDescent="0.2">
      <c r="A355" s="116" t="s">
        <v>2752</v>
      </c>
      <c r="B355" s="59" t="s">
        <v>334</v>
      </c>
      <c r="C355" s="59" t="s">
        <v>650</v>
      </c>
      <c r="D355" s="116" t="s">
        <v>210</v>
      </c>
      <c r="E355" s="116" t="s">
        <v>998</v>
      </c>
      <c r="F355" s="117">
        <v>16.046677748</v>
      </c>
      <c r="G355" s="117">
        <f>VLOOKUP(B355, 'XTF Exchange Traded Funds'!$B$7:$G$1060, 6, FALSE)</f>
        <v>25.585350464000001</v>
      </c>
      <c r="H355" s="74">
        <f t="shared" si="24"/>
        <v>-0.37281774699242209</v>
      </c>
      <c r="I355" s="117">
        <v>10.487804259999999</v>
      </c>
      <c r="J355" s="117">
        <v>10.627472900000001</v>
      </c>
      <c r="K355" s="74">
        <f t="shared" si="25"/>
        <v>-1.3142224996876006E-2</v>
      </c>
      <c r="L355" s="74">
        <f t="shared" si="26"/>
        <v>0.65358103557025449</v>
      </c>
    </row>
    <row r="356" spans="1:12" x14ac:dyDescent="0.2">
      <c r="A356" s="116" t="s">
        <v>1738</v>
      </c>
      <c r="B356" s="59" t="s">
        <v>918</v>
      </c>
      <c r="C356" s="59" t="s">
        <v>875</v>
      </c>
      <c r="D356" s="116" t="s">
        <v>211</v>
      </c>
      <c r="E356" s="116" t="s">
        <v>212</v>
      </c>
      <c r="F356" s="117">
        <v>9.928803813</v>
      </c>
      <c r="G356" s="117">
        <f>VLOOKUP(B356, 'XTF Exchange Traded Funds'!$B$7:$G$1060, 6, FALSE)</f>
        <v>22.912652989999998</v>
      </c>
      <c r="H356" s="74">
        <f t="shared" si="24"/>
        <v>-0.56666721146026489</v>
      </c>
      <c r="I356" s="117">
        <v>10.299261449999999</v>
      </c>
      <c r="J356" s="117">
        <v>31.753591510000003</v>
      </c>
      <c r="K356" s="74">
        <f t="shared" si="25"/>
        <v>-0.67565050250279546</v>
      </c>
      <c r="L356" s="74">
        <f t="shared" si="26"/>
        <v>1.0373114066887847</v>
      </c>
    </row>
    <row r="357" spans="1:12" x14ac:dyDescent="0.2">
      <c r="A357" s="116" t="s">
        <v>1972</v>
      </c>
      <c r="B357" s="59" t="s">
        <v>93</v>
      </c>
      <c r="C357" s="59" t="s">
        <v>951</v>
      </c>
      <c r="D357" s="116" t="s">
        <v>211</v>
      </c>
      <c r="E357" s="116" t="s">
        <v>212</v>
      </c>
      <c r="F357" s="117">
        <v>4.3457557790000001</v>
      </c>
      <c r="G357" s="117">
        <f>VLOOKUP(B357, 'XTF Exchange Traded Funds'!$B$7:$G$1060, 6, FALSE)</f>
        <v>9.8763063300000002</v>
      </c>
      <c r="H357" s="74">
        <f t="shared" si="24"/>
        <v>-0.55998167393821618</v>
      </c>
      <c r="I357" s="117">
        <v>10.26705494</v>
      </c>
      <c r="J357" s="117">
        <v>10.00461552</v>
      </c>
      <c r="K357" s="74">
        <f t="shared" si="25"/>
        <v>2.6231834644256269E-2</v>
      </c>
      <c r="L357" s="74">
        <f t="shared" si="26"/>
        <v>2.3625476124575382</v>
      </c>
    </row>
    <row r="358" spans="1:12" x14ac:dyDescent="0.2">
      <c r="A358" s="116" t="s">
        <v>2059</v>
      </c>
      <c r="B358" s="59" t="s">
        <v>384</v>
      </c>
      <c r="C358" s="59" t="s">
        <v>871</v>
      </c>
      <c r="D358" s="116" t="s">
        <v>210</v>
      </c>
      <c r="E358" s="116" t="s">
        <v>998</v>
      </c>
      <c r="F358" s="117">
        <v>2.3388637000000001</v>
      </c>
      <c r="G358" s="117">
        <f>VLOOKUP(B358, 'XTF Exchange Traded Funds'!$B$7:$G$1060, 6, FALSE)</f>
        <v>1.1477526950000001</v>
      </c>
      <c r="H358" s="74">
        <f t="shared" si="24"/>
        <v>1.0377767006680823</v>
      </c>
      <c r="I358" s="117">
        <v>10.262842630000002</v>
      </c>
      <c r="J358" s="117">
        <v>0.7776458100000001</v>
      </c>
      <c r="K358" s="74">
        <f t="shared" si="25"/>
        <v>12.197322608862253</v>
      </c>
      <c r="L358" s="74">
        <f t="shared" si="26"/>
        <v>4.3879609701069802</v>
      </c>
    </row>
    <row r="359" spans="1:12" x14ac:dyDescent="0.2">
      <c r="A359" s="116" t="s">
        <v>2504</v>
      </c>
      <c r="B359" s="116" t="s">
        <v>545</v>
      </c>
      <c r="C359" s="116" t="s">
        <v>876</v>
      </c>
      <c r="D359" s="116" t="s">
        <v>210</v>
      </c>
      <c r="E359" s="116" t="s">
        <v>212</v>
      </c>
      <c r="F359" s="117">
        <v>17.044712096000001</v>
      </c>
      <c r="G359" s="117">
        <f>VLOOKUP(B359, 'XTF Exchange Traded Funds'!$B$7:$G$1060, 6, FALSE)</f>
        <v>20.82104417</v>
      </c>
      <c r="H359" s="74">
        <f t="shared" si="24"/>
        <v>-0.1813709266051664</v>
      </c>
      <c r="I359" s="117">
        <v>10.15556265</v>
      </c>
      <c r="J359" s="117">
        <v>26.460287510000001</v>
      </c>
      <c r="K359" s="74">
        <f t="shared" si="25"/>
        <v>-0.61619605810549261</v>
      </c>
      <c r="L359" s="74">
        <f t="shared" si="26"/>
        <v>0.59581896090713526</v>
      </c>
    </row>
    <row r="360" spans="1:12" x14ac:dyDescent="0.2">
      <c r="A360" s="116" t="s">
        <v>2639</v>
      </c>
      <c r="B360" s="59" t="s">
        <v>2640</v>
      </c>
      <c r="C360" s="59" t="s">
        <v>1897</v>
      </c>
      <c r="D360" s="116" t="s">
        <v>211</v>
      </c>
      <c r="E360" s="116" t="s">
        <v>998</v>
      </c>
      <c r="F360" s="117">
        <v>0.44328665</v>
      </c>
      <c r="G360" s="117">
        <f>VLOOKUP(B360, 'XTF Exchange Traded Funds'!$B$7:$G$1060, 6, FALSE)</f>
        <v>1.0934409700000001</v>
      </c>
      <c r="H360" s="74">
        <f t="shared" si="24"/>
        <v>-0.59459480469256609</v>
      </c>
      <c r="I360" s="117">
        <v>10.14143082198555</v>
      </c>
      <c r="J360" s="117">
        <v>5.6307586227102995</v>
      </c>
      <c r="K360" s="74">
        <f t="shared" si="25"/>
        <v>0.80107717299096204</v>
      </c>
      <c r="L360" s="74">
        <f t="shared" si="26"/>
        <v>22.877816920463427</v>
      </c>
    </row>
    <row r="361" spans="1:12" x14ac:dyDescent="0.2">
      <c r="A361" s="116" t="s">
        <v>1820</v>
      </c>
      <c r="B361" s="59" t="s">
        <v>305</v>
      </c>
      <c r="C361" s="59" t="s">
        <v>875</v>
      </c>
      <c r="D361" s="116" t="s">
        <v>211</v>
      </c>
      <c r="E361" s="116" t="s">
        <v>998</v>
      </c>
      <c r="F361" s="117">
        <v>5.3703899999999999E-2</v>
      </c>
      <c r="G361" s="117">
        <f>VLOOKUP(B361, 'XTF Exchange Traded Funds'!$B$7:$G$1060, 6, FALSE)</f>
        <v>1.0054111299999999</v>
      </c>
      <c r="H361" s="74">
        <f t="shared" si="24"/>
        <v>-0.9465851347796399</v>
      </c>
      <c r="I361" s="117">
        <v>9.9541911576135487</v>
      </c>
      <c r="J361" s="117">
        <v>1.7826384900000001</v>
      </c>
      <c r="K361" s="74">
        <f t="shared" si="25"/>
        <v>4.5839651244227024</v>
      </c>
      <c r="L361" s="74" t="str">
        <f t="shared" si="26"/>
        <v/>
      </c>
    </row>
    <row r="362" spans="1:12" x14ac:dyDescent="0.2">
      <c r="A362" s="116" t="s">
        <v>2255</v>
      </c>
      <c r="B362" s="59" t="s">
        <v>107</v>
      </c>
      <c r="C362" s="59" t="s">
        <v>650</v>
      </c>
      <c r="D362" s="116" t="s">
        <v>210</v>
      </c>
      <c r="E362" s="116" t="s">
        <v>998</v>
      </c>
      <c r="F362" s="117">
        <v>1.9050876649999999</v>
      </c>
      <c r="G362" s="117">
        <f>VLOOKUP(B362, 'XTF Exchange Traded Funds'!$B$7:$G$1060, 6, FALSE)</f>
        <v>8.1855287000000008</v>
      </c>
      <c r="H362" s="74">
        <f t="shared" si="24"/>
        <v>-0.76726150077514244</v>
      </c>
      <c r="I362" s="117">
        <v>9.9460276800000003</v>
      </c>
      <c r="J362" s="117">
        <v>8.5127568</v>
      </c>
      <c r="K362" s="74">
        <f t="shared" si="25"/>
        <v>0.16836741770891428</v>
      </c>
      <c r="L362" s="74">
        <f t="shared" si="26"/>
        <v>5.2207716540960334</v>
      </c>
    </row>
    <row r="363" spans="1:12" x14ac:dyDescent="0.2">
      <c r="A363" s="116" t="s">
        <v>2727</v>
      </c>
      <c r="B363" s="59" t="s">
        <v>1210</v>
      </c>
      <c r="C363" s="59" t="s">
        <v>650</v>
      </c>
      <c r="D363" s="116" t="s">
        <v>210</v>
      </c>
      <c r="E363" s="116" t="s">
        <v>212</v>
      </c>
      <c r="F363" s="117">
        <v>8.00052466</v>
      </c>
      <c r="G363" s="117">
        <f>VLOOKUP(B363, 'XTF Exchange Traded Funds'!$B$7:$G$1060, 6, FALSE)</f>
        <v>1.186105186</v>
      </c>
      <c r="H363" s="74">
        <f t="shared" si="24"/>
        <v>5.7452067105286222</v>
      </c>
      <c r="I363" s="117">
        <v>9.8735397899999988</v>
      </c>
      <c r="J363" s="117">
        <v>1.80107379</v>
      </c>
      <c r="K363" s="74">
        <f t="shared" si="25"/>
        <v>4.482029578588226</v>
      </c>
      <c r="L363" s="74">
        <f t="shared" si="26"/>
        <v>1.2341115376300833</v>
      </c>
    </row>
    <row r="364" spans="1:12" x14ac:dyDescent="0.2">
      <c r="A364" s="116" t="s">
        <v>1687</v>
      </c>
      <c r="B364" s="59" t="s">
        <v>1579</v>
      </c>
      <c r="C364" s="59" t="s">
        <v>650</v>
      </c>
      <c r="D364" s="116" t="s">
        <v>210</v>
      </c>
      <c r="E364" s="116" t="s">
        <v>212</v>
      </c>
      <c r="F364" s="117">
        <v>3.7752000000000001E-2</v>
      </c>
      <c r="G364" s="117">
        <f>VLOOKUP(B364, 'XTF Exchange Traded Funds'!$B$7:$G$1060, 6, FALSE)</f>
        <v>0.23878401999999999</v>
      </c>
      <c r="H364" s="74">
        <f t="shared" si="24"/>
        <v>-0.84189896794601249</v>
      </c>
      <c r="I364" s="117">
        <v>9.8325290899999995</v>
      </c>
      <c r="J364" s="117">
        <v>0.15654299999999999</v>
      </c>
      <c r="K364" s="74">
        <f t="shared" si="25"/>
        <v>61.81040410622002</v>
      </c>
      <c r="L364" s="74" t="str">
        <f t="shared" si="26"/>
        <v/>
      </c>
    </row>
    <row r="365" spans="1:12" x14ac:dyDescent="0.2">
      <c r="A365" s="116" t="s">
        <v>2156</v>
      </c>
      <c r="B365" s="59" t="s">
        <v>399</v>
      </c>
      <c r="C365" s="59" t="s">
        <v>875</v>
      </c>
      <c r="D365" s="116" t="s">
        <v>211</v>
      </c>
      <c r="E365" s="116" t="s">
        <v>212</v>
      </c>
      <c r="F365" s="117">
        <v>2.387209827</v>
      </c>
      <c r="G365" s="117">
        <f>VLOOKUP(B365, 'XTF Exchange Traded Funds'!$B$7:$G$1060, 6, FALSE)</f>
        <v>3.9781024789999999</v>
      </c>
      <c r="H365" s="74">
        <f t="shared" si="24"/>
        <v>-0.39991243573994417</v>
      </c>
      <c r="I365" s="117">
        <v>9.8323549000000003</v>
      </c>
      <c r="J365" s="117">
        <v>24.932228640000002</v>
      </c>
      <c r="K365" s="74">
        <f t="shared" si="25"/>
        <v>-0.60563674262855627</v>
      </c>
      <c r="L365" s="74">
        <f t="shared" si="26"/>
        <v>4.1187644206191516</v>
      </c>
    </row>
    <row r="366" spans="1:12" x14ac:dyDescent="0.2">
      <c r="A366" s="116" t="s">
        <v>2126</v>
      </c>
      <c r="B366" s="59" t="s">
        <v>2127</v>
      </c>
      <c r="C366" s="59" t="s">
        <v>1897</v>
      </c>
      <c r="D366" s="116" t="s">
        <v>211</v>
      </c>
      <c r="E366" s="116" t="s">
        <v>212</v>
      </c>
      <c r="F366" s="117">
        <v>5.8467676800000001</v>
      </c>
      <c r="G366" s="117">
        <f>VLOOKUP(B366, 'XTF Exchange Traded Funds'!$B$7:$G$1060, 6, FALSE)</f>
        <v>1.8177965900000002</v>
      </c>
      <c r="H366" s="74">
        <f t="shared" si="24"/>
        <v>2.2164037011423812</v>
      </c>
      <c r="I366" s="117">
        <v>9.6618333599999993</v>
      </c>
      <c r="J366" s="117">
        <v>12.050771800000001</v>
      </c>
      <c r="K366" s="74">
        <f t="shared" si="25"/>
        <v>-0.19823945550109923</v>
      </c>
      <c r="L366" s="74">
        <f t="shared" si="26"/>
        <v>1.6525085121904484</v>
      </c>
    </row>
    <row r="367" spans="1:12" x14ac:dyDescent="0.2">
      <c r="A367" s="116" t="s">
        <v>1895</v>
      </c>
      <c r="B367" s="59" t="s">
        <v>1896</v>
      </c>
      <c r="C367" s="59" t="s">
        <v>1897</v>
      </c>
      <c r="D367" s="116" t="s">
        <v>210</v>
      </c>
      <c r="E367" s="116" t="s">
        <v>998</v>
      </c>
      <c r="F367" s="117">
        <v>2.3809999999999998</v>
      </c>
      <c r="G367" s="117">
        <f>VLOOKUP(B367, 'XTF Exchange Traded Funds'!$B$7:$G$1060, 6, FALSE)</f>
        <v>2.4049999999999998</v>
      </c>
      <c r="H367" s="74">
        <f t="shared" si="24"/>
        <v>-9.9792099792099798E-3</v>
      </c>
      <c r="I367" s="117">
        <v>9.5755134180791011</v>
      </c>
      <c r="J367" s="117">
        <v>5.9150000000000001E-3</v>
      </c>
      <c r="K367" s="74" t="str">
        <f t="shared" si="25"/>
        <v/>
      </c>
      <c r="L367" s="74">
        <f t="shared" si="26"/>
        <v>4.0216352028891649</v>
      </c>
    </row>
    <row r="368" spans="1:12" x14ac:dyDescent="0.2">
      <c r="A368" s="116" t="s">
        <v>1767</v>
      </c>
      <c r="B368" s="59" t="s">
        <v>1568</v>
      </c>
      <c r="C368" s="59" t="s">
        <v>875</v>
      </c>
      <c r="D368" s="116" t="s">
        <v>812</v>
      </c>
      <c r="E368" s="116" t="s">
        <v>212</v>
      </c>
      <c r="F368" s="117">
        <v>1.1975403100000002</v>
      </c>
      <c r="G368" s="117">
        <f>VLOOKUP(B368, 'XTF Exchange Traded Funds'!$B$7:$G$1060, 6, FALSE)</f>
        <v>2.2165300999999999</v>
      </c>
      <c r="H368" s="74">
        <f t="shared" si="24"/>
        <v>-0.45972296518779499</v>
      </c>
      <c r="I368" s="117">
        <v>9.43899635</v>
      </c>
      <c r="J368" s="117">
        <v>2.4448916400000003</v>
      </c>
      <c r="K368" s="74">
        <f t="shared" si="25"/>
        <v>2.8607013069912575</v>
      </c>
      <c r="L368" s="74">
        <f t="shared" si="26"/>
        <v>7.8819863274581534</v>
      </c>
    </row>
    <row r="369" spans="1:12" x14ac:dyDescent="0.2">
      <c r="A369" s="116" t="s">
        <v>1853</v>
      </c>
      <c r="B369" s="59" t="s">
        <v>1854</v>
      </c>
      <c r="C369" s="59" t="s">
        <v>1861</v>
      </c>
      <c r="D369" s="116" t="s">
        <v>211</v>
      </c>
      <c r="E369" s="116" t="s">
        <v>212</v>
      </c>
      <c r="F369" s="117">
        <v>2.0835116199999999</v>
      </c>
      <c r="G369" s="117">
        <f>VLOOKUP(B369, 'XTF Exchange Traded Funds'!$B$7:$G$1060, 6, FALSE)</f>
        <v>1.65319298</v>
      </c>
      <c r="H369" s="74">
        <f t="shared" si="24"/>
        <v>0.26029546774388068</v>
      </c>
      <c r="I369" s="117">
        <v>9.3929133599999997</v>
      </c>
      <c r="J369" s="117">
        <v>2.1637145899999997</v>
      </c>
      <c r="K369" s="74">
        <f t="shared" si="25"/>
        <v>3.341105524458289</v>
      </c>
      <c r="L369" s="74">
        <f t="shared" si="26"/>
        <v>4.5082126107844793</v>
      </c>
    </row>
    <row r="370" spans="1:12" x14ac:dyDescent="0.2">
      <c r="A370" s="116" t="s">
        <v>2729</v>
      </c>
      <c r="B370" s="59" t="s">
        <v>2024</v>
      </c>
      <c r="C370" s="59" t="s">
        <v>1897</v>
      </c>
      <c r="D370" s="116" t="s">
        <v>210</v>
      </c>
      <c r="E370" s="116" t="s">
        <v>212</v>
      </c>
      <c r="F370" s="117">
        <v>2.96895935</v>
      </c>
      <c r="G370" s="117">
        <f>VLOOKUP(B370, 'XTF Exchange Traded Funds'!$B$7:$G$1060, 6, FALSE)</f>
        <v>4.3271267499999997</v>
      </c>
      <c r="H370" s="74">
        <f t="shared" si="24"/>
        <v>-0.31387280254732541</v>
      </c>
      <c r="I370" s="117">
        <v>9.3633660199999991</v>
      </c>
      <c r="J370" s="117">
        <v>7.05568902</v>
      </c>
      <c r="K370" s="74">
        <f t="shared" si="25"/>
        <v>0.32706614385337507</v>
      </c>
      <c r="L370" s="74">
        <f t="shared" si="26"/>
        <v>3.1537535264671099</v>
      </c>
    </row>
    <row r="371" spans="1:12" x14ac:dyDescent="0.2">
      <c r="A371" s="116" t="s">
        <v>1963</v>
      </c>
      <c r="B371" s="59" t="s">
        <v>1383</v>
      </c>
      <c r="C371" s="59" t="s">
        <v>951</v>
      </c>
      <c r="D371" s="116" t="s">
        <v>211</v>
      </c>
      <c r="E371" s="116" t="s">
        <v>212</v>
      </c>
      <c r="F371" s="117">
        <v>7.0421225400000003</v>
      </c>
      <c r="G371" s="117">
        <f>VLOOKUP(B371, 'XTF Exchange Traded Funds'!$B$7:$G$1060, 6, FALSE)</f>
        <v>3.93347355</v>
      </c>
      <c r="H371" s="74">
        <f t="shared" si="24"/>
        <v>0.79030631590239131</v>
      </c>
      <c r="I371" s="117">
        <v>9.2066566400000003</v>
      </c>
      <c r="J371" s="117">
        <v>0.20945678000000001</v>
      </c>
      <c r="K371" s="74">
        <f t="shared" si="25"/>
        <v>42.954923015621645</v>
      </c>
      <c r="L371" s="74">
        <f t="shared" si="26"/>
        <v>1.3073695590647874</v>
      </c>
    </row>
    <row r="372" spans="1:12" x14ac:dyDescent="0.2">
      <c r="A372" s="116" t="s">
        <v>1610</v>
      </c>
      <c r="B372" s="59" t="s">
        <v>1547</v>
      </c>
      <c r="C372" s="59" t="s">
        <v>148</v>
      </c>
      <c r="D372" s="116" t="s">
        <v>211</v>
      </c>
      <c r="E372" s="116" t="s">
        <v>212</v>
      </c>
      <c r="F372" s="117">
        <v>2.1479841899999998</v>
      </c>
      <c r="G372" s="117">
        <f>VLOOKUP(B372, 'XTF Exchange Traded Funds'!$B$7:$G$1060, 6, FALSE)</f>
        <v>1.5699048</v>
      </c>
      <c r="H372" s="74">
        <f t="shared" si="24"/>
        <v>0.36822576120539274</v>
      </c>
      <c r="I372" s="117">
        <v>9.0955556066219998</v>
      </c>
      <c r="J372" s="117">
        <v>2.1786650000000001</v>
      </c>
      <c r="K372" s="74">
        <f t="shared" si="25"/>
        <v>3.1748298185457609</v>
      </c>
      <c r="L372" s="74">
        <f t="shared" si="26"/>
        <v>4.234461151514342</v>
      </c>
    </row>
    <row r="373" spans="1:12" x14ac:dyDescent="0.2">
      <c r="A373" s="116" t="s">
        <v>3238</v>
      </c>
      <c r="B373" s="59" t="s">
        <v>3245</v>
      </c>
      <c r="C373" s="59" t="s">
        <v>650</v>
      </c>
      <c r="D373" s="116" t="s">
        <v>211</v>
      </c>
      <c r="E373" s="116" t="s">
        <v>998</v>
      </c>
      <c r="F373" s="117">
        <v>4.5207828099999992</v>
      </c>
      <c r="G373" s="117">
        <f>VLOOKUP(B373, 'XTF Exchange Traded Funds'!$B$7:$G$1060, 6, FALSE)</f>
        <v>3.2129547999999999</v>
      </c>
      <c r="H373" s="74">
        <f t="shared" si="24"/>
        <v>0.40704836868542293</v>
      </c>
      <c r="I373" s="117">
        <v>9.0400274399999994</v>
      </c>
      <c r="J373" s="117">
        <v>2.2507549999999998</v>
      </c>
      <c r="K373" s="74">
        <f t="shared" si="25"/>
        <v>3.0164422338282044</v>
      </c>
      <c r="L373" s="74">
        <f t="shared" si="26"/>
        <v>1.9996597536168743</v>
      </c>
    </row>
    <row r="374" spans="1:12" x14ac:dyDescent="0.2">
      <c r="A374" s="116" t="s">
        <v>1684</v>
      </c>
      <c r="B374" s="59" t="s">
        <v>271</v>
      </c>
      <c r="C374" s="59" t="s">
        <v>650</v>
      </c>
      <c r="D374" s="116" t="s">
        <v>210</v>
      </c>
      <c r="E374" s="116" t="s">
        <v>998</v>
      </c>
      <c r="F374" s="117">
        <v>0.78462191000000003</v>
      </c>
      <c r="G374" s="117">
        <f>VLOOKUP(B374, 'XTF Exchange Traded Funds'!$B$7:$G$1060, 6, FALSE)</f>
        <v>4.2144272999999997</v>
      </c>
      <c r="H374" s="74">
        <f t="shared" si="24"/>
        <v>-0.81382478468664055</v>
      </c>
      <c r="I374" s="117">
        <v>9.032186320000001</v>
      </c>
      <c r="J374" s="117">
        <v>4.9595582</v>
      </c>
      <c r="K374" s="74">
        <f t="shared" si="25"/>
        <v>0.82116752254263314</v>
      </c>
      <c r="L374" s="74">
        <f t="shared" si="26"/>
        <v>11.511514278259195</v>
      </c>
    </row>
    <row r="375" spans="1:12" x14ac:dyDescent="0.2">
      <c r="A375" s="116" t="s">
        <v>2017</v>
      </c>
      <c r="B375" s="59" t="s">
        <v>1549</v>
      </c>
      <c r="C375" s="59" t="s">
        <v>951</v>
      </c>
      <c r="D375" s="116" t="s">
        <v>211</v>
      </c>
      <c r="E375" s="116" t="s">
        <v>212</v>
      </c>
      <c r="F375" s="117">
        <v>1.0413842</v>
      </c>
      <c r="G375" s="117">
        <f>VLOOKUP(B375, 'XTF Exchange Traded Funds'!$B$7:$G$1060, 6, FALSE)</f>
        <v>4.0243029200000002</v>
      </c>
      <c r="H375" s="74">
        <f t="shared" si="24"/>
        <v>-0.7412261898018353</v>
      </c>
      <c r="I375" s="117">
        <v>8.8312348585867504</v>
      </c>
      <c r="J375" s="117">
        <v>2.8160277599999999</v>
      </c>
      <c r="K375" s="74">
        <f t="shared" si="25"/>
        <v>2.1360610090671659</v>
      </c>
      <c r="L375" s="74">
        <f t="shared" si="26"/>
        <v>8.4802850461786825</v>
      </c>
    </row>
    <row r="376" spans="1:12" x14ac:dyDescent="0.2">
      <c r="A376" s="116" t="s">
        <v>2413</v>
      </c>
      <c r="B376" s="59" t="s">
        <v>941</v>
      </c>
      <c r="C376" s="59" t="s">
        <v>870</v>
      </c>
      <c r="D376" s="116" t="s">
        <v>210</v>
      </c>
      <c r="E376" s="116" t="s">
        <v>2912</v>
      </c>
      <c r="F376" s="117">
        <v>5.0702826999999999</v>
      </c>
      <c r="G376" s="117">
        <f>VLOOKUP(B376, 'XTF Exchange Traded Funds'!$B$7:$G$1060, 6, FALSE)</f>
        <v>11.858471385</v>
      </c>
      <c r="H376" s="74">
        <f t="shared" si="24"/>
        <v>-0.57243370284525086</v>
      </c>
      <c r="I376" s="117">
        <v>8.7012973000000002</v>
      </c>
      <c r="J376" s="117">
        <v>7.7925380000000002E-2</v>
      </c>
      <c r="K376" s="74" t="str">
        <f t="shared" si="25"/>
        <v/>
      </c>
      <c r="L376" s="74">
        <f t="shared" si="26"/>
        <v>1.7161365183838764</v>
      </c>
    </row>
    <row r="377" spans="1:12" x14ac:dyDescent="0.2">
      <c r="A377" s="116" t="s">
        <v>2509</v>
      </c>
      <c r="B377" s="59" t="s">
        <v>221</v>
      </c>
      <c r="C377" s="59" t="s">
        <v>876</v>
      </c>
      <c r="D377" s="116" t="s">
        <v>210</v>
      </c>
      <c r="E377" s="116" t="s">
        <v>212</v>
      </c>
      <c r="F377" s="117">
        <v>28.004360723000001</v>
      </c>
      <c r="G377" s="117">
        <f>VLOOKUP(B377, 'XTF Exchange Traded Funds'!$B$7:$G$1060, 6, FALSE)</f>
        <v>13.809224982</v>
      </c>
      <c r="H377" s="74">
        <f t="shared" si="24"/>
        <v>1.0279458665857808</v>
      </c>
      <c r="I377" s="117">
        <v>8.6324715399999992</v>
      </c>
      <c r="J377" s="117">
        <v>39.12623293</v>
      </c>
      <c r="K377" s="74">
        <f t="shared" si="25"/>
        <v>-0.77936870243950673</v>
      </c>
      <c r="L377" s="74">
        <f t="shared" si="26"/>
        <v>0.30825454740376002</v>
      </c>
    </row>
    <row r="378" spans="1:12" x14ac:dyDescent="0.2">
      <c r="A378" s="116" t="s">
        <v>1819</v>
      </c>
      <c r="B378" s="59" t="s">
        <v>377</v>
      </c>
      <c r="C378" s="59" t="s">
        <v>875</v>
      </c>
      <c r="D378" s="116" t="s">
        <v>211</v>
      </c>
      <c r="E378" s="116" t="s">
        <v>212</v>
      </c>
      <c r="F378" s="117">
        <v>1.24616664</v>
      </c>
      <c r="G378" s="117">
        <f>VLOOKUP(B378, 'XTF Exchange Traded Funds'!$B$7:$G$1060, 6, FALSE)</f>
        <v>5.8393639999999997E-2</v>
      </c>
      <c r="H378" s="74">
        <f t="shared" si="24"/>
        <v>20.340793963178182</v>
      </c>
      <c r="I378" s="117">
        <v>8.45925042</v>
      </c>
      <c r="J378" s="117">
        <v>7.0515149999999999E-2</v>
      </c>
      <c r="K378" s="74" t="str">
        <f t="shared" si="25"/>
        <v/>
      </c>
      <c r="L378" s="74">
        <f t="shared" si="26"/>
        <v>6.7882176817058753</v>
      </c>
    </row>
    <row r="379" spans="1:12" x14ac:dyDescent="0.2">
      <c r="A379" s="116" t="s">
        <v>1664</v>
      </c>
      <c r="B379" s="116" t="s">
        <v>645</v>
      </c>
      <c r="C379" s="116" t="s">
        <v>650</v>
      </c>
      <c r="D379" s="116" t="s">
        <v>210</v>
      </c>
      <c r="E379" s="116" t="s">
        <v>212</v>
      </c>
      <c r="F379" s="117">
        <v>8.6508417420000008</v>
      </c>
      <c r="G379" s="117">
        <f>VLOOKUP(B379, 'XTF Exchange Traded Funds'!$B$7:$G$1060, 6, FALSE)</f>
        <v>10.460394727000001</v>
      </c>
      <c r="H379" s="74">
        <f t="shared" si="24"/>
        <v>-0.17299088918023764</v>
      </c>
      <c r="I379" s="117">
        <v>8.3322322199999999</v>
      </c>
      <c r="J379" s="117">
        <v>9.7324199399999998</v>
      </c>
      <c r="K379" s="74">
        <f t="shared" si="25"/>
        <v>-0.14386840360692454</v>
      </c>
      <c r="L379" s="74">
        <f t="shared" si="26"/>
        <v>0.96317011320954515</v>
      </c>
    </row>
    <row r="380" spans="1:12" x14ac:dyDescent="0.2">
      <c r="A380" s="116" t="s">
        <v>2371</v>
      </c>
      <c r="B380" s="59" t="s">
        <v>949</v>
      </c>
      <c r="C380" s="59" t="s">
        <v>870</v>
      </c>
      <c r="D380" s="116" t="s">
        <v>210</v>
      </c>
      <c r="E380" s="116" t="s">
        <v>2912</v>
      </c>
      <c r="F380" s="117">
        <v>1.87916164</v>
      </c>
      <c r="G380" s="117">
        <f>VLOOKUP(B380, 'XTF Exchange Traded Funds'!$B$7:$G$1060, 6, FALSE)</f>
        <v>0.30782735999999999</v>
      </c>
      <c r="H380" s="74">
        <f t="shared" si="24"/>
        <v>5.1045959007672357</v>
      </c>
      <c r="I380" s="117">
        <v>8.3012924000000012</v>
      </c>
      <c r="J380" s="117">
        <v>5.3559157599999994</v>
      </c>
      <c r="K380" s="74">
        <f t="shared" si="25"/>
        <v>0.54992960531552537</v>
      </c>
      <c r="L380" s="74">
        <f t="shared" si="26"/>
        <v>4.417551009608732</v>
      </c>
    </row>
    <row r="381" spans="1:12" x14ac:dyDescent="0.2">
      <c r="A381" s="116" t="s">
        <v>2962</v>
      </c>
      <c r="B381" s="59" t="s">
        <v>2963</v>
      </c>
      <c r="C381" s="59" t="s">
        <v>650</v>
      </c>
      <c r="D381" s="116" t="s">
        <v>210</v>
      </c>
      <c r="E381" s="116" t="s">
        <v>998</v>
      </c>
      <c r="F381" s="117">
        <v>1.2492249</v>
      </c>
      <c r="G381" s="117">
        <f>VLOOKUP(B381, 'XTF Exchange Traded Funds'!$B$7:$G$1060, 6, FALSE)</f>
        <v>1.1291552499999999</v>
      </c>
      <c r="H381" s="74">
        <f t="shared" si="24"/>
        <v>0.10633582051715207</v>
      </c>
      <c r="I381" s="117">
        <v>8.2225188548115504</v>
      </c>
      <c r="J381" s="117">
        <v>7.8601474600000003</v>
      </c>
      <c r="K381" s="74">
        <f t="shared" si="25"/>
        <v>4.6102365974130199E-2</v>
      </c>
      <c r="L381" s="74">
        <f t="shared" si="26"/>
        <v>6.5820965102533187</v>
      </c>
    </row>
    <row r="382" spans="1:12" x14ac:dyDescent="0.2">
      <c r="A382" s="116" t="s">
        <v>1805</v>
      </c>
      <c r="B382" s="59" t="s">
        <v>1590</v>
      </c>
      <c r="C382" s="59" t="s">
        <v>875</v>
      </c>
      <c r="D382" s="116" t="s">
        <v>812</v>
      </c>
      <c r="E382" s="116" t="s">
        <v>212</v>
      </c>
      <c r="F382" s="117">
        <v>15.175656609999999</v>
      </c>
      <c r="G382" s="117">
        <f>VLOOKUP(B382, 'XTF Exchange Traded Funds'!$B$7:$G$1060, 6, FALSE)</f>
        <v>5.1654447999999995</v>
      </c>
      <c r="H382" s="74">
        <f t="shared" si="24"/>
        <v>1.9379186493290956</v>
      </c>
      <c r="I382" s="117">
        <v>8.2196873700000008</v>
      </c>
      <c r="J382" s="117">
        <v>68.552486680000001</v>
      </c>
      <c r="K382" s="74">
        <f t="shared" si="25"/>
        <v>-0.88009643751700595</v>
      </c>
      <c r="L382" s="74">
        <f t="shared" si="26"/>
        <v>0.54163635757174666</v>
      </c>
    </row>
    <row r="383" spans="1:12" x14ac:dyDescent="0.2">
      <c r="A383" s="116" t="s">
        <v>2519</v>
      </c>
      <c r="B383" s="59" t="s">
        <v>773</v>
      </c>
      <c r="C383" s="59" t="s">
        <v>876</v>
      </c>
      <c r="D383" s="116" t="s">
        <v>210</v>
      </c>
      <c r="E383" s="116" t="s">
        <v>998</v>
      </c>
      <c r="F383" s="117">
        <v>6.6475379170000002</v>
      </c>
      <c r="G383" s="117">
        <f>VLOOKUP(B383, 'XTF Exchange Traded Funds'!$B$7:$G$1060, 6, FALSE)</f>
        <v>11.816794270999999</v>
      </c>
      <c r="H383" s="74">
        <f t="shared" si="24"/>
        <v>-0.43744997462518653</v>
      </c>
      <c r="I383" s="117">
        <v>8.0944206300000001</v>
      </c>
      <c r="J383" s="117">
        <v>8.5546470199999991</v>
      </c>
      <c r="K383" s="74">
        <f t="shared" si="25"/>
        <v>-5.379840792075119E-2</v>
      </c>
      <c r="L383" s="74">
        <f t="shared" si="26"/>
        <v>1.2176569326968159</v>
      </c>
    </row>
    <row r="384" spans="1:12" x14ac:dyDescent="0.2">
      <c r="A384" s="116" t="s">
        <v>2308</v>
      </c>
      <c r="B384" s="59" t="s">
        <v>48</v>
      </c>
      <c r="C384" s="59" t="s">
        <v>1861</v>
      </c>
      <c r="D384" s="116" t="s">
        <v>211</v>
      </c>
      <c r="E384" s="116" t="s">
        <v>212</v>
      </c>
      <c r="F384" s="117">
        <v>61.945870859999999</v>
      </c>
      <c r="G384" s="117">
        <f>VLOOKUP(B384, 'XTF Exchange Traded Funds'!$B$7:$G$1060, 6, FALSE)</f>
        <v>22.645243245</v>
      </c>
      <c r="H384" s="74">
        <f t="shared" si="24"/>
        <v>1.7354915197776672</v>
      </c>
      <c r="I384" s="117">
        <v>8.0131502399999999</v>
      </c>
      <c r="J384" s="117">
        <v>8.6788237300000013</v>
      </c>
      <c r="K384" s="74">
        <f t="shared" si="25"/>
        <v>-7.6700888358750108E-2</v>
      </c>
      <c r="L384" s="74">
        <f t="shared" si="26"/>
        <v>0.12935729417881656</v>
      </c>
    </row>
    <row r="385" spans="1:12" x14ac:dyDescent="0.2">
      <c r="A385" s="116" t="s">
        <v>2714</v>
      </c>
      <c r="B385" s="59" t="s">
        <v>980</v>
      </c>
      <c r="C385" s="59" t="s">
        <v>650</v>
      </c>
      <c r="D385" s="116" t="s">
        <v>210</v>
      </c>
      <c r="E385" s="116" t="s">
        <v>998</v>
      </c>
      <c r="F385" s="117">
        <v>0.87255102699999998</v>
      </c>
      <c r="G385" s="117">
        <f>VLOOKUP(B385, 'XTF Exchange Traded Funds'!$B$7:$G$1060, 6, FALSE)</f>
        <v>1.477214552</v>
      </c>
      <c r="H385" s="74">
        <f t="shared" ref="H385:H448" si="27">IF(ISERROR(F385/G385-1),"",IF((F385/G385-1)&gt;10000%,"",F385/G385-1))</f>
        <v>-0.40932681321162612</v>
      </c>
      <c r="I385" s="117">
        <v>7.9425840399999998</v>
      </c>
      <c r="J385" s="117">
        <v>35.890556049999994</v>
      </c>
      <c r="K385" s="74">
        <f t="shared" ref="K385:K448" si="28">IF(ISERROR(I385/J385-1),"",IF((I385/J385-1)&gt;10000%,"",I385/J385-1))</f>
        <v>-0.77869988893638209</v>
      </c>
      <c r="L385" s="74">
        <f t="shared" ref="L385:L448" si="29">IF(ISERROR(I385/F385),"",IF(I385/F385&gt;10000%,"",I385/F385))</f>
        <v>9.1027158231744316</v>
      </c>
    </row>
    <row r="386" spans="1:12" x14ac:dyDescent="0.2">
      <c r="A386" s="116" t="s">
        <v>1666</v>
      </c>
      <c r="B386" s="59" t="s">
        <v>329</v>
      </c>
      <c r="C386" s="59" t="s">
        <v>650</v>
      </c>
      <c r="D386" s="116" t="s">
        <v>210</v>
      </c>
      <c r="E386" s="116" t="s">
        <v>998</v>
      </c>
      <c r="F386" s="117">
        <v>9.8414032850000002</v>
      </c>
      <c r="G386" s="117">
        <f>VLOOKUP(B386, 'XTF Exchange Traded Funds'!$B$7:$G$1060, 6, FALSE)</f>
        <v>11.669652898000001</v>
      </c>
      <c r="H386" s="74">
        <f t="shared" si="27"/>
        <v>-0.15666700877738482</v>
      </c>
      <c r="I386" s="117">
        <v>7.9378256699999996</v>
      </c>
      <c r="J386" s="117">
        <v>10.002622449999999</v>
      </c>
      <c r="K386" s="74">
        <f t="shared" si="28"/>
        <v>-0.2064255439332312</v>
      </c>
      <c r="L386" s="74">
        <f t="shared" si="29"/>
        <v>0.80657457479652506</v>
      </c>
    </row>
    <row r="387" spans="1:12" x14ac:dyDescent="0.2">
      <c r="A387" s="116" t="s">
        <v>1762</v>
      </c>
      <c r="B387" s="59" t="s">
        <v>927</v>
      </c>
      <c r="C387" s="59" t="s">
        <v>875</v>
      </c>
      <c r="D387" s="116" t="s">
        <v>812</v>
      </c>
      <c r="E387" s="116" t="s">
        <v>212</v>
      </c>
      <c r="F387" s="117">
        <v>5.7299466539999999</v>
      </c>
      <c r="G387" s="117">
        <f>VLOOKUP(B387, 'XTF Exchange Traded Funds'!$B$7:$G$1060, 6, FALSE)</f>
        <v>4.5841718</v>
      </c>
      <c r="H387" s="74">
        <f t="shared" si="27"/>
        <v>0.24994151702604173</v>
      </c>
      <c r="I387" s="117">
        <v>7.8066286600000003</v>
      </c>
      <c r="J387" s="117">
        <v>4.2307522779009599</v>
      </c>
      <c r="K387" s="74">
        <f t="shared" si="28"/>
        <v>0.845210531653527</v>
      </c>
      <c r="L387" s="74">
        <f t="shared" si="29"/>
        <v>1.3624260628238651</v>
      </c>
    </row>
    <row r="388" spans="1:12" x14ac:dyDescent="0.2">
      <c r="A388" s="116" t="s">
        <v>1596</v>
      </c>
      <c r="B388" s="59" t="s">
        <v>1597</v>
      </c>
      <c r="C388" s="59" t="s">
        <v>650</v>
      </c>
      <c r="D388" s="116" t="s">
        <v>211</v>
      </c>
      <c r="E388" s="116" t="s">
        <v>998</v>
      </c>
      <c r="F388" s="117">
        <v>2.3048485860000003</v>
      </c>
      <c r="G388" s="117">
        <f>VLOOKUP(B388, 'XTF Exchange Traded Funds'!$B$7:$G$1060, 6, FALSE)</f>
        <v>7.4011299199999998</v>
      </c>
      <c r="H388" s="74">
        <f t="shared" si="27"/>
        <v>-0.68858152594083899</v>
      </c>
      <c r="I388" s="117">
        <v>7.7646400126530501</v>
      </c>
      <c r="J388" s="117">
        <v>17.850861429999998</v>
      </c>
      <c r="K388" s="74">
        <f t="shared" si="28"/>
        <v>-0.56502715327766395</v>
      </c>
      <c r="L388" s="74">
        <f t="shared" si="29"/>
        <v>3.3688286769971141</v>
      </c>
    </row>
    <row r="389" spans="1:12" x14ac:dyDescent="0.2">
      <c r="A389" s="116" t="s">
        <v>1798</v>
      </c>
      <c r="B389" s="59" t="s">
        <v>506</v>
      </c>
      <c r="C389" s="59" t="s">
        <v>875</v>
      </c>
      <c r="D389" s="116" t="s">
        <v>211</v>
      </c>
      <c r="E389" s="116" t="s">
        <v>212</v>
      </c>
      <c r="F389" s="117">
        <v>4.4159949550000004</v>
      </c>
      <c r="G389" s="117">
        <f>VLOOKUP(B389, 'XTF Exchange Traded Funds'!$B$7:$G$1060, 6, FALSE)</f>
        <v>5.3072462620000005</v>
      </c>
      <c r="H389" s="74">
        <f t="shared" si="27"/>
        <v>-0.16793102543241289</v>
      </c>
      <c r="I389" s="117">
        <v>7.7457076200000001</v>
      </c>
      <c r="J389" s="117">
        <v>3.7461782499999998</v>
      </c>
      <c r="K389" s="74">
        <f t="shared" si="28"/>
        <v>1.0676292218609729</v>
      </c>
      <c r="L389" s="74">
        <f t="shared" si="29"/>
        <v>1.7540118815647514</v>
      </c>
    </row>
    <row r="390" spans="1:12" x14ac:dyDescent="0.2">
      <c r="A390" s="116" t="s">
        <v>2641</v>
      </c>
      <c r="B390" s="59" t="s">
        <v>3255</v>
      </c>
      <c r="C390" s="59" t="s">
        <v>650</v>
      </c>
      <c r="D390" s="116" t="s">
        <v>211</v>
      </c>
      <c r="E390" s="116" t="s">
        <v>212</v>
      </c>
      <c r="F390" s="117">
        <v>1.1959970800000002</v>
      </c>
      <c r="G390" s="117">
        <f>VLOOKUP(B390, 'XTF Exchange Traded Funds'!$B$7:$G$1060, 6, FALSE)</f>
        <v>0.81868525000000003</v>
      </c>
      <c r="H390" s="74">
        <f t="shared" si="27"/>
        <v>0.46087532418594335</v>
      </c>
      <c r="I390" s="117">
        <v>7.7427913607907497</v>
      </c>
      <c r="J390" s="117">
        <v>0</v>
      </c>
      <c r="K390" s="74" t="str">
        <f t="shared" si="28"/>
        <v/>
      </c>
      <c r="L390" s="74">
        <f t="shared" si="29"/>
        <v>6.4739216259547625</v>
      </c>
    </row>
    <row r="391" spans="1:12" x14ac:dyDescent="0.2">
      <c r="A391" s="116" t="s">
        <v>2481</v>
      </c>
      <c r="B391" s="59" t="s">
        <v>599</v>
      </c>
      <c r="C391" s="59" t="s">
        <v>875</v>
      </c>
      <c r="D391" s="116" t="s">
        <v>211</v>
      </c>
      <c r="E391" s="116" t="s">
        <v>212</v>
      </c>
      <c r="F391" s="117">
        <v>1.7941455100000001</v>
      </c>
      <c r="G391" s="117">
        <f>VLOOKUP(B391, 'XTF Exchange Traded Funds'!$B$7:$G$1060, 6, FALSE)</f>
        <v>6.74340619</v>
      </c>
      <c r="H391" s="74">
        <f t="shared" si="27"/>
        <v>-0.73394076236122441</v>
      </c>
      <c r="I391" s="117">
        <v>7.6980188800000002</v>
      </c>
      <c r="J391" s="117">
        <v>6.4532795700000003</v>
      </c>
      <c r="K391" s="74">
        <f t="shared" si="28"/>
        <v>0.19288476448262726</v>
      </c>
      <c r="L391" s="74">
        <f t="shared" si="29"/>
        <v>4.2906324136440857</v>
      </c>
    </row>
    <row r="392" spans="1:12" x14ac:dyDescent="0.2">
      <c r="A392" s="116" t="s">
        <v>1756</v>
      </c>
      <c r="B392" s="59" t="s">
        <v>372</v>
      </c>
      <c r="C392" s="59" t="s">
        <v>875</v>
      </c>
      <c r="D392" s="116" t="s">
        <v>812</v>
      </c>
      <c r="E392" s="116" t="s">
        <v>998</v>
      </c>
      <c r="F392" s="117">
        <v>2.6120134230000001</v>
      </c>
      <c r="G392" s="117">
        <f>VLOOKUP(B392, 'XTF Exchange Traded Funds'!$B$7:$G$1060, 6, FALSE)</f>
        <v>11.240914515</v>
      </c>
      <c r="H392" s="74">
        <f t="shared" si="27"/>
        <v>-0.76763337008617039</v>
      </c>
      <c r="I392" s="117">
        <v>7.6722080999999998</v>
      </c>
      <c r="J392" s="117">
        <v>24.9037547</v>
      </c>
      <c r="K392" s="74">
        <f t="shared" si="28"/>
        <v>-0.69192564766147491</v>
      </c>
      <c r="L392" s="74">
        <f t="shared" si="29"/>
        <v>2.9372774398640598</v>
      </c>
    </row>
    <row r="393" spans="1:12" x14ac:dyDescent="0.2">
      <c r="A393" s="116" t="s">
        <v>2446</v>
      </c>
      <c r="B393" s="116" t="s">
        <v>2440</v>
      </c>
      <c r="C393" s="59" t="s">
        <v>872</v>
      </c>
      <c r="D393" s="116" t="s">
        <v>211</v>
      </c>
      <c r="E393" s="116" t="s">
        <v>998</v>
      </c>
      <c r="F393" s="117">
        <v>3.64470604</v>
      </c>
      <c r="G393" s="117">
        <f>VLOOKUP(B393, 'XTF Exchange Traded Funds'!$B$7:$G$1060, 6, FALSE)</f>
        <v>3.46562978</v>
      </c>
      <c r="H393" s="74">
        <f t="shared" si="27"/>
        <v>5.1672068676648975E-2</v>
      </c>
      <c r="I393" s="117">
        <v>7.6388875700000005</v>
      </c>
      <c r="J393" s="117">
        <v>8.7667829600000005</v>
      </c>
      <c r="K393" s="74">
        <f t="shared" si="28"/>
        <v>-0.1286555621538964</v>
      </c>
      <c r="L393" s="74">
        <f t="shared" si="29"/>
        <v>2.0958857823277293</v>
      </c>
    </row>
    <row r="394" spans="1:12" x14ac:dyDescent="0.2">
      <c r="A394" s="116" t="s">
        <v>1755</v>
      </c>
      <c r="B394" s="59" t="s">
        <v>495</v>
      </c>
      <c r="C394" s="59" t="s">
        <v>875</v>
      </c>
      <c r="D394" s="116" t="s">
        <v>211</v>
      </c>
      <c r="E394" s="116" t="s">
        <v>212</v>
      </c>
      <c r="F394" s="117">
        <v>6.7574673809999997</v>
      </c>
      <c r="G394" s="117">
        <f>VLOOKUP(B394, 'XTF Exchange Traded Funds'!$B$7:$G$1060, 6, FALSE)</f>
        <v>2.9546128299999999</v>
      </c>
      <c r="H394" s="74">
        <f t="shared" si="27"/>
        <v>1.2870906510617162</v>
      </c>
      <c r="I394" s="117">
        <v>7.5674554599999997</v>
      </c>
      <c r="J394" s="117">
        <v>18.158037309999997</v>
      </c>
      <c r="K394" s="74">
        <f t="shared" si="28"/>
        <v>-0.58324485566331286</v>
      </c>
      <c r="L394" s="74">
        <f t="shared" si="29"/>
        <v>1.1198656291375444</v>
      </c>
    </row>
    <row r="395" spans="1:12" x14ac:dyDescent="0.2">
      <c r="A395" s="116" t="s">
        <v>1677</v>
      </c>
      <c r="B395" s="59" t="s">
        <v>122</v>
      </c>
      <c r="C395" s="59" t="s">
        <v>650</v>
      </c>
      <c r="D395" s="116" t="s">
        <v>210</v>
      </c>
      <c r="E395" s="116" t="s">
        <v>998</v>
      </c>
      <c r="F395" s="117">
        <v>7.987917081</v>
      </c>
      <c r="G395" s="117">
        <f>VLOOKUP(B395, 'XTF Exchange Traded Funds'!$B$7:$G$1060, 6, FALSE)</f>
        <v>10.622074017999999</v>
      </c>
      <c r="H395" s="74">
        <f t="shared" si="27"/>
        <v>-0.24798894571212726</v>
      </c>
      <c r="I395" s="117">
        <v>7.54080102</v>
      </c>
      <c r="J395" s="117">
        <v>20.683341760000001</v>
      </c>
      <c r="K395" s="74">
        <f t="shared" si="28"/>
        <v>-0.63541669873756423</v>
      </c>
      <c r="L395" s="74">
        <f t="shared" si="29"/>
        <v>0.94402595113768684</v>
      </c>
    </row>
    <row r="396" spans="1:12" x14ac:dyDescent="0.2">
      <c r="A396" s="116" t="s">
        <v>2805</v>
      </c>
      <c r="B396" s="59" t="s">
        <v>2812</v>
      </c>
      <c r="C396" s="59" t="s">
        <v>875</v>
      </c>
      <c r="D396" s="116" t="s">
        <v>211</v>
      </c>
      <c r="E396" s="116" t="s">
        <v>998</v>
      </c>
      <c r="F396" s="117">
        <v>1.2166733000000001</v>
      </c>
      <c r="G396" s="117">
        <f>VLOOKUP(B396, 'XTF Exchange Traded Funds'!$B$7:$G$1060, 6, FALSE)</f>
        <v>0.69246764999999999</v>
      </c>
      <c r="H396" s="74">
        <f t="shared" si="27"/>
        <v>0.75701103149006332</v>
      </c>
      <c r="I396" s="117">
        <v>7.4941697712978002</v>
      </c>
      <c r="J396" s="117">
        <v>0.23046470999999999</v>
      </c>
      <c r="K396" s="74">
        <f t="shared" si="28"/>
        <v>31.517645635628121</v>
      </c>
      <c r="L396" s="74">
        <f t="shared" si="29"/>
        <v>6.1595580105997225</v>
      </c>
    </row>
    <row r="397" spans="1:12" x14ac:dyDescent="0.2">
      <c r="A397" s="116" t="s">
        <v>2710</v>
      </c>
      <c r="B397" s="59" t="s">
        <v>983</v>
      </c>
      <c r="C397" s="59" t="s">
        <v>650</v>
      </c>
      <c r="D397" s="116" t="s">
        <v>210</v>
      </c>
      <c r="E397" s="116" t="s">
        <v>998</v>
      </c>
      <c r="F397" s="117">
        <v>9.8640592310000006</v>
      </c>
      <c r="G397" s="117">
        <f>VLOOKUP(B397, 'XTF Exchange Traded Funds'!$B$7:$G$1060, 6, FALSE)</f>
        <v>19.495174162000001</v>
      </c>
      <c r="H397" s="74">
        <f t="shared" si="27"/>
        <v>-0.49402559069069374</v>
      </c>
      <c r="I397" s="117">
        <v>7.4786232799999999</v>
      </c>
      <c r="J397" s="117">
        <v>33.147047389999997</v>
      </c>
      <c r="K397" s="74">
        <f t="shared" si="28"/>
        <v>-0.77438040884883774</v>
      </c>
      <c r="L397" s="74">
        <f t="shared" si="29"/>
        <v>0.75816893480290171</v>
      </c>
    </row>
    <row r="398" spans="1:12" x14ac:dyDescent="0.2">
      <c r="A398" s="116" t="s">
        <v>1908</v>
      </c>
      <c r="B398" s="59" t="s">
        <v>269</v>
      </c>
      <c r="C398" s="59" t="s">
        <v>273</v>
      </c>
      <c r="D398" s="116" t="s">
        <v>211</v>
      </c>
      <c r="E398" s="116" t="s">
        <v>212</v>
      </c>
      <c r="F398" s="117">
        <v>3.6326097799999997</v>
      </c>
      <c r="G398" s="117">
        <f>VLOOKUP(B398, 'XTF Exchange Traded Funds'!$B$7:$G$1060, 6, FALSE)</f>
        <v>2.1887159999999999</v>
      </c>
      <c r="H398" s="74">
        <f t="shared" si="27"/>
        <v>0.6596990107441989</v>
      </c>
      <c r="I398" s="117">
        <v>7.4614688400000002</v>
      </c>
      <c r="J398" s="117">
        <v>2.8808310699999997</v>
      </c>
      <c r="K398" s="74">
        <f t="shared" si="28"/>
        <v>1.5900403941422363</v>
      </c>
      <c r="L398" s="74">
        <f t="shared" si="29"/>
        <v>2.0540243218747269</v>
      </c>
    </row>
    <row r="399" spans="1:12" x14ac:dyDescent="0.2">
      <c r="A399" s="116" t="s">
        <v>2280</v>
      </c>
      <c r="B399" s="59" t="s">
        <v>113</v>
      </c>
      <c r="C399" s="59" t="s">
        <v>650</v>
      </c>
      <c r="D399" s="116" t="s">
        <v>210</v>
      </c>
      <c r="E399" s="116" t="s">
        <v>998</v>
      </c>
      <c r="F399" s="117">
        <v>3.2145169950000003</v>
      </c>
      <c r="G399" s="117">
        <f>VLOOKUP(B399, 'XTF Exchange Traded Funds'!$B$7:$G$1060, 6, FALSE)</f>
        <v>8.0379618520000005</v>
      </c>
      <c r="H399" s="74">
        <f t="shared" si="27"/>
        <v>-0.60008307401954553</v>
      </c>
      <c r="I399" s="117">
        <v>7.4223539400000007</v>
      </c>
      <c r="J399" s="117">
        <v>6.0720225299999999</v>
      </c>
      <c r="K399" s="74">
        <f t="shared" si="28"/>
        <v>0.22238577069311383</v>
      </c>
      <c r="L399" s="74">
        <f t="shared" si="29"/>
        <v>2.3090106387818303</v>
      </c>
    </row>
    <row r="400" spans="1:12" x14ac:dyDescent="0.2">
      <c r="A400" s="116" t="s">
        <v>2712</v>
      </c>
      <c r="B400" s="59" t="s">
        <v>987</v>
      </c>
      <c r="C400" s="59" t="s">
        <v>650</v>
      </c>
      <c r="D400" s="116" t="s">
        <v>210</v>
      </c>
      <c r="E400" s="116" t="s">
        <v>998</v>
      </c>
      <c r="F400" s="117">
        <v>4.3578155000000001</v>
      </c>
      <c r="G400" s="117">
        <f>VLOOKUP(B400, 'XTF Exchange Traded Funds'!$B$7:$G$1060, 6, FALSE)</f>
        <v>3.1034431960000002</v>
      </c>
      <c r="H400" s="74">
        <f t="shared" si="27"/>
        <v>0.40418729288061361</v>
      </c>
      <c r="I400" s="117">
        <v>7.3512662300000002</v>
      </c>
      <c r="J400" s="117">
        <v>5.7983584299999995</v>
      </c>
      <c r="K400" s="74">
        <f t="shared" si="28"/>
        <v>0.26781852463025491</v>
      </c>
      <c r="L400" s="74">
        <f t="shared" si="29"/>
        <v>1.6869154350384958</v>
      </c>
    </row>
    <row r="401" spans="1:12" x14ac:dyDescent="0.2">
      <c r="A401" s="116" t="s">
        <v>1653</v>
      </c>
      <c r="B401" s="59" t="s">
        <v>154</v>
      </c>
      <c r="C401" s="59" t="s">
        <v>650</v>
      </c>
      <c r="D401" s="116" t="s">
        <v>210</v>
      </c>
      <c r="E401" s="116" t="s">
        <v>998</v>
      </c>
      <c r="F401" s="117">
        <v>5.3899622879999995</v>
      </c>
      <c r="G401" s="117">
        <f>VLOOKUP(B401, 'XTF Exchange Traded Funds'!$B$7:$G$1060, 6, FALSE)</f>
        <v>12.127422419</v>
      </c>
      <c r="H401" s="74">
        <f t="shared" si="27"/>
        <v>-0.55555582202236475</v>
      </c>
      <c r="I401" s="117">
        <v>7.3299957199999994</v>
      </c>
      <c r="J401" s="117">
        <v>40.087770419999998</v>
      </c>
      <c r="K401" s="74">
        <f t="shared" si="28"/>
        <v>-0.81715132462585083</v>
      </c>
      <c r="L401" s="74">
        <f t="shared" si="29"/>
        <v>1.3599345094341782</v>
      </c>
    </row>
    <row r="402" spans="1:12" x14ac:dyDescent="0.2">
      <c r="A402" s="116" t="s">
        <v>2560</v>
      </c>
      <c r="B402" s="59" t="s">
        <v>558</v>
      </c>
      <c r="C402" s="59" t="s">
        <v>876</v>
      </c>
      <c r="D402" s="116" t="s">
        <v>210</v>
      </c>
      <c r="E402" s="116" t="s">
        <v>998</v>
      </c>
      <c r="F402" s="117">
        <v>2.50163505</v>
      </c>
      <c r="G402" s="117">
        <f>VLOOKUP(B402, 'XTF Exchange Traded Funds'!$B$7:$G$1060, 6, FALSE)</f>
        <v>0.68203698999999995</v>
      </c>
      <c r="H402" s="74">
        <f t="shared" si="27"/>
        <v>2.6678876463870385</v>
      </c>
      <c r="I402" s="117">
        <v>7.28513666</v>
      </c>
      <c r="J402" s="117">
        <v>8.6819699999999989E-3</v>
      </c>
      <c r="K402" s="74" t="str">
        <f t="shared" si="28"/>
        <v/>
      </c>
      <c r="L402" s="74">
        <f t="shared" si="29"/>
        <v>2.9121500596180088</v>
      </c>
    </row>
    <row r="403" spans="1:12" x14ac:dyDescent="0.2">
      <c r="A403" s="116" t="s">
        <v>2404</v>
      </c>
      <c r="B403" s="59" t="s">
        <v>1215</v>
      </c>
      <c r="C403" s="59" t="s">
        <v>870</v>
      </c>
      <c r="D403" s="116" t="s">
        <v>210</v>
      </c>
      <c r="E403" s="116" t="s">
        <v>2912</v>
      </c>
      <c r="F403" s="117">
        <v>8.8122576510000012</v>
      </c>
      <c r="G403" s="117">
        <f>VLOOKUP(B403, 'XTF Exchange Traded Funds'!$B$7:$G$1060, 6, FALSE)</f>
        <v>14.610173948</v>
      </c>
      <c r="H403" s="74">
        <f t="shared" si="27"/>
        <v>-0.39684101761113399</v>
      </c>
      <c r="I403" s="117">
        <v>7.2601722899999999</v>
      </c>
      <c r="J403" s="117">
        <v>5.5241892400000001</v>
      </c>
      <c r="K403" s="74">
        <f t="shared" si="28"/>
        <v>0.31425119136577573</v>
      </c>
      <c r="L403" s="74">
        <f t="shared" si="29"/>
        <v>0.82387199484301588</v>
      </c>
    </row>
    <row r="404" spans="1:12" x14ac:dyDescent="0.2">
      <c r="A404" s="116" t="s">
        <v>1658</v>
      </c>
      <c r="B404" s="59" t="s">
        <v>134</v>
      </c>
      <c r="C404" s="59" t="s">
        <v>650</v>
      </c>
      <c r="D404" s="116" t="s">
        <v>210</v>
      </c>
      <c r="E404" s="116" t="s">
        <v>998</v>
      </c>
      <c r="F404" s="117">
        <v>4.0093275989999997</v>
      </c>
      <c r="G404" s="117">
        <f>VLOOKUP(B404, 'XTF Exchange Traded Funds'!$B$7:$G$1060, 6, FALSE)</f>
        <v>3.7408530600000001</v>
      </c>
      <c r="H404" s="74">
        <f t="shared" si="27"/>
        <v>7.1768266407127967E-2</v>
      </c>
      <c r="I404" s="117">
        <v>7.2171791000000001</v>
      </c>
      <c r="J404" s="117">
        <v>28.307056809999999</v>
      </c>
      <c r="K404" s="74">
        <f t="shared" si="28"/>
        <v>-0.74503957976124191</v>
      </c>
      <c r="L404" s="74">
        <f t="shared" si="29"/>
        <v>1.8000971289550143</v>
      </c>
    </row>
    <row r="405" spans="1:12" x14ac:dyDescent="0.2">
      <c r="A405" s="116" t="s">
        <v>1995</v>
      </c>
      <c r="B405" s="59" t="s">
        <v>1996</v>
      </c>
      <c r="C405" s="59" t="s">
        <v>875</v>
      </c>
      <c r="D405" s="116" t="s">
        <v>812</v>
      </c>
      <c r="E405" s="116" t="s">
        <v>212</v>
      </c>
      <c r="F405" s="117">
        <v>7.8684816799999995</v>
      </c>
      <c r="G405" s="117">
        <f>VLOOKUP(B405, 'XTF Exchange Traded Funds'!$B$7:$G$1060, 6, FALSE)</f>
        <v>2.8361991600000001</v>
      </c>
      <c r="H405" s="74">
        <f t="shared" si="27"/>
        <v>1.7743050597335341</v>
      </c>
      <c r="I405" s="117">
        <v>7.1512039100000004</v>
      </c>
      <c r="J405" s="117">
        <v>93.348769829999995</v>
      </c>
      <c r="K405" s="74">
        <f t="shared" si="28"/>
        <v>-0.92339262827969504</v>
      </c>
      <c r="L405" s="74">
        <f t="shared" si="29"/>
        <v>0.9088416546964625</v>
      </c>
    </row>
    <row r="406" spans="1:12" x14ac:dyDescent="0.2">
      <c r="A406" s="116" t="s">
        <v>1837</v>
      </c>
      <c r="B406" s="59" t="s">
        <v>12</v>
      </c>
      <c r="C406" s="59" t="s">
        <v>875</v>
      </c>
      <c r="D406" s="116" t="s">
        <v>812</v>
      </c>
      <c r="E406" s="116" t="s">
        <v>998</v>
      </c>
      <c r="F406" s="117">
        <v>4.4626037500000004</v>
      </c>
      <c r="G406" s="117">
        <f>VLOOKUP(B406, 'XTF Exchange Traded Funds'!$B$7:$G$1060, 6, FALSE)</f>
        <v>1.0636961999999999</v>
      </c>
      <c r="H406" s="74">
        <f t="shared" si="27"/>
        <v>3.195374346547446</v>
      </c>
      <c r="I406" s="117">
        <v>7.1221717</v>
      </c>
      <c r="J406" s="117">
        <v>0.92393566999999999</v>
      </c>
      <c r="K406" s="74">
        <f t="shared" si="28"/>
        <v>6.708514706440547</v>
      </c>
      <c r="L406" s="74">
        <f t="shared" si="29"/>
        <v>1.5959677576123579</v>
      </c>
    </row>
    <row r="407" spans="1:12" x14ac:dyDescent="0.2">
      <c r="A407" s="116" t="s">
        <v>2834</v>
      </c>
      <c r="B407" s="59" t="s">
        <v>1214</v>
      </c>
      <c r="C407" s="59" t="s">
        <v>870</v>
      </c>
      <c r="D407" s="116" t="s">
        <v>210</v>
      </c>
      <c r="E407" s="116" t="s">
        <v>2912</v>
      </c>
      <c r="F407" s="117">
        <v>19.880625590000001</v>
      </c>
      <c r="G407" s="117">
        <f>VLOOKUP(B407, 'XTF Exchange Traded Funds'!$B$7:$G$1060, 6, FALSE)</f>
        <v>12.536736027</v>
      </c>
      <c r="H407" s="74">
        <f t="shared" si="27"/>
        <v>0.58578959843963241</v>
      </c>
      <c r="I407" s="117">
        <v>7.11390031</v>
      </c>
      <c r="J407" s="117">
        <v>3.7117223900000003</v>
      </c>
      <c r="K407" s="74">
        <f t="shared" si="28"/>
        <v>0.91660355019169404</v>
      </c>
      <c r="L407" s="74">
        <f t="shared" si="29"/>
        <v>0.35783080757671465</v>
      </c>
    </row>
    <row r="408" spans="1:12" x14ac:dyDescent="0.2">
      <c r="A408" s="116" t="s">
        <v>1789</v>
      </c>
      <c r="B408" s="59" t="s">
        <v>595</v>
      </c>
      <c r="C408" s="59" t="s">
        <v>875</v>
      </c>
      <c r="D408" s="116" t="s">
        <v>211</v>
      </c>
      <c r="E408" s="116" t="s">
        <v>212</v>
      </c>
      <c r="F408" s="117">
        <v>6.2798515949999993</v>
      </c>
      <c r="G408" s="117">
        <f>VLOOKUP(B408, 'XTF Exchange Traded Funds'!$B$7:$G$1060, 6, FALSE)</f>
        <v>4.4735493949999992</v>
      </c>
      <c r="H408" s="74">
        <f t="shared" si="27"/>
        <v>0.40377383605484929</v>
      </c>
      <c r="I408" s="117">
        <v>7.0099170800000001</v>
      </c>
      <c r="J408" s="117">
        <v>1.3003935500000001</v>
      </c>
      <c r="K408" s="74">
        <f t="shared" si="28"/>
        <v>4.3906120035738407</v>
      </c>
      <c r="L408" s="74">
        <f t="shared" si="29"/>
        <v>1.1162552130342183</v>
      </c>
    </row>
    <row r="409" spans="1:12" x14ac:dyDescent="0.2">
      <c r="A409" s="116" t="s">
        <v>1720</v>
      </c>
      <c r="B409" s="59" t="s">
        <v>1721</v>
      </c>
      <c r="C409" s="59" t="s">
        <v>148</v>
      </c>
      <c r="D409" s="116" t="s">
        <v>812</v>
      </c>
      <c r="E409" s="116" t="s">
        <v>212</v>
      </c>
      <c r="F409" s="117">
        <v>1.2015757499999999</v>
      </c>
      <c r="G409" s="117">
        <f>VLOOKUP(B409, 'XTF Exchange Traded Funds'!$B$7:$G$1060, 6, FALSE)</f>
        <v>0.42246109000000004</v>
      </c>
      <c r="H409" s="74">
        <f t="shared" si="27"/>
        <v>1.8442282104607548</v>
      </c>
      <c r="I409" s="117">
        <v>6.8469712558608</v>
      </c>
      <c r="J409" s="117">
        <v>0.53969444999999994</v>
      </c>
      <c r="K409" s="74">
        <f t="shared" si="28"/>
        <v>11.68675498860661</v>
      </c>
      <c r="L409" s="74">
        <f t="shared" si="29"/>
        <v>5.6983267645512985</v>
      </c>
    </row>
    <row r="410" spans="1:12" x14ac:dyDescent="0.2">
      <c r="A410" s="116" t="s">
        <v>2064</v>
      </c>
      <c r="B410" s="59" t="s">
        <v>382</v>
      </c>
      <c r="C410" s="59" t="s">
        <v>871</v>
      </c>
      <c r="D410" s="116" t="s">
        <v>210</v>
      </c>
      <c r="E410" s="116" t="s">
        <v>998</v>
      </c>
      <c r="F410" s="117">
        <v>5.9690954400000003</v>
      </c>
      <c r="G410" s="117">
        <f>VLOOKUP(B410, 'XTF Exchange Traded Funds'!$B$7:$G$1060, 6, FALSE)</f>
        <v>1.4429742299999999</v>
      </c>
      <c r="H410" s="74">
        <f t="shared" si="27"/>
        <v>3.1366611515993608</v>
      </c>
      <c r="I410" s="117">
        <v>6.8451639999999996</v>
      </c>
      <c r="J410" s="117">
        <v>3.0837249600000001</v>
      </c>
      <c r="K410" s="74">
        <f t="shared" si="28"/>
        <v>1.2197712470440294</v>
      </c>
      <c r="L410" s="74">
        <f t="shared" si="29"/>
        <v>1.1467673902697726</v>
      </c>
    </row>
    <row r="411" spans="1:12" x14ac:dyDescent="0.2">
      <c r="A411" s="116" t="s">
        <v>1649</v>
      </c>
      <c r="B411" s="59" t="s">
        <v>933</v>
      </c>
      <c r="C411" s="59" t="s">
        <v>650</v>
      </c>
      <c r="D411" s="116" t="s">
        <v>210</v>
      </c>
      <c r="E411" s="116" t="s">
        <v>998</v>
      </c>
      <c r="F411" s="117">
        <v>3.8074823739999997</v>
      </c>
      <c r="G411" s="117">
        <f>VLOOKUP(B411, 'XTF Exchange Traded Funds'!$B$7:$G$1060, 6, FALSE)</f>
        <v>9.869416502</v>
      </c>
      <c r="H411" s="74">
        <f t="shared" si="27"/>
        <v>-0.61421403451476309</v>
      </c>
      <c r="I411" s="117">
        <v>6.83719184</v>
      </c>
      <c r="J411" s="117">
        <v>12.75444289</v>
      </c>
      <c r="K411" s="74">
        <f t="shared" si="28"/>
        <v>-0.46393645736101607</v>
      </c>
      <c r="L411" s="74">
        <f t="shared" si="29"/>
        <v>1.7957251454895378</v>
      </c>
    </row>
    <row r="412" spans="1:12" x14ac:dyDescent="0.2">
      <c r="A412" s="116" t="s">
        <v>2073</v>
      </c>
      <c r="B412" s="59" t="s">
        <v>1094</v>
      </c>
      <c r="C412" s="59" t="s">
        <v>871</v>
      </c>
      <c r="D412" s="116" t="s">
        <v>210</v>
      </c>
      <c r="E412" s="116" t="s">
        <v>998</v>
      </c>
      <c r="F412" s="117">
        <v>6.7355163410000003</v>
      </c>
      <c r="G412" s="117">
        <f>VLOOKUP(B412, 'XTF Exchange Traded Funds'!$B$7:$G$1060, 6, FALSE)</f>
        <v>9.9062106889999999</v>
      </c>
      <c r="H412" s="74">
        <f t="shared" si="27"/>
        <v>-0.32007136205176667</v>
      </c>
      <c r="I412" s="117">
        <v>6.76958663</v>
      </c>
      <c r="J412" s="117">
        <v>21.1386174692461</v>
      </c>
      <c r="K412" s="74">
        <f t="shared" si="28"/>
        <v>-0.67975263094434357</v>
      </c>
      <c r="L412" s="74">
        <f t="shared" si="29"/>
        <v>1.0050583039629211</v>
      </c>
    </row>
    <row r="413" spans="1:12" x14ac:dyDescent="0.2">
      <c r="A413" s="116" t="s">
        <v>1971</v>
      </c>
      <c r="B413" s="59" t="s">
        <v>1</v>
      </c>
      <c r="C413" s="59" t="s">
        <v>951</v>
      </c>
      <c r="D413" s="116" t="s">
        <v>211</v>
      </c>
      <c r="E413" s="116" t="s">
        <v>212</v>
      </c>
      <c r="F413" s="117">
        <v>0.51705350000000005</v>
      </c>
      <c r="G413" s="117">
        <f>VLOOKUP(B413, 'XTF Exchange Traded Funds'!$B$7:$G$1060, 6, FALSE)</f>
        <v>1.1650581299999998</v>
      </c>
      <c r="H413" s="74">
        <f t="shared" si="27"/>
        <v>-0.55619939753564052</v>
      </c>
      <c r="I413" s="117">
        <v>6.6867699400000005</v>
      </c>
      <c r="J413" s="117">
        <v>4.8604825099999998</v>
      </c>
      <c r="K413" s="74">
        <f t="shared" si="28"/>
        <v>0.37574200220710208</v>
      </c>
      <c r="L413" s="74">
        <f t="shared" si="29"/>
        <v>12.932452715241265</v>
      </c>
    </row>
    <row r="414" spans="1:12" x14ac:dyDescent="0.2">
      <c r="A414" s="116" t="s">
        <v>2746</v>
      </c>
      <c r="B414" s="59" t="s">
        <v>224</v>
      </c>
      <c r="C414" s="59" t="s">
        <v>650</v>
      </c>
      <c r="D414" s="116" t="s">
        <v>210</v>
      </c>
      <c r="E414" s="116" t="s">
        <v>998</v>
      </c>
      <c r="F414" s="117">
        <v>2.9538225389999999</v>
      </c>
      <c r="G414" s="117">
        <f>VLOOKUP(B414, 'XTF Exchange Traded Funds'!$B$7:$G$1060, 6, FALSE)</f>
        <v>2.854745426</v>
      </c>
      <c r="H414" s="74">
        <f t="shared" si="27"/>
        <v>3.4706111479377855E-2</v>
      </c>
      <c r="I414" s="117">
        <v>6.5993036399999996</v>
      </c>
      <c r="J414" s="117">
        <v>9.1359822699999995</v>
      </c>
      <c r="K414" s="74">
        <f t="shared" si="28"/>
        <v>-0.27765800710118937</v>
      </c>
      <c r="L414" s="74">
        <f t="shared" si="29"/>
        <v>2.2341571143384114</v>
      </c>
    </row>
    <row r="415" spans="1:12" x14ac:dyDescent="0.2">
      <c r="A415" s="116" t="s">
        <v>1712</v>
      </c>
      <c r="B415" s="59" t="s">
        <v>1713</v>
      </c>
      <c r="C415" s="59" t="s">
        <v>650</v>
      </c>
      <c r="D415" s="116" t="s">
        <v>211</v>
      </c>
      <c r="E415" s="116" t="s">
        <v>212</v>
      </c>
      <c r="F415" s="117">
        <v>5.9568578200000006</v>
      </c>
      <c r="G415" s="117">
        <f>VLOOKUP(B415, 'XTF Exchange Traded Funds'!$B$7:$G$1060, 6, FALSE)</f>
        <v>17.120723644999998</v>
      </c>
      <c r="H415" s="74">
        <f t="shared" si="27"/>
        <v>-0.6520674041871084</v>
      </c>
      <c r="I415" s="117">
        <v>6.5952985999999996</v>
      </c>
      <c r="J415" s="117">
        <v>9.6716974800000006</v>
      </c>
      <c r="K415" s="74">
        <f t="shared" si="28"/>
        <v>-0.31808262059081704</v>
      </c>
      <c r="L415" s="74">
        <f t="shared" si="29"/>
        <v>1.1071774414115525</v>
      </c>
    </row>
    <row r="416" spans="1:12" x14ac:dyDescent="0.2">
      <c r="A416" s="116" t="s">
        <v>1784</v>
      </c>
      <c r="B416" s="59" t="s">
        <v>593</v>
      </c>
      <c r="C416" s="59" t="s">
        <v>875</v>
      </c>
      <c r="D416" s="116" t="s">
        <v>211</v>
      </c>
      <c r="E416" s="116" t="s">
        <v>212</v>
      </c>
      <c r="F416" s="117">
        <v>3.6360027989999999</v>
      </c>
      <c r="G416" s="117">
        <f>VLOOKUP(B416, 'XTF Exchange Traded Funds'!$B$7:$G$1060, 6, FALSE)</f>
        <v>3.6396144800000001</v>
      </c>
      <c r="H416" s="74">
        <f t="shared" si="27"/>
        <v>-9.9232515417402301E-4</v>
      </c>
      <c r="I416" s="117">
        <v>6.5827947499999997</v>
      </c>
      <c r="J416" s="117">
        <v>4.7224379800000005</v>
      </c>
      <c r="K416" s="74">
        <f t="shared" si="28"/>
        <v>0.39393990516737265</v>
      </c>
      <c r="L416" s="74">
        <f t="shared" si="29"/>
        <v>1.8104482075235058</v>
      </c>
    </row>
    <row r="417" spans="1:12" x14ac:dyDescent="0.2">
      <c r="A417" s="116" t="s">
        <v>1606</v>
      </c>
      <c r="B417" s="59" t="s">
        <v>830</v>
      </c>
      <c r="C417" s="59" t="s">
        <v>148</v>
      </c>
      <c r="D417" s="116" t="s">
        <v>812</v>
      </c>
      <c r="E417" s="116" t="s">
        <v>212</v>
      </c>
      <c r="F417" s="117">
        <v>5.2253169599999998</v>
      </c>
      <c r="G417" s="117">
        <f>VLOOKUP(B417, 'XTF Exchange Traded Funds'!$B$7:$G$1060, 6, FALSE)</f>
        <v>4.9608199800000001</v>
      </c>
      <c r="H417" s="74">
        <f t="shared" si="27"/>
        <v>5.3317189711850732E-2</v>
      </c>
      <c r="I417" s="117">
        <v>6.5787740599999998</v>
      </c>
      <c r="J417" s="117">
        <v>6.1854919600000002</v>
      </c>
      <c r="K417" s="74">
        <f t="shared" si="28"/>
        <v>6.3581377607998535E-2</v>
      </c>
      <c r="L417" s="74">
        <f t="shared" si="29"/>
        <v>1.2590191390035792</v>
      </c>
    </row>
    <row r="418" spans="1:12" x14ac:dyDescent="0.2">
      <c r="A418" s="116" t="s">
        <v>2607</v>
      </c>
      <c r="B418" s="59" t="s">
        <v>559</v>
      </c>
      <c r="C418" s="59" t="s">
        <v>876</v>
      </c>
      <c r="D418" s="116" t="s">
        <v>210</v>
      </c>
      <c r="E418" s="116" t="s">
        <v>998</v>
      </c>
      <c r="F418" s="117">
        <v>6.0297129999999997E-2</v>
      </c>
      <c r="G418" s="117">
        <f>VLOOKUP(B418, 'XTF Exchange Traded Funds'!$B$7:$G$1060, 6, FALSE)</f>
        <v>1.0040720649999999</v>
      </c>
      <c r="H418" s="74">
        <f t="shared" si="27"/>
        <v>-0.93994740805780708</v>
      </c>
      <c r="I418" s="117">
        <v>6.5231011900000002</v>
      </c>
      <c r="J418" s="117">
        <v>0</v>
      </c>
      <c r="K418" s="74" t="str">
        <f t="shared" si="28"/>
        <v/>
      </c>
      <c r="L418" s="74" t="str">
        <f t="shared" si="29"/>
        <v/>
      </c>
    </row>
    <row r="419" spans="1:12" x14ac:dyDescent="0.2">
      <c r="A419" s="116" t="s">
        <v>1786</v>
      </c>
      <c r="B419" s="59" t="s">
        <v>1564</v>
      </c>
      <c r="C419" s="59" t="s">
        <v>875</v>
      </c>
      <c r="D419" s="116" t="s">
        <v>812</v>
      </c>
      <c r="E419" s="116" t="s">
        <v>212</v>
      </c>
      <c r="F419" s="117">
        <v>1.9350653899999999</v>
      </c>
      <c r="G419" s="117">
        <f>VLOOKUP(B419, 'XTF Exchange Traded Funds'!$B$7:$G$1060, 6, FALSE)</f>
        <v>3.1539455699999999</v>
      </c>
      <c r="H419" s="74">
        <f t="shared" si="27"/>
        <v>-0.38646202128339202</v>
      </c>
      <c r="I419" s="117">
        <v>6.3411779400000006</v>
      </c>
      <c r="J419" s="117">
        <v>0</v>
      </c>
      <c r="K419" s="74" t="str">
        <f t="shared" si="28"/>
        <v/>
      </c>
      <c r="L419" s="74">
        <f t="shared" si="29"/>
        <v>3.2769838025990432</v>
      </c>
    </row>
    <row r="420" spans="1:12" x14ac:dyDescent="0.2">
      <c r="A420" s="116" t="s">
        <v>1888</v>
      </c>
      <c r="B420" s="59" t="s">
        <v>1889</v>
      </c>
      <c r="C420" s="59" t="s">
        <v>148</v>
      </c>
      <c r="D420" s="116" t="s">
        <v>812</v>
      </c>
      <c r="E420" s="116" t="s">
        <v>212</v>
      </c>
      <c r="F420" s="117">
        <v>3.6171189700000004</v>
      </c>
      <c r="G420" s="117">
        <f>VLOOKUP(B420, 'XTF Exchange Traded Funds'!$B$7:$G$1060, 6, FALSE)</f>
        <v>9.2043966199999989</v>
      </c>
      <c r="H420" s="74">
        <f t="shared" si="27"/>
        <v>-0.60702269585597235</v>
      </c>
      <c r="I420" s="117">
        <v>6.33637345</v>
      </c>
      <c r="J420" s="117">
        <v>63.180584200000006</v>
      </c>
      <c r="K420" s="74">
        <f t="shared" si="28"/>
        <v>-0.89971011616571916</v>
      </c>
      <c r="L420" s="74">
        <f t="shared" si="29"/>
        <v>1.7517735807290848</v>
      </c>
    </row>
    <row r="421" spans="1:12" x14ac:dyDescent="0.2">
      <c r="A421" s="116" t="s">
        <v>1892</v>
      </c>
      <c r="B421" s="59" t="s">
        <v>1893</v>
      </c>
      <c r="C421" s="59" t="s">
        <v>148</v>
      </c>
      <c r="D421" s="116" t="s">
        <v>812</v>
      </c>
      <c r="E421" s="116" t="s">
        <v>212</v>
      </c>
      <c r="F421" s="117">
        <v>3.2923432900000003</v>
      </c>
      <c r="G421" s="117">
        <f>VLOOKUP(B421, 'XTF Exchange Traded Funds'!$B$7:$G$1060, 6, FALSE)</f>
        <v>0.44420791999999998</v>
      </c>
      <c r="H421" s="74">
        <f t="shared" si="27"/>
        <v>6.4117167699306226</v>
      </c>
      <c r="I421" s="117">
        <v>6.3306613497495503</v>
      </c>
      <c r="J421" s="117">
        <v>0</v>
      </c>
      <c r="K421" s="74" t="str">
        <f t="shared" si="28"/>
        <v/>
      </c>
      <c r="L421" s="74">
        <f t="shared" si="29"/>
        <v>1.9228436381400402</v>
      </c>
    </row>
    <row r="422" spans="1:12" x14ac:dyDescent="0.2">
      <c r="A422" s="116" t="s">
        <v>1926</v>
      </c>
      <c r="B422" s="59" t="s">
        <v>1927</v>
      </c>
      <c r="C422" s="59" t="s">
        <v>273</v>
      </c>
      <c r="D422" s="116" t="s">
        <v>211</v>
      </c>
      <c r="E422" s="116" t="s">
        <v>212</v>
      </c>
      <c r="F422" s="117">
        <v>5.7147615849999998</v>
      </c>
      <c r="G422" s="117">
        <f>VLOOKUP(B422, 'XTF Exchange Traded Funds'!$B$7:$G$1060, 6, FALSE)</f>
        <v>8.654501634999999</v>
      </c>
      <c r="H422" s="74">
        <f t="shared" si="27"/>
        <v>-0.33967756596304577</v>
      </c>
      <c r="I422" s="117">
        <v>6.3157131699999995</v>
      </c>
      <c r="J422" s="117">
        <v>0.72274247000000003</v>
      </c>
      <c r="K422" s="74">
        <f t="shared" si="28"/>
        <v>7.7385388740196763</v>
      </c>
      <c r="L422" s="74">
        <f t="shared" si="29"/>
        <v>1.1051577701119442</v>
      </c>
    </row>
    <row r="423" spans="1:12" x14ac:dyDescent="0.2">
      <c r="A423" s="116" t="s">
        <v>2249</v>
      </c>
      <c r="B423" s="59" t="s">
        <v>116</v>
      </c>
      <c r="C423" s="59" t="s">
        <v>650</v>
      </c>
      <c r="D423" s="116" t="s">
        <v>210</v>
      </c>
      <c r="E423" s="116" t="s">
        <v>998</v>
      </c>
      <c r="F423" s="117">
        <v>1.60190224</v>
      </c>
      <c r="G423" s="117">
        <f>VLOOKUP(B423, 'XTF Exchange Traded Funds'!$B$7:$G$1060, 6, FALSE)</f>
        <v>2.1454022000000004</v>
      </c>
      <c r="H423" s="74">
        <f t="shared" si="27"/>
        <v>-0.25333243342437151</v>
      </c>
      <c r="I423" s="117">
        <v>6.2173006100000006</v>
      </c>
      <c r="J423" s="117">
        <v>1.4829925100000001</v>
      </c>
      <c r="K423" s="74">
        <f t="shared" si="28"/>
        <v>3.1924018955429521</v>
      </c>
      <c r="L423" s="74">
        <f t="shared" si="29"/>
        <v>3.8811985243244309</v>
      </c>
    </row>
    <row r="424" spans="1:12" x14ac:dyDescent="0.2">
      <c r="A424" s="116" t="s">
        <v>2036</v>
      </c>
      <c r="B424" s="59" t="s">
        <v>250</v>
      </c>
      <c r="C424" s="59" t="s">
        <v>871</v>
      </c>
      <c r="D424" s="116" t="s">
        <v>210</v>
      </c>
      <c r="E424" s="116" t="s">
        <v>998</v>
      </c>
      <c r="F424" s="117">
        <v>7.9588831190000002</v>
      </c>
      <c r="G424" s="117">
        <f>VLOOKUP(B424, 'XTF Exchange Traded Funds'!$B$7:$G$1060, 6, FALSE)</f>
        <v>0.68221008200000011</v>
      </c>
      <c r="H424" s="74">
        <f t="shared" si="27"/>
        <v>10.666322924556249</v>
      </c>
      <c r="I424" s="117">
        <v>6.2106649999999997</v>
      </c>
      <c r="J424" s="117">
        <v>1.4170951399999998</v>
      </c>
      <c r="K424" s="74">
        <f t="shared" si="28"/>
        <v>3.3826732762628771</v>
      </c>
      <c r="L424" s="74">
        <f t="shared" si="29"/>
        <v>0.78034378783292691</v>
      </c>
    </row>
    <row r="425" spans="1:12" x14ac:dyDescent="0.2">
      <c r="A425" s="116" t="s">
        <v>1695</v>
      </c>
      <c r="B425" s="59" t="s">
        <v>970</v>
      </c>
      <c r="C425" s="59" t="s">
        <v>650</v>
      </c>
      <c r="D425" s="116" t="s">
        <v>210</v>
      </c>
      <c r="E425" s="116" t="s">
        <v>998</v>
      </c>
      <c r="F425" s="117">
        <v>0.50406013000000005</v>
      </c>
      <c r="G425" s="117">
        <f>VLOOKUP(B425, 'XTF Exchange Traded Funds'!$B$7:$G$1060, 6, FALSE)</f>
        <v>1.0776333570000001</v>
      </c>
      <c r="H425" s="74">
        <f t="shared" si="27"/>
        <v>-0.53225266578306185</v>
      </c>
      <c r="I425" s="117">
        <v>6.20050363</v>
      </c>
      <c r="J425" s="117">
        <v>42.706509459999999</v>
      </c>
      <c r="K425" s="74">
        <f t="shared" si="28"/>
        <v>-0.85481127564856241</v>
      </c>
      <c r="L425" s="74">
        <f t="shared" si="29"/>
        <v>12.301118975626974</v>
      </c>
    </row>
    <row r="426" spans="1:12" x14ac:dyDescent="0.2">
      <c r="A426" s="116" t="s">
        <v>2608</v>
      </c>
      <c r="B426" s="59" t="s">
        <v>1453</v>
      </c>
      <c r="C426" s="59" t="s">
        <v>876</v>
      </c>
      <c r="D426" s="116" t="s">
        <v>211</v>
      </c>
      <c r="E426" s="116" t="s">
        <v>998</v>
      </c>
      <c r="F426" s="117">
        <v>4.2848749999999998E-2</v>
      </c>
      <c r="G426" s="117">
        <f>VLOOKUP(B426, 'XTF Exchange Traded Funds'!$B$7:$G$1060, 6, FALSE)</f>
        <v>0.11525462</v>
      </c>
      <c r="H426" s="74">
        <f t="shared" si="27"/>
        <v>-0.62822531539299686</v>
      </c>
      <c r="I426" s="117">
        <v>6.1953170000000002</v>
      </c>
      <c r="J426" s="117">
        <v>0</v>
      </c>
      <c r="K426" s="74" t="str">
        <f t="shared" si="28"/>
        <v/>
      </c>
      <c r="L426" s="74" t="str">
        <f t="shared" si="29"/>
        <v/>
      </c>
    </row>
    <row r="427" spans="1:12" x14ac:dyDescent="0.2">
      <c r="A427" s="116" t="s">
        <v>2939</v>
      </c>
      <c r="B427" s="59" t="s">
        <v>2940</v>
      </c>
      <c r="C427" s="59" t="s">
        <v>875</v>
      </c>
      <c r="D427" s="116" t="s">
        <v>812</v>
      </c>
      <c r="E427" s="116" t="s">
        <v>212</v>
      </c>
      <c r="F427" s="117">
        <v>1.0947533890000001</v>
      </c>
      <c r="G427" s="117">
        <f>VLOOKUP(B427, 'XTF Exchange Traded Funds'!$B$7:$G$1060, 6, FALSE)</f>
        <v>6.8056412300000009</v>
      </c>
      <c r="H427" s="74">
        <f t="shared" si="27"/>
        <v>-0.83914030258101047</v>
      </c>
      <c r="I427" s="117">
        <v>6.1805707500000002</v>
      </c>
      <c r="J427" s="117">
        <v>1.0915701200000001</v>
      </c>
      <c r="K427" s="74">
        <f t="shared" si="28"/>
        <v>4.6620922804299552</v>
      </c>
      <c r="L427" s="74">
        <f t="shared" si="29"/>
        <v>5.6456283324645637</v>
      </c>
    </row>
    <row r="428" spans="1:12" x14ac:dyDescent="0.2">
      <c r="A428" s="116" t="s">
        <v>2399</v>
      </c>
      <c r="B428" s="59" t="s">
        <v>201</v>
      </c>
      <c r="C428" s="59" t="s">
        <v>870</v>
      </c>
      <c r="D428" s="116" t="s">
        <v>210</v>
      </c>
      <c r="E428" s="116" t="s">
        <v>2912</v>
      </c>
      <c r="F428" s="117">
        <v>0.27697809999999995</v>
      </c>
      <c r="G428" s="117">
        <f>VLOOKUP(B428, 'XTF Exchange Traded Funds'!$B$7:$G$1060, 6, FALSE)</f>
        <v>0.13441689000000001</v>
      </c>
      <c r="H428" s="74">
        <f t="shared" si="27"/>
        <v>1.0605900047233643</v>
      </c>
      <c r="I428" s="117">
        <v>6.1520767899999997</v>
      </c>
      <c r="J428" s="117">
        <v>6.2545513499999998</v>
      </c>
      <c r="K428" s="74">
        <f t="shared" si="28"/>
        <v>-1.638399851014094E-2</v>
      </c>
      <c r="L428" s="74">
        <f t="shared" si="29"/>
        <v>22.211419567106571</v>
      </c>
    </row>
    <row r="429" spans="1:12" x14ac:dyDescent="0.2">
      <c r="A429" s="116" t="s">
        <v>2273</v>
      </c>
      <c r="B429" s="59" t="s">
        <v>105</v>
      </c>
      <c r="C429" s="59" t="s">
        <v>650</v>
      </c>
      <c r="D429" s="116" t="s">
        <v>210</v>
      </c>
      <c r="E429" s="116" t="s">
        <v>998</v>
      </c>
      <c r="F429" s="117">
        <v>1.6225235730000001</v>
      </c>
      <c r="G429" s="117">
        <f>VLOOKUP(B429, 'XTF Exchange Traded Funds'!$B$7:$G$1060, 6, FALSE)</f>
        <v>2.4677784249999997</v>
      </c>
      <c r="H429" s="74">
        <f t="shared" si="27"/>
        <v>-0.34251650935800682</v>
      </c>
      <c r="I429" s="117">
        <v>6.1434944400000004</v>
      </c>
      <c r="J429" s="117">
        <v>0.40310021999999995</v>
      </c>
      <c r="K429" s="74">
        <f t="shared" si="28"/>
        <v>14.240612967167324</v>
      </c>
      <c r="L429" s="74">
        <f t="shared" si="29"/>
        <v>3.7863822395140021</v>
      </c>
    </row>
    <row r="430" spans="1:12" x14ac:dyDescent="0.2">
      <c r="A430" s="116" t="s">
        <v>2850</v>
      </c>
      <c r="B430" s="59" t="s">
        <v>1573</v>
      </c>
      <c r="C430" s="59" t="s">
        <v>650</v>
      </c>
      <c r="D430" s="116" t="s">
        <v>211</v>
      </c>
      <c r="E430" s="116" t="s">
        <v>998</v>
      </c>
      <c r="F430" s="117">
        <v>3.116815457</v>
      </c>
      <c r="G430" s="117">
        <f>VLOOKUP(B430, 'XTF Exchange Traded Funds'!$B$7:$G$1060, 6, FALSE)</f>
        <v>8.0896812310000001</v>
      </c>
      <c r="H430" s="74">
        <f t="shared" si="27"/>
        <v>-0.61471714793208032</v>
      </c>
      <c r="I430" s="117">
        <v>6.1322815300000002</v>
      </c>
      <c r="J430" s="117">
        <v>11.39152621</v>
      </c>
      <c r="K430" s="74">
        <f t="shared" si="28"/>
        <v>-0.46168042657736197</v>
      </c>
      <c r="L430" s="74">
        <f t="shared" si="29"/>
        <v>1.9674830334364581</v>
      </c>
    </row>
    <row r="431" spans="1:12" x14ac:dyDescent="0.2">
      <c r="A431" s="116" t="s">
        <v>2804</v>
      </c>
      <c r="B431" s="59" t="s">
        <v>2811</v>
      </c>
      <c r="C431" s="59" t="s">
        <v>875</v>
      </c>
      <c r="D431" s="116" t="s">
        <v>211</v>
      </c>
      <c r="E431" s="116" t="s">
        <v>998</v>
      </c>
      <c r="F431" s="117">
        <v>2.3978493400000001</v>
      </c>
      <c r="G431" s="117">
        <f>VLOOKUP(B431, 'XTF Exchange Traded Funds'!$B$7:$G$1060, 6, FALSE)</f>
        <v>1.3493263999999998</v>
      </c>
      <c r="H431" s="74">
        <f t="shared" si="27"/>
        <v>0.77707138910199958</v>
      </c>
      <c r="I431" s="117">
        <v>6.1073281399999999</v>
      </c>
      <c r="J431" s="117">
        <v>4.5544694200000002</v>
      </c>
      <c r="K431" s="74">
        <f t="shared" si="28"/>
        <v>0.34095271628808077</v>
      </c>
      <c r="L431" s="74">
        <f t="shared" si="29"/>
        <v>2.5470024484524116</v>
      </c>
    </row>
    <row r="432" spans="1:12" x14ac:dyDescent="0.2">
      <c r="A432" s="116" t="s">
        <v>2157</v>
      </c>
      <c r="B432" s="59" t="s">
        <v>400</v>
      </c>
      <c r="C432" s="59" t="s">
        <v>875</v>
      </c>
      <c r="D432" s="116" t="s">
        <v>211</v>
      </c>
      <c r="E432" s="116" t="s">
        <v>212</v>
      </c>
      <c r="F432" s="117">
        <v>7.5315178550000006</v>
      </c>
      <c r="G432" s="117">
        <f>VLOOKUP(B432, 'XTF Exchange Traded Funds'!$B$7:$G$1060, 6, FALSE)</f>
        <v>6.5506506490000005</v>
      </c>
      <c r="H432" s="74">
        <f t="shared" si="27"/>
        <v>0.14973584435459641</v>
      </c>
      <c r="I432" s="117">
        <v>6.0822818400000003</v>
      </c>
      <c r="J432" s="117">
        <v>2.52218936</v>
      </c>
      <c r="K432" s="74">
        <f t="shared" si="28"/>
        <v>1.411508801226566</v>
      </c>
      <c r="L432" s="74">
        <f t="shared" si="29"/>
        <v>0.80757716533356072</v>
      </c>
    </row>
    <row r="433" spans="1:12" x14ac:dyDescent="0.2">
      <c r="A433" s="116" t="s">
        <v>1829</v>
      </c>
      <c r="B433" s="59" t="s">
        <v>1328</v>
      </c>
      <c r="C433" s="59" t="s">
        <v>875</v>
      </c>
      <c r="D433" s="116" t="s">
        <v>812</v>
      </c>
      <c r="E433" s="116" t="s">
        <v>212</v>
      </c>
      <c r="F433" s="117">
        <v>0.26425278999999996</v>
      </c>
      <c r="G433" s="117">
        <f>VLOOKUP(B433, 'XTF Exchange Traded Funds'!$B$7:$G$1060, 6, FALSE)</f>
        <v>1.6009269399999999</v>
      </c>
      <c r="H433" s="74">
        <f t="shared" si="27"/>
        <v>-0.83493763306900193</v>
      </c>
      <c r="I433" s="117">
        <v>6.0537165799999997</v>
      </c>
      <c r="J433" s="117">
        <v>3.1717261699999999</v>
      </c>
      <c r="K433" s="74">
        <f t="shared" si="28"/>
        <v>0.90865044948063711</v>
      </c>
      <c r="L433" s="74">
        <f t="shared" si="29"/>
        <v>22.908808569249167</v>
      </c>
    </row>
    <row r="434" spans="1:12" x14ac:dyDescent="0.2">
      <c r="A434" s="116" t="s">
        <v>1646</v>
      </c>
      <c r="B434" s="59" t="s">
        <v>886</v>
      </c>
      <c r="C434" s="59" t="s">
        <v>650</v>
      </c>
      <c r="D434" s="116" t="s">
        <v>210</v>
      </c>
      <c r="E434" s="116" t="s">
        <v>998</v>
      </c>
      <c r="F434" s="117">
        <v>5.2616562120000001</v>
      </c>
      <c r="G434" s="117">
        <f>VLOOKUP(B434, 'XTF Exchange Traded Funds'!$B$7:$G$1060, 6, FALSE)</f>
        <v>2.1342420520000003</v>
      </c>
      <c r="H434" s="74">
        <f t="shared" si="27"/>
        <v>1.4653512037537153</v>
      </c>
      <c r="I434" s="117">
        <v>5.9655516399999993</v>
      </c>
      <c r="J434" s="117">
        <v>1.26014537</v>
      </c>
      <c r="K434" s="74">
        <f t="shared" si="28"/>
        <v>3.7340186156459065</v>
      </c>
      <c r="L434" s="74">
        <f t="shared" si="29"/>
        <v>1.1337783009073568</v>
      </c>
    </row>
    <row r="435" spans="1:12" x14ac:dyDescent="0.2">
      <c r="A435" s="116" t="s">
        <v>2314</v>
      </c>
      <c r="B435" s="59" t="s">
        <v>140</v>
      </c>
      <c r="C435" s="59" t="s">
        <v>650</v>
      </c>
      <c r="D435" s="116" t="s">
        <v>210</v>
      </c>
      <c r="E435" s="116" t="s">
        <v>998</v>
      </c>
      <c r="F435" s="117">
        <v>2.0317848999999999</v>
      </c>
      <c r="G435" s="117">
        <f>VLOOKUP(B435, 'XTF Exchange Traded Funds'!$B$7:$G$1060, 6, FALSE)</f>
        <v>2.9056240000000001E-2</v>
      </c>
      <c r="H435" s="74">
        <f t="shared" si="27"/>
        <v>68.925940176705581</v>
      </c>
      <c r="I435" s="117">
        <v>5.9105917000000003</v>
      </c>
      <c r="J435" s="117">
        <v>53.513869200000002</v>
      </c>
      <c r="K435" s="74">
        <f t="shared" si="28"/>
        <v>-0.88955028316285523</v>
      </c>
      <c r="L435" s="74">
        <f t="shared" si="29"/>
        <v>2.9090637005915343</v>
      </c>
    </row>
    <row r="436" spans="1:12" x14ac:dyDescent="0.2">
      <c r="A436" s="116" t="s">
        <v>1766</v>
      </c>
      <c r="B436" s="59" t="s">
        <v>831</v>
      </c>
      <c r="C436" s="59" t="s">
        <v>875</v>
      </c>
      <c r="D436" s="116" t="s">
        <v>211</v>
      </c>
      <c r="E436" s="116" t="s">
        <v>998</v>
      </c>
      <c r="F436" s="117">
        <v>4.7718632999999997</v>
      </c>
      <c r="G436" s="117">
        <f>VLOOKUP(B436, 'XTF Exchange Traded Funds'!$B$7:$G$1060, 6, FALSE)</f>
        <v>3.6875426600000001</v>
      </c>
      <c r="H436" s="74">
        <f t="shared" si="27"/>
        <v>0.29404965310964015</v>
      </c>
      <c r="I436" s="117">
        <v>5.90533968</v>
      </c>
      <c r="J436" s="117">
        <v>5.9737811699999996</v>
      </c>
      <c r="K436" s="74">
        <f t="shared" si="28"/>
        <v>-1.145697976747273E-2</v>
      </c>
      <c r="L436" s="74">
        <f t="shared" si="29"/>
        <v>1.2375332880973351</v>
      </c>
    </row>
    <row r="437" spans="1:12" x14ac:dyDescent="0.2">
      <c r="A437" s="116" t="s">
        <v>2728</v>
      </c>
      <c r="B437" s="59" t="s">
        <v>2023</v>
      </c>
      <c r="C437" s="59" t="s">
        <v>1897</v>
      </c>
      <c r="D437" s="116" t="s">
        <v>210</v>
      </c>
      <c r="E437" s="116" t="s">
        <v>212</v>
      </c>
      <c r="F437" s="117">
        <v>4.9691749700000001</v>
      </c>
      <c r="G437" s="117">
        <f>VLOOKUP(B437, 'XTF Exchange Traded Funds'!$B$7:$G$1060, 6, FALSE)</f>
        <v>6.0414298300000002</v>
      </c>
      <c r="H437" s="74">
        <f t="shared" si="27"/>
        <v>-0.17748362393873907</v>
      </c>
      <c r="I437" s="117">
        <v>5.9037392799999999</v>
      </c>
      <c r="J437" s="117">
        <v>21.018027</v>
      </c>
      <c r="K437" s="74">
        <f t="shared" si="28"/>
        <v>-0.71911068151163759</v>
      </c>
      <c r="L437" s="74">
        <f t="shared" si="29"/>
        <v>1.1880723290369468</v>
      </c>
    </row>
    <row r="438" spans="1:12" x14ac:dyDescent="0.2">
      <c r="A438" s="116" t="s">
        <v>3251</v>
      </c>
      <c r="B438" s="59" t="s">
        <v>3252</v>
      </c>
      <c r="C438" s="59" t="s">
        <v>870</v>
      </c>
      <c r="D438" s="116" t="s">
        <v>210</v>
      </c>
      <c r="E438" s="116" t="s">
        <v>998</v>
      </c>
      <c r="F438" s="117">
        <v>0.18205654000000002</v>
      </c>
      <c r="G438" s="117">
        <f>VLOOKUP(B438, 'XTF Exchange Traded Funds'!$B$7:$G$1060, 6, FALSE)</f>
        <v>0.95967367000000003</v>
      </c>
      <c r="H438" s="74">
        <f t="shared" si="27"/>
        <v>-0.81029328438280479</v>
      </c>
      <c r="I438" s="117">
        <v>5.8211532500000001</v>
      </c>
      <c r="J438" s="117">
        <v>0.25449778000000001</v>
      </c>
      <c r="K438" s="74">
        <f t="shared" si="28"/>
        <v>21.87310030759404</v>
      </c>
      <c r="L438" s="74">
        <f t="shared" si="29"/>
        <v>31.974425362582412</v>
      </c>
    </row>
    <row r="439" spans="1:12" x14ac:dyDescent="0.2">
      <c r="A439" s="116" t="s">
        <v>2058</v>
      </c>
      <c r="B439" s="59" t="s">
        <v>379</v>
      </c>
      <c r="C439" s="59" t="s">
        <v>871</v>
      </c>
      <c r="D439" s="116" t="s">
        <v>210</v>
      </c>
      <c r="E439" s="116" t="s">
        <v>998</v>
      </c>
      <c r="F439" s="117">
        <v>2.5927665180000004</v>
      </c>
      <c r="G439" s="117">
        <f>VLOOKUP(B439, 'XTF Exchange Traded Funds'!$B$7:$G$1060, 6, FALSE)</f>
        <v>2.5387925060000001</v>
      </c>
      <c r="H439" s="74">
        <f t="shared" si="27"/>
        <v>2.1259717709281922E-2</v>
      </c>
      <c r="I439" s="117">
        <v>5.78327715</v>
      </c>
      <c r="J439" s="117">
        <v>0</v>
      </c>
      <c r="K439" s="74" t="str">
        <f t="shared" si="28"/>
        <v/>
      </c>
      <c r="L439" s="74">
        <f t="shared" si="29"/>
        <v>2.2305429778771924</v>
      </c>
    </row>
    <row r="440" spans="1:12" x14ac:dyDescent="0.2">
      <c r="A440" s="116" t="s">
        <v>2259</v>
      </c>
      <c r="B440" s="59" t="s">
        <v>143</v>
      </c>
      <c r="C440" s="59" t="s">
        <v>650</v>
      </c>
      <c r="D440" s="116" t="s">
        <v>210</v>
      </c>
      <c r="E440" s="116" t="s">
        <v>998</v>
      </c>
      <c r="F440" s="117">
        <v>2.3715442799999997</v>
      </c>
      <c r="G440" s="117">
        <f>VLOOKUP(B440, 'XTF Exchange Traded Funds'!$B$7:$G$1060, 6, FALSE)</f>
        <v>3.3735380199999998</v>
      </c>
      <c r="H440" s="74">
        <f t="shared" si="27"/>
        <v>-0.29701569511287151</v>
      </c>
      <c r="I440" s="117">
        <v>5.7091192800000004</v>
      </c>
      <c r="J440" s="117">
        <v>5.1803505000000003</v>
      </c>
      <c r="K440" s="74">
        <f t="shared" si="28"/>
        <v>0.10207200844807707</v>
      </c>
      <c r="L440" s="74">
        <f t="shared" si="29"/>
        <v>2.4073424764390237</v>
      </c>
    </row>
    <row r="441" spans="1:12" x14ac:dyDescent="0.2">
      <c r="A441" s="116" t="s">
        <v>1879</v>
      </c>
      <c r="B441" s="59" t="s">
        <v>27</v>
      </c>
      <c r="C441" s="59" t="s">
        <v>1861</v>
      </c>
      <c r="D441" s="116" t="s">
        <v>211</v>
      </c>
      <c r="E441" s="116" t="s">
        <v>212</v>
      </c>
      <c r="F441" s="117">
        <v>7.910766315</v>
      </c>
      <c r="G441" s="117">
        <f>VLOOKUP(B441, 'XTF Exchange Traded Funds'!$B$7:$G$1060, 6, FALSE)</f>
        <v>0.86300473400000011</v>
      </c>
      <c r="H441" s="74">
        <f t="shared" si="27"/>
        <v>8.1665387260784126</v>
      </c>
      <c r="I441" s="117">
        <v>5.7030880999999995</v>
      </c>
      <c r="J441" s="117">
        <v>3.5062E-4</v>
      </c>
      <c r="K441" s="74" t="str">
        <f t="shared" si="28"/>
        <v/>
      </c>
      <c r="L441" s="74">
        <f t="shared" si="29"/>
        <v>0.72092738843594562</v>
      </c>
    </row>
    <row r="442" spans="1:12" x14ac:dyDescent="0.2">
      <c r="A442" s="116" t="s">
        <v>2483</v>
      </c>
      <c r="B442" s="59" t="s">
        <v>2484</v>
      </c>
      <c r="C442" s="59" t="s">
        <v>148</v>
      </c>
      <c r="D442" s="116" t="s">
        <v>812</v>
      </c>
      <c r="E442" s="116" t="s">
        <v>998</v>
      </c>
      <c r="F442" s="117">
        <v>0.65496394999999996</v>
      </c>
      <c r="G442" s="117">
        <f>VLOOKUP(B442, 'XTF Exchange Traded Funds'!$B$7:$G$1060, 6, FALSE)</f>
        <v>0.22345666</v>
      </c>
      <c r="H442" s="74">
        <f t="shared" si="27"/>
        <v>1.9310558476977144</v>
      </c>
      <c r="I442" s="117">
        <v>5.6830242236582498</v>
      </c>
      <c r="J442" s="117">
        <v>8.6482609933568497</v>
      </c>
      <c r="K442" s="74">
        <f t="shared" si="28"/>
        <v>-0.34287086987503534</v>
      </c>
      <c r="L442" s="74">
        <f t="shared" si="29"/>
        <v>8.6768504184974606</v>
      </c>
    </row>
    <row r="443" spans="1:12" x14ac:dyDescent="0.2">
      <c r="A443" s="116" t="s">
        <v>1617</v>
      </c>
      <c r="B443" s="59" t="s">
        <v>826</v>
      </c>
      <c r="C443" s="59" t="s">
        <v>148</v>
      </c>
      <c r="D443" s="116" t="s">
        <v>812</v>
      </c>
      <c r="E443" s="116" t="s">
        <v>998</v>
      </c>
      <c r="F443" s="117">
        <v>8.1976302899999993</v>
      </c>
      <c r="G443" s="117">
        <f>VLOOKUP(B443, 'XTF Exchange Traded Funds'!$B$7:$G$1060, 6, FALSE)</f>
        <v>5.3348989299999996</v>
      </c>
      <c r="H443" s="74">
        <f t="shared" si="27"/>
        <v>0.53660461005209714</v>
      </c>
      <c r="I443" s="117">
        <v>5.6757860899999999</v>
      </c>
      <c r="J443" s="117">
        <v>8.4626078099999997</v>
      </c>
      <c r="K443" s="74">
        <f t="shared" si="28"/>
        <v>-0.32931004042357959</v>
      </c>
      <c r="L443" s="74">
        <f t="shared" si="29"/>
        <v>0.69236912244306648</v>
      </c>
    </row>
    <row r="444" spans="1:12" x14ac:dyDescent="0.2">
      <c r="A444" s="116" t="s">
        <v>2070</v>
      </c>
      <c r="B444" s="59" t="s">
        <v>214</v>
      </c>
      <c r="C444" s="59" t="s">
        <v>871</v>
      </c>
      <c r="D444" s="116" t="s">
        <v>210</v>
      </c>
      <c r="E444" s="116" t="s">
        <v>998</v>
      </c>
      <c r="F444" s="117">
        <v>0.78447283999999995</v>
      </c>
      <c r="G444" s="117">
        <f>VLOOKUP(B444, 'XTF Exchange Traded Funds'!$B$7:$G$1060, 6, FALSE)</f>
        <v>1.668593666</v>
      </c>
      <c r="H444" s="74">
        <f t="shared" si="27"/>
        <v>-0.52985987182813632</v>
      </c>
      <c r="I444" s="117">
        <v>5.4503718299999999</v>
      </c>
      <c r="J444" s="117">
        <v>2.8360112900000001</v>
      </c>
      <c r="K444" s="74">
        <f t="shared" si="28"/>
        <v>0.92184419336356016</v>
      </c>
      <c r="L444" s="74">
        <f t="shared" si="29"/>
        <v>6.9478145731597287</v>
      </c>
    </row>
    <row r="445" spans="1:12" x14ac:dyDescent="0.2">
      <c r="A445" s="116" t="s">
        <v>1698</v>
      </c>
      <c r="B445" s="59" t="s">
        <v>967</v>
      </c>
      <c r="C445" s="59" t="s">
        <v>650</v>
      </c>
      <c r="D445" s="116" t="s">
        <v>210</v>
      </c>
      <c r="E445" s="116" t="s">
        <v>998</v>
      </c>
      <c r="F445" s="117">
        <v>6.7786240000000011E-2</v>
      </c>
      <c r="G445" s="117">
        <f>VLOOKUP(B445, 'XTF Exchange Traded Funds'!$B$7:$G$1060, 6, FALSE)</f>
        <v>1.9683859000000001E-2</v>
      </c>
      <c r="H445" s="74">
        <f t="shared" si="27"/>
        <v>2.4437474887419182</v>
      </c>
      <c r="I445" s="117">
        <v>5.4398668600000004</v>
      </c>
      <c r="J445" s="117">
        <v>2.1253400000000003E-3</v>
      </c>
      <c r="K445" s="74" t="str">
        <f t="shared" si="28"/>
        <v/>
      </c>
      <c r="L445" s="74">
        <f t="shared" si="29"/>
        <v>80.250311272612251</v>
      </c>
    </row>
    <row r="446" spans="1:12" x14ac:dyDescent="0.2">
      <c r="A446" s="116" t="s">
        <v>2268</v>
      </c>
      <c r="B446" s="59" t="s">
        <v>1207</v>
      </c>
      <c r="C446" s="59" t="s">
        <v>872</v>
      </c>
      <c r="D446" s="116" t="s">
        <v>210</v>
      </c>
      <c r="E446" s="116" t="s">
        <v>998</v>
      </c>
      <c r="F446" s="117">
        <v>7.3937710299999999</v>
      </c>
      <c r="G446" s="117">
        <f>VLOOKUP(B446, 'XTF Exchange Traded Funds'!$B$7:$G$1060, 6, FALSE)</f>
        <v>2.1237088700000002</v>
      </c>
      <c r="H446" s="74">
        <f t="shared" si="27"/>
        <v>2.4815370102965191</v>
      </c>
      <c r="I446" s="117">
        <v>5.4252714199999996</v>
      </c>
      <c r="J446" s="117">
        <v>5.2205543700000003</v>
      </c>
      <c r="K446" s="74">
        <f t="shared" si="28"/>
        <v>3.9213661134612332E-2</v>
      </c>
      <c r="L446" s="74">
        <f t="shared" si="29"/>
        <v>0.73376243299760391</v>
      </c>
    </row>
    <row r="447" spans="1:12" x14ac:dyDescent="0.2">
      <c r="A447" s="116" t="s">
        <v>2044</v>
      </c>
      <c r="B447" s="116" t="s">
        <v>414</v>
      </c>
      <c r="C447" s="116" t="s">
        <v>871</v>
      </c>
      <c r="D447" s="116" t="s">
        <v>210</v>
      </c>
      <c r="E447" s="116" t="s">
        <v>998</v>
      </c>
      <c r="F447" s="117">
        <v>63.184260899999998</v>
      </c>
      <c r="G447" s="117">
        <f>VLOOKUP(B447, 'XTF Exchange Traded Funds'!$B$7:$G$1060, 6, FALSE)</f>
        <v>80.709352762999998</v>
      </c>
      <c r="H447" s="74">
        <f t="shared" si="27"/>
        <v>-0.21713830260120881</v>
      </c>
      <c r="I447" s="117">
        <v>5.3477598499999992</v>
      </c>
      <c r="J447" s="117">
        <v>14.888412710000001</v>
      </c>
      <c r="K447" s="74">
        <f t="shared" si="28"/>
        <v>-0.64081061197288647</v>
      </c>
      <c r="L447" s="74">
        <f t="shared" si="29"/>
        <v>8.463753114820402E-2</v>
      </c>
    </row>
    <row r="448" spans="1:12" x14ac:dyDescent="0.2">
      <c r="A448" s="116" t="s">
        <v>2244</v>
      </c>
      <c r="B448" s="59" t="s">
        <v>362</v>
      </c>
      <c r="C448" s="59" t="s">
        <v>650</v>
      </c>
      <c r="D448" s="116" t="s">
        <v>211</v>
      </c>
      <c r="E448" s="116" t="s">
        <v>212</v>
      </c>
      <c r="F448" s="117">
        <v>5.1739980399999999</v>
      </c>
      <c r="G448" s="117">
        <f>VLOOKUP(B448, 'XTF Exchange Traded Funds'!$B$7:$G$1060, 6, FALSE)</f>
        <v>8.1967363600000009</v>
      </c>
      <c r="H448" s="74">
        <f t="shared" si="27"/>
        <v>-0.36877339800154318</v>
      </c>
      <c r="I448" s="117">
        <v>5.3396429300000001</v>
      </c>
      <c r="J448" s="117">
        <v>7.3090731500000006</v>
      </c>
      <c r="K448" s="74">
        <f t="shared" si="28"/>
        <v>-0.26945006289887796</v>
      </c>
      <c r="L448" s="74">
        <f t="shared" si="29"/>
        <v>1.0320148729704584</v>
      </c>
    </row>
    <row r="449" spans="1:12" x14ac:dyDescent="0.2">
      <c r="A449" s="116" t="s">
        <v>2277</v>
      </c>
      <c r="B449" s="59" t="s">
        <v>114</v>
      </c>
      <c r="C449" s="59" t="s">
        <v>650</v>
      </c>
      <c r="D449" s="116" t="s">
        <v>210</v>
      </c>
      <c r="E449" s="116" t="s">
        <v>998</v>
      </c>
      <c r="F449" s="117">
        <v>3.18798089</v>
      </c>
      <c r="G449" s="117">
        <f>VLOOKUP(B449, 'XTF Exchange Traded Funds'!$B$7:$G$1060, 6, FALSE)</f>
        <v>5.26214212</v>
      </c>
      <c r="H449" s="74">
        <f t="shared" ref="H449:H490" si="30">IF(ISERROR(F449/G449-1),"",IF((F449/G449-1)&gt;10000%,"",F449/G449-1))</f>
        <v>-0.39416670677073995</v>
      </c>
      <c r="I449" s="117">
        <v>5.3306428200000004</v>
      </c>
      <c r="J449" s="117">
        <v>6.6811492999999995</v>
      </c>
      <c r="K449" s="74">
        <f t="shared" ref="K449:K490" si="31">IF(ISERROR(I449/J449-1),"",IF((I449/J449-1)&gt;10000%,"",I449/J449-1))</f>
        <v>-0.20213685091575473</v>
      </c>
      <c r="L449" s="74">
        <f t="shared" ref="L449:L512" si="32">IF(ISERROR(I449/F449),"",IF(I449/F449&gt;10000%,"",I449/F449))</f>
        <v>1.6721062653546837</v>
      </c>
    </row>
    <row r="450" spans="1:12" x14ac:dyDescent="0.2">
      <c r="A450" s="116" t="s">
        <v>2396</v>
      </c>
      <c r="B450" s="59" t="s">
        <v>197</v>
      </c>
      <c r="C450" s="59" t="s">
        <v>870</v>
      </c>
      <c r="D450" s="116" t="s">
        <v>210</v>
      </c>
      <c r="E450" s="116" t="s">
        <v>2912</v>
      </c>
      <c r="F450" s="117">
        <v>0.72227938899999999</v>
      </c>
      <c r="G450" s="117">
        <f>VLOOKUP(B450, 'XTF Exchange Traded Funds'!$B$7:$G$1060, 6, FALSE)</f>
        <v>2.8773419999999997E-2</v>
      </c>
      <c r="H450" s="74">
        <f t="shared" si="30"/>
        <v>24.102312794238575</v>
      </c>
      <c r="I450" s="117">
        <v>5.3280799100000005</v>
      </c>
      <c r="J450" s="117">
        <v>5.4861792699999992</v>
      </c>
      <c r="K450" s="74">
        <f t="shared" si="31"/>
        <v>-2.8817753161026194E-2</v>
      </c>
      <c r="L450" s="74">
        <f t="shared" si="32"/>
        <v>7.3767575139818931</v>
      </c>
    </row>
    <row r="451" spans="1:12" x14ac:dyDescent="0.2">
      <c r="A451" s="116" t="s">
        <v>2987</v>
      </c>
      <c r="B451" s="59" t="s">
        <v>538</v>
      </c>
      <c r="C451" s="59" t="s">
        <v>871</v>
      </c>
      <c r="D451" s="116" t="s">
        <v>210</v>
      </c>
      <c r="E451" s="116" t="s">
        <v>998</v>
      </c>
      <c r="F451" s="117">
        <v>1.162366169</v>
      </c>
      <c r="G451" s="117">
        <f>VLOOKUP(B451, 'XTF Exchange Traded Funds'!$B$7:$G$1060, 6, FALSE)</f>
        <v>1.8498226299999998</v>
      </c>
      <c r="H451" s="74">
        <f t="shared" si="30"/>
        <v>-0.37163371766081155</v>
      </c>
      <c r="I451" s="117">
        <v>5.3113041892729997</v>
      </c>
      <c r="J451" s="117">
        <v>6.624163000000001E-2</v>
      </c>
      <c r="K451" s="74">
        <f t="shared" si="31"/>
        <v>79.180759278915673</v>
      </c>
      <c r="L451" s="74">
        <f t="shared" si="32"/>
        <v>4.569389862613078</v>
      </c>
    </row>
    <row r="452" spans="1:12" x14ac:dyDescent="0.2">
      <c r="A452" s="116" t="s">
        <v>1796</v>
      </c>
      <c r="B452" s="116" t="s">
        <v>2800</v>
      </c>
      <c r="C452" s="59" t="s">
        <v>875</v>
      </c>
      <c r="D452" s="116" t="s">
        <v>211</v>
      </c>
      <c r="E452" s="116" t="s">
        <v>998</v>
      </c>
      <c r="F452" s="117">
        <v>0.71491908999999998</v>
      </c>
      <c r="G452" s="117">
        <f>VLOOKUP(B452, 'XTF Exchange Traded Funds'!$B$7:$G$1060, 6, FALSE)</f>
        <v>3.7381539100000003</v>
      </c>
      <c r="H452" s="74">
        <f t="shared" si="30"/>
        <v>-0.80875076114776667</v>
      </c>
      <c r="I452" s="117">
        <v>5.2192307199999997</v>
      </c>
      <c r="J452" s="117">
        <v>15.548612287325799</v>
      </c>
      <c r="K452" s="74">
        <f t="shared" si="31"/>
        <v>-0.66432819704081425</v>
      </c>
      <c r="L452" s="74">
        <f t="shared" si="32"/>
        <v>7.3004495096081428</v>
      </c>
    </row>
    <row r="453" spans="1:12" x14ac:dyDescent="0.2">
      <c r="A453" s="116" t="s">
        <v>2443</v>
      </c>
      <c r="B453" s="116" t="s">
        <v>2437</v>
      </c>
      <c r="C453" s="59" t="s">
        <v>1861</v>
      </c>
      <c r="D453" s="116" t="s">
        <v>211</v>
      </c>
      <c r="E453" s="116" t="s">
        <v>998</v>
      </c>
      <c r="F453" s="117">
        <v>17.843429440000001</v>
      </c>
      <c r="G453" s="117">
        <f>VLOOKUP(B453, 'XTF Exchange Traded Funds'!$B$7:$G$1060, 6, FALSE)</f>
        <v>6.7941822900000002</v>
      </c>
      <c r="H453" s="74">
        <f t="shared" si="30"/>
        <v>1.6262806439949085</v>
      </c>
      <c r="I453" s="117">
        <v>5.1869645599999998</v>
      </c>
      <c r="J453" s="117">
        <v>62.726503880000003</v>
      </c>
      <c r="K453" s="74">
        <f t="shared" si="31"/>
        <v>-0.91730824708606418</v>
      </c>
      <c r="L453" s="74">
        <f t="shared" si="32"/>
        <v>0.29069325363947524</v>
      </c>
    </row>
    <row r="454" spans="1:12" x14ac:dyDescent="0.2">
      <c r="A454" s="116" t="s">
        <v>1049</v>
      </c>
      <c r="B454" s="59" t="s">
        <v>1050</v>
      </c>
      <c r="C454" s="59" t="s">
        <v>483</v>
      </c>
      <c r="D454" s="116" t="s">
        <v>210</v>
      </c>
      <c r="E454" s="116" t="s">
        <v>998</v>
      </c>
      <c r="F454" s="117">
        <v>0.39416844000000001</v>
      </c>
      <c r="G454" s="117">
        <f>VLOOKUP(B454, 'XTF Exchange Traded Funds'!$B$7:$G$1060, 6, FALSE)</f>
        <v>0.25809219</v>
      </c>
      <c r="H454" s="74">
        <f t="shared" si="30"/>
        <v>0.52723892962433316</v>
      </c>
      <c r="I454" s="117">
        <v>5.16829563831595</v>
      </c>
      <c r="J454" s="117">
        <v>3.5826871444013397</v>
      </c>
      <c r="K454" s="74">
        <f t="shared" si="31"/>
        <v>0.44257520403154338</v>
      </c>
      <c r="L454" s="74">
        <f t="shared" si="32"/>
        <v>13.111896118106133</v>
      </c>
    </row>
    <row r="455" spans="1:12" x14ac:dyDescent="0.2">
      <c r="A455" s="116" t="s">
        <v>2515</v>
      </c>
      <c r="B455" s="59" t="s">
        <v>222</v>
      </c>
      <c r="C455" s="59" t="s">
        <v>876</v>
      </c>
      <c r="D455" s="116" t="s">
        <v>210</v>
      </c>
      <c r="E455" s="116" t="s">
        <v>212</v>
      </c>
      <c r="F455" s="117">
        <v>11.309918947</v>
      </c>
      <c r="G455" s="117">
        <f>VLOOKUP(B455, 'XTF Exchange Traded Funds'!$B$7:$G$1060, 6, FALSE)</f>
        <v>15.675192033</v>
      </c>
      <c r="H455" s="74">
        <f t="shared" si="30"/>
        <v>-0.27848290960710809</v>
      </c>
      <c r="I455" s="117">
        <v>5.1221744400000002</v>
      </c>
      <c r="J455" s="117">
        <v>24.026691190000001</v>
      </c>
      <c r="K455" s="74">
        <f t="shared" si="31"/>
        <v>-0.78681315710538335</v>
      </c>
      <c r="L455" s="74">
        <f t="shared" si="32"/>
        <v>0.45289223238497894</v>
      </c>
    </row>
    <row r="456" spans="1:12" x14ac:dyDescent="0.2">
      <c r="A456" s="116" t="s">
        <v>1681</v>
      </c>
      <c r="B456" s="59" t="s">
        <v>144</v>
      </c>
      <c r="C456" s="59" t="s">
        <v>650</v>
      </c>
      <c r="D456" s="116" t="s">
        <v>210</v>
      </c>
      <c r="E456" s="116" t="s">
        <v>998</v>
      </c>
      <c r="F456" s="117">
        <v>3.38996466</v>
      </c>
      <c r="G456" s="117">
        <f>VLOOKUP(B456, 'XTF Exchange Traded Funds'!$B$7:$G$1060, 6, FALSE)</f>
        <v>3.256896947</v>
      </c>
      <c r="H456" s="74">
        <f t="shared" si="30"/>
        <v>4.0857207079447733E-2</v>
      </c>
      <c r="I456" s="117">
        <v>5.1111354499999999</v>
      </c>
      <c r="J456" s="117">
        <v>4.9690700000000003</v>
      </c>
      <c r="K456" s="74">
        <f t="shared" si="31"/>
        <v>2.8589947414707328E-2</v>
      </c>
      <c r="L456" s="74">
        <f t="shared" si="32"/>
        <v>1.5077252899739668</v>
      </c>
    </row>
    <row r="457" spans="1:12" x14ac:dyDescent="0.2">
      <c r="A457" s="116" t="s">
        <v>2001</v>
      </c>
      <c r="B457" s="59" t="s">
        <v>2002</v>
      </c>
      <c r="C457" s="59" t="s">
        <v>951</v>
      </c>
      <c r="D457" s="116" t="s">
        <v>211</v>
      </c>
      <c r="E457" s="116" t="s">
        <v>998</v>
      </c>
      <c r="F457" s="117">
        <v>0.36157149999999999</v>
      </c>
      <c r="G457" s="117">
        <f>VLOOKUP(B457, 'XTF Exchange Traded Funds'!$B$7:$G$1060, 6, FALSE)</f>
        <v>0.47364185999999997</v>
      </c>
      <c r="H457" s="74">
        <f t="shared" si="30"/>
        <v>-0.23661413710350687</v>
      </c>
      <c r="I457" s="117">
        <v>5.0434634999999997</v>
      </c>
      <c r="J457" s="117">
        <v>9.9653968800000001</v>
      </c>
      <c r="K457" s="74">
        <f t="shared" si="31"/>
        <v>-0.49390239438210914</v>
      </c>
      <c r="L457" s="74">
        <f t="shared" si="32"/>
        <v>13.948730748966662</v>
      </c>
    </row>
    <row r="458" spans="1:12" x14ac:dyDescent="0.2">
      <c r="A458" s="116" t="s">
        <v>2389</v>
      </c>
      <c r="B458" s="59" t="s">
        <v>193</v>
      </c>
      <c r="C458" s="59" t="s">
        <v>870</v>
      </c>
      <c r="D458" s="116" t="s">
        <v>210</v>
      </c>
      <c r="E458" s="116" t="s">
        <v>2912</v>
      </c>
      <c r="F458" s="117">
        <v>1.835895587</v>
      </c>
      <c r="G458" s="117">
        <f>VLOOKUP(B458, 'XTF Exchange Traded Funds'!$B$7:$G$1060, 6, FALSE)</f>
        <v>0.46130003999999997</v>
      </c>
      <c r="H458" s="74">
        <f t="shared" si="30"/>
        <v>2.9798296722454221</v>
      </c>
      <c r="I458" s="117">
        <v>5.03854209</v>
      </c>
      <c r="J458" s="117">
        <v>5.1500060599999999</v>
      </c>
      <c r="K458" s="74">
        <f t="shared" si="31"/>
        <v>-2.1643463852545453E-2</v>
      </c>
      <c r="L458" s="74">
        <f t="shared" si="32"/>
        <v>2.7444600475528023</v>
      </c>
    </row>
    <row r="459" spans="1:12" x14ac:dyDescent="0.2">
      <c r="A459" s="116" t="s">
        <v>2323</v>
      </c>
      <c r="B459" s="59" t="s">
        <v>89</v>
      </c>
      <c r="C459" s="59" t="s">
        <v>877</v>
      </c>
      <c r="D459" s="116" t="s">
        <v>211</v>
      </c>
      <c r="E459" s="116" t="s">
        <v>212</v>
      </c>
      <c r="F459" s="117">
        <v>7.3694104999999996E-2</v>
      </c>
      <c r="G459" s="117">
        <f>VLOOKUP(B459, 'XTF Exchange Traded Funds'!$B$7:$G$1060, 6, FALSE)</f>
        <v>0.228269528</v>
      </c>
      <c r="H459" s="74">
        <f t="shared" si="30"/>
        <v>-0.67716188119511078</v>
      </c>
      <c r="I459" s="117">
        <v>4.8733570999999998</v>
      </c>
      <c r="J459" s="117">
        <v>1.076644E-2</v>
      </c>
      <c r="K459" s="74" t="str">
        <f t="shared" si="31"/>
        <v/>
      </c>
      <c r="L459" s="74">
        <f t="shared" si="32"/>
        <v>66.129537769676418</v>
      </c>
    </row>
    <row r="460" spans="1:12" x14ac:dyDescent="0.2">
      <c r="A460" s="116" t="s">
        <v>1783</v>
      </c>
      <c r="B460" s="59" t="s">
        <v>1512</v>
      </c>
      <c r="C460" s="59" t="s">
        <v>875</v>
      </c>
      <c r="D460" s="116" t="s">
        <v>211</v>
      </c>
      <c r="E460" s="116" t="s">
        <v>998</v>
      </c>
      <c r="F460" s="117">
        <v>6.0503580999999995</v>
      </c>
      <c r="G460" s="117">
        <f>VLOOKUP(B460, 'XTF Exchange Traded Funds'!$B$7:$G$1060, 6, FALSE)</f>
        <v>9.9833653650000009</v>
      </c>
      <c r="H460" s="74">
        <f t="shared" si="30"/>
        <v>-0.3939560580231255</v>
      </c>
      <c r="I460" s="117">
        <v>4.7868549000000007</v>
      </c>
      <c r="J460" s="117">
        <v>10.838948380673351</v>
      </c>
      <c r="K460" s="74">
        <f t="shared" si="31"/>
        <v>-0.5583653753222666</v>
      </c>
      <c r="L460" s="74">
        <f t="shared" si="32"/>
        <v>0.79116885660040537</v>
      </c>
    </row>
    <row r="461" spans="1:12" x14ac:dyDescent="0.2">
      <c r="A461" s="116" t="s">
        <v>2356</v>
      </c>
      <c r="B461" s="59" t="s">
        <v>2357</v>
      </c>
      <c r="C461" s="59" t="s">
        <v>871</v>
      </c>
      <c r="D461" s="116" t="s">
        <v>210</v>
      </c>
      <c r="E461" s="116" t="s">
        <v>998</v>
      </c>
      <c r="F461" s="117">
        <v>5.35613224</v>
      </c>
      <c r="G461" s="117">
        <f>VLOOKUP(B461, 'XTF Exchange Traded Funds'!$B$7:$G$1060, 6, FALSE)</f>
        <v>4.6795149800000004</v>
      </c>
      <c r="H461" s="74">
        <f t="shared" si="30"/>
        <v>0.14459132258189711</v>
      </c>
      <c r="I461" s="117">
        <v>4.6609998700000004</v>
      </c>
      <c r="J461" s="117">
        <v>30.680092399999999</v>
      </c>
      <c r="K461" s="74">
        <f t="shared" si="31"/>
        <v>-0.84807738486472095</v>
      </c>
      <c r="L461" s="74">
        <f t="shared" si="32"/>
        <v>0.87021747431687768</v>
      </c>
    </row>
    <row r="462" spans="1:12" x14ac:dyDescent="0.2">
      <c r="A462" s="116" t="s">
        <v>1795</v>
      </c>
      <c r="B462" s="59" t="s">
        <v>501</v>
      </c>
      <c r="C462" s="59" t="s">
        <v>875</v>
      </c>
      <c r="D462" s="116" t="s">
        <v>211</v>
      </c>
      <c r="E462" s="116" t="s">
        <v>212</v>
      </c>
      <c r="F462" s="117">
        <v>1.603120997</v>
      </c>
      <c r="G462" s="117">
        <f>VLOOKUP(B462, 'XTF Exchange Traded Funds'!$B$7:$G$1060, 6, FALSE)</f>
        <v>3.8868970860000003</v>
      </c>
      <c r="H462" s="74">
        <f t="shared" si="30"/>
        <v>-0.58755764263113819</v>
      </c>
      <c r="I462" s="117">
        <v>4.3947277199999997</v>
      </c>
      <c r="J462" s="117">
        <v>9.0218692195497514</v>
      </c>
      <c r="K462" s="74">
        <f t="shared" si="31"/>
        <v>-0.5128805779541854</v>
      </c>
      <c r="L462" s="74">
        <f t="shared" si="32"/>
        <v>2.7413574697256613</v>
      </c>
    </row>
    <row r="463" spans="1:12" x14ac:dyDescent="0.2">
      <c r="A463" s="116" t="s">
        <v>2831</v>
      </c>
      <c r="B463" s="59" t="s">
        <v>73</v>
      </c>
      <c r="C463" s="59" t="s">
        <v>870</v>
      </c>
      <c r="D463" s="116" t="s">
        <v>210</v>
      </c>
      <c r="E463" s="116" t="s">
        <v>2912</v>
      </c>
      <c r="F463" s="117">
        <v>10.20001225</v>
      </c>
      <c r="G463" s="117">
        <f>VLOOKUP(B463, 'XTF Exchange Traded Funds'!$B$7:$G$1060, 6, FALSE)</f>
        <v>7.6770244999999999</v>
      </c>
      <c r="H463" s="74">
        <f t="shared" si="30"/>
        <v>0.32864135707786279</v>
      </c>
      <c r="I463" s="117">
        <v>4.3422281199999997</v>
      </c>
      <c r="J463" s="117">
        <v>1.7513750000000002E-2</v>
      </c>
      <c r="K463" s="74" t="str">
        <f t="shared" si="31"/>
        <v/>
      </c>
      <c r="L463" s="74">
        <f t="shared" si="32"/>
        <v>0.42570812794857177</v>
      </c>
    </row>
    <row r="464" spans="1:12" x14ac:dyDescent="0.2">
      <c r="A464" s="116" t="s">
        <v>2051</v>
      </c>
      <c r="B464" s="59" t="s">
        <v>610</v>
      </c>
      <c r="C464" s="59" t="s">
        <v>871</v>
      </c>
      <c r="D464" s="116" t="s">
        <v>210</v>
      </c>
      <c r="E464" s="116" t="s">
        <v>998</v>
      </c>
      <c r="F464" s="117">
        <v>3.8804366749999999</v>
      </c>
      <c r="G464" s="117">
        <f>VLOOKUP(B464, 'XTF Exchange Traded Funds'!$B$7:$G$1060, 6, FALSE)</f>
        <v>6.0779949259999997</v>
      </c>
      <c r="H464" s="74">
        <f t="shared" si="30"/>
        <v>-0.36155973766931704</v>
      </c>
      <c r="I464" s="117">
        <v>4.2999289300000001</v>
      </c>
      <c r="J464" s="117">
        <v>10.1143297540939</v>
      </c>
      <c r="K464" s="74">
        <f t="shared" si="31"/>
        <v>-0.5748676348761963</v>
      </c>
      <c r="L464" s="74">
        <f t="shared" si="32"/>
        <v>1.1081043939468489</v>
      </c>
    </row>
    <row r="465" spans="1:12" x14ac:dyDescent="0.2">
      <c r="A465" s="116" t="s">
        <v>2525</v>
      </c>
      <c r="B465" s="59" t="s">
        <v>561</v>
      </c>
      <c r="C465" s="59" t="s">
        <v>876</v>
      </c>
      <c r="D465" s="116" t="s">
        <v>210</v>
      </c>
      <c r="E465" s="116" t="s">
        <v>998</v>
      </c>
      <c r="F465" s="117">
        <v>3.7247049300000001</v>
      </c>
      <c r="G465" s="117">
        <f>VLOOKUP(B465, 'XTF Exchange Traded Funds'!$B$7:$G$1060, 6, FALSE)</f>
        <v>3.6906406299999999</v>
      </c>
      <c r="H465" s="74">
        <f t="shared" si="30"/>
        <v>9.2299151868384666E-3</v>
      </c>
      <c r="I465" s="117">
        <v>4.2890178700000003</v>
      </c>
      <c r="J465" s="117">
        <v>1.4994559599999999</v>
      </c>
      <c r="K465" s="74">
        <f t="shared" si="31"/>
        <v>1.8603826883985315</v>
      </c>
      <c r="L465" s="74">
        <f t="shared" si="32"/>
        <v>1.1515054079733507</v>
      </c>
    </row>
    <row r="466" spans="1:12" x14ac:dyDescent="0.2">
      <c r="A466" s="116" t="s">
        <v>2225</v>
      </c>
      <c r="B466" s="59" t="s">
        <v>172</v>
      </c>
      <c r="C466" s="59" t="s">
        <v>875</v>
      </c>
      <c r="D466" s="116" t="s">
        <v>211</v>
      </c>
      <c r="E466" s="116" t="s">
        <v>998</v>
      </c>
      <c r="F466" s="117">
        <v>14.750183051999999</v>
      </c>
      <c r="G466" s="117">
        <f>VLOOKUP(B466, 'XTF Exchange Traded Funds'!$B$7:$G$1060, 6, FALSE)</f>
        <v>22.601946037000001</v>
      </c>
      <c r="H466" s="74">
        <f t="shared" si="30"/>
        <v>-0.34739322765156821</v>
      </c>
      <c r="I466" s="117">
        <v>4.25763094728672</v>
      </c>
      <c r="J466" s="117">
        <v>19.355442930236748</v>
      </c>
      <c r="K466" s="74">
        <f t="shared" si="31"/>
        <v>-0.78002926811684992</v>
      </c>
      <c r="L466" s="74">
        <f t="shared" si="32"/>
        <v>0.28864936335209901</v>
      </c>
    </row>
    <row r="467" spans="1:12" x14ac:dyDescent="0.2">
      <c r="A467" s="116" t="s">
        <v>2415</v>
      </c>
      <c r="B467" s="59" t="s">
        <v>297</v>
      </c>
      <c r="C467" s="59" t="s">
        <v>650</v>
      </c>
      <c r="D467" s="116" t="s">
        <v>812</v>
      </c>
      <c r="E467" s="116" t="s">
        <v>998</v>
      </c>
      <c r="F467" s="117">
        <v>4.9554332900000002</v>
      </c>
      <c r="G467" s="117">
        <f>VLOOKUP(B467, 'XTF Exchange Traded Funds'!$B$7:$G$1060, 6, FALSE)</f>
        <v>3.0154651400000003</v>
      </c>
      <c r="H467" s="74">
        <f t="shared" si="30"/>
        <v>0.6433396043172297</v>
      </c>
      <c r="I467" s="117">
        <v>4.25322055</v>
      </c>
      <c r="J467" s="117">
        <v>3.0673513199999998</v>
      </c>
      <c r="K467" s="74">
        <f t="shared" si="31"/>
        <v>0.38661017480058346</v>
      </c>
      <c r="L467" s="74">
        <f t="shared" si="32"/>
        <v>0.85829438135771974</v>
      </c>
    </row>
    <row r="468" spans="1:12" x14ac:dyDescent="0.2">
      <c r="A468" s="116" t="s">
        <v>1623</v>
      </c>
      <c r="B468" s="59" t="s">
        <v>1335</v>
      </c>
      <c r="C468" s="59" t="s">
        <v>148</v>
      </c>
      <c r="D468" s="116" t="s">
        <v>211</v>
      </c>
      <c r="E468" s="116" t="s">
        <v>212</v>
      </c>
      <c r="F468" s="117">
        <v>0.76472574000000004</v>
      </c>
      <c r="G468" s="117">
        <f>VLOOKUP(B468, 'XTF Exchange Traded Funds'!$B$7:$G$1060, 6, FALSE)</f>
        <v>6.47189835</v>
      </c>
      <c r="H468" s="74">
        <f t="shared" si="30"/>
        <v>-0.88183903722777102</v>
      </c>
      <c r="I468" s="117">
        <v>4.220445658071645</v>
      </c>
      <c r="J468" s="117">
        <v>27.9107144703427</v>
      </c>
      <c r="K468" s="74">
        <f t="shared" si="31"/>
        <v>-0.84878761657799207</v>
      </c>
      <c r="L468" s="74">
        <f t="shared" si="32"/>
        <v>5.5189010089704116</v>
      </c>
    </row>
    <row r="469" spans="1:12" x14ac:dyDescent="0.2">
      <c r="A469" s="116" t="s">
        <v>2738</v>
      </c>
      <c r="B469" s="59" t="s">
        <v>1327</v>
      </c>
      <c r="C469" s="59" t="s">
        <v>650</v>
      </c>
      <c r="D469" s="116" t="s">
        <v>210</v>
      </c>
      <c r="E469" s="116" t="s">
        <v>212</v>
      </c>
      <c r="F469" s="117">
        <v>4.1258014799999998</v>
      </c>
      <c r="G469" s="117">
        <f>VLOOKUP(B469, 'XTF Exchange Traded Funds'!$B$7:$G$1060, 6, FALSE)</f>
        <v>6.6243531600000001</v>
      </c>
      <c r="H469" s="74">
        <f t="shared" si="30"/>
        <v>-0.37717670233632294</v>
      </c>
      <c r="I469" s="117">
        <v>4.1712382999999997</v>
      </c>
      <c r="J469" s="117">
        <v>30.225851949999999</v>
      </c>
      <c r="K469" s="74">
        <f t="shared" si="31"/>
        <v>-0.8619976599203848</v>
      </c>
      <c r="L469" s="74">
        <f t="shared" si="32"/>
        <v>1.0110128468905393</v>
      </c>
    </row>
    <row r="470" spans="1:12" x14ac:dyDescent="0.2">
      <c r="A470" s="116" t="s">
        <v>1787</v>
      </c>
      <c r="B470" s="59" t="s">
        <v>978</v>
      </c>
      <c r="C470" s="59" t="s">
        <v>875</v>
      </c>
      <c r="D470" s="116" t="s">
        <v>211</v>
      </c>
      <c r="E470" s="116" t="s">
        <v>998</v>
      </c>
      <c r="F470" s="117">
        <v>0.68855655000000004</v>
      </c>
      <c r="G470" s="117">
        <f>VLOOKUP(B470, 'XTF Exchange Traded Funds'!$B$7:$G$1060, 6, FALSE)</f>
        <v>0.36108958000000002</v>
      </c>
      <c r="H470" s="74">
        <f t="shared" si="30"/>
        <v>0.9068856819407527</v>
      </c>
      <c r="I470" s="117">
        <v>4.1275569900000004</v>
      </c>
      <c r="J470" s="117">
        <v>12.346418269999999</v>
      </c>
      <c r="K470" s="74">
        <f t="shared" si="31"/>
        <v>-0.66568790237494513</v>
      </c>
      <c r="L470" s="74">
        <f t="shared" si="32"/>
        <v>5.9945068999779325</v>
      </c>
    </row>
    <row r="471" spans="1:12" x14ac:dyDescent="0.2">
      <c r="A471" s="116" t="s">
        <v>2168</v>
      </c>
      <c r="B471" s="59" t="s">
        <v>411</v>
      </c>
      <c r="C471" s="59" t="s">
        <v>875</v>
      </c>
      <c r="D471" s="116" t="s">
        <v>211</v>
      </c>
      <c r="E471" s="116" t="s">
        <v>212</v>
      </c>
      <c r="F471" s="117">
        <v>3.5626601400000002</v>
      </c>
      <c r="G471" s="117">
        <f>VLOOKUP(B471, 'XTF Exchange Traded Funds'!$B$7:$G$1060, 6, FALSE)</f>
        <v>1.954320361</v>
      </c>
      <c r="H471" s="74">
        <f t="shared" si="30"/>
        <v>0.82296629104198349</v>
      </c>
      <c r="I471" s="117">
        <v>4.0289670600000003</v>
      </c>
      <c r="J471" s="117">
        <v>4.3027545599999995</v>
      </c>
      <c r="K471" s="74">
        <f t="shared" si="31"/>
        <v>-6.3630750065371888E-2</v>
      </c>
      <c r="L471" s="74">
        <f t="shared" si="32"/>
        <v>1.130887286936104</v>
      </c>
    </row>
    <row r="472" spans="1:12" x14ac:dyDescent="0.2">
      <c r="A472" s="116" t="s">
        <v>1648</v>
      </c>
      <c r="B472" s="59" t="s">
        <v>935</v>
      </c>
      <c r="C472" s="59" t="s">
        <v>650</v>
      </c>
      <c r="D472" s="116" t="s">
        <v>210</v>
      </c>
      <c r="E472" s="116" t="s">
        <v>998</v>
      </c>
      <c r="F472" s="117">
        <v>4.1672231850000001</v>
      </c>
      <c r="G472" s="117">
        <f>VLOOKUP(B472, 'XTF Exchange Traded Funds'!$B$7:$G$1060, 6, FALSE)</f>
        <v>1.8619443999999998</v>
      </c>
      <c r="H472" s="74">
        <f t="shared" si="30"/>
        <v>1.2381029127400369</v>
      </c>
      <c r="I472" s="117">
        <v>3.99106111</v>
      </c>
      <c r="J472" s="117">
        <v>0.19571125</v>
      </c>
      <c r="K472" s="74">
        <f t="shared" si="31"/>
        <v>19.392599352362218</v>
      </c>
      <c r="L472" s="74">
        <f t="shared" si="32"/>
        <v>0.95772674820151249</v>
      </c>
    </row>
    <row r="473" spans="1:12" x14ac:dyDescent="0.2">
      <c r="A473" s="116" t="s">
        <v>2400</v>
      </c>
      <c r="B473" s="59" t="s">
        <v>70</v>
      </c>
      <c r="C473" s="59" t="s">
        <v>870</v>
      </c>
      <c r="D473" s="116" t="s">
        <v>210</v>
      </c>
      <c r="E473" s="116" t="s">
        <v>2912</v>
      </c>
      <c r="F473" s="117">
        <v>5.6957208600000007</v>
      </c>
      <c r="G473" s="117">
        <f>VLOOKUP(B473, 'XTF Exchange Traded Funds'!$B$7:$G$1060, 6, FALSE)</f>
        <v>12.967658929999999</v>
      </c>
      <c r="H473" s="74">
        <f t="shared" si="30"/>
        <v>-0.56077493318217608</v>
      </c>
      <c r="I473" s="117">
        <v>3.9140123</v>
      </c>
      <c r="J473" s="117">
        <v>1.4666710700000001</v>
      </c>
      <c r="K473" s="74">
        <f t="shared" si="31"/>
        <v>1.6686367380247025</v>
      </c>
      <c r="L473" s="74">
        <f t="shared" si="32"/>
        <v>0.68718471220866673</v>
      </c>
    </row>
    <row r="474" spans="1:12" x14ac:dyDescent="0.2">
      <c r="A474" s="116" t="s">
        <v>2528</v>
      </c>
      <c r="B474" s="59" t="s">
        <v>566</v>
      </c>
      <c r="C474" s="59" t="s">
        <v>876</v>
      </c>
      <c r="D474" s="116" t="s">
        <v>210</v>
      </c>
      <c r="E474" s="116" t="s">
        <v>998</v>
      </c>
      <c r="F474" s="117">
        <v>5.5251583210000002</v>
      </c>
      <c r="G474" s="117">
        <f>VLOOKUP(B474, 'XTF Exchange Traded Funds'!$B$7:$G$1060, 6, FALSE)</f>
        <v>2.6623364070000002</v>
      </c>
      <c r="H474" s="74">
        <f t="shared" si="30"/>
        <v>1.0753043478926516</v>
      </c>
      <c r="I474" s="117">
        <v>3.9103780499999998</v>
      </c>
      <c r="J474" s="117">
        <v>0.73258838999999998</v>
      </c>
      <c r="K474" s="74">
        <f t="shared" si="31"/>
        <v>4.3377559668943153</v>
      </c>
      <c r="L474" s="74">
        <f t="shared" si="32"/>
        <v>0.70774045245680117</v>
      </c>
    </row>
    <row r="475" spans="1:12" x14ac:dyDescent="0.2">
      <c r="A475" s="116" t="s">
        <v>2144</v>
      </c>
      <c r="B475" s="59" t="s">
        <v>923</v>
      </c>
      <c r="C475" s="59" t="s">
        <v>875</v>
      </c>
      <c r="D475" s="116" t="s">
        <v>211</v>
      </c>
      <c r="E475" s="116" t="s">
        <v>212</v>
      </c>
      <c r="F475" s="117">
        <v>4.2709660700000001</v>
      </c>
      <c r="G475" s="117">
        <f>VLOOKUP(B475, 'XTF Exchange Traded Funds'!$B$7:$G$1060, 6, FALSE)</f>
        <v>2.3005969700000004</v>
      </c>
      <c r="H475" s="74">
        <f t="shared" si="30"/>
        <v>0.85645992135684645</v>
      </c>
      <c r="I475" s="117">
        <v>3.9035567700000002</v>
      </c>
      <c r="J475" s="117">
        <v>2.6178472599999996</v>
      </c>
      <c r="K475" s="74">
        <f t="shared" si="31"/>
        <v>0.49113236270323912</v>
      </c>
      <c r="L475" s="74">
        <f t="shared" si="32"/>
        <v>0.91397513022153332</v>
      </c>
    </row>
    <row r="476" spans="1:12" x14ac:dyDescent="0.2">
      <c r="A476" s="59" t="s">
        <v>2358</v>
      </c>
      <c r="B476" s="59" t="s">
        <v>2359</v>
      </c>
      <c r="C476" s="59" t="s">
        <v>1897</v>
      </c>
      <c r="D476" s="116" t="s">
        <v>210</v>
      </c>
      <c r="E476" s="116" t="s">
        <v>998</v>
      </c>
      <c r="F476" s="117">
        <v>0.89618707999999991</v>
      </c>
      <c r="G476" s="117">
        <f>VLOOKUP(B476, 'XTF Exchange Traded Funds'!$B$7:$G$1060, 6, FALSE)</f>
        <v>3.6565919500000001</v>
      </c>
      <c r="H476" s="74">
        <f t="shared" si="30"/>
        <v>-0.75491192557047559</v>
      </c>
      <c r="I476" s="117">
        <v>3.8944703500000002</v>
      </c>
      <c r="J476" s="117">
        <v>37.456861539999998</v>
      </c>
      <c r="K476" s="74">
        <f t="shared" si="31"/>
        <v>-0.89602785204411439</v>
      </c>
      <c r="L476" s="74">
        <f t="shared" si="32"/>
        <v>4.3455997491059577</v>
      </c>
    </row>
    <row r="477" spans="1:12" x14ac:dyDescent="0.2">
      <c r="A477" s="116" t="s">
        <v>2258</v>
      </c>
      <c r="B477" s="59" t="s">
        <v>391</v>
      </c>
      <c r="C477" s="59" t="s">
        <v>877</v>
      </c>
      <c r="D477" s="116" t="s">
        <v>211</v>
      </c>
      <c r="E477" s="116" t="s">
        <v>998</v>
      </c>
      <c r="F477" s="117">
        <v>1.68278952</v>
      </c>
      <c r="G477" s="117">
        <f>VLOOKUP(B477, 'XTF Exchange Traded Funds'!$B$7:$G$1060, 6, FALSE)</f>
        <v>14.643925289999999</v>
      </c>
      <c r="H477" s="74">
        <f t="shared" si="30"/>
        <v>-0.88508617145505797</v>
      </c>
      <c r="I477" s="117">
        <v>3.8650275299999999</v>
      </c>
      <c r="J477" s="117">
        <v>70.908469569999994</v>
      </c>
      <c r="K477" s="74">
        <f t="shared" si="31"/>
        <v>-0.94549272388139061</v>
      </c>
      <c r="L477" s="74">
        <f t="shared" si="32"/>
        <v>2.2967979560509741</v>
      </c>
    </row>
    <row r="478" spans="1:12" x14ac:dyDescent="0.2">
      <c r="A478" s="116" t="s">
        <v>2733</v>
      </c>
      <c r="B478" s="59" t="s">
        <v>1211</v>
      </c>
      <c r="C478" s="59" t="s">
        <v>650</v>
      </c>
      <c r="D478" s="116" t="s">
        <v>210</v>
      </c>
      <c r="E478" s="116" t="s">
        <v>212</v>
      </c>
      <c r="F478" s="117">
        <v>1.9191E-2</v>
      </c>
      <c r="G478" s="117">
        <f>VLOOKUP(B478, 'XTF Exchange Traded Funds'!$B$7:$G$1060, 6, FALSE)</f>
        <v>0.114126806</v>
      </c>
      <c r="H478" s="74">
        <f t="shared" si="30"/>
        <v>-0.83184493921612068</v>
      </c>
      <c r="I478" s="117">
        <v>3.8109999999999999</v>
      </c>
      <c r="J478" s="117">
        <v>5.3426400000000001E-3</v>
      </c>
      <c r="K478" s="74" t="str">
        <f t="shared" si="31"/>
        <v/>
      </c>
      <c r="L478" s="74" t="str">
        <f t="shared" si="32"/>
        <v/>
      </c>
    </row>
    <row r="479" spans="1:12" x14ac:dyDescent="0.2">
      <c r="A479" s="116" t="s">
        <v>1688</v>
      </c>
      <c r="B479" s="59" t="s">
        <v>1578</v>
      </c>
      <c r="C479" s="59" t="s">
        <v>650</v>
      </c>
      <c r="D479" s="116" t="s">
        <v>210</v>
      </c>
      <c r="E479" s="116" t="s">
        <v>998</v>
      </c>
      <c r="F479" s="117">
        <v>1.525706671</v>
      </c>
      <c r="G479" s="117">
        <f>VLOOKUP(B479, 'XTF Exchange Traded Funds'!$B$7:$G$1060, 6, FALSE)</f>
        <v>6.228179752</v>
      </c>
      <c r="H479" s="74">
        <f t="shared" si="30"/>
        <v>-0.75503168955422917</v>
      </c>
      <c r="I479" s="117">
        <v>3.78374473</v>
      </c>
      <c r="J479" s="117">
        <v>0.40436870000000003</v>
      </c>
      <c r="K479" s="74">
        <f t="shared" si="31"/>
        <v>8.3571652059123256</v>
      </c>
      <c r="L479" s="74">
        <f t="shared" si="32"/>
        <v>2.4799948783864236</v>
      </c>
    </row>
    <row r="480" spans="1:12" x14ac:dyDescent="0.2">
      <c r="A480" s="116" t="s">
        <v>2540</v>
      </c>
      <c r="B480" s="59" t="s">
        <v>53</v>
      </c>
      <c r="C480" s="59" t="s">
        <v>876</v>
      </c>
      <c r="D480" s="116" t="s">
        <v>210</v>
      </c>
      <c r="E480" s="116" t="s">
        <v>212</v>
      </c>
      <c r="F480" s="117">
        <v>5.9425153320000002</v>
      </c>
      <c r="G480" s="117">
        <f>VLOOKUP(B480, 'XTF Exchange Traded Funds'!$B$7:$G$1060, 6, FALSE)</f>
        <v>9.308198384999999</v>
      </c>
      <c r="H480" s="74">
        <f t="shared" si="30"/>
        <v>-0.36158265152832791</v>
      </c>
      <c r="I480" s="117">
        <v>3.7687605499999997</v>
      </c>
      <c r="J480" s="117">
        <v>5.7634362100000001</v>
      </c>
      <c r="K480" s="74">
        <f t="shared" si="31"/>
        <v>-0.34609139189206028</v>
      </c>
      <c r="L480" s="74">
        <f t="shared" si="32"/>
        <v>0.63420291567537168</v>
      </c>
    </row>
    <row r="481" spans="1:12" x14ac:dyDescent="0.2">
      <c r="A481" s="116" t="s">
        <v>1978</v>
      </c>
      <c r="B481" s="59" t="s">
        <v>1008</v>
      </c>
      <c r="C481" s="59" t="s">
        <v>951</v>
      </c>
      <c r="D481" s="116" t="s">
        <v>211</v>
      </c>
      <c r="E481" s="116" t="s">
        <v>212</v>
      </c>
      <c r="F481" s="117">
        <v>0.83150371999999995</v>
      </c>
      <c r="G481" s="117">
        <f>VLOOKUP(B481, 'XTF Exchange Traded Funds'!$B$7:$G$1060, 6, FALSE)</f>
        <v>2.1298768799999999</v>
      </c>
      <c r="H481" s="74">
        <f t="shared" si="30"/>
        <v>-0.60960010045275481</v>
      </c>
      <c r="I481" s="117">
        <v>3.7610383187597902</v>
      </c>
      <c r="J481" s="117">
        <v>3.27991257</v>
      </c>
      <c r="K481" s="74">
        <f t="shared" si="31"/>
        <v>0.14668858955584607</v>
      </c>
      <c r="L481" s="74">
        <f t="shared" si="32"/>
        <v>4.523176779966529</v>
      </c>
    </row>
    <row r="482" spans="1:12" x14ac:dyDescent="0.2">
      <c r="A482" s="116" t="s">
        <v>2118</v>
      </c>
      <c r="B482" s="59" t="s">
        <v>539</v>
      </c>
      <c r="C482" s="59" t="s">
        <v>871</v>
      </c>
      <c r="D482" s="116" t="s">
        <v>210</v>
      </c>
      <c r="E482" s="116" t="s">
        <v>998</v>
      </c>
      <c r="F482" s="117">
        <v>7.8613775999999996E-2</v>
      </c>
      <c r="G482" s="117">
        <f>VLOOKUP(B482, 'XTF Exchange Traded Funds'!$B$7:$G$1060, 6, FALSE)</f>
        <v>4.5803776259999998</v>
      </c>
      <c r="H482" s="74">
        <f t="shared" si="30"/>
        <v>-0.98283683520901033</v>
      </c>
      <c r="I482" s="117">
        <v>3.7597861699999999</v>
      </c>
      <c r="J482" s="117">
        <v>0.20782489000000001</v>
      </c>
      <c r="K482" s="74">
        <f t="shared" si="31"/>
        <v>17.091125514369331</v>
      </c>
      <c r="L482" s="74">
        <f t="shared" si="32"/>
        <v>47.826047307535518</v>
      </c>
    </row>
    <row r="483" spans="1:12" x14ac:dyDescent="0.2">
      <c r="A483" s="116" t="s">
        <v>1977</v>
      </c>
      <c r="B483" s="59" t="s">
        <v>92</v>
      </c>
      <c r="C483" s="59" t="s">
        <v>951</v>
      </c>
      <c r="D483" s="116" t="s">
        <v>211</v>
      </c>
      <c r="E483" s="116" t="s">
        <v>212</v>
      </c>
      <c r="F483" s="117">
        <v>8.2500607349999999</v>
      </c>
      <c r="G483" s="117">
        <f>VLOOKUP(B483, 'XTF Exchange Traded Funds'!$B$7:$G$1060, 6, FALSE)</f>
        <v>11.345968602999999</v>
      </c>
      <c r="H483" s="74">
        <f t="shared" si="30"/>
        <v>-0.27286413142209887</v>
      </c>
      <c r="I483" s="117">
        <v>3.7218558500000003</v>
      </c>
      <c r="J483" s="117">
        <v>10.848039123583451</v>
      </c>
      <c r="K483" s="74">
        <f t="shared" si="31"/>
        <v>-0.65690980576307567</v>
      </c>
      <c r="L483" s="74">
        <f t="shared" si="32"/>
        <v>0.45113072128189613</v>
      </c>
    </row>
    <row r="484" spans="1:12" x14ac:dyDescent="0.2">
      <c r="A484" s="116" t="s">
        <v>2111</v>
      </c>
      <c r="B484" s="59" t="s">
        <v>455</v>
      </c>
      <c r="C484" s="59" t="s">
        <v>871</v>
      </c>
      <c r="D484" s="116" t="s">
        <v>210</v>
      </c>
      <c r="E484" s="116" t="s">
        <v>998</v>
      </c>
      <c r="F484" s="117">
        <v>1.75318905</v>
      </c>
      <c r="G484" s="117">
        <f>VLOOKUP(B484, 'XTF Exchange Traded Funds'!$B$7:$G$1060, 6, FALSE)</f>
        <v>0.61639217000000002</v>
      </c>
      <c r="H484" s="74">
        <f t="shared" si="30"/>
        <v>1.8442753417844355</v>
      </c>
      <c r="I484" s="117">
        <v>3.69468934</v>
      </c>
      <c r="J484" s="117">
        <v>3.2513065399999999</v>
      </c>
      <c r="K484" s="74">
        <f t="shared" si="31"/>
        <v>0.13637065424166384</v>
      </c>
      <c r="L484" s="74">
        <f t="shared" si="32"/>
        <v>2.1074106868280977</v>
      </c>
    </row>
    <row r="485" spans="1:12" x14ac:dyDescent="0.2">
      <c r="A485" s="116" t="s">
        <v>1628</v>
      </c>
      <c r="B485" s="59" t="s">
        <v>1389</v>
      </c>
      <c r="C485" s="59" t="s">
        <v>148</v>
      </c>
      <c r="D485" s="116" t="s">
        <v>211</v>
      </c>
      <c r="E485" s="116" t="s">
        <v>212</v>
      </c>
      <c r="F485" s="117">
        <v>0.89578795999999994</v>
      </c>
      <c r="G485" s="117">
        <f>VLOOKUP(B485, 'XTF Exchange Traded Funds'!$B$7:$G$1060, 6, FALSE)</f>
        <v>3.5212072400000003</v>
      </c>
      <c r="H485" s="74">
        <f t="shared" si="30"/>
        <v>-0.74560203392061641</v>
      </c>
      <c r="I485" s="117">
        <v>3.6763560430347901</v>
      </c>
      <c r="J485" s="117">
        <v>0.60351118999999998</v>
      </c>
      <c r="K485" s="74">
        <f t="shared" si="31"/>
        <v>5.0916120594794441</v>
      </c>
      <c r="L485" s="74">
        <f t="shared" si="32"/>
        <v>4.1040471709787107</v>
      </c>
    </row>
    <row r="486" spans="1:12" x14ac:dyDescent="0.2">
      <c r="A486" s="116" t="s">
        <v>2946</v>
      </c>
      <c r="B486" s="59" t="s">
        <v>2947</v>
      </c>
      <c r="C486" s="59" t="s">
        <v>875</v>
      </c>
      <c r="D486" s="116" t="s">
        <v>812</v>
      </c>
      <c r="E486" s="116" t="s">
        <v>212</v>
      </c>
      <c r="F486" s="117">
        <v>10.786091304999999</v>
      </c>
      <c r="G486" s="117">
        <f>VLOOKUP(B486, 'XTF Exchange Traded Funds'!$B$7:$G$1060, 6, FALSE)</f>
        <v>8.2927610999999999</v>
      </c>
      <c r="H486" s="74">
        <f t="shared" si="30"/>
        <v>0.30066345514282333</v>
      </c>
      <c r="I486" s="117">
        <v>3.6453105299999997</v>
      </c>
      <c r="J486" s="117">
        <v>45.126871080000001</v>
      </c>
      <c r="K486" s="74">
        <f t="shared" si="31"/>
        <v>-0.9192208446373854</v>
      </c>
      <c r="L486" s="74">
        <f t="shared" si="32"/>
        <v>0.33796399705147867</v>
      </c>
    </row>
    <row r="487" spans="1:12" x14ac:dyDescent="0.2">
      <c r="A487" s="116" t="s">
        <v>2558</v>
      </c>
      <c r="B487" s="59" t="s">
        <v>554</v>
      </c>
      <c r="C487" s="59" t="s">
        <v>876</v>
      </c>
      <c r="D487" s="116" t="s">
        <v>210</v>
      </c>
      <c r="E487" s="116" t="s">
        <v>998</v>
      </c>
      <c r="F487" s="117">
        <v>3.1782050000000002</v>
      </c>
      <c r="G487" s="117">
        <f>VLOOKUP(B487, 'XTF Exchange Traded Funds'!$B$7:$G$1060, 6, FALSE)</f>
        <v>1.05956921</v>
      </c>
      <c r="H487" s="74">
        <f t="shared" si="30"/>
        <v>1.999525627967238</v>
      </c>
      <c r="I487" s="117">
        <v>3.62667429</v>
      </c>
      <c r="J487" s="117">
        <v>0.22724342</v>
      </c>
      <c r="K487" s="74">
        <f t="shared" si="31"/>
        <v>14.959424875756579</v>
      </c>
      <c r="L487" s="74">
        <f t="shared" si="32"/>
        <v>1.1411077290483149</v>
      </c>
    </row>
    <row r="488" spans="1:12" x14ac:dyDescent="0.2">
      <c r="A488" s="116" t="s">
        <v>2832</v>
      </c>
      <c r="B488" s="59" t="s">
        <v>934</v>
      </c>
      <c r="C488" s="59" t="s">
        <v>870</v>
      </c>
      <c r="D488" s="116" t="s">
        <v>210</v>
      </c>
      <c r="E488" s="116" t="s">
        <v>2912</v>
      </c>
      <c r="F488" s="117">
        <v>2.9435585</v>
      </c>
      <c r="G488" s="117">
        <f>VLOOKUP(B488, 'XTF Exchange Traded Funds'!$B$7:$G$1060, 6, FALSE)</f>
        <v>5.7043423899999999</v>
      </c>
      <c r="H488" s="74">
        <f t="shared" si="30"/>
        <v>-0.48397934437452306</v>
      </c>
      <c r="I488" s="117">
        <v>3.6109320899999999</v>
      </c>
      <c r="J488" s="117">
        <v>0</v>
      </c>
      <c r="K488" s="74" t="str">
        <f t="shared" si="31"/>
        <v/>
      </c>
      <c r="L488" s="74">
        <f t="shared" si="32"/>
        <v>1.2267233995859093</v>
      </c>
    </row>
    <row r="489" spans="1:12" x14ac:dyDescent="0.2">
      <c r="A489" s="116" t="s">
        <v>2824</v>
      </c>
      <c r="B489" s="59" t="s">
        <v>43</v>
      </c>
      <c r="C489" s="59" t="s">
        <v>875</v>
      </c>
      <c r="D489" s="116" t="s">
        <v>812</v>
      </c>
      <c r="E489" s="116" t="s">
        <v>212</v>
      </c>
      <c r="F489" s="117">
        <v>3.6270873689999998</v>
      </c>
      <c r="G489" s="117">
        <f>VLOOKUP(B489, 'XTF Exchange Traded Funds'!$B$7:$G$1060, 6, FALSE)</f>
        <v>10.302051356</v>
      </c>
      <c r="H489" s="74">
        <f t="shared" si="30"/>
        <v>-0.64792571463084836</v>
      </c>
      <c r="I489" s="117">
        <v>3.5453029651835553</v>
      </c>
      <c r="J489" s="117">
        <v>21.091595949999999</v>
      </c>
      <c r="K489" s="74">
        <f t="shared" si="31"/>
        <v>-0.83190921286430408</v>
      </c>
      <c r="L489" s="74">
        <f t="shared" si="32"/>
        <v>0.97745176901018715</v>
      </c>
    </row>
    <row r="490" spans="1:12" x14ac:dyDescent="0.2">
      <c r="A490" s="116" t="s">
        <v>1699</v>
      </c>
      <c r="B490" s="59" t="s">
        <v>968</v>
      </c>
      <c r="C490" s="59" t="s">
        <v>650</v>
      </c>
      <c r="D490" s="116" t="s">
        <v>210</v>
      </c>
      <c r="E490" s="116" t="s">
        <v>998</v>
      </c>
      <c r="F490" s="117">
        <v>0.61139641500000008</v>
      </c>
      <c r="G490" s="117">
        <f>VLOOKUP(B490, 'XTF Exchange Traded Funds'!$B$7:$G$1060, 6, FALSE)</f>
        <v>3.5851675599999999</v>
      </c>
      <c r="H490" s="74">
        <f t="shared" si="30"/>
        <v>-0.82946503761179846</v>
      </c>
      <c r="I490" s="117">
        <v>3.5249361000000001</v>
      </c>
      <c r="J490" s="117">
        <v>12.719877090000001</v>
      </c>
      <c r="K490" s="74">
        <f t="shared" si="31"/>
        <v>-0.72287970433525628</v>
      </c>
      <c r="L490" s="74">
        <f t="shared" si="32"/>
        <v>5.7653856213730004</v>
      </c>
    </row>
    <row r="491" spans="1:12" x14ac:dyDescent="0.2">
      <c r="A491" s="116" t="s">
        <v>3264</v>
      </c>
      <c r="B491" s="59" t="s">
        <v>3265</v>
      </c>
      <c r="C491" s="59" t="s">
        <v>1861</v>
      </c>
      <c r="D491" s="119" t="s">
        <v>211</v>
      </c>
      <c r="E491" s="116" t="s">
        <v>998</v>
      </c>
      <c r="F491" s="117">
        <v>3.0240570000000001E-2</v>
      </c>
      <c r="G491" s="117"/>
      <c r="H491" s="74"/>
      <c r="I491" s="117">
        <v>3.4917091200000003</v>
      </c>
      <c r="J491" s="117"/>
      <c r="K491" s="74"/>
      <c r="L491" s="74" t="str">
        <f t="shared" si="32"/>
        <v/>
      </c>
    </row>
    <row r="492" spans="1:12" x14ac:dyDescent="0.2">
      <c r="A492" s="116" t="s">
        <v>3253</v>
      </c>
      <c r="B492" s="59" t="s">
        <v>3254</v>
      </c>
      <c r="C492" s="59" t="s">
        <v>148</v>
      </c>
      <c r="D492" s="116" t="s">
        <v>812</v>
      </c>
      <c r="E492" s="116" t="s">
        <v>212</v>
      </c>
      <c r="F492" s="117">
        <v>0.12548757000000002</v>
      </c>
      <c r="G492" s="117">
        <f>VLOOKUP(B492, 'XTF Exchange Traded Funds'!$B$7:$G$1060, 6, FALSE)</f>
        <v>0.39708932000000002</v>
      </c>
      <c r="H492" s="74">
        <f t="shared" ref="H492:H555" si="33">IF(ISERROR(F492/G492-1),"",IF((F492/G492-1)&gt;10000%,"",F492/G492-1))</f>
        <v>-0.68398150320436724</v>
      </c>
      <c r="I492" s="117">
        <v>3.4734967400000003</v>
      </c>
      <c r="J492" s="117">
        <v>4.4099040299999999</v>
      </c>
      <c r="K492" s="74">
        <f t="shared" ref="K492:K555" si="34">IF(ISERROR(I492/J492-1),"",IF((I492/J492-1)&gt;10000%,"",I492/J492-1))</f>
        <v>-0.21234187493191314</v>
      </c>
      <c r="L492" s="74">
        <f t="shared" si="32"/>
        <v>27.680006394258807</v>
      </c>
    </row>
    <row r="493" spans="1:12" x14ac:dyDescent="0.2">
      <c r="A493" s="116" t="s">
        <v>2749</v>
      </c>
      <c r="B493" s="59" t="s">
        <v>1634</v>
      </c>
      <c r="C493" s="59" t="s">
        <v>650</v>
      </c>
      <c r="D493" s="116" t="s">
        <v>210</v>
      </c>
      <c r="E493" s="116" t="s">
        <v>998</v>
      </c>
      <c r="F493" s="117">
        <v>4.6572196300000002</v>
      </c>
      <c r="G493" s="117">
        <f>VLOOKUP(B493, 'XTF Exchange Traded Funds'!$B$7:$G$1060, 6, FALSE)</f>
        <v>5.1429866100000003</v>
      </c>
      <c r="H493" s="74">
        <f t="shared" si="33"/>
        <v>-9.445231279729116E-2</v>
      </c>
      <c r="I493" s="117">
        <v>3.4357394700000001</v>
      </c>
      <c r="J493" s="117">
        <v>5.2735139699999998</v>
      </c>
      <c r="K493" s="74">
        <f t="shared" si="34"/>
        <v>-0.34849144431108803</v>
      </c>
      <c r="L493" s="74">
        <f t="shared" si="32"/>
        <v>0.73772330767230743</v>
      </c>
    </row>
    <row r="494" spans="1:12" x14ac:dyDescent="0.2">
      <c r="A494" s="116" t="s">
        <v>1876</v>
      </c>
      <c r="B494" s="59" t="s">
        <v>275</v>
      </c>
      <c r="C494" s="59" t="s">
        <v>1861</v>
      </c>
      <c r="D494" s="116" t="s">
        <v>211</v>
      </c>
      <c r="E494" s="116" t="s">
        <v>212</v>
      </c>
      <c r="F494" s="117">
        <v>9.1260876799999995</v>
      </c>
      <c r="G494" s="117">
        <f>VLOOKUP(B494, 'XTF Exchange Traded Funds'!$B$7:$G$1060, 6, FALSE)</f>
        <v>5.74191947</v>
      </c>
      <c r="H494" s="74">
        <f t="shared" si="33"/>
        <v>0.58937925334574559</v>
      </c>
      <c r="I494" s="117">
        <v>3.4258747599999997</v>
      </c>
      <c r="J494" s="117">
        <v>0.10483049</v>
      </c>
      <c r="K494" s="74">
        <f t="shared" si="34"/>
        <v>31.680136857130016</v>
      </c>
      <c r="L494" s="74">
        <f t="shared" si="32"/>
        <v>0.37539358377060866</v>
      </c>
    </row>
    <row r="495" spans="1:12" x14ac:dyDescent="0.2">
      <c r="A495" s="116" t="s">
        <v>2568</v>
      </c>
      <c r="B495" s="59" t="s">
        <v>220</v>
      </c>
      <c r="C495" s="59" t="s">
        <v>876</v>
      </c>
      <c r="D495" s="116" t="s">
        <v>210</v>
      </c>
      <c r="E495" s="116" t="s">
        <v>212</v>
      </c>
      <c r="F495" s="117">
        <v>1.8193513750000001</v>
      </c>
      <c r="G495" s="117">
        <f>VLOOKUP(B495, 'XTF Exchange Traded Funds'!$B$7:$G$1060, 6, FALSE)</f>
        <v>9.5983542000000005E-2</v>
      </c>
      <c r="H495" s="74">
        <f t="shared" si="33"/>
        <v>17.954826390966069</v>
      </c>
      <c r="I495" s="117">
        <v>3.3774008700000002</v>
      </c>
      <c r="J495" s="117">
        <v>4.5451000000000007E-3</v>
      </c>
      <c r="K495" s="74" t="str">
        <f t="shared" si="34"/>
        <v/>
      </c>
      <c r="L495" s="74">
        <f t="shared" si="32"/>
        <v>1.8563763528087036</v>
      </c>
    </row>
    <row r="496" spans="1:12" x14ac:dyDescent="0.2">
      <c r="A496" s="116" t="s">
        <v>1675</v>
      </c>
      <c r="B496" s="59" t="s">
        <v>333</v>
      </c>
      <c r="C496" s="59" t="s">
        <v>650</v>
      </c>
      <c r="D496" s="116" t="s">
        <v>210</v>
      </c>
      <c r="E496" s="116" t="s">
        <v>998</v>
      </c>
      <c r="F496" s="117">
        <v>6.7277014919999996</v>
      </c>
      <c r="G496" s="117">
        <f>VLOOKUP(B496, 'XTF Exchange Traded Funds'!$B$7:$G$1060, 6, FALSE)</f>
        <v>8.2226215959999998</v>
      </c>
      <c r="H496" s="74">
        <f t="shared" si="33"/>
        <v>-0.18180577648462182</v>
      </c>
      <c r="I496" s="117">
        <v>3.3669612799999999</v>
      </c>
      <c r="J496" s="117">
        <v>3.5413242299999999</v>
      </c>
      <c r="K496" s="74">
        <f t="shared" si="34"/>
        <v>-4.9236652358149113E-2</v>
      </c>
      <c r="L496" s="74">
        <f t="shared" si="32"/>
        <v>0.500462347207839</v>
      </c>
    </row>
    <row r="497" spans="1:12" x14ac:dyDescent="0.2">
      <c r="A497" s="116" t="s">
        <v>1794</v>
      </c>
      <c r="B497" s="116" t="s">
        <v>2856</v>
      </c>
      <c r="C497" s="59" t="s">
        <v>875</v>
      </c>
      <c r="D497" s="116" t="s">
        <v>211</v>
      </c>
      <c r="E497" s="116" t="s">
        <v>998</v>
      </c>
      <c r="F497" s="117">
        <v>4.9708228800000001</v>
      </c>
      <c r="G497" s="117">
        <f>VLOOKUP(B497, 'XTF Exchange Traded Funds'!$B$7:$G$1060, 6, FALSE)</f>
        <v>2.7353648700000002</v>
      </c>
      <c r="H497" s="74">
        <f t="shared" si="33"/>
        <v>0.81724307953110475</v>
      </c>
      <c r="I497" s="117">
        <v>3.3667724044841498</v>
      </c>
      <c r="J497" s="117">
        <v>10.7028847717727</v>
      </c>
      <c r="K497" s="74">
        <f t="shared" si="34"/>
        <v>-0.68543318214884252</v>
      </c>
      <c r="L497" s="74">
        <f t="shared" si="32"/>
        <v>0.67730685356549047</v>
      </c>
    </row>
    <row r="498" spans="1:12" x14ac:dyDescent="0.2">
      <c r="A498" s="116" t="s">
        <v>2505</v>
      </c>
      <c r="B498" s="59" t="s">
        <v>50</v>
      </c>
      <c r="C498" s="59" t="s">
        <v>876</v>
      </c>
      <c r="D498" s="116" t="s">
        <v>210</v>
      </c>
      <c r="E498" s="116" t="s">
        <v>998</v>
      </c>
      <c r="F498" s="117">
        <v>14.767356651</v>
      </c>
      <c r="G498" s="117">
        <f>VLOOKUP(B498, 'XTF Exchange Traded Funds'!$B$7:$G$1060, 6, FALSE)</f>
        <v>13.830567229</v>
      </c>
      <c r="H498" s="74">
        <f t="shared" si="33"/>
        <v>6.7733261151844637E-2</v>
      </c>
      <c r="I498" s="117">
        <v>3.2628927000000001</v>
      </c>
      <c r="J498" s="117">
        <v>9.5748228599999994</v>
      </c>
      <c r="K498" s="74">
        <f t="shared" si="34"/>
        <v>-0.65922161195993123</v>
      </c>
      <c r="L498" s="74">
        <f t="shared" si="32"/>
        <v>0.22095306405287143</v>
      </c>
    </row>
    <row r="499" spans="1:12" x14ac:dyDescent="0.2">
      <c r="A499" s="116" t="s">
        <v>2708</v>
      </c>
      <c r="B499" s="59" t="s">
        <v>988</v>
      </c>
      <c r="C499" s="59" t="s">
        <v>650</v>
      </c>
      <c r="D499" s="116" t="s">
        <v>210</v>
      </c>
      <c r="E499" s="116" t="s">
        <v>998</v>
      </c>
      <c r="F499" s="117">
        <v>1.722356862</v>
      </c>
      <c r="G499" s="117">
        <f>VLOOKUP(B499, 'XTF Exchange Traded Funds'!$B$7:$G$1060, 6, FALSE)</f>
        <v>0.36124152399999998</v>
      </c>
      <c r="H499" s="74">
        <f t="shared" si="33"/>
        <v>3.7678817289011333</v>
      </c>
      <c r="I499" s="117">
        <v>3.2040401699999999</v>
      </c>
      <c r="J499" s="117">
        <v>8.5899652599999996</v>
      </c>
      <c r="K499" s="74">
        <f t="shared" si="34"/>
        <v>-0.62700196414996912</v>
      </c>
      <c r="L499" s="74">
        <f t="shared" si="32"/>
        <v>1.8602649896139816</v>
      </c>
    </row>
    <row r="500" spans="1:12" x14ac:dyDescent="0.2">
      <c r="A500" s="116" t="s">
        <v>1855</v>
      </c>
      <c r="B500" s="59" t="s">
        <v>1856</v>
      </c>
      <c r="C500" s="59" t="s">
        <v>875</v>
      </c>
      <c r="D500" s="116" t="s">
        <v>812</v>
      </c>
      <c r="E500" s="116" t="s">
        <v>212</v>
      </c>
      <c r="F500" s="117">
        <v>1.3619024199999998</v>
      </c>
      <c r="G500" s="117">
        <f>VLOOKUP(B500, 'XTF Exchange Traded Funds'!$B$7:$G$1060, 6, FALSE)</f>
        <v>0.32122943999999998</v>
      </c>
      <c r="H500" s="74">
        <f t="shared" si="33"/>
        <v>3.2396563029839358</v>
      </c>
      <c r="I500" s="117">
        <v>3.2018065899999999</v>
      </c>
      <c r="J500" s="117">
        <v>0.50457327000000007</v>
      </c>
      <c r="K500" s="74">
        <f t="shared" si="34"/>
        <v>5.3455731414389023</v>
      </c>
      <c r="L500" s="74">
        <f t="shared" si="32"/>
        <v>2.3509809094839555</v>
      </c>
    </row>
    <row r="501" spans="1:12" x14ac:dyDescent="0.2">
      <c r="A501" s="116" t="s">
        <v>1776</v>
      </c>
      <c r="B501" s="59" t="s">
        <v>959</v>
      </c>
      <c r="C501" s="59" t="s">
        <v>954</v>
      </c>
      <c r="D501" s="116" t="s">
        <v>210</v>
      </c>
      <c r="E501" s="116" t="s">
        <v>998</v>
      </c>
      <c r="F501" s="117">
        <v>3.0376826000000001</v>
      </c>
      <c r="G501" s="117">
        <f>VLOOKUP(B501, 'XTF Exchange Traded Funds'!$B$7:$G$1060, 6, FALSE)</f>
        <v>4.4941828099999999</v>
      </c>
      <c r="H501" s="74">
        <f t="shared" si="33"/>
        <v>-0.32408566174903775</v>
      </c>
      <c r="I501" s="117">
        <v>3.1980110000000002</v>
      </c>
      <c r="J501" s="117">
        <v>61.496207859999998</v>
      </c>
      <c r="K501" s="74">
        <f t="shared" si="34"/>
        <v>-0.94799661456718642</v>
      </c>
      <c r="L501" s="74">
        <f t="shared" si="32"/>
        <v>1.0527798394736829</v>
      </c>
    </row>
    <row r="502" spans="1:12" x14ac:dyDescent="0.2">
      <c r="A502" s="116" t="s">
        <v>2529</v>
      </c>
      <c r="B502" s="116" t="s">
        <v>244</v>
      </c>
      <c r="C502" s="116" t="s">
        <v>876</v>
      </c>
      <c r="D502" s="116" t="s">
        <v>210</v>
      </c>
      <c r="E502" s="116" t="s">
        <v>212</v>
      </c>
      <c r="F502" s="117">
        <v>13.380501449999999</v>
      </c>
      <c r="G502" s="117">
        <f>VLOOKUP(B502, 'XTF Exchange Traded Funds'!$B$7:$G$1060, 6, FALSE)</f>
        <v>10.500888544</v>
      </c>
      <c r="H502" s="74">
        <f t="shared" si="33"/>
        <v>0.27422564232865354</v>
      </c>
      <c r="I502" s="117">
        <v>3.1717211700000001</v>
      </c>
      <c r="J502" s="117">
        <v>6.7533234000000002</v>
      </c>
      <c r="K502" s="74">
        <f t="shared" si="34"/>
        <v>-0.5303466186737037</v>
      </c>
      <c r="L502" s="74">
        <f t="shared" si="32"/>
        <v>0.23704053109310044</v>
      </c>
    </row>
    <row r="503" spans="1:12" x14ac:dyDescent="0.2">
      <c r="A503" s="116" t="s">
        <v>1668</v>
      </c>
      <c r="B503" s="59" t="s">
        <v>1898</v>
      </c>
      <c r="C503" s="59" t="s">
        <v>1897</v>
      </c>
      <c r="D503" s="116" t="s">
        <v>210</v>
      </c>
      <c r="E503" s="116" t="s">
        <v>998</v>
      </c>
      <c r="F503" s="117">
        <v>1.5765657</v>
      </c>
      <c r="G503" s="117">
        <f>VLOOKUP(B503, 'XTF Exchange Traded Funds'!$B$7:$G$1060, 6, FALSE)</f>
        <v>3.3294833599999998</v>
      </c>
      <c r="H503" s="74">
        <f t="shared" si="33"/>
        <v>-0.526483382094452</v>
      </c>
      <c r="I503" s="117">
        <v>3.1598217799999997</v>
      </c>
      <c r="J503" s="117">
        <v>2.3152350099999999</v>
      </c>
      <c r="K503" s="74">
        <f t="shared" si="34"/>
        <v>0.36479526542750396</v>
      </c>
      <c r="L503" s="74">
        <f t="shared" si="32"/>
        <v>2.0042436417334208</v>
      </c>
    </row>
    <row r="504" spans="1:12" x14ac:dyDescent="0.2">
      <c r="A504" s="116" t="s">
        <v>1611</v>
      </c>
      <c r="B504" s="59" t="s">
        <v>957</v>
      </c>
      <c r="C504" s="59" t="s">
        <v>148</v>
      </c>
      <c r="D504" s="116" t="s">
        <v>812</v>
      </c>
      <c r="E504" s="116" t="s">
        <v>212</v>
      </c>
      <c r="F504" s="117">
        <v>0.24156861999999998</v>
      </c>
      <c r="G504" s="117">
        <f>VLOOKUP(B504, 'XTF Exchange Traded Funds'!$B$7:$G$1060, 6, FALSE)</f>
        <v>0.35254715000000003</v>
      </c>
      <c r="H504" s="74">
        <f t="shared" si="33"/>
        <v>-0.31479060318598528</v>
      </c>
      <c r="I504" s="117">
        <v>3.14935031790132</v>
      </c>
      <c r="J504" s="117">
        <v>2.5045837146409999</v>
      </c>
      <c r="K504" s="74">
        <f t="shared" si="34"/>
        <v>0.25743463853542581</v>
      </c>
      <c r="L504" s="74">
        <f t="shared" si="32"/>
        <v>13.037083698624929</v>
      </c>
    </row>
    <row r="505" spans="1:12" x14ac:dyDescent="0.2">
      <c r="A505" s="116" t="s">
        <v>2516</v>
      </c>
      <c r="B505" s="59" t="s">
        <v>570</v>
      </c>
      <c r="C505" s="59" t="s">
        <v>876</v>
      </c>
      <c r="D505" s="116" t="s">
        <v>211</v>
      </c>
      <c r="E505" s="116" t="s">
        <v>998</v>
      </c>
      <c r="F505" s="117">
        <v>5.0725706449999999</v>
      </c>
      <c r="G505" s="117">
        <f>VLOOKUP(B505, 'XTF Exchange Traded Funds'!$B$7:$G$1060, 6, FALSE)</f>
        <v>1.739341834</v>
      </c>
      <c r="H505" s="74">
        <f t="shared" si="33"/>
        <v>1.9163736223916983</v>
      </c>
      <c r="I505" s="117">
        <v>3.1274553799999998</v>
      </c>
      <c r="J505" s="117">
        <v>7.0245082600000002</v>
      </c>
      <c r="K505" s="74">
        <f t="shared" si="34"/>
        <v>-0.55477945725983102</v>
      </c>
      <c r="L505" s="74">
        <f t="shared" si="32"/>
        <v>0.61654249864074584</v>
      </c>
    </row>
    <row r="506" spans="1:12" x14ac:dyDescent="0.2">
      <c r="A506" s="116" t="s">
        <v>1048</v>
      </c>
      <c r="B506" s="59" t="s">
        <v>1205</v>
      </c>
      <c r="C506" s="59" t="s">
        <v>483</v>
      </c>
      <c r="D506" s="116" t="s">
        <v>210</v>
      </c>
      <c r="E506" s="116" t="s">
        <v>998</v>
      </c>
      <c r="F506" s="117">
        <v>0.66371391000000002</v>
      </c>
      <c r="G506" s="117">
        <f>VLOOKUP(B506, 'XTF Exchange Traded Funds'!$B$7:$G$1060, 6, FALSE)</f>
        <v>0.27409911999999997</v>
      </c>
      <c r="H506" s="74">
        <f t="shared" si="33"/>
        <v>1.4214375806824919</v>
      </c>
      <c r="I506" s="117">
        <v>3.1074608642710846</v>
      </c>
      <c r="J506" s="117">
        <v>1.1373456599999998</v>
      </c>
      <c r="K506" s="74">
        <f t="shared" si="34"/>
        <v>1.732204441938157</v>
      </c>
      <c r="L506" s="74">
        <f t="shared" si="32"/>
        <v>4.6819281884134156</v>
      </c>
    </row>
    <row r="507" spans="1:12" x14ac:dyDescent="0.2">
      <c r="A507" s="116" t="s">
        <v>2507</v>
      </c>
      <c r="B507" s="59" t="s">
        <v>52</v>
      </c>
      <c r="C507" s="59" t="s">
        <v>876</v>
      </c>
      <c r="D507" s="116" t="s">
        <v>210</v>
      </c>
      <c r="E507" s="116" t="s">
        <v>998</v>
      </c>
      <c r="F507" s="117">
        <v>3.7357313009999999</v>
      </c>
      <c r="G507" s="117">
        <f>VLOOKUP(B507, 'XTF Exchange Traded Funds'!$B$7:$G$1060, 6, FALSE)</f>
        <v>4.0174284849999999</v>
      </c>
      <c r="H507" s="74">
        <f t="shared" si="33"/>
        <v>-7.0118779973752265E-2</v>
      </c>
      <c r="I507" s="117">
        <v>3.0894519700000003</v>
      </c>
      <c r="J507" s="117">
        <v>1.16656743</v>
      </c>
      <c r="K507" s="74">
        <f t="shared" si="34"/>
        <v>1.6483269552622435</v>
      </c>
      <c r="L507" s="74">
        <f t="shared" si="32"/>
        <v>0.82700058464402937</v>
      </c>
    </row>
    <row r="508" spans="1:12" x14ac:dyDescent="0.2">
      <c r="A508" s="116" t="s">
        <v>2751</v>
      </c>
      <c r="B508" s="59" t="s">
        <v>1632</v>
      </c>
      <c r="C508" s="59" t="s">
        <v>650</v>
      </c>
      <c r="D508" s="116" t="s">
        <v>210</v>
      </c>
      <c r="E508" s="116" t="s">
        <v>998</v>
      </c>
      <c r="F508" s="117">
        <v>4.0206744900000002</v>
      </c>
      <c r="G508" s="117">
        <f>VLOOKUP(B508, 'XTF Exchange Traded Funds'!$B$7:$G$1060, 6, FALSE)</f>
        <v>6.6848221199999998</v>
      </c>
      <c r="H508" s="74">
        <f t="shared" si="33"/>
        <v>-0.39853680205330577</v>
      </c>
      <c r="I508" s="117">
        <v>3.0881690699999997</v>
      </c>
      <c r="J508" s="117">
        <v>6.5310468300000002</v>
      </c>
      <c r="K508" s="74">
        <f t="shared" si="34"/>
        <v>-0.52715557698734195</v>
      </c>
      <c r="L508" s="74">
        <f t="shared" si="32"/>
        <v>0.76807239125692062</v>
      </c>
    </row>
    <row r="509" spans="1:12" x14ac:dyDescent="0.2">
      <c r="A509" s="116" t="s">
        <v>2506</v>
      </c>
      <c r="B509" s="59" t="s">
        <v>160</v>
      </c>
      <c r="C509" s="59" t="s">
        <v>876</v>
      </c>
      <c r="D509" s="116" t="s">
        <v>210</v>
      </c>
      <c r="E509" s="116" t="s">
        <v>998</v>
      </c>
      <c r="F509" s="117">
        <v>9.4288465679999991</v>
      </c>
      <c r="G509" s="117">
        <f>VLOOKUP(B509, 'XTF Exchange Traded Funds'!$B$7:$G$1060, 6, FALSE)</f>
        <v>9.0180224300000003</v>
      </c>
      <c r="H509" s="74">
        <f t="shared" si="33"/>
        <v>4.5555901106801633E-2</v>
      </c>
      <c r="I509" s="117">
        <v>3.0646333399999999</v>
      </c>
      <c r="J509" s="117">
        <v>10.40300579</v>
      </c>
      <c r="K509" s="74">
        <f t="shared" si="34"/>
        <v>-0.70540885952924182</v>
      </c>
      <c r="L509" s="74">
        <f t="shared" si="32"/>
        <v>0.32502738462208902</v>
      </c>
    </row>
    <row r="510" spans="1:12" x14ac:dyDescent="0.2">
      <c r="A510" s="116" t="s">
        <v>2806</v>
      </c>
      <c r="B510" s="59" t="s">
        <v>2809</v>
      </c>
      <c r="C510" s="59" t="s">
        <v>875</v>
      </c>
      <c r="D510" s="116" t="s">
        <v>211</v>
      </c>
      <c r="E510" s="116" t="s">
        <v>998</v>
      </c>
      <c r="F510" s="117">
        <v>0.13768016</v>
      </c>
      <c r="G510" s="117">
        <f>VLOOKUP(B510, 'XTF Exchange Traded Funds'!$B$7:$G$1060, 6, FALSE)</f>
        <v>7.9036960000000003E-2</v>
      </c>
      <c r="H510" s="74">
        <f t="shared" si="33"/>
        <v>0.74197185721718029</v>
      </c>
      <c r="I510" s="117">
        <v>3.0556777500000001</v>
      </c>
      <c r="J510" s="117">
        <v>0</v>
      </c>
      <c r="K510" s="74" t="str">
        <f t="shared" si="34"/>
        <v/>
      </c>
      <c r="L510" s="74">
        <f t="shared" si="32"/>
        <v>22.194031078987706</v>
      </c>
    </row>
    <row r="511" spans="1:12" x14ac:dyDescent="0.2">
      <c r="A511" s="116" t="s">
        <v>2643</v>
      </c>
      <c r="B511" s="59" t="s">
        <v>151</v>
      </c>
      <c r="C511" s="59" t="s">
        <v>650</v>
      </c>
      <c r="D511" s="116" t="s">
        <v>211</v>
      </c>
      <c r="E511" s="116" t="s">
        <v>998</v>
      </c>
      <c r="F511" s="117">
        <v>4.9763741140000004</v>
      </c>
      <c r="G511" s="117">
        <f>VLOOKUP(B511, 'XTF Exchange Traded Funds'!$B$7:$G$1060, 6, FALSE)</f>
        <v>12.499624791999999</v>
      </c>
      <c r="H511" s="74">
        <f t="shared" si="33"/>
        <v>-0.6018781205988698</v>
      </c>
      <c r="I511" s="117">
        <v>3.0485765899999997</v>
      </c>
      <c r="J511" s="117">
        <v>24.336360069769402</v>
      </c>
      <c r="K511" s="74">
        <f t="shared" si="34"/>
        <v>-0.87473161223535079</v>
      </c>
      <c r="L511" s="74">
        <f t="shared" si="32"/>
        <v>0.61261000884629224</v>
      </c>
    </row>
    <row r="512" spans="1:12" x14ac:dyDescent="0.2">
      <c r="A512" s="116" t="s">
        <v>2485</v>
      </c>
      <c r="B512" s="59" t="s">
        <v>2486</v>
      </c>
      <c r="C512" s="59" t="s">
        <v>148</v>
      </c>
      <c r="D512" s="116" t="s">
        <v>812</v>
      </c>
      <c r="E512" s="116" t="s">
        <v>998</v>
      </c>
      <c r="F512" s="117">
        <v>2.4470249999999999E-2</v>
      </c>
      <c r="G512" s="117">
        <f>VLOOKUP(B512, 'XTF Exchange Traded Funds'!$B$7:$G$1060, 6, FALSE)</f>
        <v>3.3170000000000001E-3</v>
      </c>
      <c r="H512" s="74">
        <f t="shared" si="33"/>
        <v>6.3772233946337042</v>
      </c>
      <c r="I512" s="117">
        <v>3.0473173622551699</v>
      </c>
      <c r="J512" s="117">
        <v>0</v>
      </c>
      <c r="K512" s="74" t="str">
        <f t="shared" si="34"/>
        <v/>
      </c>
      <c r="L512" s="74" t="str">
        <f t="shared" si="32"/>
        <v/>
      </c>
    </row>
    <row r="513" spans="1:12" x14ac:dyDescent="0.2">
      <c r="A513" s="116" t="s">
        <v>1918</v>
      </c>
      <c r="B513" s="116" t="s">
        <v>2802</v>
      </c>
      <c r="C513" s="59" t="s">
        <v>875</v>
      </c>
      <c r="D513" s="116" t="s">
        <v>812</v>
      </c>
      <c r="E513" s="116" t="s">
        <v>998</v>
      </c>
      <c r="F513" s="117">
        <v>0.9654233000000001</v>
      </c>
      <c r="G513" s="117">
        <f>VLOOKUP(B513, 'XTF Exchange Traded Funds'!$B$7:$G$1060, 6, FALSE)</f>
        <v>2.7430605400000001</v>
      </c>
      <c r="H513" s="74">
        <f t="shared" si="33"/>
        <v>-0.64804885421887182</v>
      </c>
      <c r="I513" s="117">
        <v>3.0229746899999999</v>
      </c>
      <c r="J513" s="117">
        <v>2.1453854799999998</v>
      </c>
      <c r="K513" s="74">
        <f t="shared" si="34"/>
        <v>0.40905898645310113</v>
      </c>
      <c r="L513" s="74">
        <f t="shared" ref="L513:L576" si="35">IF(ISERROR(I513/F513),"",IF(I513/F513&gt;10000%,"",I513/F513))</f>
        <v>3.1312427305203836</v>
      </c>
    </row>
    <row r="514" spans="1:12" x14ac:dyDescent="0.2">
      <c r="A514" s="116" t="s">
        <v>2829</v>
      </c>
      <c r="B514" s="59" t="s">
        <v>1212</v>
      </c>
      <c r="C514" s="59" t="s">
        <v>870</v>
      </c>
      <c r="D514" s="116" t="s">
        <v>210</v>
      </c>
      <c r="E514" s="116" t="s">
        <v>2912</v>
      </c>
      <c r="F514" s="117">
        <v>9.0897735720000004</v>
      </c>
      <c r="G514" s="117">
        <f>VLOOKUP(B514, 'XTF Exchange Traded Funds'!$B$7:$G$1060, 6, FALSE)</f>
        <v>4.8793589280000003</v>
      </c>
      <c r="H514" s="74">
        <f t="shared" si="33"/>
        <v>0.86290324325982848</v>
      </c>
      <c r="I514" s="117">
        <v>2.9990808499999999</v>
      </c>
      <c r="J514" s="117">
        <v>1.28190739</v>
      </c>
      <c r="K514" s="74">
        <f t="shared" si="34"/>
        <v>1.3395456437769657</v>
      </c>
      <c r="L514" s="74">
        <f t="shared" si="35"/>
        <v>0.32994010535513479</v>
      </c>
    </row>
    <row r="515" spans="1:12" x14ac:dyDescent="0.2">
      <c r="A515" s="116" t="s">
        <v>2623</v>
      </c>
      <c r="B515" s="59" t="s">
        <v>471</v>
      </c>
      <c r="C515" s="59" t="s">
        <v>650</v>
      </c>
      <c r="D515" s="116" t="s">
        <v>211</v>
      </c>
      <c r="E515" s="116" t="s">
        <v>212</v>
      </c>
      <c r="F515" s="117">
        <v>3.81009529</v>
      </c>
      <c r="G515" s="117">
        <f>VLOOKUP(B515, 'XTF Exchange Traded Funds'!$B$7:$G$1060, 6, FALSE)</f>
        <v>2.4163452300000001</v>
      </c>
      <c r="H515" s="74">
        <f t="shared" si="33"/>
        <v>0.57680088204945767</v>
      </c>
      <c r="I515" s="117">
        <v>2.9739149600000001</v>
      </c>
      <c r="J515" s="117">
        <v>2.4147100499999996</v>
      </c>
      <c r="K515" s="74">
        <f t="shared" si="34"/>
        <v>0.23158263245725941</v>
      </c>
      <c r="L515" s="74">
        <f t="shared" si="35"/>
        <v>0.78053558602729856</v>
      </c>
    </row>
    <row r="516" spans="1:12" x14ac:dyDescent="0.2">
      <c r="A516" s="116" t="s">
        <v>2080</v>
      </c>
      <c r="B516" s="59" t="s">
        <v>521</v>
      </c>
      <c r="C516" s="59" t="s">
        <v>871</v>
      </c>
      <c r="D516" s="116" t="s">
        <v>210</v>
      </c>
      <c r="E516" s="116" t="s">
        <v>998</v>
      </c>
      <c r="F516" s="117">
        <v>3.7172996359999999</v>
      </c>
      <c r="G516" s="117">
        <f>VLOOKUP(B516, 'XTF Exchange Traded Funds'!$B$7:$G$1060, 6, FALSE)</f>
        <v>6.3639497130000002</v>
      </c>
      <c r="H516" s="74">
        <f t="shared" si="33"/>
        <v>-0.41588167668791265</v>
      </c>
      <c r="I516" s="117">
        <v>2.9630699900000002</v>
      </c>
      <c r="J516" s="117">
        <v>6.6296475800000003</v>
      </c>
      <c r="K516" s="74">
        <f t="shared" si="34"/>
        <v>-0.55305769209530142</v>
      </c>
      <c r="L516" s="74">
        <f t="shared" si="35"/>
        <v>0.7971028112192784</v>
      </c>
    </row>
    <row r="517" spans="1:12" x14ac:dyDescent="0.2">
      <c r="A517" s="116" t="s">
        <v>2161</v>
      </c>
      <c r="B517" s="59" t="s">
        <v>404</v>
      </c>
      <c r="C517" s="59" t="s">
        <v>875</v>
      </c>
      <c r="D517" s="116" t="s">
        <v>211</v>
      </c>
      <c r="E517" s="116" t="s">
        <v>212</v>
      </c>
      <c r="F517" s="117">
        <v>0.27040640000000005</v>
      </c>
      <c r="G517" s="117">
        <f>VLOOKUP(B517, 'XTF Exchange Traded Funds'!$B$7:$G$1060, 6, FALSE)</f>
        <v>2.5762421549999996</v>
      </c>
      <c r="H517" s="74">
        <f t="shared" si="33"/>
        <v>-0.89503843826358009</v>
      </c>
      <c r="I517" s="117">
        <v>2.9617387400000004</v>
      </c>
      <c r="J517" s="117">
        <v>5.8530957499999996</v>
      </c>
      <c r="K517" s="74">
        <f t="shared" si="34"/>
        <v>-0.49398764918547577</v>
      </c>
      <c r="L517" s="74">
        <f t="shared" si="35"/>
        <v>10.95291657298052</v>
      </c>
    </row>
    <row r="518" spans="1:12" x14ac:dyDescent="0.2">
      <c r="A518" s="116" t="s">
        <v>2116</v>
      </c>
      <c r="B518" s="59" t="s">
        <v>459</v>
      </c>
      <c r="C518" s="59" t="s">
        <v>871</v>
      </c>
      <c r="D518" s="116" t="s">
        <v>210</v>
      </c>
      <c r="E518" s="116" t="s">
        <v>998</v>
      </c>
      <c r="F518" s="117">
        <v>0.23251195999999999</v>
      </c>
      <c r="G518" s="117">
        <f>VLOOKUP(B518, 'XTF Exchange Traded Funds'!$B$7:$G$1060, 6, FALSE)</f>
        <v>0.49223784000000004</v>
      </c>
      <c r="H518" s="74">
        <f t="shared" si="33"/>
        <v>-0.52764305970463388</v>
      </c>
      <c r="I518" s="117">
        <v>2.87318739</v>
      </c>
      <c r="J518" s="117">
        <v>5.1840954899999998</v>
      </c>
      <c r="K518" s="74">
        <f t="shared" si="34"/>
        <v>-0.44576881433949045</v>
      </c>
      <c r="L518" s="74">
        <f t="shared" si="35"/>
        <v>12.357159562888722</v>
      </c>
    </row>
    <row r="519" spans="1:12" x14ac:dyDescent="0.2">
      <c r="A519" s="116" t="s">
        <v>1790</v>
      </c>
      <c r="B519" s="59" t="s">
        <v>310</v>
      </c>
      <c r="C519" s="59" t="s">
        <v>875</v>
      </c>
      <c r="D519" s="116" t="s">
        <v>211</v>
      </c>
      <c r="E519" s="116" t="s">
        <v>998</v>
      </c>
      <c r="F519" s="117">
        <v>3.994358584</v>
      </c>
      <c r="G519" s="117">
        <f>VLOOKUP(B519, 'XTF Exchange Traded Funds'!$B$7:$G$1060, 6, FALSE)</f>
        <v>7.1979651870000003</v>
      </c>
      <c r="H519" s="74">
        <f t="shared" si="33"/>
        <v>-0.44507114438201578</v>
      </c>
      <c r="I519" s="117">
        <v>2.855843262908405</v>
      </c>
      <c r="J519" s="117">
        <v>8.5681126372452994</v>
      </c>
      <c r="K519" s="74">
        <f t="shared" si="34"/>
        <v>-0.66668934177007078</v>
      </c>
      <c r="L519" s="74">
        <f t="shared" si="35"/>
        <v>0.71496917536345184</v>
      </c>
    </row>
    <row r="520" spans="1:12" x14ac:dyDescent="0.2">
      <c r="A520" s="116" t="s">
        <v>2735</v>
      </c>
      <c r="B520" s="59" t="s">
        <v>2181</v>
      </c>
      <c r="C520" s="59" t="s">
        <v>1897</v>
      </c>
      <c r="D520" s="116" t="s">
        <v>210</v>
      </c>
      <c r="E520" s="116" t="s">
        <v>998</v>
      </c>
      <c r="F520" s="117">
        <v>1.3983273700000001</v>
      </c>
      <c r="G520" s="117">
        <f>VLOOKUP(B520, 'XTF Exchange Traded Funds'!$B$7:$G$1060, 6, FALSE)</f>
        <v>0</v>
      </c>
      <c r="H520" s="74" t="str">
        <f t="shared" si="33"/>
        <v/>
      </c>
      <c r="I520" s="117">
        <v>2.7972142999999998</v>
      </c>
      <c r="J520" s="117">
        <v>3.2527600000000004E-3</v>
      </c>
      <c r="K520" s="74" t="str">
        <f t="shared" si="34"/>
        <v/>
      </c>
      <c r="L520" s="74">
        <f t="shared" si="35"/>
        <v>2.0004001638042741</v>
      </c>
    </row>
    <row r="521" spans="1:12" x14ac:dyDescent="0.2">
      <c r="A521" s="116" t="s">
        <v>2716</v>
      </c>
      <c r="B521" s="59" t="s">
        <v>993</v>
      </c>
      <c r="C521" s="59" t="s">
        <v>650</v>
      </c>
      <c r="D521" s="116" t="s">
        <v>211</v>
      </c>
      <c r="E521" s="116" t="s">
        <v>998</v>
      </c>
      <c r="F521" s="117">
        <v>0.79229453000000005</v>
      </c>
      <c r="G521" s="117">
        <f>VLOOKUP(B521, 'XTF Exchange Traded Funds'!$B$7:$G$1060, 6, FALSE)</f>
        <v>0.74637485999999997</v>
      </c>
      <c r="H521" s="74">
        <f t="shared" si="33"/>
        <v>6.1523602228510388E-2</v>
      </c>
      <c r="I521" s="117">
        <v>2.7932654332156899</v>
      </c>
      <c r="J521" s="117">
        <v>3.2513664800000002</v>
      </c>
      <c r="K521" s="74">
        <f t="shared" si="34"/>
        <v>-0.1408949282100953</v>
      </c>
      <c r="L521" s="74">
        <f t="shared" si="35"/>
        <v>3.5255392123124838</v>
      </c>
    </row>
    <row r="522" spans="1:12" x14ac:dyDescent="0.2">
      <c r="A522" s="116" t="s">
        <v>2087</v>
      </c>
      <c r="B522" s="59" t="s">
        <v>534</v>
      </c>
      <c r="C522" s="59" t="s">
        <v>871</v>
      </c>
      <c r="D522" s="116" t="s">
        <v>210</v>
      </c>
      <c r="E522" s="116" t="s">
        <v>998</v>
      </c>
      <c r="F522" s="117">
        <v>6.1262684749999998</v>
      </c>
      <c r="G522" s="117">
        <f>VLOOKUP(B522, 'XTF Exchange Traded Funds'!$B$7:$G$1060, 6, FALSE)</f>
        <v>6.8621559080000001</v>
      </c>
      <c r="H522" s="74">
        <f t="shared" si="33"/>
        <v>-0.10723851845774768</v>
      </c>
      <c r="I522" s="117">
        <v>2.77828148</v>
      </c>
      <c r="J522" s="117">
        <v>4.1534312999999994</v>
      </c>
      <c r="K522" s="74">
        <f t="shared" si="34"/>
        <v>-0.33108765275592733</v>
      </c>
      <c r="L522" s="74">
        <f t="shared" si="35"/>
        <v>0.45350305676899022</v>
      </c>
    </row>
    <row r="523" spans="1:12" x14ac:dyDescent="0.2">
      <c r="A523" s="116" t="s">
        <v>1702</v>
      </c>
      <c r="B523" s="59" t="s">
        <v>965</v>
      </c>
      <c r="C523" s="59" t="s">
        <v>650</v>
      </c>
      <c r="D523" s="116" t="s">
        <v>210</v>
      </c>
      <c r="E523" s="116" t="s">
        <v>998</v>
      </c>
      <c r="F523" s="117">
        <v>1.2720830000000001E-2</v>
      </c>
      <c r="G523" s="117">
        <f>VLOOKUP(B523, 'XTF Exchange Traded Funds'!$B$7:$G$1060, 6, FALSE)</f>
        <v>0.81560179500000007</v>
      </c>
      <c r="H523" s="74">
        <f t="shared" si="33"/>
        <v>-0.98440313633689347</v>
      </c>
      <c r="I523" s="117">
        <v>2.7211975699999997</v>
      </c>
      <c r="J523" s="117">
        <v>1.16561424</v>
      </c>
      <c r="K523" s="74">
        <f t="shared" si="34"/>
        <v>1.3345610208056482</v>
      </c>
      <c r="L523" s="74" t="str">
        <f t="shared" si="35"/>
        <v/>
      </c>
    </row>
    <row r="524" spans="1:12" x14ac:dyDescent="0.2">
      <c r="A524" s="116" t="s">
        <v>2958</v>
      </c>
      <c r="B524" s="59" t="s">
        <v>2959</v>
      </c>
      <c r="C524" s="59" t="s">
        <v>148</v>
      </c>
      <c r="D524" s="116" t="s">
        <v>812</v>
      </c>
      <c r="E524" s="116" t="s">
        <v>998</v>
      </c>
      <c r="F524" s="117">
        <v>0.91619045999999993</v>
      </c>
      <c r="G524" s="117">
        <f>VLOOKUP(B524, 'XTF Exchange Traded Funds'!$B$7:$G$1060, 6, FALSE)</f>
        <v>0.53187748999999995</v>
      </c>
      <c r="H524" s="74">
        <f t="shared" si="33"/>
        <v>0.72255919309538741</v>
      </c>
      <c r="I524" s="117">
        <v>2.7139486542322397</v>
      </c>
      <c r="J524" s="117">
        <v>35.379419609999999</v>
      </c>
      <c r="K524" s="74">
        <f t="shared" si="34"/>
        <v>-0.92329018722892953</v>
      </c>
      <c r="L524" s="74">
        <f t="shared" si="35"/>
        <v>2.9622101219349521</v>
      </c>
    </row>
    <row r="525" spans="1:12" x14ac:dyDescent="0.2">
      <c r="A525" s="116" t="s">
        <v>2838</v>
      </c>
      <c r="B525" s="59" t="s">
        <v>74</v>
      </c>
      <c r="C525" s="59" t="s">
        <v>870</v>
      </c>
      <c r="D525" s="116" t="s">
        <v>210</v>
      </c>
      <c r="E525" s="116" t="s">
        <v>2912</v>
      </c>
      <c r="F525" s="117">
        <v>10.429984259999999</v>
      </c>
      <c r="G525" s="117">
        <f>VLOOKUP(B525, 'XTF Exchange Traded Funds'!$B$7:$G$1060, 6, FALSE)</f>
        <v>3.61821247</v>
      </c>
      <c r="H525" s="74">
        <f t="shared" si="33"/>
        <v>1.8826345457816633</v>
      </c>
      <c r="I525" s="117">
        <v>2.7021419900000003</v>
      </c>
      <c r="J525" s="117">
        <v>1.2194608</v>
      </c>
      <c r="K525" s="74">
        <f t="shared" si="34"/>
        <v>1.2158498165746701</v>
      </c>
      <c r="L525" s="74">
        <f t="shared" si="35"/>
        <v>0.2590744072704862</v>
      </c>
    </row>
    <row r="526" spans="1:12" x14ac:dyDescent="0.2">
      <c r="A526" s="116" t="s">
        <v>2409</v>
      </c>
      <c r="B526" s="59" t="s">
        <v>1543</v>
      </c>
      <c r="C526" s="59" t="s">
        <v>870</v>
      </c>
      <c r="D526" s="116" t="s">
        <v>210</v>
      </c>
      <c r="E526" s="116" t="s">
        <v>2912</v>
      </c>
      <c r="F526" s="117">
        <v>5.15094078</v>
      </c>
      <c r="G526" s="117">
        <f>VLOOKUP(B526, 'XTF Exchange Traded Funds'!$B$7:$G$1060, 6, FALSE)</f>
        <v>3.5459264700000004</v>
      </c>
      <c r="H526" s="74">
        <f t="shared" si="33"/>
        <v>0.45263609484829481</v>
      </c>
      <c r="I526" s="117">
        <v>2.6956772400000002</v>
      </c>
      <c r="J526" s="117">
        <v>2.9850799999999998E-3</v>
      </c>
      <c r="K526" s="74" t="str">
        <f t="shared" si="34"/>
        <v/>
      </c>
      <c r="L526" s="74">
        <f t="shared" si="35"/>
        <v>0.52333687284209085</v>
      </c>
    </row>
    <row r="527" spans="1:12" x14ac:dyDescent="0.2">
      <c r="A527" s="116" t="s">
        <v>2335</v>
      </c>
      <c r="B527" s="59" t="s">
        <v>1728</v>
      </c>
      <c r="C527" s="59" t="s">
        <v>951</v>
      </c>
      <c r="D527" s="116" t="s">
        <v>210</v>
      </c>
      <c r="E527" s="116" t="s">
        <v>998</v>
      </c>
      <c r="F527" s="117">
        <v>2.85572458</v>
      </c>
      <c r="G527" s="117">
        <f>VLOOKUP(B527, 'XTF Exchange Traded Funds'!$B$7:$G$1060, 6, FALSE)</f>
        <v>1.69137256</v>
      </c>
      <c r="H527" s="74">
        <f t="shared" si="33"/>
        <v>0.6884065920993776</v>
      </c>
      <c r="I527" s="117">
        <v>2.6412272483944399</v>
      </c>
      <c r="J527" s="117">
        <v>2.9516775601659448</v>
      </c>
      <c r="K527" s="74">
        <f t="shared" si="34"/>
        <v>-0.10517758306705127</v>
      </c>
      <c r="L527" s="74">
        <f t="shared" si="35"/>
        <v>0.92488864888869637</v>
      </c>
    </row>
    <row r="528" spans="1:12" x14ac:dyDescent="0.2">
      <c r="A528" s="116" t="s">
        <v>2635</v>
      </c>
      <c r="B528" s="59" t="s">
        <v>176</v>
      </c>
      <c r="C528" s="59" t="s">
        <v>875</v>
      </c>
      <c r="D528" s="116" t="s">
        <v>211</v>
      </c>
      <c r="E528" s="116" t="s">
        <v>998</v>
      </c>
      <c r="F528" s="117">
        <v>0.986310978</v>
      </c>
      <c r="G528" s="117">
        <f>VLOOKUP(B528, 'XTF Exchange Traded Funds'!$B$7:$G$1060, 6, FALSE)</f>
        <v>1.8718492690000001</v>
      </c>
      <c r="H528" s="74">
        <f t="shared" si="33"/>
        <v>-0.47308205081762922</v>
      </c>
      <c r="I528" s="117">
        <v>2.6023554032855603</v>
      </c>
      <c r="J528" s="117">
        <v>1.59118282</v>
      </c>
      <c r="K528" s="74">
        <f t="shared" si="34"/>
        <v>0.6354848547733567</v>
      </c>
      <c r="L528" s="74">
        <f t="shared" si="35"/>
        <v>2.6384735254214724</v>
      </c>
    </row>
    <row r="529" spans="1:12" x14ac:dyDescent="0.2">
      <c r="A529" s="116" t="s">
        <v>2539</v>
      </c>
      <c r="B529" s="59" t="s">
        <v>642</v>
      </c>
      <c r="C529" s="59" t="s">
        <v>876</v>
      </c>
      <c r="D529" s="116" t="s">
        <v>210</v>
      </c>
      <c r="E529" s="116" t="s">
        <v>998</v>
      </c>
      <c r="F529" s="117">
        <v>0.33066801500000004</v>
      </c>
      <c r="G529" s="117">
        <f>VLOOKUP(B529, 'XTF Exchange Traded Funds'!$B$7:$G$1060, 6, FALSE)</f>
        <v>1.09372158</v>
      </c>
      <c r="H529" s="74">
        <f t="shared" si="33"/>
        <v>-0.69766710189626135</v>
      </c>
      <c r="I529" s="117">
        <v>2.5723361000000002</v>
      </c>
      <c r="J529" s="117">
        <v>2.0823278599999999</v>
      </c>
      <c r="K529" s="74">
        <f t="shared" si="34"/>
        <v>0.23531752583860666</v>
      </c>
      <c r="L529" s="74">
        <f t="shared" si="35"/>
        <v>7.7792105172313084</v>
      </c>
    </row>
    <row r="530" spans="1:12" x14ac:dyDescent="0.2">
      <c r="A530" s="116" t="s">
        <v>1821</v>
      </c>
      <c r="B530" s="59" t="s">
        <v>1588</v>
      </c>
      <c r="C530" s="59" t="s">
        <v>875</v>
      </c>
      <c r="D530" s="116" t="s">
        <v>812</v>
      </c>
      <c r="E530" s="116" t="s">
        <v>212</v>
      </c>
      <c r="F530" s="117">
        <v>7.0746278499999997</v>
      </c>
      <c r="G530" s="117">
        <f>VLOOKUP(B530, 'XTF Exchange Traded Funds'!$B$7:$G$1060, 6, FALSE)</f>
        <v>6.1144585899999999</v>
      </c>
      <c r="H530" s="74">
        <f t="shared" si="33"/>
        <v>0.1570325885549908</v>
      </c>
      <c r="I530" s="117">
        <v>2.5400548199999999</v>
      </c>
      <c r="J530" s="117">
        <v>1.1800780200000001</v>
      </c>
      <c r="K530" s="74">
        <f t="shared" si="34"/>
        <v>1.1524465136635627</v>
      </c>
      <c r="L530" s="74">
        <f t="shared" si="35"/>
        <v>0.3590372347288911</v>
      </c>
    </row>
    <row r="531" spans="1:12" x14ac:dyDescent="0.2">
      <c r="A531" s="116" t="s">
        <v>2851</v>
      </c>
      <c r="B531" s="59" t="s">
        <v>994</v>
      </c>
      <c r="C531" s="59" t="s">
        <v>650</v>
      </c>
      <c r="D531" s="116" t="s">
        <v>211</v>
      </c>
      <c r="E531" s="116" t="s">
        <v>998</v>
      </c>
      <c r="F531" s="117">
        <v>2.1665583119999998</v>
      </c>
      <c r="G531" s="117">
        <f>VLOOKUP(B531, 'XTF Exchange Traded Funds'!$B$7:$G$1060, 6, FALSE)</f>
        <v>0.81917797299999995</v>
      </c>
      <c r="H531" s="74">
        <f t="shared" si="33"/>
        <v>1.6447956163489272</v>
      </c>
      <c r="I531" s="117">
        <v>2.5315303399999998</v>
      </c>
      <c r="J531" s="117">
        <v>4.1244895100000001</v>
      </c>
      <c r="K531" s="74">
        <f t="shared" si="34"/>
        <v>-0.3862197166795559</v>
      </c>
      <c r="L531" s="74">
        <f t="shared" si="35"/>
        <v>1.1684570528189873</v>
      </c>
    </row>
    <row r="532" spans="1:12" x14ac:dyDescent="0.2">
      <c r="A532" s="116" t="s">
        <v>2417</v>
      </c>
      <c r="B532" s="59" t="s">
        <v>888</v>
      </c>
      <c r="C532" s="59" t="s">
        <v>650</v>
      </c>
      <c r="D532" s="116" t="s">
        <v>211</v>
      </c>
      <c r="E532" s="116" t="s">
        <v>998</v>
      </c>
      <c r="F532" s="117">
        <v>0.75996029599999992</v>
      </c>
      <c r="G532" s="117">
        <f>VLOOKUP(B532, 'XTF Exchange Traded Funds'!$B$7:$G$1060, 6, FALSE)</f>
        <v>9.2442822119999999</v>
      </c>
      <c r="H532" s="74">
        <f t="shared" si="33"/>
        <v>-0.91779131374705369</v>
      </c>
      <c r="I532" s="117">
        <v>2.4998631961465501</v>
      </c>
      <c r="J532" s="117">
        <v>8.9588220399999994</v>
      </c>
      <c r="K532" s="74">
        <f t="shared" si="34"/>
        <v>-0.72096072619983076</v>
      </c>
      <c r="L532" s="74">
        <f t="shared" si="35"/>
        <v>3.2894655277445577</v>
      </c>
    </row>
    <row r="533" spans="1:12" x14ac:dyDescent="0.2">
      <c r="A533" s="116" t="s">
        <v>2091</v>
      </c>
      <c r="B533" s="59" t="s">
        <v>463</v>
      </c>
      <c r="C533" s="59" t="s">
        <v>871</v>
      </c>
      <c r="D533" s="116" t="s">
        <v>210</v>
      </c>
      <c r="E533" s="116" t="s">
        <v>998</v>
      </c>
      <c r="F533" s="117">
        <v>5.4467867249999999</v>
      </c>
      <c r="G533" s="117">
        <f>VLOOKUP(B533, 'XTF Exchange Traded Funds'!$B$7:$G$1060, 6, FALSE)</f>
        <v>2.3291125750000004</v>
      </c>
      <c r="H533" s="74">
        <f t="shared" si="33"/>
        <v>1.3385673940642389</v>
      </c>
      <c r="I533" s="117">
        <v>2.4540605299999996</v>
      </c>
      <c r="J533" s="117">
        <v>0.80634737511416499</v>
      </c>
      <c r="K533" s="74">
        <f t="shared" si="34"/>
        <v>2.0434284351115379</v>
      </c>
      <c r="L533" s="74">
        <f t="shared" si="35"/>
        <v>0.45055197750559978</v>
      </c>
    </row>
    <row r="534" spans="1:12" x14ac:dyDescent="0.2">
      <c r="A534" s="116" t="s">
        <v>2941</v>
      </c>
      <c r="B534" s="59" t="s">
        <v>2942</v>
      </c>
      <c r="C534" s="59" t="s">
        <v>872</v>
      </c>
      <c r="D534" s="116" t="s">
        <v>210</v>
      </c>
      <c r="E534" s="116" t="s">
        <v>998</v>
      </c>
      <c r="F534" s="117">
        <v>0.47956930999999997</v>
      </c>
      <c r="G534" s="117">
        <f>VLOOKUP(B534, 'XTF Exchange Traded Funds'!$B$7:$G$1060, 6, FALSE)</f>
        <v>2.18768633</v>
      </c>
      <c r="H534" s="74">
        <f t="shared" si="33"/>
        <v>-0.7807869878676803</v>
      </c>
      <c r="I534" s="117">
        <v>2.4489879999999999</v>
      </c>
      <c r="J534" s="117">
        <v>330.09711220999998</v>
      </c>
      <c r="K534" s="74">
        <f t="shared" si="34"/>
        <v>-0.99258100749926581</v>
      </c>
      <c r="L534" s="74">
        <f t="shared" si="35"/>
        <v>5.106640372796166</v>
      </c>
    </row>
    <row r="535" spans="1:12" x14ac:dyDescent="0.2">
      <c r="A535" s="116" t="s">
        <v>2240</v>
      </c>
      <c r="B535" s="59" t="s">
        <v>111</v>
      </c>
      <c r="C535" s="59" t="s">
        <v>650</v>
      </c>
      <c r="D535" s="116" t="s">
        <v>210</v>
      </c>
      <c r="E535" s="116" t="s">
        <v>998</v>
      </c>
      <c r="F535" s="117">
        <v>1.2858419800000001</v>
      </c>
      <c r="G535" s="117">
        <f>VLOOKUP(B535, 'XTF Exchange Traded Funds'!$B$7:$G$1060, 6, FALSE)</f>
        <v>7.6951307170000005</v>
      </c>
      <c r="H535" s="74">
        <f t="shared" si="33"/>
        <v>-0.83290186648040532</v>
      </c>
      <c r="I535" s="117">
        <v>2.4386262900000002</v>
      </c>
      <c r="J535" s="117">
        <v>4.1415706099999996</v>
      </c>
      <c r="K535" s="74">
        <f t="shared" si="34"/>
        <v>-0.41118321534544588</v>
      </c>
      <c r="L535" s="74">
        <f t="shared" si="35"/>
        <v>1.8965209784175814</v>
      </c>
    </row>
    <row r="536" spans="1:12" x14ac:dyDescent="0.2">
      <c r="A536" s="116" t="s">
        <v>2049</v>
      </c>
      <c r="B536" s="59" t="s">
        <v>613</v>
      </c>
      <c r="C536" s="59" t="s">
        <v>871</v>
      </c>
      <c r="D536" s="116" t="s">
        <v>210</v>
      </c>
      <c r="E536" s="116" t="s">
        <v>998</v>
      </c>
      <c r="F536" s="117">
        <v>1.1399540719999999</v>
      </c>
      <c r="G536" s="117">
        <f>VLOOKUP(B536, 'XTF Exchange Traded Funds'!$B$7:$G$1060, 6, FALSE)</f>
        <v>0.119639409</v>
      </c>
      <c r="H536" s="74">
        <f t="shared" si="33"/>
        <v>8.5282489401130341</v>
      </c>
      <c r="I536" s="117">
        <v>2.4258271099999997</v>
      </c>
      <c r="J536" s="117">
        <v>1.7649741799999998</v>
      </c>
      <c r="K536" s="74">
        <f t="shared" si="34"/>
        <v>0.37442640095732171</v>
      </c>
      <c r="L536" s="74">
        <f t="shared" si="35"/>
        <v>2.1280042499817484</v>
      </c>
    </row>
    <row r="537" spans="1:12" x14ac:dyDescent="0.2">
      <c r="A537" s="116" t="s">
        <v>2679</v>
      </c>
      <c r="B537" s="59" t="s">
        <v>2680</v>
      </c>
      <c r="C537" s="59" t="s">
        <v>951</v>
      </c>
      <c r="D537" s="116" t="s">
        <v>211</v>
      </c>
      <c r="E537" s="116" t="s">
        <v>212</v>
      </c>
      <c r="F537" s="117">
        <v>0.92878517000000005</v>
      </c>
      <c r="G537" s="117">
        <f>VLOOKUP(B537, 'XTF Exchange Traded Funds'!$B$7:$G$1060, 6, FALSE)</f>
        <v>0.14885076999999999</v>
      </c>
      <c r="H537" s="74">
        <f t="shared" si="33"/>
        <v>5.2397068553961805</v>
      </c>
      <c r="I537" s="117">
        <v>2.4231241494657203</v>
      </c>
      <c r="J537" s="117">
        <v>2.7213271970278301</v>
      </c>
      <c r="K537" s="74">
        <f t="shared" si="34"/>
        <v>-0.10958000489165731</v>
      </c>
      <c r="L537" s="74">
        <f t="shared" si="35"/>
        <v>2.6089177860857964</v>
      </c>
    </row>
    <row r="538" spans="1:12" x14ac:dyDescent="0.2">
      <c r="A538" s="116" t="s">
        <v>1774</v>
      </c>
      <c r="B538" s="59" t="s">
        <v>177</v>
      </c>
      <c r="C538" s="59" t="s">
        <v>875</v>
      </c>
      <c r="D538" s="116" t="s">
        <v>211</v>
      </c>
      <c r="E538" s="116" t="s">
        <v>998</v>
      </c>
      <c r="F538" s="117">
        <v>1.9220750519999998</v>
      </c>
      <c r="G538" s="117">
        <f>VLOOKUP(B538, 'XTF Exchange Traded Funds'!$B$7:$G$1060, 6, FALSE)</f>
        <v>5.1548997929999993</v>
      </c>
      <c r="H538" s="74">
        <f t="shared" si="33"/>
        <v>-0.6271362918421719</v>
      </c>
      <c r="I538" s="117">
        <v>2.4215488700000001</v>
      </c>
      <c r="J538" s="117">
        <v>14.828359928838349</v>
      </c>
      <c r="K538" s="74">
        <f t="shared" si="34"/>
        <v>-0.83669476047107905</v>
      </c>
      <c r="L538" s="74">
        <f t="shared" si="35"/>
        <v>1.2598617663135874</v>
      </c>
    </row>
    <row r="539" spans="1:12" x14ac:dyDescent="0.2">
      <c r="A539" s="116" t="s">
        <v>3256</v>
      </c>
      <c r="B539" s="59" t="s">
        <v>3257</v>
      </c>
      <c r="C539" s="59" t="s">
        <v>650</v>
      </c>
      <c r="D539" s="116" t="s">
        <v>211</v>
      </c>
      <c r="E539" s="116" t="s">
        <v>998</v>
      </c>
      <c r="F539" s="117">
        <v>9.3989299999999998E-2</v>
      </c>
      <c r="G539" s="117">
        <f>VLOOKUP(B539, 'XTF Exchange Traded Funds'!$B$7:$G$1060, 6, FALSE)</f>
        <v>0.35310440000000004</v>
      </c>
      <c r="H539" s="74">
        <f t="shared" si="33"/>
        <v>-0.73382008267243348</v>
      </c>
      <c r="I539" s="117">
        <v>2.3497959399999999</v>
      </c>
      <c r="J539" s="117">
        <v>11.534656380442302</v>
      </c>
      <c r="K539" s="74">
        <f t="shared" si="34"/>
        <v>-0.7962838369434031</v>
      </c>
      <c r="L539" s="74">
        <f t="shared" si="35"/>
        <v>25.000674970448763</v>
      </c>
    </row>
    <row r="540" spans="1:12" x14ac:dyDescent="0.2">
      <c r="A540" s="116" t="s">
        <v>1779</v>
      </c>
      <c r="B540" s="59" t="s">
        <v>1570</v>
      </c>
      <c r="C540" s="59" t="s">
        <v>875</v>
      </c>
      <c r="D540" s="116" t="s">
        <v>812</v>
      </c>
      <c r="E540" s="116" t="s">
        <v>212</v>
      </c>
      <c r="F540" s="117">
        <v>2.9981584900000002</v>
      </c>
      <c r="G540" s="117">
        <f>VLOOKUP(B540, 'XTF Exchange Traded Funds'!$B$7:$G$1060, 6, FALSE)</f>
        <v>1.27164601</v>
      </c>
      <c r="H540" s="74">
        <f t="shared" si="33"/>
        <v>1.3576989715872267</v>
      </c>
      <c r="I540" s="117">
        <v>2.3473227900000002</v>
      </c>
      <c r="J540" s="117">
        <v>0.58188848999999998</v>
      </c>
      <c r="K540" s="74">
        <f t="shared" si="34"/>
        <v>3.033973571121849</v>
      </c>
      <c r="L540" s="74">
        <f t="shared" si="35"/>
        <v>0.78292151593360226</v>
      </c>
    </row>
    <row r="541" spans="1:12" x14ac:dyDescent="0.2">
      <c r="A541" s="116" t="s">
        <v>2407</v>
      </c>
      <c r="B541" s="59" t="s">
        <v>956</v>
      </c>
      <c r="C541" s="59" t="s">
        <v>870</v>
      </c>
      <c r="D541" s="116" t="s">
        <v>210</v>
      </c>
      <c r="E541" s="116" t="s">
        <v>2912</v>
      </c>
      <c r="F541" s="117">
        <v>4.8570615740000003</v>
      </c>
      <c r="G541" s="117">
        <f>VLOOKUP(B541, 'XTF Exchange Traded Funds'!$B$7:$G$1060, 6, FALSE)</f>
        <v>4.8473172739999999</v>
      </c>
      <c r="H541" s="74">
        <f t="shared" si="33"/>
        <v>2.0102459668291939E-3</v>
      </c>
      <c r="I541" s="117">
        <v>2.3276585600000002</v>
      </c>
      <c r="J541" s="117">
        <v>4.5458833399999996</v>
      </c>
      <c r="K541" s="74">
        <f t="shared" si="34"/>
        <v>-0.48796341966839818</v>
      </c>
      <c r="L541" s="74">
        <f t="shared" si="35"/>
        <v>0.47923184100856941</v>
      </c>
    </row>
    <row r="542" spans="1:12" x14ac:dyDescent="0.2">
      <c r="A542" s="116" t="s">
        <v>2578</v>
      </c>
      <c r="B542" s="59" t="s">
        <v>552</v>
      </c>
      <c r="C542" s="59" t="s">
        <v>876</v>
      </c>
      <c r="D542" s="116" t="s">
        <v>210</v>
      </c>
      <c r="E542" s="116" t="s">
        <v>998</v>
      </c>
      <c r="F542" s="117">
        <v>5.3101625499999994</v>
      </c>
      <c r="G542" s="117">
        <f>VLOOKUP(B542, 'XTF Exchange Traded Funds'!$B$7:$G$1060, 6, FALSE)</f>
        <v>2.7891902900000001</v>
      </c>
      <c r="H542" s="74">
        <f t="shared" si="33"/>
        <v>0.90383659696449015</v>
      </c>
      <c r="I542" s="117">
        <v>2.30881727</v>
      </c>
      <c r="J542" s="117">
        <v>9.4761539999999991E-2</v>
      </c>
      <c r="K542" s="74">
        <f t="shared" si="34"/>
        <v>23.364497136707573</v>
      </c>
      <c r="L542" s="74">
        <f t="shared" si="35"/>
        <v>0.43479220235922916</v>
      </c>
    </row>
    <row r="543" spans="1:12" x14ac:dyDescent="0.2">
      <c r="A543" s="116" t="s">
        <v>2113</v>
      </c>
      <c r="B543" s="59" t="s">
        <v>456</v>
      </c>
      <c r="C543" s="59" t="s">
        <v>871</v>
      </c>
      <c r="D543" s="116" t="s">
        <v>210</v>
      </c>
      <c r="E543" s="116" t="s">
        <v>998</v>
      </c>
      <c r="F543" s="117">
        <v>0.15821266</v>
      </c>
      <c r="G543" s="117">
        <f>VLOOKUP(B543, 'XTF Exchange Traded Funds'!$B$7:$G$1060, 6, FALSE)</f>
        <v>0.19568660000000002</v>
      </c>
      <c r="H543" s="74">
        <f t="shared" si="33"/>
        <v>-0.19149977566169585</v>
      </c>
      <c r="I543" s="117">
        <v>2.2938951099999998</v>
      </c>
      <c r="J543" s="117">
        <v>7.0913030000000002E-2</v>
      </c>
      <c r="K543" s="74">
        <f t="shared" si="34"/>
        <v>31.348005860135999</v>
      </c>
      <c r="L543" s="74">
        <f t="shared" si="35"/>
        <v>14.498808818459912</v>
      </c>
    </row>
    <row r="544" spans="1:12" x14ac:dyDescent="0.2">
      <c r="A544" s="116" t="s">
        <v>2077</v>
      </c>
      <c r="B544" s="59" t="s">
        <v>537</v>
      </c>
      <c r="C544" s="59" t="s">
        <v>871</v>
      </c>
      <c r="D544" s="116" t="s">
        <v>210</v>
      </c>
      <c r="E544" s="116" t="s">
        <v>998</v>
      </c>
      <c r="F544" s="117">
        <v>4.6478807460000002</v>
      </c>
      <c r="G544" s="117">
        <f>VLOOKUP(B544, 'XTF Exchange Traded Funds'!$B$7:$G$1060, 6, FALSE)</f>
        <v>1.3529455460000002</v>
      </c>
      <c r="H544" s="74">
        <f t="shared" si="33"/>
        <v>2.4353790215293705</v>
      </c>
      <c r="I544" s="117">
        <v>2.2859994100000001</v>
      </c>
      <c r="J544" s="117">
        <v>2.7946493299999999</v>
      </c>
      <c r="K544" s="74">
        <f t="shared" si="34"/>
        <v>-0.18200849549878939</v>
      </c>
      <c r="L544" s="74">
        <f t="shared" si="35"/>
        <v>0.49183693277142443</v>
      </c>
    </row>
    <row r="545" spans="1:12" x14ac:dyDescent="0.2">
      <c r="A545" s="116" t="s">
        <v>2089</v>
      </c>
      <c r="B545" s="59" t="s">
        <v>518</v>
      </c>
      <c r="C545" s="59" t="s">
        <v>871</v>
      </c>
      <c r="D545" s="116" t="s">
        <v>210</v>
      </c>
      <c r="E545" s="116" t="s">
        <v>998</v>
      </c>
      <c r="F545" s="117">
        <v>12.224009303999999</v>
      </c>
      <c r="G545" s="117">
        <f>VLOOKUP(B545, 'XTF Exchange Traded Funds'!$B$7:$G$1060, 6, FALSE)</f>
        <v>17.539768026999997</v>
      </c>
      <c r="H545" s="74">
        <f t="shared" si="33"/>
        <v>-0.30306892969263555</v>
      </c>
      <c r="I545" s="117">
        <v>2.2562884199999997</v>
      </c>
      <c r="J545" s="117">
        <v>36.661622350761249</v>
      </c>
      <c r="K545" s="74">
        <f t="shared" si="34"/>
        <v>-0.93845639458033558</v>
      </c>
      <c r="L545" s="74">
        <f t="shared" si="35"/>
        <v>0.18457842790267562</v>
      </c>
    </row>
    <row r="546" spans="1:12" x14ac:dyDescent="0.2">
      <c r="A546" s="116" t="s">
        <v>2444</v>
      </c>
      <c r="B546" s="116" t="s">
        <v>2438</v>
      </c>
      <c r="C546" s="59" t="s">
        <v>874</v>
      </c>
      <c r="D546" s="116" t="s">
        <v>812</v>
      </c>
      <c r="E546" s="116" t="s">
        <v>998</v>
      </c>
      <c r="F546" s="117">
        <v>3.0085616499999999</v>
      </c>
      <c r="G546" s="117">
        <f>VLOOKUP(B546, 'XTF Exchange Traded Funds'!$B$7:$G$1060, 6, FALSE)</f>
        <v>3.1003069399999998</v>
      </c>
      <c r="H546" s="74">
        <f t="shared" si="33"/>
        <v>-2.9592324816716364E-2</v>
      </c>
      <c r="I546" s="117">
        <v>2.2496774500000001</v>
      </c>
      <c r="J546" s="117">
        <v>6.8690298299999997</v>
      </c>
      <c r="K546" s="74">
        <f t="shared" si="34"/>
        <v>-0.67248978302951989</v>
      </c>
      <c r="L546" s="74">
        <f t="shared" si="35"/>
        <v>0.74775846790442213</v>
      </c>
    </row>
    <row r="547" spans="1:12" x14ac:dyDescent="0.2">
      <c r="A547" s="116" t="s">
        <v>1991</v>
      </c>
      <c r="B547" s="59" t="s">
        <v>1992</v>
      </c>
      <c r="C547" s="59" t="s">
        <v>875</v>
      </c>
      <c r="D547" s="116" t="s">
        <v>812</v>
      </c>
      <c r="E547" s="116" t="s">
        <v>212</v>
      </c>
      <c r="F547" s="117">
        <v>2.00527386</v>
      </c>
      <c r="G547" s="117">
        <f>VLOOKUP(B547, 'XTF Exchange Traded Funds'!$B$7:$G$1060, 6, FALSE)</f>
        <v>1.58071417</v>
      </c>
      <c r="H547" s="74">
        <f t="shared" si="33"/>
        <v>0.26858726141488298</v>
      </c>
      <c r="I547" s="117">
        <v>2.2442531099999998</v>
      </c>
      <c r="J547" s="117">
        <v>1.3611964599999999</v>
      </c>
      <c r="K547" s="74">
        <f t="shared" si="34"/>
        <v>0.64873563511912158</v>
      </c>
      <c r="L547" s="74">
        <f t="shared" si="35"/>
        <v>1.119175367897131</v>
      </c>
    </row>
    <row r="548" spans="1:12" x14ac:dyDescent="0.2">
      <c r="A548" s="116" t="s">
        <v>2828</v>
      </c>
      <c r="B548" s="59" t="s">
        <v>75</v>
      </c>
      <c r="C548" s="59" t="s">
        <v>870</v>
      </c>
      <c r="D548" s="116" t="s">
        <v>210</v>
      </c>
      <c r="E548" s="116" t="s">
        <v>2912</v>
      </c>
      <c r="F548" s="117">
        <v>3.3506907699999999</v>
      </c>
      <c r="G548" s="117">
        <f>VLOOKUP(B548, 'XTF Exchange Traded Funds'!$B$7:$G$1060, 6, FALSE)</f>
        <v>12.806734635</v>
      </c>
      <c r="H548" s="74">
        <f t="shared" si="33"/>
        <v>-0.73836494114254747</v>
      </c>
      <c r="I548" s="117">
        <v>2.2010512499999999</v>
      </c>
      <c r="J548" s="117">
        <v>9.7366059299999996</v>
      </c>
      <c r="K548" s="74">
        <f t="shared" si="34"/>
        <v>-0.77394060457780078</v>
      </c>
      <c r="L548" s="74">
        <f t="shared" si="35"/>
        <v>0.65689477217857373</v>
      </c>
    </row>
    <row r="549" spans="1:12" x14ac:dyDescent="0.2">
      <c r="A549" s="116" t="s">
        <v>2526</v>
      </c>
      <c r="B549" s="59" t="s">
        <v>157</v>
      </c>
      <c r="C549" s="59" t="s">
        <v>876</v>
      </c>
      <c r="D549" s="116" t="s">
        <v>210</v>
      </c>
      <c r="E549" s="116" t="s">
        <v>212</v>
      </c>
      <c r="F549" s="117">
        <v>12.15729872</v>
      </c>
      <c r="G549" s="117">
        <f>VLOOKUP(B549, 'XTF Exchange Traded Funds'!$B$7:$G$1060, 6, FALSE)</f>
        <v>32.311131617999997</v>
      </c>
      <c r="H549" s="74">
        <f t="shared" si="33"/>
        <v>-0.62374271307701989</v>
      </c>
      <c r="I549" s="117">
        <v>2.18309745</v>
      </c>
      <c r="J549" s="117">
        <v>56.513546030000001</v>
      </c>
      <c r="K549" s="74">
        <f t="shared" si="34"/>
        <v>-0.96137036863973968</v>
      </c>
      <c r="L549" s="74">
        <f t="shared" si="35"/>
        <v>0.17957093103327151</v>
      </c>
    </row>
    <row r="550" spans="1:12" x14ac:dyDescent="0.2">
      <c r="A550" s="116" t="s">
        <v>2123</v>
      </c>
      <c r="B550" s="59" t="s">
        <v>2124</v>
      </c>
      <c r="C550" s="59" t="s">
        <v>951</v>
      </c>
      <c r="D550" s="116" t="s">
        <v>211</v>
      </c>
      <c r="E550" s="116" t="s">
        <v>998</v>
      </c>
      <c r="F550" s="117">
        <v>0.86526491999999999</v>
      </c>
      <c r="G550" s="117">
        <f>VLOOKUP(B550, 'XTF Exchange Traded Funds'!$B$7:$G$1060, 6, FALSE)</f>
        <v>0.47041263999999999</v>
      </c>
      <c r="H550" s="74">
        <f t="shared" si="33"/>
        <v>0.83937429912597583</v>
      </c>
      <c r="I550" s="117">
        <v>2.1698099800000001</v>
      </c>
      <c r="J550" s="117">
        <v>1.8570070400000001</v>
      </c>
      <c r="K550" s="74">
        <f t="shared" si="34"/>
        <v>0.168444671055205</v>
      </c>
      <c r="L550" s="74">
        <f t="shared" si="35"/>
        <v>2.507682826203101</v>
      </c>
    </row>
    <row r="551" spans="1:12" x14ac:dyDescent="0.2">
      <c r="A551" s="116" t="s">
        <v>1680</v>
      </c>
      <c r="B551" s="59" t="s">
        <v>1209</v>
      </c>
      <c r="C551" s="59" t="s">
        <v>650</v>
      </c>
      <c r="D551" s="116" t="s">
        <v>210</v>
      </c>
      <c r="E551" s="116" t="s">
        <v>998</v>
      </c>
      <c r="F551" s="117">
        <v>2.2866952789999999</v>
      </c>
      <c r="G551" s="117">
        <f>VLOOKUP(B551, 'XTF Exchange Traded Funds'!$B$7:$G$1060, 6, FALSE)</f>
        <v>0.39591135999999999</v>
      </c>
      <c r="H551" s="74">
        <f t="shared" si="33"/>
        <v>4.7757758681135094</v>
      </c>
      <c r="I551" s="117">
        <v>2.1666839599999999</v>
      </c>
      <c r="J551" s="117">
        <v>0.49328369999999999</v>
      </c>
      <c r="K551" s="74">
        <f t="shared" si="34"/>
        <v>3.3923688538664463</v>
      </c>
      <c r="L551" s="74">
        <f t="shared" si="35"/>
        <v>0.9475175725851489</v>
      </c>
    </row>
    <row r="552" spans="1:12" x14ac:dyDescent="0.2">
      <c r="A552" s="116" t="s">
        <v>2748</v>
      </c>
      <c r="B552" s="59" t="s">
        <v>1635</v>
      </c>
      <c r="C552" s="59" t="s">
        <v>650</v>
      </c>
      <c r="D552" s="116" t="s">
        <v>210</v>
      </c>
      <c r="E552" s="116" t="s">
        <v>998</v>
      </c>
      <c r="F552" s="117">
        <v>1.9366667799999999</v>
      </c>
      <c r="G552" s="117">
        <f>VLOOKUP(B552, 'XTF Exchange Traded Funds'!$B$7:$G$1060, 6, FALSE)</f>
        <v>1.7166612999999999</v>
      </c>
      <c r="H552" s="74">
        <f t="shared" si="33"/>
        <v>0.12815893269103218</v>
      </c>
      <c r="I552" s="117">
        <v>2.1622488900000003</v>
      </c>
      <c r="J552" s="117">
        <v>0.86611086000000004</v>
      </c>
      <c r="K552" s="74">
        <f t="shared" si="34"/>
        <v>1.496503611558456</v>
      </c>
      <c r="L552" s="74">
        <f t="shared" si="35"/>
        <v>1.1164795680545521</v>
      </c>
    </row>
    <row r="553" spans="1:12" x14ac:dyDescent="0.2">
      <c r="A553" s="116" t="s">
        <v>2283</v>
      </c>
      <c r="B553" s="59" t="s">
        <v>1334</v>
      </c>
      <c r="C553" s="59" t="s">
        <v>650</v>
      </c>
      <c r="D553" s="116" t="s">
        <v>210</v>
      </c>
      <c r="E553" s="116" t="s">
        <v>998</v>
      </c>
      <c r="F553" s="117">
        <v>1.67616126</v>
      </c>
      <c r="G553" s="117">
        <f>VLOOKUP(B553, 'XTF Exchange Traded Funds'!$B$7:$G$1060, 6, FALSE)</f>
        <v>3.2335727059999999</v>
      </c>
      <c r="H553" s="74">
        <f t="shared" si="33"/>
        <v>-0.48163798609203123</v>
      </c>
      <c r="I553" s="117">
        <v>2.1578814100000003</v>
      </c>
      <c r="J553" s="117">
        <v>2.4561522400000002</v>
      </c>
      <c r="K553" s="74">
        <f t="shared" si="34"/>
        <v>-0.12143825009804765</v>
      </c>
      <c r="L553" s="74">
        <f t="shared" si="35"/>
        <v>1.2873948715411787</v>
      </c>
    </row>
    <row r="554" spans="1:12" x14ac:dyDescent="0.2">
      <c r="A554" s="116" t="s">
        <v>1775</v>
      </c>
      <c r="B554" s="59" t="s">
        <v>2647</v>
      </c>
      <c r="C554" s="59" t="s">
        <v>875</v>
      </c>
      <c r="D554" s="116" t="s">
        <v>812</v>
      </c>
      <c r="E554" s="116" t="s">
        <v>998</v>
      </c>
      <c r="F554" s="117">
        <v>4.1309095600000001</v>
      </c>
      <c r="G554" s="117">
        <f>VLOOKUP(B554, 'XTF Exchange Traded Funds'!$B$7:$G$1060, 6, FALSE)</f>
        <v>9.1452216400000008</v>
      </c>
      <c r="H554" s="74">
        <f t="shared" si="33"/>
        <v>-0.54829858448351398</v>
      </c>
      <c r="I554" s="117">
        <v>2.1565189300000003</v>
      </c>
      <c r="J554" s="117">
        <v>98.362613790000012</v>
      </c>
      <c r="K554" s="74">
        <f t="shared" si="34"/>
        <v>-0.97807582731987908</v>
      </c>
      <c r="L554" s="74">
        <f t="shared" si="35"/>
        <v>0.52204457606183952</v>
      </c>
    </row>
    <row r="555" spans="1:12" x14ac:dyDescent="0.2">
      <c r="A555" s="116" t="s">
        <v>2045</v>
      </c>
      <c r="B555" s="59" t="s">
        <v>415</v>
      </c>
      <c r="C555" s="59" t="s">
        <v>871</v>
      </c>
      <c r="D555" s="116" t="s">
        <v>210</v>
      </c>
      <c r="E555" s="116" t="s">
        <v>998</v>
      </c>
      <c r="F555" s="117">
        <v>1.8185783500000001</v>
      </c>
      <c r="G555" s="117">
        <f>VLOOKUP(B555, 'XTF Exchange Traded Funds'!$B$7:$G$1060, 6, FALSE)</f>
        <v>1.21085457</v>
      </c>
      <c r="H555" s="74">
        <f t="shared" si="33"/>
        <v>0.50189659027343003</v>
      </c>
      <c r="I555" s="117">
        <v>2.1541388399999999</v>
      </c>
      <c r="J555" s="117">
        <v>3.2510739100000001</v>
      </c>
      <c r="K555" s="74">
        <f t="shared" si="34"/>
        <v>-0.33740699238670957</v>
      </c>
      <c r="L555" s="74">
        <f t="shared" si="35"/>
        <v>1.1845180275020868</v>
      </c>
    </row>
    <row r="556" spans="1:12" x14ac:dyDescent="0.2">
      <c r="A556" s="116" t="s">
        <v>2671</v>
      </c>
      <c r="B556" s="59" t="s">
        <v>2672</v>
      </c>
      <c r="C556" s="59" t="s">
        <v>650</v>
      </c>
      <c r="D556" s="116" t="s">
        <v>211</v>
      </c>
      <c r="E556" s="116" t="s">
        <v>998</v>
      </c>
      <c r="F556" s="117">
        <v>2.54851239</v>
      </c>
      <c r="G556" s="117">
        <f>VLOOKUP(B556, 'XTF Exchange Traded Funds'!$B$7:$G$1060, 6, FALSE)</f>
        <v>0.92578183999999997</v>
      </c>
      <c r="H556" s="74">
        <f t="shared" ref="H556:H619" si="36">IF(ISERROR(F556/G556-1),"",IF((F556/G556-1)&gt;10000%,"",F556/G556-1))</f>
        <v>1.7528217555012744</v>
      </c>
      <c r="I556" s="117">
        <v>2.1513595400000001</v>
      </c>
      <c r="J556" s="117">
        <v>6.6482952500000003</v>
      </c>
      <c r="K556" s="74">
        <f t="shared" ref="K556:K619" si="37">IF(ISERROR(I556/J556-1),"",IF((I556/J556-1)&gt;10000%,"",I556/J556-1))</f>
        <v>-0.67640433237377651</v>
      </c>
      <c r="L556" s="74">
        <f t="shared" si="35"/>
        <v>0.8441628726003565</v>
      </c>
    </row>
    <row r="557" spans="1:12" x14ac:dyDescent="0.2">
      <c r="A557" s="116" t="s">
        <v>2329</v>
      </c>
      <c r="B557" s="59" t="s">
        <v>109</v>
      </c>
      <c r="C557" s="59" t="s">
        <v>650</v>
      </c>
      <c r="D557" s="116" t="s">
        <v>210</v>
      </c>
      <c r="E557" s="116" t="s">
        <v>998</v>
      </c>
      <c r="F557" s="117">
        <v>0.39905800000000002</v>
      </c>
      <c r="G557" s="117">
        <f>VLOOKUP(B557, 'XTF Exchange Traded Funds'!$B$7:$G$1060, 6, FALSE)</f>
        <v>0.13995856000000001</v>
      </c>
      <c r="H557" s="74">
        <f t="shared" si="36"/>
        <v>1.8512582581587007</v>
      </c>
      <c r="I557" s="117">
        <v>2.1348211400000001</v>
      </c>
      <c r="J557" s="117">
        <v>1.0209893399999999</v>
      </c>
      <c r="K557" s="74">
        <f t="shared" si="37"/>
        <v>1.0909338191523141</v>
      </c>
      <c r="L557" s="74">
        <f t="shared" si="35"/>
        <v>5.3496512787614829</v>
      </c>
    </row>
    <row r="558" spans="1:12" x14ac:dyDescent="0.2">
      <c r="A558" s="116" t="s">
        <v>909</v>
      </c>
      <c r="B558" s="59" t="s">
        <v>342</v>
      </c>
      <c r="C558" s="59" t="s">
        <v>873</v>
      </c>
      <c r="D558" s="116" t="s">
        <v>210</v>
      </c>
      <c r="E558" s="116" t="s">
        <v>998</v>
      </c>
      <c r="F558" s="117">
        <v>2.5034863500000002</v>
      </c>
      <c r="G558" s="117">
        <f>VLOOKUP(B558, 'XTF Exchange Traded Funds'!$B$7:$G$1060, 6, FALSE)</f>
        <v>1.6510747350000001</v>
      </c>
      <c r="H558" s="74">
        <f t="shared" si="36"/>
        <v>0.51627682074609416</v>
      </c>
      <c r="I558" s="117">
        <v>2.1325532999999997</v>
      </c>
      <c r="J558" s="117">
        <v>0.4567795</v>
      </c>
      <c r="K558" s="74">
        <f t="shared" si="37"/>
        <v>3.6686712078803883</v>
      </c>
      <c r="L558" s="74">
        <f t="shared" si="35"/>
        <v>0.85183340424444476</v>
      </c>
    </row>
    <row r="559" spans="1:12" x14ac:dyDescent="0.2">
      <c r="A559" s="116" t="s">
        <v>2576</v>
      </c>
      <c r="B559" s="59" t="s">
        <v>1330</v>
      </c>
      <c r="C559" s="59" t="s">
        <v>876</v>
      </c>
      <c r="D559" s="116" t="s">
        <v>210</v>
      </c>
      <c r="E559" s="116" t="s">
        <v>998</v>
      </c>
      <c r="F559" s="117">
        <v>1.1203026299999999</v>
      </c>
      <c r="G559" s="117">
        <f>VLOOKUP(B559, 'XTF Exchange Traded Funds'!$B$7:$G$1060, 6, FALSE)</f>
        <v>1.6749263300000001</v>
      </c>
      <c r="H559" s="74">
        <f t="shared" si="36"/>
        <v>-0.33113319079532311</v>
      </c>
      <c r="I559" s="117">
        <v>2.1317325299999998</v>
      </c>
      <c r="J559" s="117">
        <v>1.3833233999999999</v>
      </c>
      <c r="K559" s="74">
        <f t="shared" si="37"/>
        <v>0.54102253312565951</v>
      </c>
      <c r="L559" s="74">
        <f t="shared" si="35"/>
        <v>1.9028184643286967</v>
      </c>
    </row>
    <row r="560" spans="1:12" x14ac:dyDescent="0.2">
      <c r="A560" s="116" t="s">
        <v>2573</v>
      </c>
      <c r="B560" s="59" t="s">
        <v>216</v>
      </c>
      <c r="C560" s="59" t="s">
        <v>876</v>
      </c>
      <c r="D560" s="116" t="s">
        <v>210</v>
      </c>
      <c r="E560" s="116" t="s">
        <v>998</v>
      </c>
      <c r="F560" s="117">
        <v>1.7563503999999999</v>
      </c>
      <c r="G560" s="117">
        <f>VLOOKUP(B560, 'XTF Exchange Traded Funds'!$B$7:$G$1060, 6, FALSE)</f>
        <v>1.6504148000000001</v>
      </c>
      <c r="H560" s="74">
        <f t="shared" si="36"/>
        <v>6.4187257651833862E-2</v>
      </c>
      <c r="I560" s="117">
        <v>2.1215502000000002</v>
      </c>
      <c r="J560" s="117">
        <v>3.5541379999999997E-2</v>
      </c>
      <c r="K560" s="74">
        <f t="shared" si="37"/>
        <v>58.692397987922817</v>
      </c>
      <c r="L560" s="74">
        <f t="shared" si="35"/>
        <v>1.2079310597703057</v>
      </c>
    </row>
    <row r="561" spans="1:12" x14ac:dyDescent="0.2">
      <c r="A561" s="116" t="s">
        <v>2345</v>
      </c>
      <c r="B561" s="59" t="s">
        <v>142</v>
      </c>
      <c r="C561" s="59" t="s">
        <v>650</v>
      </c>
      <c r="D561" s="116" t="s">
        <v>210</v>
      </c>
      <c r="E561" s="116" t="s">
        <v>998</v>
      </c>
      <c r="F561" s="117">
        <v>6.7854880000000006E-2</v>
      </c>
      <c r="G561" s="117">
        <f>VLOOKUP(B561, 'XTF Exchange Traded Funds'!$B$7:$G$1060, 6, FALSE)</f>
        <v>0</v>
      </c>
      <c r="H561" s="74" t="str">
        <f t="shared" si="36"/>
        <v/>
      </c>
      <c r="I561" s="117">
        <v>2.1074266800000001</v>
      </c>
      <c r="J561" s="117">
        <v>0</v>
      </c>
      <c r="K561" s="74" t="str">
        <f t="shared" si="37"/>
        <v/>
      </c>
      <c r="L561" s="74">
        <f t="shared" si="35"/>
        <v>31.0578499291429</v>
      </c>
    </row>
    <row r="562" spans="1:12" x14ac:dyDescent="0.2">
      <c r="A562" s="116" t="s">
        <v>2385</v>
      </c>
      <c r="B562" s="59" t="s">
        <v>473</v>
      </c>
      <c r="C562" s="59" t="s">
        <v>870</v>
      </c>
      <c r="D562" s="116" t="s">
        <v>210</v>
      </c>
      <c r="E562" s="116" t="s">
        <v>2912</v>
      </c>
      <c r="F562" s="117">
        <v>18.603716133999999</v>
      </c>
      <c r="G562" s="117">
        <f>VLOOKUP(B562, 'XTF Exchange Traded Funds'!$B$7:$G$1060, 6, FALSE)</f>
        <v>9.7869458199999997</v>
      </c>
      <c r="H562" s="74">
        <f t="shared" si="36"/>
        <v>0.90087045296425261</v>
      </c>
      <c r="I562" s="117">
        <v>2.08382925</v>
      </c>
      <c r="J562" s="117">
        <v>11.415568710000001</v>
      </c>
      <c r="K562" s="74">
        <f t="shared" si="37"/>
        <v>-0.81745725483001364</v>
      </c>
      <c r="L562" s="74">
        <f t="shared" si="35"/>
        <v>0.11201145163635402</v>
      </c>
    </row>
    <row r="563" spans="1:12" x14ac:dyDescent="0.2">
      <c r="A563" s="116" t="s">
        <v>1956</v>
      </c>
      <c r="B563" s="59" t="s">
        <v>1378</v>
      </c>
      <c r="C563" s="59" t="s">
        <v>951</v>
      </c>
      <c r="D563" s="116" t="s">
        <v>211</v>
      </c>
      <c r="E563" s="116" t="s">
        <v>212</v>
      </c>
      <c r="F563" s="117">
        <v>4.1910349999999999E-2</v>
      </c>
      <c r="G563" s="117">
        <f>VLOOKUP(B563, 'XTF Exchange Traded Funds'!$B$7:$G$1060, 6, FALSE)</f>
        <v>5.3804999999999999E-3</v>
      </c>
      <c r="H563" s="74">
        <f t="shared" si="36"/>
        <v>6.7893039680327103</v>
      </c>
      <c r="I563" s="117">
        <v>2.0772400280561101</v>
      </c>
      <c r="J563" s="117">
        <v>1.98101711</v>
      </c>
      <c r="K563" s="74">
        <f t="shared" si="37"/>
        <v>4.8572482070137202E-2</v>
      </c>
      <c r="L563" s="74">
        <f t="shared" si="35"/>
        <v>49.563891211982487</v>
      </c>
    </row>
    <row r="564" spans="1:12" x14ac:dyDescent="0.2">
      <c r="A564" s="116" t="s">
        <v>2403</v>
      </c>
      <c r="B564" s="59" t="s">
        <v>936</v>
      </c>
      <c r="C564" s="59" t="s">
        <v>870</v>
      </c>
      <c r="D564" s="116" t="s">
        <v>210</v>
      </c>
      <c r="E564" s="116" t="s">
        <v>2912</v>
      </c>
      <c r="F564" s="117">
        <v>18.074572910000001</v>
      </c>
      <c r="G564" s="117">
        <f>VLOOKUP(B564, 'XTF Exchange Traded Funds'!$B$7:$G$1060, 6, FALSE)</f>
        <v>14.14572926</v>
      </c>
      <c r="H564" s="74">
        <f t="shared" si="36"/>
        <v>0.2777406224725103</v>
      </c>
      <c r="I564" s="117">
        <v>2.0299924099999997</v>
      </c>
      <c r="J564" s="117">
        <v>5.1508408499999998</v>
      </c>
      <c r="K564" s="74">
        <f t="shared" si="37"/>
        <v>-0.60589106339793042</v>
      </c>
      <c r="L564" s="74">
        <f t="shared" si="35"/>
        <v>0.11231205407220876</v>
      </c>
    </row>
    <row r="565" spans="1:12" x14ac:dyDescent="0.2">
      <c r="A565" s="116" t="s">
        <v>2145</v>
      </c>
      <c r="B565" s="59" t="s">
        <v>924</v>
      </c>
      <c r="C565" s="59" t="s">
        <v>875</v>
      </c>
      <c r="D565" s="116" t="s">
        <v>211</v>
      </c>
      <c r="E565" s="116" t="s">
        <v>212</v>
      </c>
      <c r="F565" s="117">
        <v>5.4597095300000005</v>
      </c>
      <c r="G565" s="117">
        <f>VLOOKUP(B565, 'XTF Exchange Traded Funds'!$B$7:$G$1060, 6, FALSE)</f>
        <v>6.8153142350000007</v>
      </c>
      <c r="H565" s="74">
        <f t="shared" si="36"/>
        <v>-0.19890567892501587</v>
      </c>
      <c r="I565" s="117">
        <v>2.0232626599999999</v>
      </c>
      <c r="J565" s="117">
        <v>2.4282566800000001</v>
      </c>
      <c r="K565" s="74">
        <f t="shared" si="37"/>
        <v>-0.16678385910998506</v>
      </c>
      <c r="L565" s="74">
        <f t="shared" si="35"/>
        <v>0.37058064149431036</v>
      </c>
    </row>
    <row r="566" spans="1:12" x14ac:dyDescent="0.2">
      <c r="A566" s="116" t="s">
        <v>2938</v>
      </c>
      <c r="B566" s="59" t="s">
        <v>2945</v>
      </c>
      <c r="C566" s="59" t="s">
        <v>875</v>
      </c>
      <c r="D566" s="116" t="s">
        <v>812</v>
      </c>
      <c r="E566" s="116" t="s">
        <v>212</v>
      </c>
      <c r="F566" s="117">
        <v>0.473487035</v>
      </c>
      <c r="G566" s="117">
        <f>VLOOKUP(B566, 'XTF Exchange Traded Funds'!$B$7:$G$1060, 6, FALSE)</f>
        <v>0.99184101899999999</v>
      </c>
      <c r="H566" s="74">
        <f t="shared" si="36"/>
        <v>-0.52261801445015654</v>
      </c>
      <c r="I566" s="117">
        <v>1.9822611200000002</v>
      </c>
      <c r="J566" s="117">
        <v>8.3445814249507002</v>
      </c>
      <c r="K566" s="74">
        <f t="shared" si="37"/>
        <v>-0.7624493046382238</v>
      </c>
      <c r="L566" s="74">
        <f t="shared" si="35"/>
        <v>4.1865161524433301</v>
      </c>
    </row>
    <row r="567" spans="1:12" x14ac:dyDescent="0.2">
      <c r="A567" s="116" t="s">
        <v>2563</v>
      </c>
      <c r="B567" s="59" t="s">
        <v>1599</v>
      </c>
      <c r="C567" s="59" t="s">
        <v>876</v>
      </c>
      <c r="D567" s="116" t="s">
        <v>210</v>
      </c>
      <c r="E567" s="116" t="s">
        <v>212</v>
      </c>
      <c r="F567" s="117">
        <v>2.5649171499999999</v>
      </c>
      <c r="G567" s="117">
        <f>VLOOKUP(B567, 'XTF Exchange Traded Funds'!$B$7:$G$1060, 6, FALSE)</f>
        <v>0.44906318000000001</v>
      </c>
      <c r="H567" s="74">
        <f t="shared" si="36"/>
        <v>4.7117066467128295</v>
      </c>
      <c r="I567" s="117">
        <v>1.97846352</v>
      </c>
      <c r="J567" s="117">
        <v>1.7689590000000002E-2</v>
      </c>
      <c r="K567" s="74" t="str">
        <f t="shared" si="37"/>
        <v/>
      </c>
      <c r="L567" s="74">
        <f t="shared" si="35"/>
        <v>0.77135572195772484</v>
      </c>
    </row>
    <row r="568" spans="1:12" x14ac:dyDescent="0.2">
      <c r="A568" s="116" t="s">
        <v>2076</v>
      </c>
      <c r="B568" s="59" t="s">
        <v>536</v>
      </c>
      <c r="C568" s="59" t="s">
        <v>871</v>
      </c>
      <c r="D568" s="116" t="s">
        <v>210</v>
      </c>
      <c r="E568" s="116" t="s">
        <v>998</v>
      </c>
      <c r="F568" s="117">
        <v>1.0067193299999999</v>
      </c>
      <c r="G568" s="117">
        <f>VLOOKUP(B568, 'XTF Exchange Traded Funds'!$B$7:$G$1060, 6, FALSE)</f>
        <v>1.3920230300000001</v>
      </c>
      <c r="H568" s="74">
        <f t="shared" si="36"/>
        <v>-0.27679405562708259</v>
      </c>
      <c r="I568" s="117">
        <v>1.9483984599999999</v>
      </c>
      <c r="J568" s="117">
        <v>0.75259792000000003</v>
      </c>
      <c r="K568" s="74">
        <f t="shared" si="37"/>
        <v>1.5888969504459962</v>
      </c>
      <c r="L568" s="74">
        <f t="shared" si="35"/>
        <v>1.9353939096411312</v>
      </c>
    </row>
    <row r="569" spans="1:12" x14ac:dyDescent="0.2">
      <c r="A569" s="116" t="s">
        <v>1850</v>
      </c>
      <c r="B569" s="59" t="s">
        <v>1561</v>
      </c>
      <c r="C569" s="59" t="s">
        <v>875</v>
      </c>
      <c r="D569" s="116" t="s">
        <v>812</v>
      </c>
      <c r="E569" s="116" t="s">
        <v>212</v>
      </c>
      <c r="F569" s="117">
        <v>4.6744769999999998E-2</v>
      </c>
      <c r="G569" s="117">
        <f>VLOOKUP(B569, 'XTF Exchange Traded Funds'!$B$7:$G$1060, 6, FALSE)</f>
        <v>1.9444263799999999</v>
      </c>
      <c r="H569" s="74">
        <f t="shared" si="36"/>
        <v>-0.97595960922932967</v>
      </c>
      <c r="I569" s="117">
        <v>1.9437173799999998</v>
      </c>
      <c r="J569" s="117">
        <v>0</v>
      </c>
      <c r="K569" s="74" t="str">
        <f t="shared" si="37"/>
        <v/>
      </c>
      <c r="L569" s="74">
        <f t="shared" si="35"/>
        <v>41.581494143622912</v>
      </c>
    </row>
    <row r="570" spans="1:12" x14ac:dyDescent="0.2">
      <c r="A570" s="116" t="s">
        <v>2924</v>
      </c>
      <c r="B570" s="59" t="s">
        <v>2925</v>
      </c>
      <c r="C570" s="59" t="s">
        <v>872</v>
      </c>
      <c r="D570" s="116" t="s">
        <v>210</v>
      </c>
      <c r="E570" s="116" t="s">
        <v>998</v>
      </c>
      <c r="F570" s="117">
        <v>5.2130929200000002</v>
      </c>
      <c r="G570" s="117">
        <f>VLOOKUP(B570, 'XTF Exchange Traded Funds'!$B$7:$G$1060, 6, FALSE)</f>
        <v>2.2367821299999999</v>
      </c>
      <c r="H570" s="74">
        <f t="shared" si="36"/>
        <v>1.3306216774898862</v>
      </c>
      <c r="I570" s="117">
        <v>1.91807913</v>
      </c>
      <c r="J570" s="117">
        <v>11.195230949999999</v>
      </c>
      <c r="K570" s="74">
        <f t="shared" si="37"/>
        <v>-0.82866998112263146</v>
      </c>
      <c r="L570" s="74">
        <f t="shared" si="35"/>
        <v>0.36793495904155105</v>
      </c>
    </row>
    <row r="571" spans="1:12" x14ac:dyDescent="0.2">
      <c r="A571" s="116" t="s">
        <v>2221</v>
      </c>
      <c r="B571" s="59" t="s">
        <v>1385</v>
      </c>
      <c r="C571" s="59" t="s">
        <v>951</v>
      </c>
      <c r="D571" s="116" t="s">
        <v>210</v>
      </c>
      <c r="E571" s="116" t="s">
        <v>998</v>
      </c>
      <c r="F571" s="117">
        <v>2.5941969309868398</v>
      </c>
      <c r="G571" s="117">
        <f>VLOOKUP(B571, 'XTF Exchange Traded Funds'!$B$7:$G$1060, 6, FALSE)</f>
        <v>6.49647203225528</v>
      </c>
      <c r="H571" s="74">
        <f t="shared" si="36"/>
        <v>-0.60067604107174888</v>
      </c>
      <c r="I571" s="117">
        <v>1.905815976580375</v>
      </c>
      <c r="J571" s="117">
        <v>0</v>
      </c>
      <c r="K571" s="74" t="str">
        <f t="shared" si="37"/>
        <v/>
      </c>
      <c r="L571" s="74">
        <f t="shared" si="35"/>
        <v>0.7346458373364112</v>
      </c>
    </row>
    <row r="572" spans="1:12" x14ac:dyDescent="0.2">
      <c r="A572" s="116" t="s">
        <v>2559</v>
      </c>
      <c r="B572" s="59" t="s">
        <v>565</v>
      </c>
      <c r="C572" s="59" t="s">
        <v>876</v>
      </c>
      <c r="D572" s="116" t="s">
        <v>210</v>
      </c>
      <c r="E572" s="116" t="s">
        <v>212</v>
      </c>
      <c r="F572" s="117">
        <v>2.9977639200000001</v>
      </c>
      <c r="G572" s="117">
        <f>VLOOKUP(B572, 'XTF Exchange Traded Funds'!$B$7:$G$1060, 6, FALSE)</f>
        <v>1.4312063189999999</v>
      </c>
      <c r="H572" s="74">
        <f t="shared" si="36"/>
        <v>1.0945714675816771</v>
      </c>
      <c r="I572" s="117">
        <v>1.89157928</v>
      </c>
      <c r="J572" s="117">
        <v>0.67476668999999989</v>
      </c>
      <c r="K572" s="74">
        <f t="shared" si="37"/>
        <v>1.8033086221253751</v>
      </c>
      <c r="L572" s="74">
        <f t="shared" si="35"/>
        <v>0.63099674640156445</v>
      </c>
    </row>
    <row r="573" spans="1:12" x14ac:dyDescent="0.2">
      <c r="A573" s="116" t="s">
        <v>2918</v>
      </c>
      <c r="B573" s="59" t="s">
        <v>2919</v>
      </c>
      <c r="C573" s="59" t="s">
        <v>650</v>
      </c>
      <c r="D573" s="116" t="s">
        <v>210</v>
      </c>
      <c r="E573" s="116" t="s">
        <v>998</v>
      </c>
      <c r="F573" s="117">
        <v>2.29231265</v>
      </c>
      <c r="G573" s="117">
        <f>VLOOKUP(B573, 'XTF Exchange Traded Funds'!$B$7:$G$1060, 6, FALSE)</f>
        <v>1.44122258</v>
      </c>
      <c r="H573" s="74">
        <f t="shared" si="36"/>
        <v>0.59053339977507147</v>
      </c>
      <c r="I573" s="117">
        <v>1.88737244</v>
      </c>
      <c r="J573" s="117">
        <v>4.5812349800000005</v>
      </c>
      <c r="K573" s="74">
        <f t="shared" si="37"/>
        <v>-0.58802103619666335</v>
      </c>
      <c r="L573" s="74">
        <f t="shared" si="35"/>
        <v>0.82334861258999725</v>
      </c>
    </row>
    <row r="574" spans="1:12" x14ac:dyDescent="0.2">
      <c r="A574" s="116" t="s">
        <v>1670</v>
      </c>
      <c r="B574" s="59" t="s">
        <v>335</v>
      </c>
      <c r="C574" s="59" t="s">
        <v>650</v>
      </c>
      <c r="D574" s="116" t="s">
        <v>210</v>
      </c>
      <c r="E574" s="116" t="s">
        <v>998</v>
      </c>
      <c r="F574" s="117">
        <v>1.664905554</v>
      </c>
      <c r="G574" s="117">
        <f>VLOOKUP(B574, 'XTF Exchange Traded Funds'!$B$7:$G$1060, 6, FALSE)</f>
        <v>2.9233723700000001</v>
      </c>
      <c r="H574" s="74">
        <f t="shared" si="36"/>
        <v>-0.43048461048429487</v>
      </c>
      <c r="I574" s="117">
        <v>1.86579294</v>
      </c>
      <c r="J574" s="117">
        <v>23.962702320000002</v>
      </c>
      <c r="K574" s="74">
        <f t="shared" si="37"/>
        <v>-0.922137623917201</v>
      </c>
      <c r="L574" s="74">
        <f t="shared" si="35"/>
        <v>1.1206599290376325</v>
      </c>
    </row>
    <row r="575" spans="1:12" x14ac:dyDescent="0.2">
      <c r="A575" s="116" t="s">
        <v>2256</v>
      </c>
      <c r="B575" s="59" t="s">
        <v>286</v>
      </c>
      <c r="C575" s="59" t="s">
        <v>872</v>
      </c>
      <c r="D575" s="116" t="s">
        <v>210</v>
      </c>
      <c r="E575" s="116" t="s">
        <v>998</v>
      </c>
      <c r="F575" s="117">
        <v>2.03457051</v>
      </c>
      <c r="G575" s="117">
        <f>VLOOKUP(B575, 'XTF Exchange Traded Funds'!$B$7:$G$1060, 6, FALSE)</f>
        <v>0.791674985</v>
      </c>
      <c r="H575" s="74">
        <f t="shared" si="36"/>
        <v>1.5699567986223539</v>
      </c>
      <c r="I575" s="117">
        <v>1.86048524</v>
      </c>
      <c r="J575" s="117">
        <v>0.12754894</v>
      </c>
      <c r="K575" s="74">
        <f t="shared" si="37"/>
        <v>13.586442192306734</v>
      </c>
      <c r="L575" s="74">
        <f t="shared" si="35"/>
        <v>0.91443635443236615</v>
      </c>
    </row>
    <row r="576" spans="1:12" x14ac:dyDescent="0.2">
      <c r="A576" s="116" t="s">
        <v>2633</v>
      </c>
      <c r="B576" s="59" t="s">
        <v>173</v>
      </c>
      <c r="C576" s="59" t="s">
        <v>875</v>
      </c>
      <c r="D576" s="116" t="s">
        <v>211</v>
      </c>
      <c r="E576" s="116" t="s">
        <v>998</v>
      </c>
      <c r="F576" s="117">
        <v>0.8329364669999999</v>
      </c>
      <c r="G576" s="117">
        <f>VLOOKUP(B576, 'XTF Exchange Traded Funds'!$B$7:$G$1060, 6, FALSE)</f>
        <v>2.8783586269999999</v>
      </c>
      <c r="H576" s="74">
        <f t="shared" si="36"/>
        <v>-0.71062102575170183</v>
      </c>
      <c r="I576" s="117">
        <v>1.82629829</v>
      </c>
      <c r="J576" s="117">
        <v>12.410813710000001</v>
      </c>
      <c r="K576" s="74">
        <f t="shared" si="37"/>
        <v>-0.85284620874387451</v>
      </c>
      <c r="L576" s="74">
        <f t="shared" si="35"/>
        <v>2.1926021519718146</v>
      </c>
    </row>
    <row r="577" spans="1:12" x14ac:dyDescent="0.2">
      <c r="A577" s="116" t="s">
        <v>2718</v>
      </c>
      <c r="B577" s="59" t="s">
        <v>992</v>
      </c>
      <c r="C577" s="59" t="s">
        <v>650</v>
      </c>
      <c r="D577" s="116" t="s">
        <v>210</v>
      </c>
      <c r="E577" s="116" t="s">
        <v>998</v>
      </c>
      <c r="F577" s="117">
        <v>0.87413085999999995</v>
      </c>
      <c r="G577" s="117">
        <f>VLOOKUP(B577, 'XTF Exchange Traded Funds'!$B$7:$G$1060, 6, FALSE)</f>
        <v>0.89746932999999995</v>
      </c>
      <c r="H577" s="74">
        <f t="shared" si="36"/>
        <v>-2.6004754948004694E-2</v>
      </c>
      <c r="I577" s="117">
        <v>1.8184231200000001</v>
      </c>
      <c r="J577" s="117">
        <v>1.5655889199999999</v>
      </c>
      <c r="K577" s="74">
        <f t="shared" si="37"/>
        <v>0.16149462784905255</v>
      </c>
      <c r="L577" s="74">
        <f t="shared" ref="L577:L640" si="38">IF(ISERROR(I577/F577),"",IF(I577/F577&gt;10000%,"",I577/F577))</f>
        <v>2.0802641837859381</v>
      </c>
    </row>
    <row r="578" spans="1:12" x14ac:dyDescent="0.2">
      <c r="A578" s="116" t="s">
        <v>2542</v>
      </c>
      <c r="B578" s="59" t="s">
        <v>569</v>
      </c>
      <c r="C578" s="59" t="s">
        <v>876</v>
      </c>
      <c r="D578" s="116" t="s">
        <v>211</v>
      </c>
      <c r="E578" s="116" t="s">
        <v>998</v>
      </c>
      <c r="F578" s="117">
        <v>1.428049278</v>
      </c>
      <c r="G578" s="117">
        <f>VLOOKUP(B578, 'XTF Exchange Traded Funds'!$B$7:$G$1060, 6, FALSE)</f>
        <v>1.7174050000000001</v>
      </c>
      <c r="H578" s="74">
        <f t="shared" si="36"/>
        <v>-0.16848426666977212</v>
      </c>
      <c r="I578" s="117">
        <v>1.81599256</v>
      </c>
      <c r="J578" s="117">
        <v>4.4400008600000005</v>
      </c>
      <c r="K578" s="74">
        <f t="shared" si="37"/>
        <v>-0.59099274588879247</v>
      </c>
      <c r="L578" s="74">
        <f t="shared" si="38"/>
        <v>1.2716595904472703</v>
      </c>
    </row>
    <row r="579" spans="1:12" x14ac:dyDescent="0.2">
      <c r="A579" s="116" t="s">
        <v>1645</v>
      </c>
      <c r="B579" s="59" t="s">
        <v>885</v>
      </c>
      <c r="C579" s="59" t="s">
        <v>650</v>
      </c>
      <c r="D579" s="116" t="s">
        <v>210</v>
      </c>
      <c r="E579" s="116" t="s">
        <v>998</v>
      </c>
      <c r="F579" s="117">
        <v>2.6989944709999998</v>
      </c>
      <c r="G579" s="117">
        <f>VLOOKUP(B579, 'XTF Exchange Traded Funds'!$B$7:$G$1060, 6, FALSE)</f>
        <v>1.9865694899999999</v>
      </c>
      <c r="H579" s="74">
        <f t="shared" si="36"/>
        <v>0.35862072008364532</v>
      </c>
      <c r="I579" s="117">
        <v>1.81535292</v>
      </c>
      <c r="J579" s="117">
        <v>3.38349173559557</v>
      </c>
      <c r="K579" s="74">
        <f t="shared" si="37"/>
        <v>-0.46346760628914097</v>
      </c>
      <c r="L579" s="74">
        <f t="shared" si="38"/>
        <v>0.67260342305458554</v>
      </c>
    </row>
    <row r="580" spans="1:12" x14ac:dyDescent="0.2">
      <c r="A580" s="116" t="s">
        <v>1919</v>
      </c>
      <c r="B580" s="116" t="s">
        <v>2801</v>
      </c>
      <c r="C580" s="59" t="s">
        <v>875</v>
      </c>
      <c r="D580" s="116" t="s">
        <v>812</v>
      </c>
      <c r="E580" s="116" t="s">
        <v>998</v>
      </c>
      <c r="F580" s="117">
        <v>2.1273753399999999</v>
      </c>
      <c r="G580" s="117">
        <f>VLOOKUP(B580, 'XTF Exchange Traded Funds'!$B$7:$G$1060, 6, FALSE)</f>
        <v>0.68422110000000003</v>
      </c>
      <c r="H580" s="74">
        <f t="shared" si="36"/>
        <v>2.1091928325507645</v>
      </c>
      <c r="I580" s="117">
        <v>1.8045228600000001</v>
      </c>
      <c r="J580" s="117">
        <v>1.16866541</v>
      </c>
      <c r="K580" s="74">
        <f t="shared" si="37"/>
        <v>0.54408853428801329</v>
      </c>
      <c r="L580" s="74">
        <f t="shared" si="38"/>
        <v>0.84823906062575682</v>
      </c>
    </row>
    <row r="581" spans="1:12" x14ac:dyDescent="0.2">
      <c r="A581" s="116" t="s">
        <v>2948</v>
      </c>
      <c r="B581" s="59" t="s">
        <v>2949</v>
      </c>
      <c r="C581" s="59" t="s">
        <v>875</v>
      </c>
      <c r="D581" s="116" t="s">
        <v>812</v>
      </c>
      <c r="E581" s="116" t="s">
        <v>998</v>
      </c>
      <c r="F581" s="117">
        <v>4.9668052000000004E-2</v>
      </c>
      <c r="G581" s="117">
        <f>VLOOKUP(B581, 'XTF Exchange Traded Funds'!$B$7:$G$1060, 6, FALSE)</f>
        <v>0.5636388739999999</v>
      </c>
      <c r="H581" s="74">
        <f t="shared" si="36"/>
        <v>-0.91187965505729118</v>
      </c>
      <c r="I581" s="117">
        <v>1.80073467</v>
      </c>
      <c r="J581" s="117">
        <v>0</v>
      </c>
      <c r="K581" s="74" t="str">
        <f t="shared" si="37"/>
        <v/>
      </c>
      <c r="L581" s="74">
        <f t="shared" si="38"/>
        <v>36.25539149391242</v>
      </c>
    </row>
    <row r="582" spans="1:12" x14ac:dyDescent="0.2">
      <c r="A582" s="116" t="s">
        <v>2234</v>
      </c>
      <c r="B582" s="116" t="s">
        <v>82</v>
      </c>
      <c r="C582" s="116" t="s">
        <v>877</v>
      </c>
      <c r="D582" s="116" t="s">
        <v>211</v>
      </c>
      <c r="E582" s="116" t="s">
        <v>212</v>
      </c>
      <c r="F582" s="117">
        <v>12.581500590999999</v>
      </c>
      <c r="G582" s="117">
        <f>VLOOKUP(B582, 'XTF Exchange Traded Funds'!$B$7:$G$1060, 6, FALSE)</f>
        <v>4.682298608</v>
      </c>
      <c r="H582" s="74">
        <f t="shared" si="36"/>
        <v>1.6870350749317264</v>
      </c>
      <c r="I582" s="117">
        <v>1.7978565900000001</v>
      </c>
      <c r="J582" s="117">
        <v>0.74162236000000004</v>
      </c>
      <c r="K582" s="74">
        <f t="shared" si="37"/>
        <v>1.4242211224591448</v>
      </c>
      <c r="L582" s="74">
        <f t="shared" si="38"/>
        <v>0.1428968330920774</v>
      </c>
    </row>
    <row r="583" spans="1:12" x14ac:dyDescent="0.2">
      <c r="A583" s="116" t="s">
        <v>1955</v>
      </c>
      <c r="B583" s="59" t="s">
        <v>1377</v>
      </c>
      <c r="C583" s="59" t="s">
        <v>951</v>
      </c>
      <c r="D583" s="116" t="s">
        <v>211</v>
      </c>
      <c r="E583" s="116" t="s">
        <v>212</v>
      </c>
      <c r="F583" s="117">
        <v>0.66147688000000004</v>
      </c>
      <c r="G583" s="117">
        <f>VLOOKUP(B583, 'XTF Exchange Traded Funds'!$B$7:$G$1060, 6, FALSE)</f>
        <v>0.14467335000000001</v>
      </c>
      <c r="H583" s="74">
        <f t="shared" si="36"/>
        <v>3.5722096018375193</v>
      </c>
      <c r="I583" s="117">
        <v>1.7388417343395899</v>
      </c>
      <c r="J583" s="117">
        <v>2.2709134199999998</v>
      </c>
      <c r="K583" s="74">
        <f t="shared" si="37"/>
        <v>-0.23429853422611324</v>
      </c>
      <c r="L583" s="74">
        <f t="shared" si="38"/>
        <v>2.6287263953043829</v>
      </c>
    </row>
    <row r="584" spans="1:12" x14ac:dyDescent="0.2">
      <c r="A584" s="116" t="s">
        <v>2645</v>
      </c>
      <c r="B584" s="59" t="s">
        <v>343</v>
      </c>
      <c r="C584" s="59" t="s">
        <v>873</v>
      </c>
      <c r="D584" s="116" t="s">
        <v>210</v>
      </c>
      <c r="E584" s="116" t="s">
        <v>212</v>
      </c>
      <c r="F584" s="117">
        <v>1.3603508799999999</v>
      </c>
      <c r="G584" s="117">
        <f>VLOOKUP(B584, 'XTF Exchange Traded Funds'!$B$7:$G$1060, 6, FALSE)</f>
        <v>3.5520904500000001</v>
      </c>
      <c r="H584" s="74">
        <f t="shared" si="36"/>
        <v>-0.61702808553199995</v>
      </c>
      <c r="I584" s="117">
        <v>1.7064258999999999</v>
      </c>
      <c r="J584" s="117">
        <v>1.8163981299999998</v>
      </c>
      <c r="K584" s="74">
        <f t="shared" si="37"/>
        <v>-6.0544122009198453E-2</v>
      </c>
      <c r="L584" s="74">
        <f t="shared" si="38"/>
        <v>1.2544012909375264</v>
      </c>
    </row>
    <row r="585" spans="1:12" x14ac:dyDescent="0.2">
      <c r="A585" s="116" t="s">
        <v>2062</v>
      </c>
      <c r="B585" s="59" t="s">
        <v>215</v>
      </c>
      <c r="C585" s="59" t="s">
        <v>871</v>
      </c>
      <c r="D585" s="116" t="s">
        <v>210</v>
      </c>
      <c r="E585" s="116" t="s">
        <v>998</v>
      </c>
      <c r="F585" s="117">
        <v>1.2182177869999999</v>
      </c>
      <c r="G585" s="117">
        <f>VLOOKUP(B585, 'XTF Exchange Traded Funds'!$B$7:$G$1060, 6, FALSE)</f>
        <v>1.8408330079999999</v>
      </c>
      <c r="H585" s="74">
        <f t="shared" si="36"/>
        <v>-0.33822471581843783</v>
      </c>
      <c r="I585" s="117">
        <v>1.6886040900000001</v>
      </c>
      <c r="J585" s="117">
        <v>0.25004811999999998</v>
      </c>
      <c r="K585" s="74">
        <f t="shared" si="37"/>
        <v>5.7531165201322061</v>
      </c>
      <c r="L585" s="74">
        <f t="shared" si="38"/>
        <v>1.3861266089033062</v>
      </c>
    </row>
    <row r="586" spans="1:12" x14ac:dyDescent="0.2">
      <c r="A586" s="116" t="s">
        <v>2543</v>
      </c>
      <c r="B586" s="59" t="s">
        <v>51</v>
      </c>
      <c r="C586" s="59" t="s">
        <v>876</v>
      </c>
      <c r="D586" s="116" t="s">
        <v>210</v>
      </c>
      <c r="E586" s="116" t="s">
        <v>998</v>
      </c>
      <c r="F586" s="117">
        <v>1.25719688</v>
      </c>
      <c r="G586" s="117">
        <f>VLOOKUP(B586, 'XTF Exchange Traded Funds'!$B$7:$G$1060, 6, FALSE)</f>
        <v>0.49286563</v>
      </c>
      <c r="H586" s="74">
        <f t="shared" si="36"/>
        <v>1.5507903239266247</v>
      </c>
      <c r="I586" s="117">
        <v>1.6741866699999999</v>
      </c>
      <c r="J586" s="117">
        <v>9.8155550799999993</v>
      </c>
      <c r="K586" s="74">
        <f t="shared" si="37"/>
        <v>-0.82943535476548924</v>
      </c>
      <c r="L586" s="74">
        <f t="shared" si="38"/>
        <v>1.331682170576179</v>
      </c>
    </row>
    <row r="587" spans="1:12" x14ac:dyDescent="0.2">
      <c r="A587" s="116" t="s">
        <v>1685</v>
      </c>
      <c r="B587" s="59" t="s">
        <v>1575</v>
      </c>
      <c r="C587" s="59" t="s">
        <v>650</v>
      </c>
      <c r="D587" s="116" t="s">
        <v>210</v>
      </c>
      <c r="E587" s="116" t="s">
        <v>998</v>
      </c>
      <c r="F587" s="117">
        <v>0.91696689300000001</v>
      </c>
      <c r="G587" s="117">
        <f>VLOOKUP(B587, 'XTF Exchange Traded Funds'!$B$7:$G$1060, 6, FALSE)</f>
        <v>1.847099603</v>
      </c>
      <c r="H587" s="74">
        <f t="shared" si="36"/>
        <v>-0.5035639163634209</v>
      </c>
      <c r="I587" s="117">
        <v>1.63892631</v>
      </c>
      <c r="J587" s="117">
        <v>3.4572141699999999</v>
      </c>
      <c r="K587" s="74">
        <f t="shared" si="37"/>
        <v>-0.52594018495533357</v>
      </c>
      <c r="L587" s="74">
        <f t="shared" si="38"/>
        <v>1.787334223854034</v>
      </c>
    </row>
    <row r="588" spans="1:12" x14ac:dyDescent="0.2">
      <c r="A588" s="116" t="s">
        <v>2724</v>
      </c>
      <c r="B588" s="59" t="s">
        <v>1905</v>
      </c>
      <c r="C588" s="59" t="s">
        <v>1897</v>
      </c>
      <c r="D588" s="116" t="s">
        <v>210</v>
      </c>
      <c r="E588" s="116" t="s">
        <v>212</v>
      </c>
      <c r="F588" s="117">
        <v>0.89917389000000003</v>
      </c>
      <c r="G588" s="117">
        <f>VLOOKUP(B588, 'XTF Exchange Traded Funds'!$B$7:$G$1060, 6, FALSE)</f>
        <v>2.1739513399999999</v>
      </c>
      <c r="H588" s="74">
        <f t="shared" si="36"/>
        <v>-0.58638729696682168</v>
      </c>
      <c r="I588" s="117">
        <v>1.6246888799999999</v>
      </c>
      <c r="J588" s="117">
        <v>2.17395059</v>
      </c>
      <c r="K588" s="74">
        <f t="shared" si="37"/>
        <v>-0.25265602287676658</v>
      </c>
      <c r="L588" s="74">
        <f t="shared" si="38"/>
        <v>1.8068683911629149</v>
      </c>
    </row>
    <row r="589" spans="1:12" x14ac:dyDescent="0.2">
      <c r="A589" s="116" t="s">
        <v>1839</v>
      </c>
      <c r="B589" s="59" t="s">
        <v>1513</v>
      </c>
      <c r="C589" s="59" t="s">
        <v>875</v>
      </c>
      <c r="D589" s="116" t="s">
        <v>211</v>
      </c>
      <c r="E589" s="116" t="s">
        <v>998</v>
      </c>
      <c r="F589" s="117">
        <v>3.02450471</v>
      </c>
      <c r="G589" s="117">
        <f>VLOOKUP(B589, 'XTF Exchange Traded Funds'!$B$7:$G$1060, 6, FALSE)</f>
        <v>3.9178689200000001</v>
      </c>
      <c r="H589" s="74">
        <f t="shared" si="36"/>
        <v>-0.22802299623643363</v>
      </c>
      <c r="I589" s="117">
        <v>1.61805292</v>
      </c>
      <c r="J589" s="117">
        <v>1.36458726</v>
      </c>
      <c r="K589" s="74">
        <f t="shared" si="37"/>
        <v>0.18574529268285866</v>
      </c>
      <c r="L589" s="74">
        <f t="shared" si="38"/>
        <v>0.53498112092541594</v>
      </c>
    </row>
    <row r="590" spans="1:12" x14ac:dyDescent="0.2">
      <c r="A590" s="116" t="s">
        <v>1620</v>
      </c>
      <c r="B590" s="59" t="s">
        <v>818</v>
      </c>
      <c r="C590" s="59" t="s">
        <v>148</v>
      </c>
      <c r="D590" s="116" t="s">
        <v>812</v>
      </c>
      <c r="E590" s="116" t="s">
        <v>998</v>
      </c>
      <c r="F590" s="117">
        <v>0.97989565000000001</v>
      </c>
      <c r="G590" s="117">
        <f>VLOOKUP(B590, 'XTF Exchange Traded Funds'!$B$7:$G$1060, 6, FALSE)</f>
        <v>1.8522654299999999</v>
      </c>
      <c r="H590" s="74">
        <f t="shared" si="36"/>
        <v>-0.47097449742934516</v>
      </c>
      <c r="I590" s="117">
        <v>1.5596301969955901</v>
      </c>
      <c r="J590" s="117">
        <v>0</v>
      </c>
      <c r="K590" s="74" t="str">
        <f t="shared" si="37"/>
        <v/>
      </c>
      <c r="L590" s="74">
        <f t="shared" si="38"/>
        <v>1.5916288606808184</v>
      </c>
    </row>
    <row r="591" spans="1:12" x14ac:dyDescent="0.2">
      <c r="A591" s="116" t="s">
        <v>1973</v>
      </c>
      <c r="B591" s="59" t="s">
        <v>1010</v>
      </c>
      <c r="C591" s="59" t="s">
        <v>951</v>
      </c>
      <c r="D591" s="116" t="s">
        <v>211</v>
      </c>
      <c r="E591" s="116" t="s">
        <v>212</v>
      </c>
      <c r="F591" s="117">
        <v>0.50325989000000004</v>
      </c>
      <c r="G591" s="117">
        <f>VLOOKUP(B591, 'XTF Exchange Traded Funds'!$B$7:$G$1060, 6, FALSE)</f>
        <v>0.15539164999999999</v>
      </c>
      <c r="H591" s="74">
        <f t="shared" si="36"/>
        <v>2.2386546510060228</v>
      </c>
      <c r="I591" s="117">
        <v>1.5364496443937099</v>
      </c>
      <c r="J591" s="117">
        <v>3.6439682180141699</v>
      </c>
      <c r="K591" s="74">
        <f t="shared" si="37"/>
        <v>-0.57835811058993847</v>
      </c>
      <c r="L591" s="74">
        <f t="shared" si="38"/>
        <v>3.0529944367187891</v>
      </c>
    </row>
    <row r="592" spans="1:12" x14ac:dyDescent="0.2">
      <c r="A592" s="116" t="s">
        <v>2557</v>
      </c>
      <c r="B592" s="59" t="s">
        <v>322</v>
      </c>
      <c r="C592" s="59" t="s">
        <v>876</v>
      </c>
      <c r="D592" s="116" t="s">
        <v>210</v>
      </c>
      <c r="E592" s="116" t="s">
        <v>998</v>
      </c>
      <c r="F592" s="117">
        <v>4.6545492900000003</v>
      </c>
      <c r="G592" s="117">
        <f>VLOOKUP(B592, 'XTF Exchange Traded Funds'!$B$7:$G$1060, 6, FALSE)</f>
        <v>1.1680519199999999</v>
      </c>
      <c r="H592" s="74">
        <f t="shared" si="36"/>
        <v>2.9848821874287923</v>
      </c>
      <c r="I592" s="117">
        <v>1.52869345</v>
      </c>
      <c r="J592" s="117">
        <v>3.5717587000000002</v>
      </c>
      <c r="K592" s="74">
        <f t="shared" si="37"/>
        <v>-0.57200539610920531</v>
      </c>
      <c r="L592" s="74">
        <f t="shared" si="38"/>
        <v>0.32842996276445058</v>
      </c>
    </row>
    <row r="593" spans="1:12" x14ac:dyDescent="0.2">
      <c r="A593" s="116" t="s">
        <v>2402</v>
      </c>
      <c r="B593" s="59" t="s">
        <v>71</v>
      </c>
      <c r="C593" s="59" t="s">
        <v>870</v>
      </c>
      <c r="D593" s="116" t="s">
        <v>210</v>
      </c>
      <c r="E593" s="116" t="s">
        <v>2912</v>
      </c>
      <c r="F593" s="117">
        <v>14.093260416</v>
      </c>
      <c r="G593" s="117">
        <f>VLOOKUP(B593, 'XTF Exchange Traded Funds'!$B$7:$G$1060, 6, FALSE)</f>
        <v>14.08120703</v>
      </c>
      <c r="H593" s="74">
        <f t="shared" si="36"/>
        <v>8.5599096542798847E-4</v>
      </c>
      <c r="I593" s="117">
        <v>1.4982022699999999</v>
      </c>
      <c r="J593" s="117">
        <v>0.58011762</v>
      </c>
      <c r="K593" s="74">
        <f t="shared" si="37"/>
        <v>1.5825836319193338</v>
      </c>
      <c r="L593" s="74">
        <f t="shared" si="38"/>
        <v>0.10630629292133843</v>
      </c>
    </row>
    <row r="594" spans="1:12" x14ac:dyDescent="0.2">
      <c r="A594" s="116" t="s">
        <v>2734</v>
      </c>
      <c r="B594" s="59" t="s">
        <v>2025</v>
      </c>
      <c r="C594" s="59" t="s">
        <v>1897</v>
      </c>
      <c r="D594" s="116" t="s">
        <v>210</v>
      </c>
      <c r="E594" s="116" t="s">
        <v>212</v>
      </c>
      <c r="F594" s="117">
        <v>1.5323074699999999</v>
      </c>
      <c r="G594" s="117">
        <f>VLOOKUP(B594, 'XTF Exchange Traded Funds'!$B$7:$G$1060, 6, FALSE)</f>
        <v>1.3016468999999999</v>
      </c>
      <c r="H594" s="74">
        <f t="shared" si="36"/>
        <v>0.17720671404818011</v>
      </c>
      <c r="I594" s="117">
        <v>1.49108171</v>
      </c>
      <c r="J594" s="117">
        <v>1.3016468999999999</v>
      </c>
      <c r="K594" s="74">
        <f t="shared" si="37"/>
        <v>0.14553471452204136</v>
      </c>
      <c r="L594" s="74">
        <f t="shared" si="38"/>
        <v>0.97309563465092297</v>
      </c>
    </row>
    <row r="595" spans="1:12" x14ac:dyDescent="0.2">
      <c r="A595" s="116" t="s">
        <v>2835</v>
      </c>
      <c r="B595" s="59" t="s">
        <v>33</v>
      </c>
      <c r="C595" s="59" t="s">
        <v>875</v>
      </c>
      <c r="D595" s="116" t="s">
        <v>812</v>
      </c>
      <c r="E595" s="116" t="s">
        <v>212</v>
      </c>
      <c r="F595" s="117">
        <v>3.216635294</v>
      </c>
      <c r="G595" s="117">
        <f>VLOOKUP(B595, 'XTF Exchange Traded Funds'!$B$7:$G$1060, 6, FALSE)</f>
        <v>4.5463660820000005</v>
      </c>
      <c r="H595" s="74">
        <f t="shared" si="36"/>
        <v>-0.2924821195690066</v>
      </c>
      <c r="I595" s="117">
        <v>1.4866711799999999</v>
      </c>
      <c r="J595" s="117">
        <v>6.4442079600464997</v>
      </c>
      <c r="K595" s="74">
        <f t="shared" si="37"/>
        <v>-0.76930117879230075</v>
      </c>
      <c r="L595" s="74">
        <f t="shared" si="38"/>
        <v>0.46218207664794708</v>
      </c>
    </row>
    <row r="596" spans="1:12" x14ac:dyDescent="0.2">
      <c r="A596" s="116" t="s">
        <v>2285</v>
      </c>
      <c r="B596" s="59" t="s">
        <v>291</v>
      </c>
      <c r="C596" s="59" t="s">
        <v>1861</v>
      </c>
      <c r="D596" s="116" t="s">
        <v>211</v>
      </c>
      <c r="E596" s="116" t="s">
        <v>212</v>
      </c>
      <c r="F596" s="117">
        <v>1.3653930670000001</v>
      </c>
      <c r="G596" s="117">
        <f>VLOOKUP(B596, 'XTF Exchange Traded Funds'!$B$7:$G$1060, 6, FALSE)</f>
        <v>1.2065903219999998</v>
      </c>
      <c r="H596" s="74">
        <f t="shared" si="36"/>
        <v>0.13161281182562012</v>
      </c>
      <c r="I596" s="117">
        <v>1.43849158</v>
      </c>
      <c r="J596" s="117">
        <v>6.0341592199999994</v>
      </c>
      <c r="K596" s="74">
        <f t="shared" si="37"/>
        <v>-0.76160861396693469</v>
      </c>
      <c r="L596" s="74">
        <f t="shared" si="38"/>
        <v>1.053536607711514</v>
      </c>
    </row>
    <row r="597" spans="1:12" x14ac:dyDescent="0.2">
      <c r="A597" s="116" t="s">
        <v>2513</v>
      </c>
      <c r="B597" s="59" t="s">
        <v>648</v>
      </c>
      <c r="C597" s="59" t="s">
        <v>876</v>
      </c>
      <c r="D597" s="116" t="s">
        <v>210</v>
      </c>
      <c r="E597" s="116" t="s">
        <v>998</v>
      </c>
      <c r="F597" s="117">
        <v>7.1370923899999994</v>
      </c>
      <c r="G597" s="117">
        <f>VLOOKUP(B597, 'XTF Exchange Traded Funds'!$B$7:$G$1060, 6, FALSE)</f>
        <v>3.7039641749999999</v>
      </c>
      <c r="H597" s="74">
        <f t="shared" si="36"/>
        <v>0.92687943316838362</v>
      </c>
      <c r="I597" s="117">
        <v>1.4384357700000001</v>
      </c>
      <c r="J597" s="117">
        <v>1.37077505</v>
      </c>
      <c r="K597" s="74">
        <f t="shared" si="37"/>
        <v>4.9359462736063175E-2</v>
      </c>
      <c r="L597" s="74">
        <f t="shared" si="38"/>
        <v>0.20154366671999888</v>
      </c>
    </row>
    <row r="598" spans="1:12" x14ac:dyDescent="0.2">
      <c r="A598" s="116" t="s">
        <v>2587</v>
      </c>
      <c r="B598" s="59" t="s">
        <v>205</v>
      </c>
      <c r="C598" s="59" t="s">
        <v>876</v>
      </c>
      <c r="D598" s="116" t="s">
        <v>210</v>
      </c>
      <c r="E598" s="116" t="s">
        <v>212</v>
      </c>
      <c r="F598" s="117">
        <v>0.23798551000000001</v>
      </c>
      <c r="G598" s="117">
        <f>VLOOKUP(B598, 'XTF Exchange Traded Funds'!$B$7:$G$1060, 6, FALSE)</f>
        <v>1.0056295799999999</v>
      </c>
      <c r="H598" s="74">
        <f t="shared" si="36"/>
        <v>-0.76334674841207428</v>
      </c>
      <c r="I598" s="117">
        <v>1.4267629399999999</v>
      </c>
      <c r="J598" s="117">
        <v>0.48450270000000001</v>
      </c>
      <c r="K598" s="74">
        <f t="shared" si="37"/>
        <v>1.9447987389956753</v>
      </c>
      <c r="L598" s="74">
        <f t="shared" si="38"/>
        <v>5.9951672687971627</v>
      </c>
    </row>
    <row r="599" spans="1:12" x14ac:dyDescent="0.2">
      <c r="A599" s="116" t="s">
        <v>2163</v>
      </c>
      <c r="B599" s="59" t="s">
        <v>406</v>
      </c>
      <c r="C599" s="59" t="s">
        <v>875</v>
      </c>
      <c r="D599" s="116" t="s">
        <v>211</v>
      </c>
      <c r="E599" s="116" t="s">
        <v>212</v>
      </c>
      <c r="F599" s="117">
        <v>4.1903402329999997</v>
      </c>
      <c r="G599" s="117">
        <f>VLOOKUP(B599, 'XTF Exchange Traded Funds'!$B$7:$G$1060, 6, FALSE)</f>
        <v>3.5857535660000002</v>
      </c>
      <c r="H599" s="74">
        <f t="shared" si="36"/>
        <v>0.16860798040687208</v>
      </c>
      <c r="I599" s="117">
        <v>1.4264643100000001</v>
      </c>
      <c r="J599" s="117">
        <v>4.5341600300000007</v>
      </c>
      <c r="K599" s="74">
        <f t="shared" si="37"/>
        <v>-0.68539612617069456</v>
      </c>
      <c r="L599" s="74">
        <f t="shared" si="38"/>
        <v>0.340417300429743</v>
      </c>
    </row>
    <row r="600" spans="1:12" x14ac:dyDescent="0.2">
      <c r="A600" s="116" t="s">
        <v>1901</v>
      </c>
      <c r="B600" s="59" t="s">
        <v>1902</v>
      </c>
      <c r="C600" s="59" t="s">
        <v>1897</v>
      </c>
      <c r="D600" s="116" t="s">
        <v>210</v>
      </c>
      <c r="E600" s="116" t="s">
        <v>998</v>
      </c>
      <c r="F600" s="117">
        <v>1.6503528700000001</v>
      </c>
      <c r="G600" s="117">
        <f>VLOOKUP(B600, 'XTF Exchange Traded Funds'!$B$7:$G$1060, 6, FALSE)</f>
        <v>1.1936123999999999</v>
      </c>
      <c r="H600" s="74">
        <f t="shared" si="36"/>
        <v>0.38265392517705088</v>
      </c>
      <c r="I600" s="117">
        <v>1.4232639499999999</v>
      </c>
      <c r="J600" s="117">
        <v>0.89888666000000006</v>
      </c>
      <c r="K600" s="74">
        <f t="shared" si="37"/>
        <v>0.58336307938978638</v>
      </c>
      <c r="L600" s="74">
        <f t="shared" si="38"/>
        <v>0.86239977878185525</v>
      </c>
    </row>
    <row r="601" spans="1:12" x14ac:dyDescent="0.2">
      <c r="A601" s="116" t="s">
        <v>1965</v>
      </c>
      <c r="B601" s="59" t="s">
        <v>0</v>
      </c>
      <c r="C601" s="59" t="s">
        <v>951</v>
      </c>
      <c r="D601" s="116" t="s">
        <v>211</v>
      </c>
      <c r="E601" s="116" t="s">
        <v>212</v>
      </c>
      <c r="F601" s="117">
        <v>1.818408461</v>
      </c>
      <c r="G601" s="117">
        <f>VLOOKUP(B601, 'XTF Exchange Traded Funds'!$B$7:$G$1060, 6, FALSE)</f>
        <v>2.06363589</v>
      </c>
      <c r="H601" s="74">
        <f t="shared" si="36"/>
        <v>-0.11883270211975239</v>
      </c>
      <c r="I601" s="117">
        <v>1.4164345705494501</v>
      </c>
      <c r="J601" s="117">
        <v>2.92384028180751</v>
      </c>
      <c r="K601" s="74">
        <f t="shared" si="37"/>
        <v>-0.51555679037508362</v>
      </c>
      <c r="L601" s="74">
        <f t="shared" si="38"/>
        <v>0.77894191592713347</v>
      </c>
    </row>
    <row r="602" spans="1:12" x14ac:dyDescent="0.2">
      <c r="A602" s="116" t="s">
        <v>2098</v>
      </c>
      <c r="B602" s="59" t="s">
        <v>417</v>
      </c>
      <c r="C602" s="59" t="s">
        <v>871</v>
      </c>
      <c r="D602" s="116" t="s">
        <v>210</v>
      </c>
      <c r="E602" s="116" t="s">
        <v>998</v>
      </c>
      <c r="F602" s="117">
        <v>2.7897033900000001</v>
      </c>
      <c r="G602" s="117">
        <f>VLOOKUP(B602, 'XTF Exchange Traded Funds'!$B$7:$G$1060, 6, FALSE)</f>
        <v>4.1417407099999997</v>
      </c>
      <c r="H602" s="74">
        <f t="shared" si="36"/>
        <v>-0.32644180663834932</v>
      </c>
      <c r="I602" s="117">
        <v>1.41109241</v>
      </c>
      <c r="J602" s="117">
        <v>0.18122779</v>
      </c>
      <c r="K602" s="74">
        <f t="shared" si="37"/>
        <v>6.7862915505397927</v>
      </c>
      <c r="L602" s="74">
        <f t="shared" si="38"/>
        <v>0.5058216637145786</v>
      </c>
    </row>
    <row r="603" spans="1:12" x14ac:dyDescent="0.2">
      <c r="A603" s="116" t="s">
        <v>2019</v>
      </c>
      <c r="B603" s="59" t="s">
        <v>2020</v>
      </c>
      <c r="C603" s="59" t="s">
        <v>148</v>
      </c>
      <c r="D603" s="116" t="s">
        <v>812</v>
      </c>
      <c r="E603" s="116" t="s">
        <v>998</v>
      </c>
      <c r="F603" s="117">
        <v>2.2671848699999999</v>
      </c>
      <c r="G603" s="117">
        <f>VLOOKUP(B603, 'XTF Exchange Traded Funds'!$B$7:$G$1060, 6, FALSE)</f>
        <v>1.1526583899999998</v>
      </c>
      <c r="H603" s="74">
        <f t="shared" si="36"/>
        <v>0.96691829050929856</v>
      </c>
      <c r="I603" s="117">
        <v>1.4109611499999999</v>
      </c>
      <c r="J603" s="117">
        <v>11.768697339999999</v>
      </c>
      <c r="K603" s="74">
        <f t="shared" si="37"/>
        <v>-0.88010897814455991</v>
      </c>
      <c r="L603" s="74">
        <f t="shared" si="38"/>
        <v>0.62234058133953585</v>
      </c>
    </row>
    <row r="604" spans="1:12" x14ac:dyDescent="0.2">
      <c r="A604" s="116" t="s">
        <v>2107</v>
      </c>
      <c r="B604" s="59" t="s">
        <v>452</v>
      </c>
      <c r="C604" s="59" t="s">
        <v>871</v>
      </c>
      <c r="D604" s="116" t="s">
        <v>210</v>
      </c>
      <c r="E604" s="116" t="s">
        <v>998</v>
      </c>
      <c r="F604" s="117">
        <v>0.34949837</v>
      </c>
      <c r="G604" s="117">
        <f>VLOOKUP(B604, 'XTF Exchange Traded Funds'!$B$7:$G$1060, 6, FALSE)</f>
        <v>15.24885491</v>
      </c>
      <c r="H604" s="74">
        <f t="shared" si="36"/>
        <v>-0.9770803531109209</v>
      </c>
      <c r="I604" s="117">
        <v>1.3956817099999999</v>
      </c>
      <c r="J604" s="117">
        <v>0.50259971999999997</v>
      </c>
      <c r="K604" s="74">
        <f t="shared" si="37"/>
        <v>1.7769249652586354</v>
      </c>
      <c r="L604" s="74">
        <f t="shared" si="38"/>
        <v>3.9933854627133165</v>
      </c>
    </row>
    <row r="605" spans="1:12" x14ac:dyDescent="0.2">
      <c r="A605" s="116" t="s">
        <v>2571</v>
      </c>
      <c r="B605" s="59" t="s">
        <v>551</v>
      </c>
      <c r="C605" s="59" t="s">
        <v>876</v>
      </c>
      <c r="D605" s="116" t="s">
        <v>210</v>
      </c>
      <c r="E605" s="116" t="s">
        <v>998</v>
      </c>
      <c r="F605" s="117">
        <v>1.2599057900000001</v>
      </c>
      <c r="G605" s="117">
        <f>VLOOKUP(B605, 'XTF Exchange Traded Funds'!$B$7:$G$1060, 6, FALSE)</f>
        <v>0.39102492</v>
      </c>
      <c r="H605" s="74">
        <f t="shared" si="36"/>
        <v>2.2220600927429386</v>
      </c>
      <c r="I605" s="117">
        <v>1.3951853300000001</v>
      </c>
      <c r="J605" s="117">
        <v>0.22381151000000002</v>
      </c>
      <c r="K605" s="74">
        <f t="shared" si="37"/>
        <v>5.233751472388529</v>
      </c>
      <c r="L605" s="74">
        <f t="shared" si="38"/>
        <v>1.1073727425286299</v>
      </c>
    </row>
    <row r="606" spans="1:12" x14ac:dyDescent="0.2">
      <c r="A606" s="116" t="s">
        <v>2555</v>
      </c>
      <c r="B606" s="59" t="s">
        <v>641</v>
      </c>
      <c r="C606" s="59" t="s">
        <v>876</v>
      </c>
      <c r="D606" s="116" t="s">
        <v>210</v>
      </c>
      <c r="E606" s="116" t="s">
        <v>212</v>
      </c>
      <c r="F606" s="117">
        <v>0.36849234999999997</v>
      </c>
      <c r="G606" s="117">
        <f>VLOOKUP(B606, 'XTF Exchange Traded Funds'!$B$7:$G$1060, 6, FALSE)</f>
        <v>0.42006778</v>
      </c>
      <c r="H606" s="74">
        <f t="shared" si="36"/>
        <v>-0.12277882869283629</v>
      </c>
      <c r="I606" s="117">
        <v>1.3862287099999999</v>
      </c>
      <c r="J606" s="117">
        <v>4.4913983799999997</v>
      </c>
      <c r="K606" s="74">
        <f t="shared" si="37"/>
        <v>-0.69135921761631836</v>
      </c>
      <c r="L606" s="74">
        <f t="shared" si="38"/>
        <v>3.7618927774212954</v>
      </c>
    </row>
    <row r="607" spans="1:12" x14ac:dyDescent="0.2">
      <c r="A607" s="116" t="s">
        <v>2922</v>
      </c>
      <c r="B607" s="59" t="s">
        <v>2923</v>
      </c>
      <c r="C607" s="59" t="s">
        <v>875</v>
      </c>
      <c r="D607" s="116" t="s">
        <v>211</v>
      </c>
      <c r="E607" s="116" t="s">
        <v>212</v>
      </c>
      <c r="F607" s="117">
        <v>0.21433250000000001</v>
      </c>
      <c r="G607" s="117">
        <f>VLOOKUP(B607, 'XTF Exchange Traded Funds'!$B$7:$G$1060, 6, FALSE)</f>
        <v>6.8186770000000008E-2</v>
      </c>
      <c r="H607" s="74">
        <f t="shared" si="36"/>
        <v>2.1433150448393432</v>
      </c>
      <c r="I607" s="117">
        <v>1.37501819</v>
      </c>
      <c r="J607" s="117">
        <v>4.7981891446980702</v>
      </c>
      <c r="K607" s="74">
        <f t="shared" si="37"/>
        <v>-0.71342976516059697</v>
      </c>
      <c r="L607" s="74">
        <f t="shared" si="38"/>
        <v>6.4153508683937339</v>
      </c>
    </row>
    <row r="608" spans="1:12" x14ac:dyDescent="0.2">
      <c r="A608" s="116" t="s">
        <v>2013</v>
      </c>
      <c r="B608" s="59" t="s">
        <v>1551</v>
      </c>
      <c r="C608" s="59" t="s">
        <v>951</v>
      </c>
      <c r="D608" s="116" t="s">
        <v>211</v>
      </c>
      <c r="E608" s="116" t="s">
        <v>212</v>
      </c>
      <c r="F608" s="117">
        <v>1.2310344900000001</v>
      </c>
      <c r="G608" s="117">
        <f>VLOOKUP(B608, 'XTF Exchange Traded Funds'!$B$7:$G$1060, 6, FALSE)</f>
        <v>1.4777348700000001</v>
      </c>
      <c r="H608" s="74">
        <f t="shared" si="36"/>
        <v>-0.16694495407014387</v>
      </c>
      <c r="I608" s="117">
        <v>1.36617192</v>
      </c>
      <c r="J608" s="117">
        <v>1.3256479999999999E-2</v>
      </c>
      <c r="K608" s="74" t="str">
        <f t="shared" si="37"/>
        <v/>
      </c>
      <c r="L608" s="74">
        <f t="shared" si="38"/>
        <v>1.1097755027156062</v>
      </c>
    </row>
    <row r="609" spans="1:12" x14ac:dyDescent="0.2">
      <c r="A609" s="116" t="s">
        <v>2537</v>
      </c>
      <c r="B609" s="59" t="s">
        <v>550</v>
      </c>
      <c r="C609" s="59" t="s">
        <v>876</v>
      </c>
      <c r="D609" s="116" t="s">
        <v>210</v>
      </c>
      <c r="E609" s="116" t="s">
        <v>998</v>
      </c>
      <c r="F609" s="117">
        <v>1.8981999999999999E-2</v>
      </c>
      <c r="G609" s="117">
        <f>VLOOKUP(B609, 'XTF Exchange Traded Funds'!$B$7:$G$1060, 6, FALSE)</f>
        <v>6.5714210000000009E-2</v>
      </c>
      <c r="H609" s="74">
        <f t="shared" si="36"/>
        <v>-0.71114314544753721</v>
      </c>
      <c r="I609" s="117">
        <v>1.35987298</v>
      </c>
      <c r="J609" s="117">
        <v>3.8723500000000001E-3</v>
      </c>
      <c r="K609" s="74" t="str">
        <f t="shared" si="37"/>
        <v/>
      </c>
      <c r="L609" s="74">
        <f t="shared" si="38"/>
        <v>71.640131703719319</v>
      </c>
    </row>
    <row r="610" spans="1:12" x14ac:dyDescent="0.2">
      <c r="A610" s="116" t="s">
        <v>2547</v>
      </c>
      <c r="B610" s="59" t="s">
        <v>548</v>
      </c>
      <c r="C610" s="59" t="s">
        <v>876</v>
      </c>
      <c r="D610" s="116" t="s">
        <v>210</v>
      </c>
      <c r="E610" s="116" t="s">
        <v>998</v>
      </c>
      <c r="F610" s="117">
        <v>6.1421655300000007</v>
      </c>
      <c r="G610" s="117">
        <f>VLOOKUP(B610, 'XTF Exchange Traded Funds'!$B$7:$G$1060, 6, FALSE)</f>
        <v>3.4343935699999997</v>
      </c>
      <c r="H610" s="74">
        <f t="shared" si="36"/>
        <v>0.78842797274396292</v>
      </c>
      <c r="I610" s="117">
        <v>1.3304111999999999</v>
      </c>
      <c r="J610" s="117">
        <v>3.6750999999999998E-4</v>
      </c>
      <c r="K610" s="74" t="str">
        <f t="shared" si="37"/>
        <v/>
      </c>
      <c r="L610" s="74">
        <f t="shared" si="38"/>
        <v>0.21660295436551019</v>
      </c>
    </row>
    <row r="611" spans="1:12" x14ac:dyDescent="0.2">
      <c r="A611" s="116" t="s">
        <v>1614</v>
      </c>
      <c r="B611" s="59" t="s">
        <v>1585</v>
      </c>
      <c r="C611" s="59" t="s">
        <v>148</v>
      </c>
      <c r="D611" s="116" t="s">
        <v>812</v>
      </c>
      <c r="E611" s="116" t="s">
        <v>212</v>
      </c>
      <c r="F611" s="117">
        <v>0.33869204999999997</v>
      </c>
      <c r="G611" s="117">
        <f>VLOOKUP(B611, 'XTF Exchange Traded Funds'!$B$7:$G$1060, 6, FALSE)</f>
        <v>1.5605178799999999</v>
      </c>
      <c r="H611" s="74">
        <f t="shared" si="36"/>
        <v>-0.78296176266817274</v>
      </c>
      <c r="I611" s="117">
        <v>1.2922029799999999</v>
      </c>
      <c r="J611" s="117">
        <v>18.477637549191051</v>
      </c>
      <c r="K611" s="74">
        <f t="shared" si="37"/>
        <v>-0.93006665616424689</v>
      </c>
      <c r="L611" s="74">
        <f t="shared" si="38"/>
        <v>3.8152740225228197</v>
      </c>
    </row>
    <row r="612" spans="1:12" x14ac:dyDescent="0.2">
      <c r="A612" s="116" t="s">
        <v>2546</v>
      </c>
      <c r="B612" s="59" t="s">
        <v>161</v>
      </c>
      <c r="C612" s="59" t="s">
        <v>876</v>
      </c>
      <c r="D612" s="116" t="s">
        <v>210</v>
      </c>
      <c r="E612" s="116" t="s">
        <v>998</v>
      </c>
      <c r="F612" s="117">
        <v>2.2296586979999997</v>
      </c>
      <c r="G612" s="117">
        <f>VLOOKUP(B612, 'XTF Exchange Traded Funds'!$B$7:$G$1060, 6, FALSE)</f>
        <v>6.3304958609999993</v>
      </c>
      <c r="H612" s="74">
        <f t="shared" si="36"/>
        <v>-0.64779082919299302</v>
      </c>
      <c r="I612" s="117">
        <v>1.2849477300000001</v>
      </c>
      <c r="J612" s="117">
        <v>2.8656003700000001</v>
      </c>
      <c r="K612" s="74">
        <f t="shared" si="37"/>
        <v>-0.55159562950503105</v>
      </c>
      <c r="L612" s="74">
        <f t="shared" si="38"/>
        <v>0.57629794692461056</v>
      </c>
    </row>
    <row r="613" spans="1:12" x14ac:dyDescent="0.2">
      <c r="A613" s="116" t="s">
        <v>1669</v>
      </c>
      <c r="B613" s="59" t="s">
        <v>578</v>
      </c>
      <c r="C613" s="59" t="s">
        <v>650</v>
      </c>
      <c r="D613" s="116" t="s">
        <v>210</v>
      </c>
      <c r="E613" s="116" t="s">
        <v>998</v>
      </c>
      <c r="F613" s="117">
        <v>0.400788482</v>
      </c>
      <c r="G613" s="117">
        <f>VLOOKUP(B613, 'XTF Exchange Traded Funds'!$B$7:$G$1060, 6, FALSE)</f>
        <v>2.5369773849999997</v>
      </c>
      <c r="H613" s="74">
        <f t="shared" si="36"/>
        <v>-0.84202126342564931</v>
      </c>
      <c r="I613" s="117">
        <v>1.2670370099999999</v>
      </c>
      <c r="J613" s="117">
        <v>1.84063485</v>
      </c>
      <c r="K613" s="74">
        <f t="shared" si="37"/>
        <v>-0.31163043555325498</v>
      </c>
      <c r="L613" s="74">
        <f t="shared" si="38"/>
        <v>3.1613608347158038</v>
      </c>
    </row>
    <row r="614" spans="1:12" x14ac:dyDescent="0.2">
      <c r="A614" s="116" t="s">
        <v>2473</v>
      </c>
      <c r="B614" s="59" t="s">
        <v>2474</v>
      </c>
      <c r="C614" s="59" t="s">
        <v>951</v>
      </c>
      <c r="D614" s="116" t="s">
        <v>211</v>
      </c>
      <c r="E614" s="116" t="s">
        <v>212</v>
      </c>
      <c r="F614" s="117">
        <v>1.8194157500000001</v>
      </c>
      <c r="G614" s="117">
        <f>VLOOKUP(B614, 'XTF Exchange Traded Funds'!$B$7:$G$1060, 6, FALSE)</f>
        <v>3.3300000000000001E-3</v>
      </c>
      <c r="H614" s="74" t="str">
        <f t="shared" si="36"/>
        <v/>
      </c>
      <c r="I614" s="117">
        <v>1.24253605</v>
      </c>
      <c r="J614" s="117">
        <v>3.3300000000000001E-3</v>
      </c>
      <c r="K614" s="74" t="str">
        <f t="shared" si="37"/>
        <v/>
      </c>
      <c r="L614" s="74">
        <f t="shared" si="38"/>
        <v>0.6829313476043064</v>
      </c>
    </row>
    <row r="615" spans="1:12" x14ac:dyDescent="0.2">
      <c r="A615" s="116" t="s">
        <v>1724</v>
      </c>
      <c r="B615" s="59" t="s">
        <v>1725</v>
      </c>
      <c r="C615" s="59" t="s">
        <v>148</v>
      </c>
      <c r="D615" s="116" t="s">
        <v>812</v>
      </c>
      <c r="E615" s="116" t="s">
        <v>212</v>
      </c>
      <c r="F615" s="117">
        <v>4.7609885099999998</v>
      </c>
      <c r="G615" s="117">
        <f>VLOOKUP(B615, 'XTF Exchange Traded Funds'!$B$7:$G$1060, 6, FALSE)</f>
        <v>8.31623658</v>
      </c>
      <c r="H615" s="74">
        <f t="shared" si="36"/>
        <v>-0.42750684589110144</v>
      </c>
      <c r="I615" s="117">
        <v>1.21982035</v>
      </c>
      <c r="J615" s="117">
        <v>5.5924478867133001</v>
      </c>
      <c r="K615" s="74">
        <f t="shared" si="37"/>
        <v>-0.78188078374443426</v>
      </c>
      <c r="L615" s="74">
        <f t="shared" si="38"/>
        <v>0.25621157191156507</v>
      </c>
    </row>
    <row r="616" spans="1:12" x14ac:dyDescent="0.2">
      <c r="A616" s="116" t="s">
        <v>2534</v>
      </c>
      <c r="B616" s="59" t="s">
        <v>572</v>
      </c>
      <c r="C616" s="59" t="s">
        <v>876</v>
      </c>
      <c r="D616" s="116" t="s">
        <v>211</v>
      </c>
      <c r="E616" s="116" t="s">
        <v>998</v>
      </c>
      <c r="F616" s="117">
        <v>0.51454917999999994</v>
      </c>
      <c r="G616" s="117">
        <f>VLOOKUP(B616, 'XTF Exchange Traded Funds'!$B$7:$G$1060, 6, FALSE)</f>
        <v>2.3715578100000001</v>
      </c>
      <c r="H616" s="74">
        <f t="shared" si="36"/>
        <v>-0.78303325441600768</v>
      </c>
      <c r="I616" s="117">
        <v>1.20751396</v>
      </c>
      <c r="J616" s="117">
        <v>0.53565205000000005</v>
      </c>
      <c r="K616" s="74">
        <f t="shared" si="37"/>
        <v>1.2542879468117407</v>
      </c>
      <c r="L616" s="74">
        <f t="shared" si="38"/>
        <v>2.3467415884328107</v>
      </c>
    </row>
    <row r="617" spans="1:12" x14ac:dyDescent="0.2">
      <c r="A617" s="116" t="s">
        <v>2387</v>
      </c>
      <c r="B617" s="59" t="s">
        <v>69</v>
      </c>
      <c r="C617" s="59" t="s">
        <v>870</v>
      </c>
      <c r="D617" s="116" t="s">
        <v>210</v>
      </c>
      <c r="E617" s="116" t="s">
        <v>2912</v>
      </c>
      <c r="F617" s="117">
        <v>12.769327990000001</v>
      </c>
      <c r="G617" s="117">
        <f>VLOOKUP(B617, 'XTF Exchange Traded Funds'!$B$7:$G$1060, 6, FALSE)</f>
        <v>12.396744529999999</v>
      </c>
      <c r="H617" s="74">
        <f t="shared" si="36"/>
        <v>3.0054943787730215E-2</v>
      </c>
      <c r="I617" s="117">
        <v>1.2044907600000001</v>
      </c>
      <c r="J617" s="117">
        <v>9.3535949999999993E-2</v>
      </c>
      <c r="K617" s="74">
        <f t="shared" si="37"/>
        <v>11.877302897976662</v>
      </c>
      <c r="L617" s="74">
        <f t="shared" si="38"/>
        <v>9.4326871464439535E-2</v>
      </c>
    </row>
    <row r="618" spans="1:12" x14ac:dyDescent="0.2">
      <c r="A618" s="116" t="s">
        <v>2737</v>
      </c>
      <c r="B618" s="59" t="s">
        <v>2182</v>
      </c>
      <c r="C618" s="59" t="s">
        <v>1897</v>
      </c>
      <c r="D618" s="116" t="s">
        <v>210</v>
      </c>
      <c r="E618" s="116" t="s">
        <v>998</v>
      </c>
      <c r="F618" s="117">
        <v>0.59549326999999996</v>
      </c>
      <c r="G618" s="117">
        <f>VLOOKUP(B618, 'XTF Exchange Traded Funds'!$B$7:$G$1060, 6, FALSE)</f>
        <v>1.9164E-2</v>
      </c>
      <c r="H618" s="74">
        <f t="shared" si="36"/>
        <v>30.07353736171989</v>
      </c>
      <c r="I618" s="117">
        <v>1.1910460900000002</v>
      </c>
      <c r="J618" s="117">
        <v>1.9164E-2</v>
      </c>
      <c r="K618" s="74">
        <f t="shared" si="37"/>
        <v>61.150182112293891</v>
      </c>
      <c r="L618" s="74">
        <f t="shared" si="38"/>
        <v>2.0001000011301557</v>
      </c>
    </row>
    <row r="619" spans="1:12" x14ac:dyDescent="0.2">
      <c r="A619" s="116" t="s">
        <v>1836</v>
      </c>
      <c r="B619" s="59" t="s">
        <v>19</v>
      </c>
      <c r="C619" s="59" t="s">
        <v>875</v>
      </c>
      <c r="D619" s="116" t="s">
        <v>812</v>
      </c>
      <c r="E619" s="116" t="s">
        <v>212</v>
      </c>
      <c r="F619" s="117">
        <v>0.78173243000000003</v>
      </c>
      <c r="G619" s="117">
        <f>VLOOKUP(B619, 'XTF Exchange Traded Funds'!$B$7:$G$1060, 6, FALSE)</f>
        <v>0.82712143000000005</v>
      </c>
      <c r="H619" s="74">
        <f t="shared" si="36"/>
        <v>-5.4875860247025621E-2</v>
      </c>
      <c r="I619" s="117">
        <v>1.1788116200000001</v>
      </c>
      <c r="J619" s="117">
        <v>4.4589263200000007</v>
      </c>
      <c r="K619" s="74">
        <f t="shared" si="37"/>
        <v>-0.73562881837437488</v>
      </c>
      <c r="L619" s="74">
        <f t="shared" si="38"/>
        <v>1.5079477002124628</v>
      </c>
    </row>
    <row r="620" spans="1:12" x14ac:dyDescent="0.2">
      <c r="A620" s="116" t="s">
        <v>1874</v>
      </c>
      <c r="B620" s="59" t="s">
        <v>24</v>
      </c>
      <c r="C620" s="59" t="s">
        <v>1861</v>
      </c>
      <c r="D620" s="116" t="s">
        <v>211</v>
      </c>
      <c r="E620" s="116" t="s">
        <v>212</v>
      </c>
      <c r="F620" s="117">
        <v>3.9358558800000001</v>
      </c>
      <c r="G620" s="117">
        <f>VLOOKUP(B620, 'XTF Exchange Traded Funds'!$B$7:$G$1060, 6, FALSE)</f>
        <v>2.24059739</v>
      </c>
      <c r="H620" s="74">
        <f t="shared" ref="H620:H683" si="39">IF(ISERROR(F620/G620-1),"",IF((F620/G620-1)&gt;10000%,"",F620/G620-1))</f>
        <v>0.75661004407400467</v>
      </c>
      <c r="I620" s="117">
        <v>1.17783861</v>
      </c>
      <c r="J620" s="117">
        <v>5.2593400000000004E-3</v>
      </c>
      <c r="K620" s="74" t="str">
        <f t="shared" ref="K620:K683" si="40">IF(ISERROR(I620/J620-1),"",IF((I620/J620-1)&gt;10000%,"",I620/J620-1))</f>
        <v/>
      </c>
      <c r="L620" s="74">
        <f t="shared" si="38"/>
        <v>0.2992585719373444</v>
      </c>
    </row>
    <row r="621" spans="1:12" x14ac:dyDescent="0.2">
      <c r="A621" s="116" t="s">
        <v>2354</v>
      </c>
      <c r="B621" s="59" t="s">
        <v>2355</v>
      </c>
      <c r="C621" s="59" t="s">
        <v>148</v>
      </c>
      <c r="D621" s="116" t="s">
        <v>211</v>
      </c>
      <c r="E621" s="116" t="s">
        <v>998</v>
      </c>
      <c r="F621" s="117">
        <v>0.41310770000000002</v>
      </c>
      <c r="G621" s="117">
        <f>VLOOKUP(B621, 'XTF Exchange Traded Funds'!$B$7:$G$1060, 6, FALSE)</f>
        <v>0.24622731</v>
      </c>
      <c r="H621" s="74">
        <f t="shared" si="39"/>
        <v>0.67774931221073742</v>
      </c>
      <c r="I621" s="117">
        <v>1.1643549499999999</v>
      </c>
      <c r="J621" s="117">
        <v>10.886312869999999</v>
      </c>
      <c r="K621" s="74">
        <f t="shared" si="40"/>
        <v>-0.89304414048133085</v>
      </c>
      <c r="L621" s="74">
        <f t="shared" si="38"/>
        <v>2.8185263794405184</v>
      </c>
    </row>
    <row r="622" spans="1:12" x14ac:dyDescent="0.2">
      <c r="A622" s="116" t="s">
        <v>2535</v>
      </c>
      <c r="B622" s="59" t="s">
        <v>319</v>
      </c>
      <c r="C622" s="59" t="s">
        <v>876</v>
      </c>
      <c r="D622" s="116" t="s">
        <v>210</v>
      </c>
      <c r="E622" s="116" t="s">
        <v>998</v>
      </c>
      <c r="F622" s="117">
        <v>0.20091461399999999</v>
      </c>
      <c r="G622" s="117">
        <f>VLOOKUP(B622, 'XTF Exchange Traded Funds'!$B$7:$G$1060, 6, FALSE)</f>
        <v>4.1540059999999997E-2</v>
      </c>
      <c r="H622" s="74">
        <f t="shared" si="39"/>
        <v>3.8366471786511624</v>
      </c>
      <c r="I622" s="117">
        <v>1.1608174499999999</v>
      </c>
      <c r="J622" s="117">
        <v>5.0094799999999993E-3</v>
      </c>
      <c r="K622" s="74" t="str">
        <f t="shared" si="40"/>
        <v/>
      </c>
      <c r="L622" s="74">
        <f t="shared" si="38"/>
        <v>5.7776655808621262</v>
      </c>
    </row>
    <row r="623" spans="1:12" x14ac:dyDescent="0.2">
      <c r="A623" s="116" t="s">
        <v>1791</v>
      </c>
      <c r="B623" s="59" t="s">
        <v>914</v>
      </c>
      <c r="C623" s="59" t="s">
        <v>875</v>
      </c>
      <c r="D623" s="116" t="s">
        <v>211</v>
      </c>
      <c r="E623" s="116" t="s">
        <v>212</v>
      </c>
      <c r="F623" s="117">
        <v>3.4129106499999997</v>
      </c>
      <c r="G623" s="117">
        <f>VLOOKUP(B623, 'XTF Exchange Traded Funds'!$B$7:$G$1060, 6, FALSE)</f>
        <v>0.77024718999999997</v>
      </c>
      <c r="H623" s="74">
        <f t="shared" si="39"/>
        <v>3.4309290501923151</v>
      </c>
      <c r="I623" s="117">
        <v>1.1262835900000001</v>
      </c>
      <c r="J623" s="117">
        <v>2.3560722300000001</v>
      </c>
      <c r="K623" s="74">
        <f t="shared" si="40"/>
        <v>-0.52196559355907346</v>
      </c>
      <c r="L623" s="74">
        <f t="shared" si="38"/>
        <v>0.3300067612376551</v>
      </c>
    </row>
    <row r="624" spans="1:12" x14ac:dyDescent="0.2">
      <c r="A624" s="116" t="s">
        <v>2501</v>
      </c>
      <c r="B624" s="59" t="s">
        <v>513</v>
      </c>
      <c r="C624" s="59" t="s">
        <v>876</v>
      </c>
      <c r="D624" s="116" t="s">
        <v>210</v>
      </c>
      <c r="E624" s="116" t="s">
        <v>998</v>
      </c>
      <c r="F624" s="117">
        <v>1.8066967030000001</v>
      </c>
      <c r="G624" s="117">
        <f>VLOOKUP(B624, 'XTF Exchange Traded Funds'!$B$7:$G$1060, 6, FALSE)</f>
        <v>1.06112304</v>
      </c>
      <c r="H624" s="74">
        <f t="shared" si="39"/>
        <v>0.70262696680302028</v>
      </c>
      <c r="I624" s="117">
        <v>1.12594375</v>
      </c>
      <c r="J624" s="117">
        <v>0.12346087</v>
      </c>
      <c r="K624" s="74">
        <f t="shared" si="40"/>
        <v>8.1198429915486585</v>
      </c>
      <c r="L624" s="74">
        <f t="shared" si="38"/>
        <v>0.6232057368181293</v>
      </c>
    </row>
    <row r="625" spans="1:12" x14ac:dyDescent="0.2">
      <c r="A625" s="116" t="s">
        <v>2269</v>
      </c>
      <c r="B625" s="59" t="s">
        <v>1594</v>
      </c>
      <c r="C625" s="59" t="s">
        <v>650</v>
      </c>
      <c r="D625" s="116" t="s">
        <v>211</v>
      </c>
      <c r="E625" s="116" t="s">
        <v>212</v>
      </c>
      <c r="F625" s="117">
        <v>2.0661773119999998</v>
      </c>
      <c r="G625" s="117">
        <f>VLOOKUP(B625, 'XTF Exchange Traded Funds'!$B$7:$G$1060, 6, FALSE)</f>
        <v>2.9817235950000001</v>
      </c>
      <c r="H625" s="74">
        <f t="shared" si="39"/>
        <v>-0.30705270083895897</v>
      </c>
      <c r="I625" s="117">
        <v>1.09648835</v>
      </c>
      <c r="J625" s="117">
        <v>3.37912919</v>
      </c>
      <c r="K625" s="74">
        <f t="shared" si="40"/>
        <v>-0.67551156278816316</v>
      </c>
      <c r="L625" s="74">
        <f t="shared" si="38"/>
        <v>0.53068453691354833</v>
      </c>
    </row>
    <row r="626" spans="1:12" x14ac:dyDescent="0.2">
      <c r="A626" s="116" t="s">
        <v>1609</v>
      </c>
      <c r="B626" s="59" t="s">
        <v>1546</v>
      </c>
      <c r="C626" s="59" t="s">
        <v>148</v>
      </c>
      <c r="D626" s="116" t="s">
        <v>812</v>
      </c>
      <c r="E626" s="116" t="s">
        <v>212</v>
      </c>
      <c r="F626" s="117">
        <v>1.9425336200000001</v>
      </c>
      <c r="G626" s="117">
        <f>VLOOKUP(B626, 'XTF Exchange Traded Funds'!$B$7:$G$1060, 6, FALSE)</f>
        <v>1.0828727300000001</v>
      </c>
      <c r="H626" s="74">
        <f t="shared" si="39"/>
        <v>0.79387066105173787</v>
      </c>
      <c r="I626" s="117">
        <v>1.0896385800000001</v>
      </c>
      <c r="J626" s="117">
        <v>0.72395487951048998</v>
      </c>
      <c r="K626" s="74">
        <f t="shared" si="40"/>
        <v>0.50511946371128991</v>
      </c>
      <c r="L626" s="74">
        <f t="shared" si="38"/>
        <v>0.56093679346460945</v>
      </c>
    </row>
    <row r="627" spans="1:12" x14ac:dyDescent="0.2">
      <c r="A627" s="116" t="s">
        <v>2247</v>
      </c>
      <c r="B627" s="59" t="s">
        <v>823</v>
      </c>
      <c r="C627" s="59" t="s">
        <v>871</v>
      </c>
      <c r="D627" s="116" t="s">
        <v>210</v>
      </c>
      <c r="E627" s="116" t="s">
        <v>998</v>
      </c>
      <c r="F627" s="117">
        <v>29.136730660000001</v>
      </c>
      <c r="G627" s="117">
        <f>VLOOKUP(B627, 'XTF Exchange Traded Funds'!$B$7:$G$1060, 6, FALSE)</f>
        <v>34.815391210000001</v>
      </c>
      <c r="H627" s="74">
        <f t="shared" si="39"/>
        <v>-0.16310776218906664</v>
      </c>
      <c r="I627" s="117">
        <v>1.0858313400000001</v>
      </c>
      <c r="J627" s="117">
        <v>0.44488137</v>
      </c>
      <c r="K627" s="74">
        <f t="shared" si="40"/>
        <v>1.4407210848141387</v>
      </c>
      <c r="L627" s="74">
        <f t="shared" si="38"/>
        <v>3.7266752837533355E-2</v>
      </c>
    </row>
    <row r="628" spans="1:12" x14ac:dyDescent="0.2">
      <c r="A628" s="116" t="s">
        <v>2108</v>
      </c>
      <c r="B628" s="59" t="s">
        <v>453</v>
      </c>
      <c r="C628" s="59" t="s">
        <v>871</v>
      </c>
      <c r="D628" s="116" t="s">
        <v>210</v>
      </c>
      <c r="E628" s="116" t="s">
        <v>998</v>
      </c>
      <c r="F628" s="117">
        <v>1.0326511300000001</v>
      </c>
      <c r="G628" s="117">
        <f>VLOOKUP(B628, 'XTF Exchange Traded Funds'!$B$7:$G$1060, 6, FALSE)</f>
        <v>0.91462494999999999</v>
      </c>
      <c r="H628" s="74">
        <f t="shared" si="39"/>
        <v>0.12904325428690755</v>
      </c>
      <c r="I628" s="117">
        <v>1.07640026</v>
      </c>
      <c r="J628" s="117">
        <v>0.54436912000000004</v>
      </c>
      <c r="K628" s="74">
        <f t="shared" si="40"/>
        <v>0.97733526839288731</v>
      </c>
      <c r="L628" s="74">
        <f t="shared" si="38"/>
        <v>1.0423658375312095</v>
      </c>
    </row>
    <row r="629" spans="1:12" x14ac:dyDescent="0.2">
      <c r="A629" s="116" t="s">
        <v>2628</v>
      </c>
      <c r="B629" s="59" t="s">
        <v>517</v>
      </c>
      <c r="C629" s="59" t="s">
        <v>874</v>
      </c>
      <c r="D629" s="116" t="s">
        <v>210</v>
      </c>
      <c r="E629" s="116" t="s">
        <v>998</v>
      </c>
      <c r="F629" s="117">
        <v>0.15036490999999999</v>
      </c>
      <c r="G629" s="117">
        <f>VLOOKUP(B629, 'XTF Exchange Traded Funds'!$B$7:$G$1060, 6, FALSE)</f>
        <v>1.4498944199999999</v>
      </c>
      <c r="H629" s="74">
        <f t="shared" si="39"/>
        <v>-0.89629251073329874</v>
      </c>
      <c r="I629" s="117">
        <v>1.05187546</v>
      </c>
      <c r="J629" s="117">
        <v>8.0679409800000013</v>
      </c>
      <c r="K629" s="74">
        <f t="shared" si="40"/>
        <v>-0.86962281174248257</v>
      </c>
      <c r="L629" s="74">
        <f t="shared" si="38"/>
        <v>6.9954849173254585</v>
      </c>
    </row>
    <row r="630" spans="1:12" x14ac:dyDescent="0.2">
      <c r="A630" s="116" t="s">
        <v>1683</v>
      </c>
      <c r="B630" s="59" t="s">
        <v>272</v>
      </c>
      <c r="C630" s="59" t="s">
        <v>650</v>
      </c>
      <c r="D630" s="116" t="s">
        <v>210</v>
      </c>
      <c r="E630" s="116" t="s">
        <v>998</v>
      </c>
      <c r="F630" s="117">
        <v>0.974828001</v>
      </c>
      <c r="G630" s="117">
        <f>VLOOKUP(B630, 'XTF Exchange Traded Funds'!$B$7:$G$1060, 6, FALSE)</f>
        <v>9.1183669999999994E-2</v>
      </c>
      <c r="H630" s="74">
        <f t="shared" si="39"/>
        <v>9.6908177856846525</v>
      </c>
      <c r="I630" s="117">
        <v>1.0402737799999999</v>
      </c>
      <c r="J630" s="117">
        <v>0.54219864000000006</v>
      </c>
      <c r="K630" s="74">
        <f t="shared" si="40"/>
        <v>0.91862115331015914</v>
      </c>
      <c r="L630" s="74">
        <f t="shared" si="38"/>
        <v>1.0671357192580273</v>
      </c>
    </row>
    <row r="631" spans="1:12" x14ac:dyDescent="0.2">
      <c r="A631" s="59" t="s">
        <v>2427</v>
      </c>
      <c r="B631" s="59" t="s">
        <v>2428</v>
      </c>
      <c r="C631" s="59" t="s">
        <v>870</v>
      </c>
      <c r="D631" s="116" t="s">
        <v>210</v>
      </c>
      <c r="E631" s="116" t="s">
        <v>2912</v>
      </c>
      <c r="F631" s="117">
        <v>1.73285124</v>
      </c>
      <c r="G631" s="117">
        <f>VLOOKUP(B631, 'XTF Exchange Traded Funds'!$B$7:$G$1060, 6, FALSE)</f>
        <v>3.0342188399999999</v>
      </c>
      <c r="H631" s="74">
        <f t="shared" si="39"/>
        <v>-0.42889707981643144</v>
      </c>
      <c r="I631" s="117">
        <v>1.0378332400000001</v>
      </c>
      <c r="J631" s="117">
        <v>0.35183495000000004</v>
      </c>
      <c r="K631" s="74">
        <f t="shared" si="40"/>
        <v>1.9497730114646088</v>
      </c>
      <c r="L631" s="74">
        <f t="shared" si="38"/>
        <v>0.59891652326716749</v>
      </c>
    </row>
    <row r="632" spans="1:12" x14ac:dyDescent="0.2">
      <c r="A632" s="116" t="s">
        <v>2954</v>
      </c>
      <c r="B632" s="59" t="s">
        <v>2955</v>
      </c>
      <c r="C632" s="59" t="s">
        <v>148</v>
      </c>
      <c r="D632" s="116" t="s">
        <v>812</v>
      </c>
      <c r="E632" s="116" t="s">
        <v>998</v>
      </c>
      <c r="F632" s="117">
        <v>0.7840784300000001</v>
      </c>
      <c r="G632" s="117">
        <f>VLOOKUP(B632, 'XTF Exchange Traded Funds'!$B$7:$G$1060, 6, FALSE)</f>
        <v>1.5229996799999999</v>
      </c>
      <c r="H632" s="74">
        <f t="shared" si="39"/>
        <v>-0.48517492137621454</v>
      </c>
      <c r="I632" s="117">
        <v>1.0273186700000001</v>
      </c>
      <c r="J632" s="117">
        <v>11.88348515</v>
      </c>
      <c r="K632" s="74">
        <f t="shared" si="40"/>
        <v>-0.91355072547888028</v>
      </c>
      <c r="L632" s="74">
        <f t="shared" si="38"/>
        <v>1.3102243738550492</v>
      </c>
    </row>
    <row r="633" spans="1:12" x14ac:dyDescent="0.2">
      <c r="A633" s="116" t="s">
        <v>1814</v>
      </c>
      <c r="B633" s="59" t="s">
        <v>308</v>
      </c>
      <c r="C633" s="59" t="s">
        <v>875</v>
      </c>
      <c r="D633" s="116" t="s">
        <v>211</v>
      </c>
      <c r="E633" s="116" t="s">
        <v>998</v>
      </c>
      <c r="F633" s="117">
        <v>1.75808198</v>
      </c>
      <c r="G633" s="117">
        <f>VLOOKUP(B633, 'XTF Exchange Traded Funds'!$B$7:$G$1060, 6, FALSE)</f>
        <v>3.0413507000000002</v>
      </c>
      <c r="H633" s="74">
        <f t="shared" si="39"/>
        <v>-0.42194039641663161</v>
      </c>
      <c r="I633" s="117">
        <v>1.02362156</v>
      </c>
      <c r="J633" s="117">
        <v>1.75235363</v>
      </c>
      <c r="K633" s="74">
        <f t="shared" si="40"/>
        <v>-0.4158590238432639</v>
      </c>
      <c r="L633" s="74">
        <f t="shared" si="38"/>
        <v>0.58223767244346591</v>
      </c>
    </row>
    <row r="634" spans="1:12" x14ac:dyDescent="0.2">
      <c r="A634" s="116" t="s">
        <v>2372</v>
      </c>
      <c r="B634" s="59" t="s">
        <v>185</v>
      </c>
      <c r="C634" s="59" t="s">
        <v>870</v>
      </c>
      <c r="D634" s="116" t="s">
        <v>210</v>
      </c>
      <c r="E634" s="116" t="s">
        <v>998</v>
      </c>
      <c r="F634" s="117">
        <v>0.889712265</v>
      </c>
      <c r="G634" s="117">
        <f>VLOOKUP(B634, 'XTF Exchange Traded Funds'!$B$7:$G$1060, 6, FALSE)</f>
        <v>0.31416070299999999</v>
      </c>
      <c r="H634" s="74">
        <f t="shared" si="39"/>
        <v>1.8320291382846823</v>
      </c>
      <c r="I634" s="117">
        <v>1.0134957600000001</v>
      </c>
      <c r="J634" s="117">
        <v>0</v>
      </c>
      <c r="K634" s="74" t="str">
        <f t="shared" si="40"/>
        <v/>
      </c>
      <c r="L634" s="74">
        <f t="shared" si="38"/>
        <v>1.1391275582786307</v>
      </c>
    </row>
    <row r="635" spans="1:12" x14ac:dyDescent="0.2">
      <c r="A635" s="116" t="s">
        <v>1726</v>
      </c>
      <c r="B635" s="59" t="s">
        <v>1727</v>
      </c>
      <c r="C635" s="59" t="s">
        <v>148</v>
      </c>
      <c r="D635" s="116" t="s">
        <v>812</v>
      </c>
      <c r="E635" s="116" t="s">
        <v>212</v>
      </c>
      <c r="F635" s="117">
        <v>5.5761250199999992</v>
      </c>
      <c r="G635" s="117">
        <f>VLOOKUP(B635, 'XTF Exchange Traded Funds'!$B$7:$G$1060, 6, FALSE)</f>
        <v>8.9317817899999987</v>
      </c>
      <c r="H635" s="74">
        <f t="shared" si="39"/>
        <v>-0.37569847191710226</v>
      </c>
      <c r="I635" s="117">
        <v>1.0029389900000001</v>
      </c>
      <c r="J635" s="117">
        <v>10.380480158643751</v>
      </c>
      <c r="K635" s="74">
        <f t="shared" si="40"/>
        <v>-0.90338221597920398</v>
      </c>
      <c r="L635" s="74">
        <f t="shared" si="38"/>
        <v>0.17986307451908606</v>
      </c>
    </row>
    <row r="636" spans="1:12" x14ac:dyDescent="0.2">
      <c r="A636" s="116" t="s">
        <v>2731</v>
      </c>
      <c r="B636" s="59" t="s">
        <v>2026</v>
      </c>
      <c r="C636" s="59" t="s">
        <v>1897</v>
      </c>
      <c r="D636" s="116" t="s">
        <v>210</v>
      </c>
      <c r="E636" s="116" t="s">
        <v>212</v>
      </c>
      <c r="F636" s="117">
        <v>0.91790061999999994</v>
      </c>
      <c r="G636" s="117">
        <f>VLOOKUP(B636, 'XTF Exchange Traded Funds'!$B$7:$G$1060, 6, FALSE)</f>
        <v>0.68594752000000003</v>
      </c>
      <c r="H636" s="74">
        <f t="shared" si="39"/>
        <v>0.33814992144005407</v>
      </c>
      <c r="I636" s="117">
        <v>0.9990476800000001</v>
      </c>
      <c r="J636" s="117">
        <v>0.71870756000000002</v>
      </c>
      <c r="K636" s="74">
        <f t="shared" si="40"/>
        <v>0.39006145976814288</v>
      </c>
      <c r="L636" s="74">
        <f t="shared" si="38"/>
        <v>1.0884050606698579</v>
      </c>
    </row>
    <row r="637" spans="1:12" x14ac:dyDescent="0.2">
      <c r="A637" s="116" t="s">
        <v>477</v>
      </c>
      <c r="B637" s="59" t="s">
        <v>61</v>
      </c>
      <c r="C637" s="59" t="s">
        <v>483</v>
      </c>
      <c r="D637" s="116" t="s">
        <v>210</v>
      </c>
      <c r="E637" s="116" t="s">
        <v>998</v>
      </c>
      <c r="F637" s="117">
        <v>0.36652380000000001</v>
      </c>
      <c r="G637" s="117">
        <f>VLOOKUP(B637, 'XTF Exchange Traded Funds'!$B$7:$G$1060, 6, FALSE)</f>
        <v>0.58314672999999995</v>
      </c>
      <c r="H637" s="74">
        <f t="shared" si="39"/>
        <v>-0.37147242513046408</v>
      </c>
      <c r="I637" s="117">
        <v>0.98531599000000003</v>
      </c>
      <c r="J637" s="117">
        <v>6.0235081900000003</v>
      </c>
      <c r="K637" s="74">
        <f t="shared" si="40"/>
        <v>-0.83642157378721849</v>
      </c>
      <c r="L637" s="74">
        <f t="shared" si="38"/>
        <v>2.6882728761406489</v>
      </c>
    </row>
    <row r="638" spans="1:12" x14ac:dyDescent="0.2">
      <c r="A638" s="116" t="s">
        <v>2328</v>
      </c>
      <c r="B638" s="59" t="s">
        <v>975</v>
      </c>
      <c r="C638" s="59" t="s">
        <v>951</v>
      </c>
      <c r="D638" s="116" t="s">
        <v>210</v>
      </c>
      <c r="E638" s="116" t="s">
        <v>998</v>
      </c>
      <c r="F638" s="117">
        <v>0.14637068107988999</v>
      </c>
      <c r="G638" s="117">
        <f>VLOOKUP(B638, 'XTF Exchange Traded Funds'!$B$7:$G$1060, 6, FALSE)</f>
        <v>4.80669306072809E-2</v>
      </c>
      <c r="H638" s="74">
        <f t="shared" si="39"/>
        <v>2.0451430792570435</v>
      </c>
      <c r="I638" s="117">
        <v>0.97927639483252005</v>
      </c>
      <c r="J638" s="117">
        <v>0</v>
      </c>
      <c r="K638" s="74" t="str">
        <f t="shared" si="40"/>
        <v/>
      </c>
      <c r="L638" s="74">
        <f t="shared" si="38"/>
        <v>6.6903862686682807</v>
      </c>
    </row>
    <row r="639" spans="1:12" x14ac:dyDescent="0.2">
      <c r="A639" s="116" t="s">
        <v>1612</v>
      </c>
      <c r="B639" s="59" t="s">
        <v>958</v>
      </c>
      <c r="C639" s="59" t="s">
        <v>148</v>
      </c>
      <c r="D639" s="116" t="s">
        <v>812</v>
      </c>
      <c r="E639" s="116" t="s">
        <v>212</v>
      </c>
      <c r="F639" s="117">
        <v>1.266739372</v>
      </c>
      <c r="G639" s="117">
        <f>VLOOKUP(B639, 'XTF Exchange Traded Funds'!$B$7:$G$1060, 6, FALSE)</f>
        <v>1.40700077</v>
      </c>
      <c r="H639" s="74">
        <f t="shared" si="39"/>
        <v>-9.9688216943904062E-2</v>
      </c>
      <c r="I639" s="117">
        <v>0.97576687340017998</v>
      </c>
      <c r="J639" s="117">
        <v>4.3700968945500556</v>
      </c>
      <c r="K639" s="74">
        <f t="shared" si="40"/>
        <v>-0.77671733672151344</v>
      </c>
      <c r="L639" s="74">
        <f t="shared" si="38"/>
        <v>0.77029805417635666</v>
      </c>
    </row>
    <row r="640" spans="1:12" x14ac:dyDescent="0.2">
      <c r="A640" s="116" t="s">
        <v>2311</v>
      </c>
      <c r="B640" s="59" t="s">
        <v>804</v>
      </c>
      <c r="C640" s="59" t="s">
        <v>951</v>
      </c>
      <c r="D640" s="116" t="s">
        <v>210</v>
      </c>
      <c r="E640" s="116" t="s">
        <v>998</v>
      </c>
      <c r="F640" s="117">
        <v>1.7821915351506502E-2</v>
      </c>
      <c r="G640" s="117">
        <f>VLOOKUP(B640, 'XTF Exchange Traded Funds'!$B$7:$G$1060, 6, FALSE)</f>
        <v>0</v>
      </c>
      <c r="H640" s="74" t="str">
        <f t="shared" si="39"/>
        <v/>
      </c>
      <c r="I640" s="117">
        <v>0.97321100999999999</v>
      </c>
      <c r="J640" s="117">
        <v>1.9068000000000001</v>
      </c>
      <c r="K640" s="74">
        <f t="shared" si="40"/>
        <v>-0.48961033668974197</v>
      </c>
      <c r="L640" s="74">
        <f t="shared" si="38"/>
        <v>54.607543061735711</v>
      </c>
    </row>
    <row r="641" spans="1:12" x14ac:dyDescent="0.2">
      <c r="A641" s="116" t="s">
        <v>2052</v>
      </c>
      <c r="B641" s="59" t="s">
        <v>612</v>
      </c>
      <c r="C641" s="59" t="s">
        <v>871</v>
      </c>
      <c r="D641" s="116" t="s">
        <v>210</v>
      </c>
      <c r="E641" s="116" t="s">
        <v>998</v>
      </c>
      <c r="F641" s="117">
        <v>2.1627220490000001</v>
      </c>
      <c r="G641" s="117">
        <f>VLOOKUP(B641, 'XTF Exchange Traded Funds'!$B$7:$G$1060, 6, FALSE)</f>
        <v>5.7886269189999995</v>
      </c>
      <c r="H641" s="74">
        <f t="shared" si="39"/>
        <v>-0.62638427398019014</v>
      </c>
      <c r="I641" s="117">
        <v>0.97078540838626504</v>
      </c>
      <c r="J641" s="117">
        <v>3.4126822834772352</v>
      </c>
      <c r="K641" s="74">
        <f t="shared" si="40"/>
        <v>-0.71553595449350871</v>
      </c>
      <c r="L641" s="74">
        <f t="shared" ref="L641:L704" si="41">IF(ISERROR(I641/F641),"",IF(I641/F641&gt;10000%,"",I641/F641))</f>
        <v>0.44887201701907881</v>
      </c>
    </row>
    <row r="642" spans="1:12" x14ac:dyDescent="0.2">
      <c r="A642" s="116" t="s">
        <v>2561</v>
      </c>
      <c r="B642" s="59" t="s">
        <v>207</v>
      </c>
      <c r="C642" s="59" t="s">
        <v>876</v>
      </c>
      <c r="D642" s="116" t="s">
        <v>210</v>
      </c>
      <c r="E642" s="116" t="s">
        <v>998</v>
      </c>
      <c r="F642" s="117">
        <v>4.6172104970000003</v>
      </c>
      <c r="G642" s="117">
        <f>VLOOKUP(B642, 'XTF Exchange Traded Funds'!$B$7:$G$1060, 6, FALSE)</f>
        <v>6.9061874589999999</v>
      </c>
      <c r="H642" s="74">
        <f t="shared" si="39"/>
        <v>-0.33143857961993961</v>
      </c>
      <c r="I642" s="117">
        <v>0.95768173000000001</v>
      </c>
      <c r="J642" s="117">
        <v>1.312573E-2</v>
      </c>
      <c r="K642" s="74">
        <f t="shared" si="40"/>
        <v>71.962168961269199</v>
      </c>
      <c r="L642" s="74">
        <f t="shared" si="41"/>
        <v>0.2074156529407197</v>
      </c>
    </row>
    <row r="643" spans="1:12" x14ac:dyDescent="0.2">
      <c r="A643" s="116" t="s">
        <v>2826</v>
      </c>
      <c r="B643" s="59" t="s">
        <v>68</v>
      </c>
      <c r="C643" s="59" t="s">
        <v>870</v>
      </c>
      <c r="D643" s="116" t="s">
        <v>210</v>
      </c>
      <c r="E643" s="116" t="s">
        <v>2912</v>
      </c>
      <c r="F643" s="117">
        <v>6.8943125900000002</v>
      </c>
      <c r="G643" s="117">
        <f>VLOOKUP(B643, 'XTF Exchange Traded Funds'!$B$7:$G$1060, 6, FALSE)</f>
        <v>15.495790975</v>
      </c>
      <c r="H643" s="74">
        <f t="shared" si="39"/>
        <v>-0.55508482263842618</v>
      </c>
      <c r="I643" s="117">
        <v>0.93861268999999992</v>
      </c>
      <c r="J643" s="117">
        <v>6.0871537800000004</v>
      </c>
      <c r="K643" s="74">
        <f t="shared" si="40"/>
        <v>-0.84580434076038735</v>
      </c>
      <c r="L643" s="74">
        <f t="shared" si="41"/>
        <v>0.13614304221735324</v>
      </c>
    </row>
    <row r="644" spans="1:12" x14ac:dyDescent="0.2">
      <c r="A644" s="116" t="s">
        <v>2042</v>
      </c>
      <c r="B644" s="59" t="s">
        <v>541</v>
      </c>
      <c r="C644" s="59" t="s">
        <v>871</v>
      </c>
      <c r="D644" s="116" t="s">
        <v>210</v>
      </c>
      <c r="E644" s="116" t="s">
        <v>998</v>
      </c>
      <c r="F644" s="117">
        <v>2.1657936879999999</v>
      </c>
      <c r="G644" s="117">
        <f>VLOOKUP(B644, 'XTF Exchange Traded Funds'!$B$7:$G$1060, 6, FALSE)</f>
        <v>3.3828667270000001</v>
      </c>
      <c r="H644" s="74">
        <f t="shared" si="39"/>
        <v>-0.35977563918970201</v>
      </c>
      <c r="I644" s="117">
        <v>0.93087796</v>
      </c>
      <c r="J644" s="117">
        <v>0.76671999000000002</v>
      </c>
      <c r="K644" s="74">
        <f t="shared" si="40"/>
        <v>0.21410419989180141</v>
      </c>
      <c r="L644" s="74">
        <f t="shared" si="41"/>
        <v>0.42980915733465747</v>
      </c>
    </row>
    <row r="645" spans="1:12" x14ac:dyDescent="0.2">
      <c r="A645" s="116" t="s">
        <v>2034</v>
      </c>
      <c r="B645" s="59" t="s">
        <v>265</v>
      </c>
      <c r="C645" s="59" t="s">
        <v>871</v>
      </c>
      <c r="D645" s="116" t="s">
        <v>210</v>
      </c>
      <c r="E645" s="116" t="s">
        <v>998</v>
      </c>
      <c r="F645" s="117">
        <v>2.2209697300000002</v>
      </c>
      <c r="G645" s="117">
        <f>VLOOKUP(B645, 'XTF Exchange Traded Funds'!$B$7:$G$1060, 6, FALSE)</f>
        <v>0.82622598999999997</v>
      </c>
      <c r="H645" s="74">
        <f t="shared" si="39"/>
        <v>1.6880898893049832</v>
      </c>
      <c r="I645" s="117">
        <v>0.92003285000000001</v>
      </c>
      <c r="J645" s="117">
        <v>0.93829319999999994</v>
      </c>
      <c r="K645" s="74">
        <f t="shared" si="40"/>
        <v>-1.9461240899965926E-2</v>
      </c>
      <c r="L645" s="74">
        <f t="shared" si="41"/>
        <v>0.41424826172664675</v>
      </c>
    </row>
    <row r="646" spans="1:12" x14ac:dyDescent="0.2">
      <c r="A646" s="116" t="s">
        <v>1771</v>
      </c>
      <c r="B646" s="59" t="s">
        <v>594</v>
      </c>
      <c r="C646" s="59" t="s">
        <v>875</v>
      </c>
      <c r="D646" s="116" t="s">
        <v>211</v>
      </c>
      <c r="E646" s="116" t="s">
        <v>212</v>
      </c>
      <c r="F646" s="117">
        <v>4.0587181819999998</v>
      </c>
      <c r="G646" s="117">
        <f>VLOOKUP(B646, 'XTF Exchange Traded Funds'!$B$7:$G$1060, 6, FALSE)</f>
        <v>11.446496359999999</v>
      </c>
      <c r="H646" s="74">
        <f t="shared" si="39"/>
        <v>-0.64541829618858149</v>
      </c>
      <c r="I646" s="117">
        <v>0.91165471999999992</v>
      </c>
      <c r="J646" s="117">
        <v>7.7301046100000006</v>
      </c>
      <c r="K646" s="74">
        <f t="shared" si="40"/>
        <v>-0.88206437480540123</v>
      </c>
      <c r="L646" s="74">
        <f t="shared" si="41"/>
        <v>0.22461641314321734</v>
      </c>
    </row>
    <row r="647" spans="1:12" x14ac:dyDescent="0.2">
      <c r="A647" s="116" t="s">
        <v>2099</v>
      </c>
      <c r="B647" s="59" t="s">
        <v>418</v>
      </c>
      <c r="C647" s="59" t="s">
        <v>871</v>
      </c>
      <c r="D647" s="116" t="s">
        <v>210</v>
      </c>
      <c r="E647" s="116" t="s">
        <v>998</v>
      </c>
      <c r="F647" s="117">
        <v>2.5996799199999998</v>
      </c>
      <c r="G647" s="117">
        <f>VLOOKUP(B647, 'XTF Exchange Traded Funds'!$B$7:$G$1060, 6, FALSE)</f>
        <v>2.3938712299999998</v>
      </c>
      <c r="H647" s="74">
        <f t="shared" si="39"/>
        <v>8.5973166568362069E-2</v>
      </c>
      <c r="I647" s="117">
        <v>0.90988553999999999</v>
      </c>
      <c r="J647" s="117">
        <v>4.4231558700000004</v>
      </c>
      <c r="K647" s="74">
        <f t="shared" si="40"/>
        <v>-0.79429041916173759</v>
      </c>
      <c r="L647" s="74">
        <f t="shared" si="41"/>
        <v>0.34999906450021739</v>
      </c>
    </row>
    <row r="648" spans="1:12" x14ac:dyDescent="0.2">
      <c r="A648" s="116" t="s">
        <v>1697</v>
      </c>
      <c r="B648" s="59" t="s">
        <v>966</v>
      </c>
      <c r="C648" s="59" t="s">
        <v>650</v>
      </c>
      <c r="D648" s="116" t="s">
        <v>210</v>
      </c>
      <c r="E648" s="116" t="s">
        <v>998</v>
      </c>
      <c r="F648" s="117">
        <v>0.57652993000000008</v>
      </c>
      <c r="G648" s="117">
        <f>VLOOKUP(B648, 'XTF Exchange Traded Funds'!$B$7:$G$1060, 6, FALSE)</f>
        <v>5.5365610999999995E-2</v>
      </c>
      <c r="H648" s="74">
        <f t="shared" si="39"/>
        <v>9.4131412908998708</v>
      </c>
      <c r="I648" s="117">
        <v>0.90640828000000007</v>
      </c>
      <c r="J648" s="117">
        <v>5.99472512</v>
      </c>
      <c r="K648" s="74">
        <f t="shared" si="40"/>
        <v>-0.84879902550060549</v>
      </c>
      <c r="L648" s="74">
        <f t="shared" si="41"/>
        <v>1.5721790540865761</v>
      </c>
    </row>
    <row r="649" spans="1:12" x14ac:dyDescent="0.2">
      <c r="A649" s="116" t="s">
        <v>2536</v>
      </c>
      <c r="B649" s="59" t="s">
        <v>546</v>
      </c>
      <c r="C649" s="59" t="s">
        <v>876</v>
      </c>
      <c r="D649" s="116" t="s">
        <v>210</v>
      </c>
      <c r="E649" s="116" t="s">
        <v>998</v>
      </c>
      <c r="F649" s="117">
        <v>4.7439851610000003</v>
      </c>
      <c r="G649" s="117">
        <f>VLOOKUP(B649, 'XTF Exchange Traded Funds'!$B$7:$G$1060, 6, FALSE)</f>
        <v>4.4121170559999996</v>
      </c>
      <c r="H649" s="74">
        <f t="shared" si="39"/>
        <v>7.521742981607793E-2</v>
      </c>
      <c r="I649" s="117">
        <v>0.89524703999999999</v>
      </c>
      <c r="J649" s="117">
        <v>0.1099871</v>
      </c>
      <c r="K649" s="74">
        <f t="shared" si="40"/>
        <v>7.1395640034149448</v>
      </c>
      <c r="L649" s="74">
        <f t="shared" si="41"/>
        <v>0.18871202367152598</v>
      </c>
    </row>
    <row r="650" spans="1:12" x14ac:dyDescent="0.2">
      <c r="A650" s="116" t="s">
        <v>2239</v>
      </c>
      <c r="B650" s="59" t="s">
        <v>810</v>
      </c>
      <c r="C650" s="59" t="s">
        <v>483</v>
      </c>
      <c r="D650" s="116" t="s">
        <v>210</v>
      </c>
      <c r="E650" s="116" t="s">
        <v>998</v>
      </c>
      <c r="F650" s="117">
        <v>0.48363846999999999</v>
      </c>
      <c r="G650" s="117">
        <f>VLOOKUP(B650, 'XTF Exchange Traded Funds'!$B$7:$G$1060, 6, FALSE)</f>
        <v>0.24161601000000002</v>
      </c>
      <c r="H650" s="74">
        <f t="shared" si="39"/>
        <v>1.001682214684366</v>
      </c>
      <c r="I650" s="117">
        <v>0.87087454000000009</v>
      </c>
      <c r="J650" s="117">
        <v>0.13133523</v>
      </c>
      <c r="K650" s="74">
        <f t="shared" si="40"/>
        <v>5.6309286548628279</v>
      </c>
      <c r="L650" s="74">
        <f t="shared" si="41"/>
        <v>1.8006725974466011</v>
      </c>
    </row>
    <row r="651" spans="1:12" x14ac:dyDescent="0.2">
      <c r="A651" s="116" t="s">
        <v>2554</v>
      </c>
      <c r="B651" s="59" t="s">
        <v>564</v>
      </c>
      <c r="C651" s="59" t="s">
        <v>876</v>
      </c>
      <c r="D651" s="116" t="s">
        <v>210</v>
      </c>
      <c r="E651" s="116" t="s">
        <v>212</v>
      </c>
      <c r="F651" s="117">
        <v>2.2707328900000001</v>
      </c>
      <c r="G651" s="117">
        <f>VLOOKUP(B651, 'XTF Exchange Traded Funds'!$B$7:$G$1060, 6, FALSE)</f>
        <v>2.6103214599999998</v>
      </c>
      <c r="H651" s="74">
        <f t="shared" si="39"/>
        <v>-0.13009454015675126</v>
      </c>
      <c r="I651" s="117">
        <v>0.85802661999999996</v>
      </c>
      <c r="J651" s="117">
        <v>0.32409764000000002</v>
      </c>
      <c r="K651" s="74">
        <f t="shared" si="40"/>
        <v>1.6474324836182079</v>
      </c>
      <c r="L651" s="74">
        <f t="shared" si="41"/>
        <v>0.37786329857581791</v>
      </c>
    </row>
    <row r="652" spans="1:12" x14ac:dyDescent="0.2">
      <c r="A652" s="116" t="s">
        <v>2822</v>
      </c>
      <c r="B652" s="59" t="s">
        <v>72</v>
      </c>
      <c r="C652" s="59" t="s">
        <v>870</v>
      </c>
      <c r="D652" s="116" t="s">
        <v>210</v>
      </c>
      <c r="E652" s="116" t="s">
        <v>2912</v>
      </c>
      <c r="F652" s="117">
        <v>6.6521230870000005</v>
      </c>
      <c r="G652" s="117">
        <f>VLOOKUP(B652, 'XTF Exchange Traded Funds'!$B$7:$G$1060, 6, FALSE)</f>
        <v>3.4538639079999998</v>
      </c>
      <c r="H652" s="74">
        <f t="shared" si="39"/>
        <v>0.92599455687644339</v>
      </c>
      <c r="I652" s="117">
        <v>0.85746491000000002</v>
      </c>
      <c r="J652" s="117">
        <v>2.90162962</v>
      </c>
      <c r="K652" s="74">
        <f t="shared" si="40"/>
        <v>-0.7044885039462756</v>
      </c>
      <c r="L652" s="74">
        <f t="shared" si="41"/>
        <v>0.12890093866057772</v>
      </c>
    </row>
    <row r="653" spans="1:12" x14ac:dyDescent="0.2">
      <c r="A653" s="116" t="s">
        <v>2084</v>
      </c>
      <c r="B653" s="59" t="s">
        <v>527</v>
      </c>
      <c r="C653" s="59" t="s">
        <v>871</v>
      </c>
      <c r="D653" s="116" t="s">
        <v>210</v>
      </c>
      <c r="E653" s="116" t="s">
        <v>998</v>
      </c>
      <c r="F653" s="117">
        <v>1.4573379199999998</v>
      </c>
      <c r="G653" s="117">
        <f>VLOOKUP(B653, 'XTF Exchange Traded Funds'!$B$7:$G$1060, 6, FALSE)</f>
        <v>0.99450158999999994</v>
      </c>
      <c r="H653" s="74">
        <f t="shared" si="39"/>
        <v>0.46539526397338382</v>
      </c>
      <c r="I653" s="117">
        <v>0.85655376999999999</v>
      </c>
      <c r="J653" s="117">
        <v>7.3803411600000004</v>
      </c>
      <c r="K653" s="74">
        <f t="shared" si="40"/>
        <v>-0.88394116864917394</v>
      </c>
      <c r="L653" s="74">
        <f t="shared" si="41"/>
        <v>0.58775233818111317</v>
      </c>
    </row>
    <row r="654" spans="1:12" x14ac:dyDescent="0.2">
      <c r="A654" s="116" t="s">
        <v>1824</v>
      </c>
      <c r="B654" s="59" t="s">
        <v>304</v>
      </c>
      <c r="C654" s="59" t="s">
        <v>875</v>
      </c>
      <c r="D654" s="116" t="s">
        <v>211</v>
      </c>
      <c r="E654" s="116" t="s">
        <v>998</v>
      </c>
      <c r="F654" s="117">
        <v>0.36300371999999997</v>
      </c>
      <c r="G654" s="117">
        <f>VLOOKUP(B654, 'XTF Exchange Traded Funds'!$B$7:$G$1060, 6, FALSE)</f>
        <v>1.4083098999999999</v>
      </c>
      <c r="H654" s="74">
        <f t="shared" si="39"/>
        <v>-0.74224159043403726</v>
      </c>
      <c r="I654" s="117">
        <v>0.84883069999999994</v>
      </c>
      <c r="J654" s="117">
        <v>0.57153042000000009</v>
      </c>
      <c r="K654" s="74">
        <f t="shared" si="40"/>
        <v>0.48518901233638578</v>
      </c>
      <c r="L654" s="74">
        <f t="shared" si="41"/>
        <v>2.3383526207389829</v>
      </c>
    </row>
    <row r="655" spans="1:12" x14ac:dyDescent="0.2">
      <c r="A655" s="116" t="s">
        <v>1869</v>
      </c>
      <c r="B655" s="59" t="s">
        <v>42</v>
      </c>
      <c r="C655" s="59" t="s">
        <v>1861</v>
      </c>
      <c r="D655" s="116" t="s">
        <v>211</v>
      </c>
      <c r="E655" s="116" t="s">
        <v>212</v>
      </c>
      <c r="F655" s="117">
        <v>14.9811864</v>
      </c>
      <c r="G655" s="117">
        <f>VLOOKUP(B655, 'XTF Exchange Traded Funds'!$B$7:$G$1060, 6, FALSE)</f>
        <v>33.256548030000005</v>
      </c>
      <c r="H655" s="74">
        <f t="shared" si="39"/>
        <v>-0.54952671616772131</v>
      </c>
      <c r="I655" s="117">
        <v>0.84852713000000002</v>
      </c>
      <c r="J655" s="117">
        <v>3.2144779999999998E-2</v>
      </c>
      <c r="K655" s="74">
        <f t="shared" si="40"/>
        <v>25.397042692468265</v>
      </c>
      <c r="L655" s="74">
        <f t="shared" si="41"/>
        <v>5.663951487847451E-2</v>
      </c>
    </row>
    <row r="656" spans="1:12" x14ac:dyDescent="0.2">
      <c r="A656" s="116" t="s">
        <v>2082</v>
      </c>
      <c r="B656" s="59" t="s">
        <v>522</v>
      </c>
      <c r="C656" s="59" t="s">
        <v>871</v>
      </c>
      <c r="D656" s="116" t="s">
        <v>210</v>
      </c>
      <c r="E656" s="116" t="s">
        <v>998</v>
      </c>
      <c r="F656" s="117">
        <v>1.5560101399999999</v>
      </c>
      <c r="G656" s="117">
        <f>VLOOKUP(B656, 'XTF Exchange Traded Funds'!$B$7:$G$1060, 6, FALSE)</f>
        <v>0.69760258600000002</v>
      </c>
      <c r="H656" s="74">
        <f t="shared" si="39"/>
        <v>1.2305108542129171</v>
      </c>
      <c r="I656" s="117">
        <v>0.84109759906400994</v>
      </c>
      <c r="J656" s="117">
        <v>0.12304941999999999</v>
      </c>
      <c r="K656" s="74">
        <f t="shared" si="40"/>
        <v>5.8354454581257675</v>
      </c>
      <c r="L656" s="74">
        <f t="shared" si="41"/>
        <v>0.5405476336188979</v>
      </c>
    </row>
    <row r="657" spans="1:12" x14ac:dyDescent="0.2">
      <c r="A657" s="116" t="s">
        <v>2352</v>
      </c>
      <c r="B657" s="59" t="s">
        <v>504</v>
      </c>
      <c r="C657" s="59" t="s">
        <v>951</v>
      </c>
      <c r="D657" s="116" t="s">
        <v>210</v>
      </c>
      <c r="E657" s="116" t="s">
        <v>998</v>
      </c>
      <c r="F657" s="117">
        <v>0.94170737999999998</v>
      </c>
      <c r="G657" s="117">
        <f>VLOOKUP(B657, 'XTF Exchange Traded Funds'!$B$7:$G$1060, 6, FALSE)</f>
        <v>1.15195866</v>
      </c>
      <c r="H657" s="74">
        <f t="shared" si="39"/>
        <v>-0.1825163413416242</v>
      </c>
      <c r="I657" s="117">
        <v>0.83618587</v>
      </c>
      <c r="J657" s="117">
        <v>1.2130119500000001</v>
      </c>
      <c r="K657" s="74">
        <f t="shared" si="40"/>
        <v>-0.31065322975589815</v>
      </c>
      <c r="L657" s="74">
        <f t="shared" si="41"/>
        <v>0.88794660396523606</v>
      </c>
    </row>
    <row r="658" spans="1:12" x14ac:dyDescent="0.2">
      <c r="A658" s="116" t="s">
        <v>1967</v>
      </c>
      <c r="B658" s="59" t="s">
        <v>1098</v>
      </c>
      <c r="C658" s="59" t="s">
        <v>951</v>
      </c>
      <c r="D658" s="116" t="s">
        <v>211</v>
      </c>
      <c r="E658" s="116" t="s">
        <v>212</v>
      </c>
      <c r="F658" s="117">
        <v>1.2916021299999998</v>
      </c>
      <c r="G658" s="117">
        <f>VLOOKUP(B658, 'XTF Exchange Traded Funds'!$B$7:$G$1060, 6, FALSE)</f>
        <v>0.77877109</v>
      </c>
      <c r="H658" s="74">
        <f t="shared" si="39"/>
        <v>0.65851319673410047</v>
      </c>
      <c r="I658" s="117">
        <v>0.83608507999999992</v>
      </c>
      <c r="J658" s="117">
        <v>9.6856842200000006</v>
      </c>
      <c r="K658" s="74">
        <f t="shared" si="40"/>
        <v>-0.91367826360954807</v>
      </c>
      <c r="L658" s="74">
        <f t="shared" si="41"/>
        <v>0.647324017652402</v>
      </c>
    </row>
    <row r="659" spans="1:12" x14ac:dyDescent="0.2">
      <c r="A659" s="116" t="s">
        <v>2299</v>
      </c>
      <c r="B659" s="59" t="s">
        <v>121</v>
      </c>
      <c r="C659" s="59" t="s">
        <v>650</v>
      </c>
      <c r="D659" s="116" t="s">
        <v>812</v>
      </c>
      <c r="E659" s="116" t="s">
        <v>212</v>
      </c>
      <c r="F659" s="117">
        <v>1.2112740249999998</v>
      </c>
      <c r="G659" s="117">
        <f>VLOOKUP(B659, 'XTF Exchange Traded Funds'!$B$7:$G$1060, 6, FALSE)</f>
        <v>0.45558504499999997</v>
      </c>
      <c r="H659" s="74">
        <f t="shared" si="39"/>
        <v>1.6587220943567185</v>
      </c>
      <c r="I659" s="117">
        <v>0.79800300000000002</v>
      </c>
      <c r="J659" s="117">
        <v>1.0921805099999999</v>
      </c>
      <c r="K659" s="74">
        <f t="shared" si="40"/>
        <v>-0.26934880022717123</v>
      </c>
      <c r="L659" s="74">
        <f t="shared" si="41"/>
        <v>0.65881293871549851</v>
      </c>
    </row>
    <row r="660" spans="1:12" x14ac:dyDescent="0.2">
      <c r="A660" s="116" t="s">
        <v>1785</v>
      </c>
      <c r="B660" s="59" t="s">
        <v>174</v>
      </c>
      <c r="C660" s="59" t="s">
        <v>875</v>
      </c>
      <c r="D660" s="116" t="s">
        <v>211</v>
      </c>
      <c r="E660" s="116" t="s">
        <v>998</v>
      </c>
      <c r="F660" s="117">
        <v>4.2023713349999996</v>
      </c>
      <c r="G660" s="117">
        <f>VLOOKUP(B660, 'XTF Exchange Traded Funds'!$B$7:$G$1060, 6, FALSE)</f>
        <v>4.3397023600000004</v>
      </c>
      <c r="H660" s="74">
        <f t="shared" si="39"/>
        <v>-3.1645263570564519E-2</v>
      </c>
      <c r="I660" s="117">
        <v>0.78743576999999998</v>
      </c>
      <c r="J660" s="117">
        <v>1.11391682</v>
      </c>
      <c r="K660" s="74">
        <f t="shared" si="40"/>
        <v>-0.29309284511926126</v>
      </c>
      <c r="L660" s="74">
        <f t="shared" si="41"/>
        <v>0.18737891233973974</v>
      </c>
    </row>
    <row r="661" spans="1:12" x14ac:dyDescent="0.2">
      <c r="A661" s="116" t="s">
        <v>2551</v>
      </c>
      <c r="B661" s="59" t="s">
        <v>562</v>
      </c>
      <c r="C661" s="59" t="s">
        <v>876</v>
      </c>
      <c r="D661" s="116" t="s">
        <v>210</v>
      </c>
      <c r="E661" s="116" t="s">
        <v>998</v>
      </c>
      <c r="F661" s="117">
        <v>1.4098321299999999</v>
      </c>
      <c r="G661" s="117">
        <f>VLOOKUP(B661, 'XTF Exchange Traded Funds'!$B$7:$G$1060, 6, FALSE)</f>
        <v>1.7041120600000002</v>
      </c>
      <c r="H661" s="74">
        <f t="shared" si="39"/>
        <v>-0.17268813296233598</v>
      </c>
      <c r="I661" s="117">
        <v>0.77925696999999994</v>
      </c>
      <c r="J661" s="117">
        <v>1.0597001499999998</v>
      </c>
      <c r="K661" s="74">
        <f t="shared" si="40"/>
        <v>-0.26464389950308109</v>
      </c>
      <c r="L661" s="74">
        <f t="shared" si="41"/>
        <v>0.55273032399963817</v>
      </c>
    </row>
    <row r="662" spans="1:12" x14ac:dyDescent="0.2">
      <c r="A662" s="116" t="s">
        <v>2532</v>
      </c>
      <c r="B662" s="59" t="s">
        <v>553</v>
      </c>
      <c r="C662" s="59" t="s">
        <v>876</v>
      </c>
      <c r="D662" s="116" t="s">
        <v>210</v>
      </c>
      <c r="E662" s="116" t="s">
        <v>998</v>
      </c>
      <c r="F662" s="117">
        <v>10.19709995</v>
      </c>
      <c r="G662" s="117">
        <f>VLOOKUP(B662, 'XTF Exchange Traded Funds'!$B$7:$G$1060, 6, FALSE)</f>
        <v>4.1796722859999997</v>
      </c>
      <c r="H662" s="74">
        <f t="shared" si="39"/>
        <v>1.4396888684683833</v>
      </c>
      <c r="I662" s="117">
        <v>0.77394912999999999</v>
      </c>
      <c r="J662" s="117">
        <v>0.43428502000000002</v>
      </c>
      <c r="K662" s="74">
        <f t="shared" si="40"/>
        <v>0.78212255628803384</v>
      </c>
      <c r="L662" s="74">
        <f t="shared" si="41"/>
        <v>7.5898945170190274E-2</v>
      </c>
    </row>
    <row r="663" spans="1:12" x14ac:dyDescent="0.2">
      <c r="A663" s="116" t="s">
        <v>1630</v>
      </c>
      <c r="B663" s="59" t="s">
        <v>1631</v>
      </c>
      <c r="C663" s="59" t="s">
        <v>650</v>
      </c>
      <c r="D663" s="116" t="s">
        <v>210</v>
      </c>
      <c r="E663" s="116" t="s">
        <v>998</v>
      </c>
      <c r="F663" s="117">
        <v>0.15850223000000002</v>
      </c>
      <c r="G663" s="117">
        <f>VLOOKUP(B663, 'XTF Exchange Traded Funds'!$B$7:$G$1060, 6, FALSE)</f>
        <v>1.54559055</v>
      </c>
      <c r="H663" s="74">
        <f t="shared" si="39"/>
        <v>-0.89744875834029914</v>
      </c>
      <c r="I663" s="117">
        <v>0.75288895999999994</v>
      </c>
      <c r="J663" s="117">
        <v>4.6616344199999995</v>
      </c>
      <c r="K663" s="74">
        <f t="shared" si="40"/>
        <v>-0.8384924916527452</v>
      </c>
      <c r="L663" s="74">
        <f t="shared" si="41"/>
        <v>4.7500212457578659</v>
      </c>
    </row>
    <row r="664" spans="1:12" x14ac:dyDescent="0.2">
      <c r="A664" s="116" t="s">
        <v>2300</v>
      </c>
      <c r="B664" s="59" t="s">
        <v>85</v>
      </c>
      <c r="C664" s="59" t="s">
        <v>877</v>
      </c>
      <c r="D664" s="116" t="s">
        <v>211</v>
      </c>
      <c r="E664" s="116" t="s">
        <v>212</v>
      </c>
      <c r="F664" s="117">
        <v>0.96908006499999999</v>
      </c>
      <c r="G664" s="117">
        <f>VLOOKUP(B664, 'XTF Exchange Traded Funds'!$B$7:$G$1060, 6, FALSE)</f>
        <v>0.20733580199999999</v>
      </c>
      <c r="H664" s="74">
        <f t="shared" si="39"/>
        <v>3.67396395437774</v>
      </c>
      <c r="I664" s="117">
        <v>0.75147001000000002</v>
      </c>
      <c r="J664" s="117">
        <v>0</v>
      </c>
      <c r="K664" s="74" t="str">
        <f t="shared" si="40"/>
        <v/>
      </c>
      <c r="L664" s="74">
        <f t="shared" si="41"/>
        <v>0.77544677384319116</v>
      </c>
    </row>
    <row r="665" spans="1:12" x14ac:dyDescent="0.2">
      <c r="A665" s="116" t="s">
        <v>2336</v>
      </c>
      <c r="B665" s="59" t="s">
        <v>1554</v>
      </c>
      <c r="C665" s="59" t="s">
        <v>951</v>
      </c>
      <c r="D665" s="116" t="s">
        <v>210</v>
      </c>
      <c r="E665" s="116" t="s">
        <v>998</v>
      </c>
      <c r="F665" s="117">
        <v>6.6825620000000002E-2</v>
      </c>
      <c r="G665" s="117">
        <f>VLOOKUP(B665, 'XTF Exchange Traded Funds'!$B$7:$G$1060, 6, FALSE)</f>
        <v>0.12419717</v>
      </c>
      <c r="H665" s="74">
        <f t="shared" si="39"/>
        <v>-0.46193926963070087</v>
      </c>
      <c r="I665" s="117">
        <v>0.74926134</v>
      </c>
      <c r="J665" s="117">
        <v>0.15198530999999998</v>
      </c>
      <c r="K665" s="74">
        <f t="shared" si="40"/>
        <v>3.9298273629207987</v>
      </c>
      <c r="L665" s="74">
        <f t="shared" si="41"/>
        <v>11.212186882815303</v>
      </c>
    </row>
    <row r="666" spans="1:12" x14ac:dyDescent="0.2">
      <c r="A666" s="116" t="s">
        <v>2702</v>
      </c>
      <c r="B666" s="59" t="s">
        <v>991</v>
      </c>
      <c r="C666" s="59" t="s">
        <v>650</v>
      </c>
      <c r="D666" s="116" t="s">
        <v>210</v>
      </c>
      <c r="E666" s="116" t="s">
        <v>998</v>
      </c>
      <c r="F666" s="117">
        <v>1.2989584620000001</v>
      </c>
      <c r="G666" s="117">
        <f>VLOOKUP(B666, 'XTF Exchange Traded Funds'!$B$7:$G$1060, 6, FALSE)</f>
        <v>3.219031797</v>
      </c>
      <c r="H666" s="74">
        <f t="shared" si="39"/>
        <v>-0.59647541748094135</v>
      </c>
      <c r="I666" s="117">
        <v>0.74652673999999997</v>
      </c>
      <c r="J666" s="117">
        <v>1.01445417</v>
      </c>
      <c r="K666" s="74">
        <f t="shared" si="40"/>
        <v>-0.26410994002814348</v>
      </c>
      <c r="L666" s="74">
        <f t="shared" si="41"/>
        <v>0.57471178782004806</v>
      </c>
    </row>
    <row r="667" spans="1:12" x14ac:dyDescent="0.2">
      <c r="A667" s="116" t="s">
        <v>1974</v>
      </c>
      <c r="B667" s="59" t="s">
        <v>2</v>
      </c>
      <c r="C667" s="59" t="s">
        <v>951</v>
      </c>
      <c r="D667" s="116" t="s">
        <v>211</v>
      </c>
      <c r="E667" s="116" t="s">
        <v>212</v>
      </c>
      <c r="F667" s="117">
        <v>0.33889171000000001</v>
      </c>
      <c r="G667" s="117">
        <f>VLOOKUP(B667, 'XTF Exchange Traded Funds'!$B$7:$G$1060, 6, FALSE)</f>
        <v>2.8453044630000002</v>
      </c>
      <c r="H667" s="74">
        <f t="shared" si="39"/>
        <v>-0.88089439481542053</v>
      </c>
      <c r="I667" s="117">
        <v>0.73931807999999999</v>
      </c>
      <c r="J667" s="117">
        <v>0.63797335999999993</v>
      </c>
      <c r="K667" s="74">
        <f t="shared" si="40"/>
        <v>0.15885415654346446</v>
      </c>
      <c r="L667" s="74">
        <f t="shared" si="41"/>
        <v>2.1815761736986721</v>
      </c>
    </row>
    <row r="668" spans="1:12" x14ac:dyDescent="0.2">
      <c r="A668" s="116" t="s">
        <v>2383</v>
      </c>
      <c r="B668" s="59" t="s">
        <v>67</v>
      </c>
      <c r="C668" s="59" t="s">
        <v>870</v>
      </c>
      <c r="D668" s="116" t="s">
        <v>210</v>
      </c>
      <c r="E668" s="116" t="s">
        <v>2912</v>
      </c>
      <c r="F668" s="117">
        <v>10.777496053</v>
      </c>
      <c r="G668" s="117">
        <f>VLOOKUP(B668, 'XTF Exchange Traded Funds'!$B$7:$G$1060, 6, FALSE)</f>
        <v>15.982798581000001</v>
      </c>
      <c r="H668" s="74">
        <f t="shared" si="39"/>
        <v>-0.32568154454426712</v>
      </c>
      <c r="I668" s="117">
        <v>0.72696852000000001</v>
      </c>
      <c r="J668" s="117">
        <v>1.55407052</v>
      </c>
      <c r="K668" s="74">
        <f t="shared" si="40"/>
        <v>-0.53221651743319853</v>
      </c>
      <c r="L668" s="74">
        <f t="shared" si="41"/>
        <v>6.7452450590101826E-2</v>
      </c>
    </row>
    <row r="669" spans="1:12" x14ac:dyDescent="0.2">
      <c r="A669" s="116" t="s">
        <v>1890</v>
      </c>
      <c r="B669" s="59" t="s">
        <v>1891</v>
      </c>
      <c r="C669" s="59" t="s">
        <v>148</v>
      </c>
      <c r="D669" s="116" t="s">
        <v>812</v>
      </c>
      <c r="E669" s="116" t="s">
        <v>212</v>
      </c>
      <c r="F669" s="117">
        <v>0.42626092999999998</v>
      </c>
      <c r="G669" s="117">
        <f>VLOOKUP(B669, 'XTF Exchange Traded Funds'!$B$7:$G$1060, 6, FALSE)</f>
        <v>0.38473938000000002</v>
      </c>
      <c r="H669" s="74">
        <f t="shared" si="39"/>
        <v>0.10792123748808868</v>
      </c>
      <c r="I669" s="117">
        <v>0.72041124999999995</v>
      </c>
      <c r="J669" s="117">
        <v>0.75730156999999998</v>
      </c>
      <c r="K669" s="74">
        <f t="shared" si="40"/>
        <v>-4.8712852925948735E-2</v>
      </c>
      <c r="L669" s="74">
        <f t="shared" si="41"/>
        <v>1.6900710323134704</v>
      </c>
    </row>
    <row r="670" spans="1:12" x14ac:dyDescent="0.2">
      <c r="A670" s="116" t="s">
        <v>2538</v>
      </c>
      <c r="B670" s="59" t="s">
        <v>466</v>
      </c>
      <c r="C670" s="59" t="s">
        <v>876</v>
      </c>
      <c r="D670" s="116" t="s">
        <v>210</v>
      </c>
      <c r="E670" s="116" t="s">
        <v>998</v>
      </c>
      <c r="F670" s="117">
        <v>0.40271760499999998</v>
      </c>
      <c r="G670" s="117">
        <f>VLOOKUP(B670, 'XTF Exchange Traded Funds'!$B$7:$G$1060, 6, FALSE)</f>
        <v>1.002072815</v>
      </c>
      <c r="H670" s="74">
        <f t="shared" si="39"/>
        <v>-0.59811542737041523</v>
      </c>
      <c r="I670" s="117">
        <v>0.71641370999999998</v>
      </c>
      <c r="J670" s="117">
        <v>0.89687019999999995</v>
      </c>
      <c r="K670" s="74">
        <f t="shared" si="40"/>
        <v>-0.20120691935131751</v>
      </c>
      <c r="L670" s="74">
        <f t="shared" si="41"/>
        <v>1.7789480795109516</v>
      </c>
    </row>
    <row r="671" spans="1:12" x14ac:dyDescent="0.2">
      <c r="A671" s="116" t="s">
        <v>2527</v>
      </c>
      <c r="B671" s="59" t="s">
        <v>549</v>
      </c>
      <c r="C671" s="59" t="s">
        <v>876</v>
      </c>
      <c r="D671" s="116" t="s">
        <v>210</v>
      </c>
      <c r="E671" s="116" t="s">
        <v>998</v>
      </c>
      <c r="F671" s="117">
        <v>1.2136505900000001</v>
      </c>
      <c r="G671" s="117">
        <f>VLOOKUP(B671, 'XTF Exchange Traded Funds'!$B$7:$G$1060, 6, FALSE)</f>
        <v>0.38154712000000002</v>
      </c>
      <c r="H671" s="74">
        <f t="shared" si="39"/>
        <v>2.1808668612149398</v>
      </c>
      <c r="I671" s="117">
        <v>0.71004495000000001</v>
      </c>
      <c r="J671" s="117">
        <v>2.833842E-2</v>
      </c>
      <c r="K671" s="74">
        <f t="shared" si="40"/>
        <v>24.055911726906441</v>
      </c>
      <c r="L671" s="74">
        <f t="shared" si="41"/>
        <v>0.58504890604469606</v>
      </c>
    </row>
    <row r="672" spans="1:12" x14ac:dyDescent="0.2">
      <c r="A672" s="116" t="s">
        <v>1997</v>
      </c>
      <c r="B672" s="59" t="s">
        <v>1998</v>
      </c>
      <c r="C672" s="59" t="s">
        <v>1897</v>
      </c>
      <c r="D672" s="116" t="s">
        <v>210</v>
      </c>
      <c r="E672" s="116" t="s">
        <v>998</v>
      </c>
      <c r="F672" s="117">
        <v>0.23050973999999999</v>
      </c>
      <c r="G672" s="117">
        <f>VLOOKUP(B672, 'XTF Exchange Traded Funds'!$B$7:$G$1060, 6, FALSE)</f>
        <v>0.29334551000000003</v>
      </c>
      <c r="H672" s="74">
        <f t="shared" si="39"/>
        <v>-0.21420396037423595</v>
      </c>
      <c r="I672" s="117">
        <v>0.70798044999999998</v>
      </c>
      <c r="J672" s="117">
        <v>2.4689103399999999</v>
      </c>
      <c r="K672" s="74">
        <f t="shared" si="40"/>
        <v>-0.71324173319311379</v>
      </c>
      <c r="L672" s="74">
        <f t="shared" si="41"/>
        <v>3.0713689148232954</v>
      </c>
    </row>
    <row r="673" spans="1:12" x14ac:dyDescent="0.2">
      <c r="A673" s="116" t="s">
        <v>2552</v>
      </c>
      <c r="B673" s="59" t="s">
        <v>555</v>
      </c>
      <c r="C673" s="59" t="s">
        <v>876</v>
      </c>
      <c r="D673" s="116" t="s">
        <v>210</v>
      </c>
      <c r="E673" s="116" t="s">
        <v>998</v>
      </c>
      <c r="F673" s="117">
        <v>2.35010444</v>
      </c>
      <c r="G673" s="117">
        <f>VLOOKUP(B673, 'XTF Exchange Traded Funds'!$B$7:$G$1060, 6, FALSE)</f>
        <v>4.6225638099999999</v>
      </c>
      <c r="H673" s="74">
        <f t="shared" si="39"/>
        <v>-0.49160151452836298</v>
      </c>
      <c r="I673" s="117">
        <v>0.69281212000000003</v>
      </c>
      <c r="J673" s="117">
        <v>2.8256477900000001</v>
      </c>
      <c r="K673" s="74">
        <f t="shared" si="40"/>
        <v>-0.75481299458061613</v>
      </c>
      <c r="L673" s="74">
        <f t="shared" si="41"/>
        <v>0.29480056639525348</v>
      </c>
    </row>
    <row r="674" spans="1:12" x14ac:dyDescent="0.2">
      <c r="A674" s="116" t="s">
        <v>2011</v>
      </c>
      <c r="B674" s="59" t="s">
        <v>1548</v>
      </c>
      <c r="C674" s="59" t="s">
        <v>951</v>
      </c>
      <c r="D674" s="116" t="s">
        <v>211</v>
      </c>
      <c r="E674" s="116" t="s">
        <v>212</v>
      </c>
      <c r="F674" s="117">
        <v>0.45279999999999998</v>
      </c>
      <c r="G674" s="117">
        <f>VLOOKUP(B674, 'XTF Exchange Traded Funds'!$B$7:$G$1060, 6, FALSE)</f>
        <v>3.4922080000000002</v>
      </c>
      <c r="H674" s="74">
        <f t="shared" si="39"/>
        <v>-0.87033991102477293</v>
      </c>
      <c r="I674" s="117">
        <v>0.69110000000000005</v>
      </c>
      <c r="J674" s="117">
        <v>0.23435</v>
      </c>
      <c r="K674" s="74">
        <f t="shared" si="40"/>
        <v>1.949007894175379</v>
      </c>
      <c r="L674" s="74">
        <f t="shared" si="41"/>
        <v>1.5262809187279154</v>
      </c>
    </row>
    <row r="675" spans="1:12" x14ac:dyDescent="0.2">
      <c r="A675" s="116" t="s">
        <v>2541</v>
      </c>
      <c r="B675" s="59" t="s">
        <v>560</v>
      </c>
      <c r="C675" s="59" t="s">
        <v>876</v>
      </c>
      <c r="D675" s="116" t="s">
        <v>210</v>
      </c>
      <c r="E675" s="116" t="s">
        <v>998</v>
      </c>
      <c r="F675" s="117">
        <v>0.27809534000000002</v>
      </c>
      <c r="G675" s="117">
        <f>VLOOKUP(B675, 'XTF Exchange Traded Funds'!$B$7:$G$1060, 6, FALSE)</f>
        <v>0.95122551</v>
      </c>
      <c r="H675" s="74">
        <f t="shared" si="39"/>
        <v>-0.70764520392225383</v>
      </c>
      <c r="I675" s="117">
        <v>0.68939222</v>
      </c>
      <c r="J675" s="117">
        <v>5.3110699999999993E-3</v>
      </c>
      <c r="K675" s="74" t="str">
        <f t="shared" si="40"/>
        <v/>
      </c>
      <c r="L675" s="74">
        <f t="shared" si="41"/>
        <v>2.4789779648950607</v>
      </c>
    </row>
    <row r="676" spans="1:12" x14ac:dyDescent="0.2">
      <c r="A676" s="116" t="s">
        <v>2579</v>
      </c>
      <c r="B676" s="59" t="s">
        <v>206</v>
      </c>
      <c r="C676" s="59" t="s">
        <v>876</v>
      </c>
      <c r="D676" s="116" t="s">
        <v>210</v>
      </c>
      <c r="E676" s="116" t="s">
        <v>212</v>
      </c>
      <c r="F676" s="117">
        <v>1.148911571</v>
      </c>
      <c r="G676" s="117">
        <f>VLOOKUP(B676, 'XTF Exchange Traded Funds'!$B$7:$G$1060, 6, FALSE)</f>
        <v>1.2343878000000001</v>
      </c>
      <c r="H676" s="74">
        <f t="shared" si="39"/>
        <v>-6.9245847212683231E-2</v>
      </c>
      <c r="I676" s="117">
        <v>0.67987788000000005</v>
      </c>
      <c r="J676" s="117">
        <v>0.50213788000000004</v>
      </c>
      <c r="K676" s="74">
        <f t="shared" si="40"/>
        <v>0.3539665240949359</v>
      </c>
      <c r="L676" s="74">
        <f t="shared" si="41"/>
        <v>0.59175823201801492</v>
      </c>
    </row>
    <row r="677" spans="1:12" x14ac:dyDescent="0.2">
      <c r="A677" s="116" t="s">
        <v>2841</v>
      </c>
      <c r="B677" s="59" t="s">
        <v>2648</v>
      </c>
      <c r="C677" s="59" t="s">
        <v>875</v>
      </c>
      <c r="D677" s="116" t="s">
        <v>812</v>
      </c>
      <c r="E677" s="116" t="s">
        <v>212</v>
      </c>
      <c r="F677" s="117">
        <v>1.8722862</v>
      </c>
      <c r="G677" s="117">
        <f>VLOOKUP(B677, 'XTF Exchange Traded Funds'!$B$7:$G$1060, 6, FALSE)</f>
        <v>12.52691578</v>
      </c>
      <c r="H677" s="74">
        <f t="shared" si="39"/>
        <v>-0.85053893289605875</v>
      </c>
      <c r="I677" s="117">
        <v>0.66777354</v>
      </c>
      <c r="J677" s="117">
        <v>8.3021773621295996</v>
      </c>
      <c r="K677" s="74">
        <f t="shared" si="40"/>
        <v>-0.91956645698199002</v>
      </c>
      <c r="L677" s="74">
        <f t="shared" si="41"/>
        <v>0.35666210646641522</v>
      </c>
    </row>
    <row r="678" spans="1:12" x14ac:dyDescent="0.2">
      <c r="A678" s="116" t="s">
        <v>2531</v>
      </c>
      <c r="B678" s="59" t="s">
        <v>556</v>
      </c>
      <c r="C678" s="59" t="s">
        <v>876</v>
      </c>
      <c r="D678" s="116" t="s">
        <v>210</v>
      </c>
      <c r="E678" s="116" t="s">
        <v>998</v>
      </c>
      <c r="F678" s="117">
        <v>1.0303343599999999</v>
      </c>
      <c r="G678" s="117">
        <f>VLOOKUP(B678, 'XTF Exchange Traded Funds'!$B$7:$G$1060, 6, FALSE)</f>
        <v>0.25047503999999998</v>
      </c>
      <c r="H678" s="74">
        <f t="shared" si="39"/>
        <v>3.1135210917622764</v>
      </c>
      <c r="I678" s="117">
        <v>0.64194318000000006</v>
      </c>
      <c r="J678" s="117">
        <v>1.0719E-4</v>
      </c>
      <c r="K678" s="74" t="str">
        <f t="shared" si="40"/>
        <v/>
      </c>
      <c r="L678" s="74">
        <f t="shared" si="41"/>
        <v>0.62304355258034894</v>
      </c>
    </row>
    <row r="679" spans="1:12" x14ac:dyDescent="0.2">
      <c r="A679" s="116" t="s">
        <v>2594</v>
      </c>
      <c r="B679" s="59" t="s">
        <v>203</v>
      </c>
      <c r="C679" s="59" t="s">
        <v>876</v>
      </c>
      <c r="D679" s="116" t="s">
        <v>210</v>
      </c>
      <c r="E679" s="116" t="s">
        <v>212</v>
      </c>
      <c r="F679" s="117">
        <v>0.81535015</v>
      </c>
      <c r="G679" s="117">
        <f>VLOOKUP(B679, 'XTF Exchange Traded Funds'!$B$7:$G$1060, 6, FALSE)</f>
        <v>0.87280301000000005</v>
      </c>
      <c r="H679" s="74">
        <f t="shared" si="39"/>
        <v>-6.5825689579141144E-2</v>
      </c>
      <c r="I679" s="117">
        <v>0.63128361</v>
      </c>
      <c r="J679" s="117">
        <v>0.12451484</v>
      </c>
      <c r="K679" s="74">
        <f t="shared" si="40"/>
        <v>4.0699467629721884</v>
      </c>
      <c r="L679" s="74">
        <f t="shared" si="41"/>
        <v>0.77424847471972624</v>
      </c>
    </row>
    <row r="680" spans="1:12" x14ac:dyDescent="0.2">
      <c r="A680" s="59" t="s">
        <v>2424</v>
      </c>
      <c r="B680" s="59" t="s">
        <v>2425</v>
      </c>
      <c r="C680" s="59" t="s">
        <v>1897</v>
      </c>
      <c r="D680" s="116" t="s">
        <v>210</v>
      </c>
      <c r="E680" s="116" t="s">
        <v>998</v>
      </c>
      <c r="F680" s="117">
        <v>5.3806E-2</v>
      </c>
      <c r="G680" s="117">
        <f>VLOOKUP(B680, 'XTF Exchange Traded Funds'!$B$7:$G$1060, 6, FALSE)</f>
        <v>7.8554999999999996E-3</v>
      </c>
      <c r="H680" s="74">
        <f t="shared" si="39"/>
        <v>5.8494685252370955</v>
      </c>
      <c r="I680" s="117">
        <v>0.62906600000000001</v>
      </c>
      <c r="J680" s="117">
        <v>6.1037600000000006E-3</v>
      </c>
      <c r="K680" s="74" t="str">
        <f t="shared" si="40"/>
        <v/>
      </c>
      <c r="L680" s="74">
        <f t="shared" si="41"/>
        <v>11.691372709363268</v>
      </c>
    </row>
    <row r="681" spans="1:12" x14ac:dyDescent="0.2">
      <c r="A681" s="116" t="s">
        <v>1872</v>
      </c>
      <c r="B681" s="59" t="s">
        <v>26</v>
      </c>
      <c r="C681" s="59" t="s">
        <v>1861</v>
      </c>
      <c r="D681" s="116" t="s">
        <v>211</v>
      </c>
      <c r="E681" s="116" t="s">
        <v>212</v>
      </c>
      <c r="F681" s="117">
        <v>11.041297460000001</v>
      </c>
      <c r="G681" s="117">
        <f>VLOOKUP(B681, 'XTF Exchange Traded Funds'!$B$7:$G$1060, 6, FALSE)</f>
        <v>10.081557500000001</v>
      </c>
      <c r="H681" s="74">
        <f t="shared" si="39"/>
        <v>9.5197588269471334E-2</v>
      </c>
      <c r="I681" s="117">
        <v>0.59975293000000007</v>
      </c>
      <c r="J681" s="117">
        <v>21.382770309999998</v>
      </c>
      <c r="K681" s="74">
        <f t="shared" si="40"/>
        <v>-0.97195157964543466</v>
      </c>
      <c r="L681" s="74">
        <f t="shared" si="41"/>
        <v>5.4319062788840036E-2</v>
      </c>
    </row>
    <row r="682" spans="1:12" x14ac:dyDescent="0.2">
      <c r="A682" s="116" t="s">
        <v>2719</v>
      </c>
      <c r="B682" s="59" t="s">
        <v>990</v>
      </c>
      <c r="C682" s="59" t="s">
        <v>650</v>
      </c>
      <c r="D682" s="116" t="s">
        <v>210</v>
      </c>
      <c r="E682" s="116" t="s">
        <v>998</v>
      </c>
      <c r="F682" s="117">
        <v>1.2469970700000002</v>
      </c>
      <c r="G682" s="117">
        <f>VLOOKUP(B682, 'XTF Exchange Traded Funds'!$B$7:$G$1060, 6, FALSE)</f>
        <v>1.2342411200000001</v>
      </c>
      <c r="H682" s="74">
        <f t="shared" si="39"/>
        <v>1.0335055114676583E-2</v>
      </c>
      <c r="I682" s="117">
        <v>0.59509067000000004</v>
      </c>
      <c r="J682" s="117">
        <v>3.5413149700000002</v>
      </c>
      <c r="K682" s="74">
        <f t="shared" si="40"/>
        <v>-0.8319577120246946</v>
      </c>
      <c r="L682" s="74">
        <f t="shared" si="41"/>
        <v>0.47721898015365821</v>
      </c>
    </row>
    <row r="683" spans="1:12" x14ac:dyDescent="0.2">
      <c r="A683" s="116" t="s">
        <v>1763</v>
      </c>
      <c r="B683" s="59" t="s">
        <v>587</v>
      </c>
      <c r="C683" s="59" t="s">
        <v>875</v>
      </c>
      <c r="D683" s="116" t="s">
        <v>211</v>
      </c>
      <c r="E683" s="116" t="s">
        <v>212</v>
      </c>
      <c r="F683" s="117">
        <v>1.6669792160000001</v>
      </c>
      <c r="G683" s="117">
        <f>VLOOKUP(B683, 'XTF Exchange Traded Funds'!$B$7:$G$1060, 6, FALSE)</f>
        <v>1.2596809390000001</v>
      </c>
      <c r="H683" s="74">
        <f t="shared" si="39"/>
        <v>0.32333447652493219</v>
      </c>
      <c r="I683" s="117">
        <v>0.58441094999999998</v>
      </c>
      <c r="J683" s="117">
        <v>1.1792584699999999</v>
      </c>
      <c r="K683" s="74">
        <f t="shared" si="40"/>
        <v>-0.50442505619654354</v>
      </c>
      <c r="L683" s="74">
        <f t="shared" si="41"/>
        <v>0.35058082571798543</v>
      </c>
    </row>
    <row r="684" spans="1:12" x14ac:dyDescent="0.2">
      <c r="A684" s="116" t="s">
        <v>1004</v>
      </c>
      <c r="B684" s="59" t="s">
        <v>55</v>
      </c>
      <c r="C684" s="59" t="s">
        <v>483</v>
      </c>
      <c r="D684" s="116" t="s">
        <v>210</v>
      </c>
      <c r="E684" s="116" t="s">
        <v>998</v>
      </c>
      <c r="F684" s="117">
        <v>0.394459909</v>
      </c>
      <c r="G684" s="117">
        <f>VLOOKUP(B684, 'XTF Exchange Traded Funds'!$B$7:$G$1060, 6, FALSE)</f>
        <v>0.53322404000000001</v>
      </c>
      <c r="H684" s="74">
        <f t="shared" ref="H684:H747" si="42">IF(ISERROR(F684/G684-1),"",IF((F684/G684-1)&gt;10000%,"",F684/G684-1))</f>
        <v>-0.26023607450256747</v>
      </c>
      <c r="I684" s="117">
        <v>0.57265874999999999</v>
      </c>
      <c r="J684" s="117">
        <v>1.01657457</v>
      </c>
      <c r="K684" s="74">
        <f t="shared" ref="K684:K747" si="43">IF(ISERROR(I684/J684-1),"",IF((I684/J684-1)&gt;10000%,"",I684/J684-1))</f>
        <v>-0.43667806878151594</v>
      </c>
      <c r="L684" s="74">
        <f t="shared" si="41"/>
        <v>1.4517539981483898</v>
      </c>
    </row>
    <row r="685" spans="1:12" x14ac:dyDescent="0.2">
      <c r="A685" s="116" t="s">
        <v>1586</v>
      </c>
      <c r="B685" s="59" t="s">
        <v>1587</v>
      </c>
      <c r="C685" s="59" t="s">
        <v>148</v>
      </c>
      <c r="D685" s="116" t="s">
        <v>812</v>
      </c>
      <c r="E685" s="116" t="s">
        <v>212</v>
      </c>
      <c r="F685" s="117">
        <v>0.62093244999999997</v>
      </c>
      <c r="G685" s="117">
        <f>VLOOKUP(B685, 'XTF Exchange Traded Funds'!$B$7:$G$1060, 6, FALSE)</f>
        <v>0.32107901</v>
      </c>
      <c r="H685" s="74">
        <f t="shared" si="42"/>
        <v>0.93389300035527079</v>
      </c>
      <c r="I685" s="117">
        <v>0.57087443999999998</v>
      </c>
      <c r="J685" s="117">
        <v>15.3101500556317</v>
      </c>
      <c r="K685" s="74">
        <f t="shared" si="43"/>
        <v>-0.96271268159190848</v>
      </c>
      <c r="L685" s="74">
        <f t="shared" si="41"/>
        <v>0.91938251898415035</v>
      </c>
    </row>
    <row r="686" spans="1:12" x14ac:dyDescent="0.2">
      <c r="A686" s="116" t="s">
        <v>2263</v>
      </c>
      <c r="B686" s="59" t="s">
        <v>364</v>
      </c>
      <c r="C686" s="59" t="s">
        <v>872</v>
      </c>
      <c r="D686" s="116" t="s">
        <v>210</v>
      </c>
      <c r="E686" s="116" t="s">
        <v>212</v>
      </c>
      <c r="F686" s="117">
        <v>3.4745499999999998</v>
      </c>
      <c r="G686" s="117">
        <f>VLOOKUP(B686, 'XTF Exchange Traded Funds'!$B$7:$G$1060, 6, FALSE)</f>
        <v>4.0124264350000001</v>
      </c>
      <c r="H686" s="74">
        <f t="shared" si="42"/>
        <v>-0.13405265958477319</v>
      </c>
      <c r="I686" s="117">
        <v>0.56597415000000006</v>
      </c>
      <c r="J686" s="117">
        <v>3.8973523700000001</v>
      </c>
      <c r="K686" s="74">
        <f t="shared" si="43"/>
        <v>-0.85477983608651731</v>
      </c>
      <c r="L686" s="74">
        <f t="shared" si="41"/>
        <v>0.16289135283705805</v>
      </c>
    </row>
    <row r="687" spans="1:12" x14ac:dyDescent="0.2">
      <c r="A687" s="116" t="s">
        <v>1846</v>
      </c>
      <c r="B687" s="59" t="s">
        <v>9</v>
      </c>
      <c r="C687" s="59" t="s">
        <v>875</v>
      </c>
      <c r="D687" s="116" t="s">
        <v>812</v>
      </c>
      <c r="E687" s="116" t="s">
        <v>998</v>
      </c>
      <c r="F687" s="117">
        <v>0</v>
      </c>
      <c r="G687" s="117">
        <f>VLOOKUP(B687, 'XTF Exchange Traded Funds'!$B$7:$G$1060, 6, FALSE)</f>
        <v>0.12112235158997901</v>
      </c>
      <c r="H687" s="74">
        <f t="shared" si="42"/>
        <v>-1</v>
      </c>
      <c r="I687" s="117">
        <v>0.56301440167189998</v>
      </c>
      <c r="J687" s="117">
        <v>4.6829319902064848</v>
      </c>
      <c r="K687" s="74">
        <f t="shared" si="43"/>
        <v>-0.87977309880874976</v>
      </c>
      <c r="L687" s="74" t="str">
        <f t="shared" si="41"/>
        <v/>
      </c>
    </row>
    <row r="688" spans="1:12" x14ac:dyDescent="0.2">
      <c r="A688" s="116" t="s">
        <v>2028</v>
      </c>
      <c r="B688" s="59" t="s">
        <v>542</v>
      </c>
      <c r="C688" s="59" t="s">
        <v>871</v>
      </c>
      <c r="D688" s="116" t="s">
        <v>210</v>
      </c>
      <c r="E688" s="116" t="s">
        <v>998</v>
      </c>
      <c r="F688" s="117">
        <v>1.9526199099999999</v>
      </c>
      <c r="G688" s="117">
        <f>VLOOKUP(B688, 'XTF Exchange Traded Funds'!$B$7:$G$1060, 6, FALSE)</f>
        <v>1.4934064790000001</v>
      </c>
      <c r="H688" s="74">
        <f t="shared" si="42"/>
        <v>0.30749393246739731</v>
      </c>
      <c r="I688" s="117">
        <v>0.55481542000000006</v>
      </c>
      <c r="J688" s="117">
        <v>5.0123300000000004</v>
      </c>
      <c r="K688" s="74">
        <f t="shared" si="43"/>
        <v>-0.88930987784124349</v>
      </c>
      <c r="L688" s="74">
        <f t="shared" si="41"/>
        <v>0.28413897510652758</v>
      </c>
    </row>
    <row r="689" spans="1:12" x14ac:dyDescent="0.2">
      <c r="A689" s="116" t="s">
        <v>2914</v>
      </c>
      <c r="B689" s="59" t="s">
        <v>2915</v>
      </c>
      <c r="C689" s="59" t="s">
        <v>874</v>
      </c>
      <c r="D689" s="116" t="s">
        <v>210</v>
      </c>
      <c r="E689" s="116" t="s">
        <v>998</v>
      </c>
      <c r="F689" s="117">
        <v>1.1712959599999999</v>
      </c>
      <c r="G689" s="117">
        <f>VLOOKUP(B689, 'XTF Exchange Traded Funds'!$B$7:$G$1060, 6, FALSE)</f>
        <v>2.82555895</v>
      </c>
      <c r="H689" s="74">
        <f t="shared" si="42"/>
        <v>-0.58546398049844273</v>
      </c>
      <c r="I689" s="117">
        <v>0.55094916000000005</v>
      </c>
      <c r="J689" s="117">
        <v>0.82909721999999997</v>
      </c>
      <c r="K689" s="74">
        <f t="shared" si="43"/>
        <v>-0.33548304504024262</v>
      </c>
      <c r="L689" s="74">
        <f t="shared" si="41"/>
        <v>0.47037570248257332</v>
      </c>
    </row>
    <row r="690" spans="1:12" x14ac:dyDescent="0.2">
      <c r="A690" s="116" t="s">
        <v>2725</v>
      </c>
      <c r="B690" s="59" t="s">
        <v>2180</v>
      </c>
      <c r="C690" s="59" t="s">
        <v>1897</v>
      </c>
      <c r="D690" s="116" t="s">
        <v>210</v>
      </c>
      <c r="E690" s="116" t="s">
        <v>998</v>
      </c>
      <c r="F690" s="117">
        <v>0.63725953000000002</v>
      </c>
      <c r="G690" s="117">
        <f>VLOOKUP(B690, 'XTF Exchange Traded Funds'!$B$7:$G$1060, 6, FALSE)</f>
        <v>1.76345464</v>
      </c>
      <c r="H690" s="74">
        <f t="shared" si="42"/>
        <v>-0.63863004154164127</v>
      </c>
      <c r="I690" s="117">
        <v>0.54906747</v>
      </c>
      <c r="J690" s="117">
        <v>5.6395102999999995</v>
      </c>
      <c r="K690" s="74">
        <f t="shared" si="43"/>
        <v>-0.90263915822620278</v>
      </c>
      <c r="L690" s="74">
        <f t="shared" si="41"/>
        <v>0.86160731091773546</v>
      </c>
    </row>
    <row r="691" spans="1:12" x14ac:dyDescent="0.2">
      <c r="A691" s="116" t="s">
        <v>2511</v>
      </c>
      <c r="B691" s="59" t="s">
        <v>510</v>
      </c>
      <c r="C691" s="59" t="s">
        <v>876</v>
      </c>
      <c r="D691" s="116" t="s">
        <v>210</v>
      </c>
      <c r="E691" s="116" t="s">
        <v>998</v>
      </c>
      <c r="F691" s="117">
        <v>5.5110657249999999</v>
      </c>
      <c r="G691" s="117">
        <f>VLOOKUP(B691, 'XTF Exchange Traded Funds'!$B$7:$G$1060, 6, FALSE)</f>
        <v>7.7337738049999993</v>
      </c>
      <c r="H691" s="74">
        <f t="shared" si="42"/>
        <v>-0.28740277851971641</v>
      </c>
      <c r="I691" s="117">
        <v>0.54570104000000008</v>
      </c>
      <c r="J691" s="117">
        <v>10.7463151</v>
      </c>
      <c r="K691" s="74">
        <f t="shared" si="43"/>
        <v>-0.94921970601811223</v>
      </c>
      <c r="L691" s="74">
        <f t="shared" si="41"/>
        <v>9.9019149331593226E-2</v>
      </c>
    </row>
    <row r="692" spans="1:12" x14ac:dyDescent="0.2">
      <c r="A692" s="116" t="s">
        <v>2093</v>
      </c>
      <c r="B692" s="59" t="s">
        <v>147</v>
      </c>
      <c r="C692" s="59" t="s">
        <v>871</v>
      </c>
      <c r="D692" s="116" t="s">
        <v>210</v>
      </c>
      <c r="E692" s="116" t="s">
        <v>998</v>
      </c>
      <c r="F692" s="117">
        <v>1.67218943</v>
      </c>
      <c r="G692" s="117">
        <f>VLOOKUP(B692, 'XTF Exchange Traded Funds'!$B$7:$G$1060, 6, FALSE)</f>
        <v>3.3247843349999999</v>
      </c>
      <c r="H692" s="74">
        <f t="shared" si="42"/>
        <v>-0.49705326375703107</v>
      </c>
      <c r="I692" s="117">
        <v>0.53976607999999993</v>
      </c>
      <c r="J692" s="117">
        <v>3.48889739</v>
      </c>
      <c r="K692" s="74">
        <f t="shared" si="43"/>
        <v>-0.84529035403933162</v>
      </c>
      <c r="L692" s="74">
        <f t="shared" si="41"/>
        <v>0.32279003222738939</v>
      </c>
    </row>
    <row r="693" spans="1:12" x14ac:dyDescent="0.2">
      <c r="A693" s="116" t="s">
        <v>2580</v>
      </c>
      <c r="B693" s="59" t="s">
        <v>1600</v>
      </c>
      <c r="C693" s="59" t="s">
        <v>876</v>
      </c>
      <c r="D693" s="116" t="s">
        <v>210</v>
      </c>
      <c r="E693" s="116" t="s">
        <v>998</v>
      </c>
      <c r="F693" s="117">
        <v>0.33508021999999998</v>
      </c>
      <c r="G693" s="117">
        <f>VLOOKUP(B693, 'XTF Exchange Traded Funds'!$B$7:$G$1060, 6, FALSE)</f>
        <v>0.59794904000000004</v>
      </c>
      <c r="H693" s="74">
        <f t="shared" si="42"/>
        <v>-0.43961742960570693</v>
      </c>
      <c r="I693" s="117">
        <v>0.53974999999999995</v>
      </c>
      <c r="J693" s="117">
        <v>1.01413065</v>
      </c>
      <c r="K693" s="74">
        <f t="shared" si="43"/>
        <v>-0.46777074531767682</v>
      </c>
      <c r="L693" s="74">
        <f t="shared" si="41"/>
        <v>1.610808301367356</v>
      </c>
    </row>
    <row r="694" spans="1:12" x14ac:dyDescent="0.2">
      <c r="A694" s="116" t="s">
        <v>2105</v>
      </c>
      <c r="B694" s="59" t="s">
        <v>450</v>
      </c>
      <c r="C694" s="59" t="s">
        <v>871</v>
      </c>
      <c r="D694" s="116" t="s">
        <v>210</v>
      </c>
      <c r="E694" s="116" t="s">
        <v>998</v>
      </c>
      <c r="F694" s="117">
        <v>2.1806255099999996</v>
      </c>
      <c r="G694" s="117">
        <f>VLOOKUP(B694, 'XTF Exchange Traded Funds'!$B$7:$G$1060, 6, FALSE)</f>
        <v>3.7490401000000002</v>
      </c>
      <c r="H694" s="74">
        <f t="shared" si="42"/>
        <v>-0.41835097736084514</v>
      </c>
      <c r="I694" s="117">
        <v>0.53761694999999998</v>
      </c>
      <c r="J694" s="117">
        <v>0.72019506000000011</v>
      </c>
      <c r="K694" s="74">
        <f t="shared" si="43"/>
        <v>-0.25351202769982917</v>
      </c>
      <c r="L694" s="74">
        <f t="shared" si="41"/>
        <v>0.24654253907173637</v>
      </c>
    </row>
    <row r="695" spans="1:12" x14ac:dyDescent="0.2">
      <c r="A695" s="116" t="s">
        <v>1807</v>
      </c>
      <c r="B695" s="59" t="s">
        <v>917</v>
      </c>
      <c r="C695" s="59" t="s">
        <v>875</v>
      </c>
      <c r="D695" s="116" t="s">
        <v>211</v>
      </c>
      <c r="E695" s="116" t="s">
        <v>212</v>
      </c>
      <c r="F695" s="117">
        <v>1.3935344629999999</v>
      </c>
      <c r="G695" s="117">
        <f>VLOOKUP(B695, 'XTF Exchange Traded Funds'!$B$7:$G$1060, 6, FALSE)</f>
        <v>4.0571656870000004</v>
      </c>
      <c r="H695" s="74">
        <f t="shared" si="42"/>
        <v>-0.65652512849914579</v>
      </c>
      <c r="I695" s="117">
        <v>0.53048435999999999</v>
      </c>
      <c r="J695" s="117">
        <v>19.860633630415901</v>
      </c>
      <c r="K695" s="74">
        <f t="shared" si="43"/>
        <v>-0.97328965581502991</v>
      </c>
      <c r="L695" s="74">
        <f t="shared" si="41"/>
        <v>0.38067545086611898</v>
      </c>
    </row>
    <row r="696" spans="1:12" x14ac:dyDescent="0.2">
      <c r="A696" s="116" t="s">
        <v>1845</v>
      </c>
      <c r="B696" s="59" t="s">
        <v>13</v>
      </c>
      <c r="C696" s="59" t="s">
        <v>875</v>
      </c>
      <c r="D696" s="116" t="s">
        <v>812</v>
      </c>
      <c r="E696" s="116" t="s">
        <v>998</v>
      </c>
      <c r="F696" s="117">
        <v>7.9816693299999999</v>
      </c>
      <c r="G696" s="117">
        <f>VLOOKUP(B696, 'XTF Exchange Traded Funds'!$B$7:$G$1060, 6, FALSE)</f>
        <v>0.74889582999999993</v>
      </c>
      <c r="H696" s="74">
        <f t="shared" si="42"/>
        <v>9.6579166424254232</v>
      </c>
      <c r="I696" s="117">
        <v>0.52930524000000001</v>
      </c>
      <c r="J696" s="117">
        <v>1.4195598899999999</v>
      </c>
      <c r="K696" s="74">
        <f t="shared" si="43"/>
        <v>-0.62713426624078528</v>
      </c>
      <c r="L696" s="74">
        <f t="shared" si="41"/>
        <v>6.6315105038309077E-2</v>
      </c>
    </row>
    <row r="697" spans="1:12" x14ac:dyDescent="0.2">
      <c r="A697" s="116" t="s">
        <v>2074</v>
      </c>
      <c r="B697" s="59" t="s">
        <v>520</v>
      </c>
      <c r="C697" s="59" t="s">
        <v>871</v>
      </c>
      <c r="D697" s="116" t="s">
        <v>210</v>
      </c>
      <c r="E697" s="116" t="s">
        <v>998</v>
      </c>
      <c r="F697" s="117">
        <v>5.354520967</v>
      </c>
      <c r="G697" s="117">
        <f>VLOOKUP(B697, 'XTF Exchange Traded Funds'!$B$7:$G$1060, 6, FALSE)</f>
        <v>6.0443284E-2</v>
      </c>
      <c r="H697" s="74">
        <f t="shared" si="42"/>
        <v>87.587525571906383</v>
      </c>
      <c r="I697" s="117">
        <v>0.52318359999999997</v>
      </c>
      <c r="J697" s="117">
        <v>3.4979999999999997E-2</v>
      </c>
      <c r="K697" s="74">
        <f t="shared" si="43"/>
        <v>13.956649514008005</v>
      </c>
      <c r="L697" s="74">
        <f t="shared" si="41"/>
        <v>9.7708759238107207E-2</v>
      </c>
    </row>
    <row r="698" spans="1:12" x14ac:dyDescent="0.2">
      <c r="A698" s="116" t="s">
        <v>1950</v>
      </c>
      <c r="B698" s="59" t="s">
        <v>1951</v>
      </c>
      <c r="C698" s="59" t="s">
        <v>650</v>
      </c>
      <c r="D698" s="116" t="s">
        <v>211</v>
      </c>
      <c r="E698" s="116" t="s">
        <v>212</v>
      </c>
      <c r="F698" s="117">
        <v>2.2685086499999998</v>
      </c>
      <c r="G698" s="117">
        <f>VLOOKUP(B698, 'XTF Exchange Traded Funds'!$B$7:$G$1060, 6, FALSE)</f>
        <v>3.7754457799999996</v>
      </c>
      <c r="H698" s="74">
        <f t="shared" si="42"/>
        <v>-0.39914151011857468</v>
      </c>
      <c r="I698" s="117">
        <v>0.51535262000000004</v>
      </c>
      <c r="J698" s="117">
        <v>31.646471420000001</v>
      </c>
      <c r="K698" s="74">
        <f t="shared" si="43"/>
        <v>-0.98371532127040529</v>
      </c>
      <c r="L698" s="74">
        <f t="shared" si="41"/>
        <v>0.22717683708193048</v>
      </c>
    </row>
    <row r="699" spans="1:12" x14ac:dyDescent="0.2">
      <c r="A699" s="116" t="s">
        <v>2750</v>
      </c>
      <c r="B699" s="59" t="s">
        <v>1633</v>
      </c>
      <c r="C699" s="59" t="s">
        <v>650</v>
      </c>
      <c r="D699" s="116" t="s">
        <v>210</v>
      </c>
      <c r="E699" s="116" t="s">
        <v>998</v>
      </c>
      <c r="F699" s="117">
        <v>0.36750178000000006</v>
      </c>
      <c r="G699" s="117">
        <f>VLOOKUP(B699, 'XTF Exchange Traded Funds'!$B$7:$G$1060, 6, FALSE)</f>
        <v>0.71048370499999991</v>
      </c>
      <c r="H699" s="74">
        <f t="shared" si="42"/>
        <v>-0.48274425238225538</v>
      </c>
      <c r="I699" s="117">
        <v>0.51045954999999998</v>
      </c>
      <c r="J699" s="117">
        <v>5.5705930000000001E-2</v>
      </c>
      <c r="K699" s="74">
        <f t="shared" si="43"/>
        <v>8.16346877253463</v>
      </c>
      <c r="L699" s="74">
        <f t="shared" si="41"/>
        <v>1.3889988505633901</v>
      </c>
    </row>
    <row r="700" spans="1:12" x14ac:dyDescent="0.2">
      <c r="A700" s="116" t="s">
        <v>1914</v>
      </c>
      <c r="B700" s="59" t="s">
        <v>1915</v>
      </c>
      <c r="C700" s="59" t="s">
        <v>148</v>
      </c>
      <c r="D700" s="116" t="s">
        <v>812</v>
      </c>
      <c r="E700" s="116" t="s">
        <v>212</v>
      </c>
      <c r="F700" s="117">
        <v>0.62331064000000003</v>
      </c>
      <c r="G700" s="117">
        <f>VLOOKUP(B700, 'XTF Exchange Traded Funds'!$B$7:$G$1060, 6, FALSE)</f>
        <v>1.3527828100000001</v>
      </c>
      <c r="H700" s="74">
        <f t="shared" si="42"/>
        <v>-0.53923820188105442</v>
      </c>
      <c r="I700" s="117">
        <v>0.50638844999999999</v>
      </c>
      <c r="J700" s="117">
        <v>5.5605898315032007</v>
      </c>
      <c r="K700" s="74">
        <f t="shared" si="43"/>
        <v>-0.90893260151448585</v>
      </c>
      <c r="L700" s="74">
        <f t="shared" si="41"/>
        <v>0.81241746490963151</v>
      </c>
    </row>
    <row r="701" spans="1:12" x14ac:dyDescent="0.2">
      <c r="A701" s="116" t="s">
        <v>2564</v>
      </c>
      <c r="B701" s="59" t="s">
        <v>219</v>
      </c>
      <c r="C701" s="59" t="s">
        <v>876</v>
      </c>
      <c r="D701" s="116" t="s">
        <v>210</v>
      </c>
      <c r="E701" s="116" t="s">
        <v>212</v>
      </c>
      <c r="F701" s="117">
        <v>0.61981259900000008</v>
      </c>
      <c r="G701" s="117">
        <f>VLOOKUP(B701, 'XTF Exchange Traded Funds'!$B$7:$G$1060, 6, FALSE)</f>
        <v>2.2046806869999998</v>
      </c>
      <c r="H701" s="74">
        <f t="shared" si="42"/>
        <v>-0.71886513876827907</v>
      </c>
      <c r="I701" s="117">
        <v>0.50630436999999995</v>
      </c>
      <c r="J701" s="117">
        <v>6.5462678899999993</v>
      </c>
      <c r="K701" s="74">
        <f t="shared" si="43"/>
        <v>-0.92265755411974137</v>
      </c>
      <c r="L701" s="74">
        <f t="shared" si="41"/>
        <v>0.81686685752575339</v>
      </c>
    </row>
    <row r="702" spans="1:12" x14ac:dyDescent="0.2">
      <c r="A702" s="116" t="s">
        <v>2327</v>
      </c>
      <c r="B702" s="59" t="s">
        <v>2022</v>
      </c>
      <c r="C702" s="59" t="s">
        <v>1897</v>
      </c>
      <c r="D702" s="116" t="s">
        <v>210</v>
      </c>
      <c r="E702" s="116" t="s">
        <v>998</v>
      </c>
      <c r="F702" s="117">
        <v>1.05278794</v>
      </c>
      <c r="G702" s="117">
        <f>VLOOKUP(B702, 'XTF Exchange Traded Funds'!$B$7:$G$1060, 6, FALSE)</f>
        <v>1.8090122799999999</v>
      </c>
      <c r="H702" s="74">
        <f t="shared" si="42"/>
        <v>-0.4180316233121425</v>
      </c>
      <c r="I702" s="117">
        <v>0.48591015999999998</v>
      </c>
      <c r="J702" s="117">
        <v>10.537436307925049</v>
      </c>
      <c r="K702" s="74">
        <f t="shared" si="43"/>
        <v>-0.95388725057967338</v>
      </c>
      <c r="L702" s="74">
        <f t="shared" si="41"/>
        <v>0.46154609255877305</v>
      </c>
    </row>
    <row r="703" spans="1:12" x14ac:dyDescent="0.2">
      <c r="A703" s="116" t="s">
        <v>1838</v>
      </c>
      <c r="B703" s="59" t="s">
        <v>5</v>
      </c>
      <c r="C703" s="59" t="s">
        <v>875</v>
      </c>
      <c r="D703" s="116" t="s">
        <v>812</v>
      </c>
      <c r="E703" s="116" t="s">
        <v>998</v>
      </c>
      <c r="F703" s="117">
        <v>4.2767241399999998</v>
      </c>
      <c r="G703" s="117">
        <f>VLOOKUP(B703, 'XTF Exchange Traded Funds'!$B$7:$G$1060, 6, FALSE)</f>
        <v>0.17987166800000001</v>
      </c>
      <c r="H703" s="74">
        <f t="shared" si="42"/>
        <v>22.776530164828401</v>
      </c>
      <c r="I703" s="117">
        <v>0.47972755</v>
      </c>
      <c r="J703" s="117">
        <v>0.25813907999999997</v>
      </c>
      <c r="K703" s="74">
        <f t="shared" si="43"/>
        <v>0.85840729733754406</v>
      </c>
      <c r="L703" s="74">
        <f t="shared" si="41"/>
        <v>0.11217173104833458</v>
      </c>
    </row>
    <row r="704" spans="1:12" x14ac:dyDescent="0.2">
      <c r="A704" s="116" t="s">
        <v>1613</v>
      </c>
      <c r="B704" s="59" t="s">
        <v>1517</v>
      </c>
      <c r="C704" s="59" t="s">
        <v>148</v>
      </c>
      <c r="D704" s="116" t="s">
        <v>812</v>
      </c>
      <c r="E704" s="116" t="s">
        <v>212</v>
      </c>
      <c r="F704" s="117">
        <v>3.872391E-2</v>
      </c>
      <c r="G704" s="117">
        <f>VLOOKUP(B704, 'XTF Exchange Traded Funds'!$B$7:$G$1060, 6, FALSE)</f>
        <v>0.31456060999999996</v>
      </c>
      <c r="H704" s="74">
        <f t="shared" si="42"/>
        <v>-0.87689523491196175</v>
      </c>
      <c r="I704" s="117">
        <v>0.46978126473684201</v>
      </c>
      <c r="J704" s="117">
        <v>2.8482099999999999E-3</v>
      </c>
      <c r="K704" s="74" t="str">
        <f t="shared" si="43"/>
        <v/>
      </c>
      <c r="L704" s="74">
        <f t="shared" si="41"/>
        <v>12.131555536020045</v>
      </c>
    </row>
    <row r="705" spans="1:12" x14ac:dyDescent="0.2">
      <c r="A705" s="116" t="s">
        <v>2236</v>
      </c>
      <c r="B705" s="59" t="s">
        <v>462</v>
      </c>
      <c r="C705" s="59" t="s">
        <v>871</v>
      </c>
      <c r="D705" s="116" t="s">
        <v>210</v>
      </c>
      <c r="E705" s="116" t="s">
        <v>998</v>
      </c>
      <c r="F705" s="117">
        <v>15.291399557</v>
      </c>
      <c r="G705" s="117">
        <f>VLOOKUP(B705, 'XTF Exchange Traded Funds'!$B$7:$G$1060, 6, FALSE)</f>
        <v>21.430578676</v>
      </c>
      <c r="H705" s="74">
        <f t="shared" si="42"/>
        <v>-0.28646819163475212</v>
      </c>
      <c r="I705" s="117">
        <v>0.46853154999999996</v>
      </c>
      <c r="J705" s="117">
        <v>4.8698887000000006</v>
      </c>
      <c r="K705" s="74">
        <f t="shared" si="43"/>
        <v>-0.90379009072630345</v>
      </c>
      <c r="L705" s="74">
        <f t="shared" ref="L705:L768" si="44">IF(ISERROR(I705/F705),"",IF(I705/F705&gt;10000%,"",I705/F705))</f>
        <v>3.0640200607767034E-2</v>
      </c>
    </row>
    <row r="706" spans="1:12" x14ac:dyDescent="0.2">
      <c r="A706" s="116" t="s">
        <v>1778</v>
      </c>
      <c r="B706" s="59" t="s">
        <v>318</v>
      </c>
      <c r="C706" s="59" t="s">
        <v>875</v>
      </c>
      <c r="D706" s="116" t="s">
        <v>211</v>
      </c>
      <c r="E706" s="116" t="s">
        <v>998</v>
      </c>
      <c r="F706" s="117">
        <v>1.9920734600000001</v>
      </c>
      <c r="G706" s="117">
        <f>VLOOKUP(B706, 'XTF Exchange Traded Funds'!$B$7:$G$1060, 6, FALSE)</f>
        <v>1.8224681299999999</v>
      </c>
      <c r="H706" s="74">
        <f t="shared" si="42"/>
        <v>9.3063536864153695E-2</v>
      </c>
      <c r="I706" s="117">
        <v>0.4662944</v>
      </c>
      <c r="J706" s="117">
        <v>2.0629848700000002</v>
      </c>
      <c r="K706" s="74">
        <f t="shared" si="43"/>
        <v>-0.77397100348099013</v>
      </c>
      <c r="L706" s="74">
        <f t="shared" si="44"/>
        <v>0.23407490203699616</v>
      </c>
    </row>
    <row r="707" spans="1:12" x14ac:dyDescent="0.2">
      <c r="A707" s="116" t="s">
        <v>2627</v>
      </c>
      <c r="B707" s="59" t="s">
        <v>36</v>
      </c>
      <c r="C707" s="59" t="s">
        <v>874</v>
      </c>
      <c r="D707" s="116" t="s">
        <v>210</v>
      </c>
      <c r="E707" s="116" t="s">
        <v>998</v>
      </c>
      <c r="F707" s="117">
        <v>0.30254744</v>
      </c>
      <c r="G707" s="117">
        <f>VLOOKUP(B707, 'XTF Exchange Traded Funds'!$B$7:$G$1060, 6, FALSE)</f>
        <v>0.40618272</v>
      </c>
      <c r="H707" s="74">
        <f t="shared" si="42"/>
        <v>-0.25514448275889234</v>
      </c>
      <c r="I707" s="117">
        <v>0.45827203999999999</v>
      </c>
      <c r="J707" s="117">
        <v>0.13367179000000001</v>
      </c>
      <c r="K707" s="74">
        <f t="shared" si="43"/>
        <v>2.4283377218184925</v>
      </c>
      <c r="L707" s="74">
        <f t="shared" si="44"/>
        <v>1.5147113457644856</v>
      </c>
    </row>
    <row r="708" spans="1:12" x14ac:dyDescent="0.2">
      <c r="A708" s="116" t="s">
        <v>2745</v>
      </c>
      <c r="B708" s="59" t="s">
        <v>295</v>
      </c>
      <c r="C708" s="59" t="s">
        <v>650</v>
      </c>
      <c r="D708" s="116" t="s">
        <v>210</v>
      </c>
      <c r="E708" s="116" t="s">
        <v>998</v>
      </c>
      <c r="F708" s="117">
        <v>0.41385155000000001</v>
      </c>
      <c r="G708" s="117">
        <f>VLOOKUP(B708, 'XTF Exchange Traded Funds'!$B$7:$G$1060, 6, FALSE)</f>
        <v>0.16547597</v>
      </c>
      <c r="H708" s="74">
        <f t="shared" si="42"/>
        <v>1.5009767279200723</v>
      </c>
      <c r="I708" s="117">
        <v>0.45803599</v>
      </c>
      <c r="J708" s="117">
        <v>9.1131690000000001E-2</v>
      </c>
      <c r="K708" s="74">
        <f t="shared" si="43"/>
        <v>4.0260890585920217</v>
      </c>
      <c r="L708" s="74">
        <f t="shared" si="44"/>
        <v>1.1067639833655329</v>
      </c>
    </row>
    <row r="709" spans="1:12" x14ac:dyDescent="0.2">
      <c r="A709" s="116" t="s">
        <v>2297</v>
      </c>
      <c r="B709" s="59" t="s">
        <v>1337</v>
      </c>
      <c r="C709" s="59" t="s">
        <v>650</v>
      </c>
      <c r="D709" s="116" t="s">
        <v>210</v>
      </c>
      <c r="E709" s="116" t="s">
        <v>998</v>
      </c>
      <c r="F709" s="117">
        <v>0.31512083000000002</v>
      </c>
      <c r="G709" s="117">
        <f>VLOOKUP(B709, 'XTF Exchange Traded Funds'!$B$7:$G$1060, 6, FALSE)</f>
        <v>1.00377432</v>
      </c>
      <c r="H709" s="74">
        <f t="shared" si="42"/>
        <v>-0.68606406467939918</v>
      </c>
      <c r="I709" s="117">
        <v>0.45253370000000004</v>
      </c>
      <c r="J709" s="117">
        <v>1.13422442</v>
      </c>
      <c r="K709" s="74">
        <f t="shared" si="43"/>
        <v>-0.60101925860492411</v>
      </c>
      <c r="L709" s="74">
        <f t="shared" si="44"/>
        <v>1.4360640646954377</v>
      </c>
    </row>
    <row r="710" spans="1:12" x14ac:dyDescent="0.2">
      <c r="A710" s="116" t="s">
        <v>1759</v>
      </c>
      <c r="B710" s="59" t="s">
        <v>910</v>
      </c>
      <c r="C710" s="59" t="s">
        <v>875</v>
      </c>
      <c r="D710" s="116" t="s">
        <v>211</v>
      </c>
      <c r="E710" s="116" t="s">
        <v>212</v>
      </c>
      <c r="F710" s="117">
        <v>4.0705668719999997</v>
      </c>
      <c r="G710" s="117">
        <f>VLOOKUP(B710, 'XTF Exchange Traded Funds'!$B$7:$G$1060, 6, FALSE)</f>
        <v>5.5989049260000003</v>
      </c>
      <c r="H710" s="74">
        <f t="shared" si="42"/>
        <v>-0.27297088880769482</v>
      </c>
      <c r="I710" s="117">
        <v>0.45014989</v>
      </c>
      <c r="J710" s="117">
        <v>0.83327638999999998</v>
      </c>
      <c r="K710" s="74">
        <f t="shared" si="43"/>
        <v>-0.45978321790684595</v>
      </c>
      <c r="L710" s="74">
        <f t="shared" si="44"/>
        <v>0.11058653601699141</v>
      </c>
    </row>
    <row r="711" spans="1:12" x14ac:dyDescent="0.2">
      <c r="A711" s="116" t="s">
        <v>2956</v>
      </c>
      <c r="B711" s="59" t="s">
        <v>2957</v>
      </c>
      <c r="C711" s="59" t="s">
        <v>148</v>
      </c>
      <c r="D711" s="116" t="s">
        <v>812</v>
      </c>
      <c r="E711" s="116" t="s">
        <v>998</v>
      </c>
      <c r="F711" s="117">
        <v>6.2265319999999999E-2</v>
      </c>
      <c r="G711" s="117">
        <f>VLOOKUP(B711, 'XTF Exchange Traded Funds'!$B$7:$G$1060, 6, FALSE)</f>
        <v>0.48383241999999999</v>
      </c>
      <c r="H711" s="74">
        <f t="shared" si="42"/>
        <v>-0.87130808638247104</v>
      </c>
      <c r="I711" s="117">
        <v>0.44309113</v>
      </c>
      <c r="J711" s="117">
        <v>3.9147472799999998</v>
      </c>
      <c r="K711" s="74">
        <f t="shared" si="43"/>
        <v>-0.88681488272213582</v>
      </c>
      <c r="L711" s="74">
        <f t="shared" si="44"/>
        <v>7.1161784762368523</v>
      </c>
    </row>
    <row r="712" spans="1:12" x14ac:dyDescent="0.2">
      <c r="A712" s="116" t="s">
        <v>2466</v>
      </c>
      <c r="B712" s="59" t="s">
        <v>2467</v>
      </c>
      <c r="C712" s="59" t="s">
        <v>951</v>
      </c>
      <c r="D712" s="116" t="s">
        <v>211</v>
      </c>
      <c r="E712" s="116" t="s">
        <v>212</v>
      </c>
      <c r="F712" s="117">
        <v>1.3181196499999999</v>
      </c>
      <c r="G712" s="117">
        <f>VLOOKUP(B712, 'XTF Exchange Traded Funds'!$B$7:$G$1060, 6, FALSE)</f>
        <v>0.12888849999999999</v>
      </c>
      <c r="H712" s="74">
        <f t="shared" si="42"/>
        <v>9.2268212447192735</v>
      </c>
      <c r="I712" s="117">
        <v>0.43897315000000003</v>
      </c>
      <c r="J712" s="117">
        <v>0</v>
      </c>
      <c r="K712" s="74" t="str">
        <f t="shared" si="43"/>
        <v/>
      </c>
      <c r="L712" s="74">
        <f t="shared" si="44"/>
        <v>0.33302982016844984</v>
      </c>
    </row>
    <row r="713" spans="1:12" x14ac:dyDescent="0.2">
      <c r="A713" s="116" t="s">
        <v>1626</v>
      </c>
      <c r="B713" s="59" t="s">
        <v>1095</v>
      </c>
      <c r="C713" s="59" t="s">
        <v>148</v>
      </c>
      <c r="D713" s="116" t="s">
        <v>812</v>
      </c>
      <c r="E713" s="116" t="s">
        <v>212</v>
      </c>
      <c r="F713" s="117">
        <v>0.68676393999999996</v>
      </c>
      <c r="G713" s="117">
        <f>VLOOKUP(B713, 'XTF Exchange Traded Funds'!$B$7:$G$1060, 6, FALSE)</f>
        <v>1.6073638400000001</v>
      </c>
      <c r="H713" s="74">
        <f t="shared" si="42"/>
        <v>-0.57273896369349708</v>
      </c>
      <c r="I713" s="117">
        <v>0.43247244000000001</v>
      </c>
      <c r="J713" s="117">
        <v>0.64904287999999999</v>
      </c>
      <c r="K713" s="74">
        <f t="shared" si="43"/>
        <v>-0.33367662857652791</v>
      </c>
      <c r="L713" s="74">
        <f t="shared" si="44"/>
        <v>0.62972502604024327</v>
      </c>
    </row>
    <row r="714" spans="1:12" x14ac:dyDescent="0.2">
      <c r="A714" s="116" t="s">
        <v>2272</v>
      </c>
      <c r="B714" s="59" t="s">
        <v>340</v>
      </c>
      <c r="C714" s="59" t="s">
        <v>650</v>
      </c>
      <c r="D714" s="116" t="s">
        <v>210</v>
      </c>
      <c r="E714" s="116" t="s">
        <v>212</v>
      </c>
      <c r="F714" s="117">
        <v>0.78042701999999997</v>
      </c>
      <c r="G714" s="117">
        <f>VLOOKUP(B714, 'XTF Exchange Traded Funds'!$B$7:$G$1060, 6, FALSE)</f>
        <v>6.6835418150000008</v>
      </c>
      <c r="H714" s="74">
        <f t="shared" si="42"/>
        <v>-0.88323151981357062</v>
      </c>
      <c r="I714" s="117">
        <v>0.42065595</v>
      </c>
      <c r="J714" s="117">
        <v>5.1588987300000007</v>
      </c>
      <c r="K714" s="74">
        <f t="shared" si="43"/>
        <v>-0.91846012646966613</v>
      </c>
      <c r="L714" s="74">
        <f t="shared" si="44"/>
        <v>0.53900741417179532</v>
      </c>
    </row>
    <row r="715" spans="1:12" x14ac:dyDescent="0.2">
      <c r="A715" s="116" t="s">
        <v>2003</v>
      </c>
      <c r="B715" s="59" t="s">
        <v>2004</v>
      </c>
      <c r="C715" s="59" t="s">
        <v>951</v>
      </c>
      <c r="D715" s="116" t="s">
        <v>211</v>
      </c>
      <c r="E715" s="116" t="s">
        <v>998</v>
      </c>
      <c r="F715" s="117">
        <v>1.2692808899999999</v>
      </c>
      <c r="G715" s="117">
        <f>VLOOKUP(B715, 'XTF Exchange Traded Funds'!$B$7:$G$1060, 6, FALSE)</f>
        <v>1.3947307799999999</v>
      </c>
      <c r="H715" s="74">
        <f t="shared" si="42"/>
        <v>-8.994559509183564E-2</v>
      </c>
      <c r="I715" s="117">
        <v>0.41551059999999995</v>
      </c>
      <c r="J715" s="117">
        <v>14.61397601</v>
      </c>
      <c r="K715" s="74">
        <f t="shared" si="43"/>
        <v>-0.97156758710184854</v>
      </c>
      <c r="L715" s="74">
        <f t="shared" si="44"/>
        <v>0.32735906076707733</v>
      </c>
    </row>
    <row r="716" spans="1:12" x14ac:dyDescent="0.2">
      <c r="A716" s="116" t="s">
        <v>2562</v>
      </c>
      <c r="B716" s="59" t="s">
        <v>208</v>
      </c>
      <c r="C716" s="59" t="s">
        <v>876</v>
      </c>
      <c r="D716" s="116" t="s">
        <v>211</v>
      </c>
      <c r="E716" s="116" t="s">
        <v>998</v>
      </c>
      <c r="F716" s="117">
        <v>2.8938916899999998</v>
      </c>
      <c r="G716" s="117">
        <f>VLOOKUP(B716, 'XTF Exchange Traded Funds'!$B$7:$G$1060, 6, FALSE)</f>
        <v>2.9959646699999998</v>
      </c>
      <c r="H716" s="74">
        <f t="shared" si="42"/>
        <v>-3.4070154772552819E-2</v>
      </c>
      <c r="I716" s="117">
        <v>0.41308664</v>
      </c>
      <c r="J716" s="117">
        <v>0.76609806999999996</v>
      </c>
      <c r="K716" s="74">
        <f t="shared" si="43"/>
        <v>-0.4607914362713379</v>
      </c>
      <c r="L716" s="74">
        <f t="shared" si="44"/>
        <v>0.14274433332368427</v>
      </c>
    </row>
    <row r="717" spans="1:12" x14ac:dyDescent="0.2">
      <c r="A717" s="116" t="s">
        <v>2363</v>
      </c>
      <c r="B717" s="59" t="s">
        <v>313</v>
      </c>
      <c r="C717" s="59" t="s">
        <v>870</v>
      </c>
      <c r="D717" s="116" t="s">
        <v>210</v>
      </c>
      <c r="E717" s="116" t="s">
        <v>2912</v>
      </c>
      <c r="F717" s="117">
        <v>1.476362462</v>
      </c>
      <c r="G717" s="117">
        <f>VLOOKUP(B717, 'XTF Exchange Traded Funds'!$B$7:$G$1060, 6, FALSE)</f>
        <v>2.2043917799999999</v>
      </c>
      <c r="H717" s="74">
        <f t="shared" si="42"/>
        <v>-0.33026312500584631</v>
      </c>
      <c r="I717" s="117">
        <v>0.41303981000000001</v>
      </c>
      <c r="J717" s="117">
        <v>0.34786621000000001</v>
      </c>
      <c r="K717" s="74">
        <f t="shared" si="43"/>
        <v>0.18735248818791561</v>
      </c>
      <c r="L717" s="74">
        <f t="shared" si="44"/>
        <v>0.27976856675186856</v>
      </c>
    </row>
    <row r="718" spans="1:12" x14ac:dyDescent="0.2">
      <c r="A718" s="116" t="s">
        <v>2012</v>
      </c>
      <c r="B718" s="59" t="s">
        <v>1550</v>
      </c>
      <c r="C718" s="59" t="s">
        <v>951</v>
      </c>
      <c r="D718" s="116" t="s">
        <v>211</v>
      </c>
      <c r="E718" s="116" t="s">
        <v>212</v>
      </c>
      <c r="F718" s="117">
        <v>0.25744925000000002</v>
      </c>
      <c r="G718" s="117">
        <f>VLOOKUP(B718, 'XTF Exchange Traded Funds'!$B$7:$G$1060, 6, FALSE)</f>
        <v>2.7336016000000001</v>
      </c>
      <c r="H718" s="74">
        <f t="shared" si="42"/>
        <v>-0.90582049337401616</v>
      </c>
      <c r="I718" s="117">
        <v>0.39551526000000004</v>
      </c>
      <c r="J718" s="117">
        <v>2.3714342599999996</v>
      </c>
      <c r="K718" s="74">
        <f t="shared" si="43"/>
        <v>-0.83321685670510637</v>
      </c>
      <c r="L718" s="74">
        <f t="shared" si="44"/>
        <v>1.5362843744932253</v>
      </c>
    </row>
    <row r="719" spans="1:12" x14ac:dyDescent="0.2">
      <c r="A719" s="116" t="s">
        <v>2176</v>
      </c>
      <c r="B719" s="59" t="s">
        <v>2177</v>
      </c>
      <c r="C719" s="59" t="s">
        <v>148</v>
      </c>
      <c r="D719" s="116" t="s">
        <v>812</v>
      </c>
      <c r="E719" s="116" t="s">
        <v>212</v>
      </c>
      <c r="F719" s="117">
        <v>0.40817759999999997</v>
      </c>
      <c r="G719" s="117">
        <f>VLOOKUP(B719, 'XTF Exchange Traded Funds'!$B$7:$G$1060, 6, FALSE)</f>
        <v>0.10576110000000001</v>
      </c>
      <c r="H719" s="74">
        <f t="shared" si="42"/>
        <v>2.8594303576645848</v>
      </c>
      <c r="I719" s="117">
        <v>0.37789116758241803</v>
      </c>
      <c r="J719" s="117">
        <v>0</v>
      </c>
      <c r="K719" s="74" t="str">
        <f t="shared" si="43"/>
        <v/>
      </c>
      <c r="L719" s="74">
        <f t="shared" si="44"/>
        <v>0.92580084645119687</v>
      </c>
    </row>
    <row r="720" spans="1:12" x14ac:dyDescent="0.2">
      <c r="A720" s="116" t="s">
        <v>2041</v>
      </c>
      <c r="B720" s="59" t="s">
        <v>461</v>
      </c>
      <c r="C720" s="59" t="s">
        <v>871</v>
      </c>
      <c r="D720" s="116" t="s">
        <v>210</v>
      </c>
      <c r="E720" s="116" t="s">
        <v>998</v>
      </c>
      <c r="F720" s="117">
        <v>4.3008404310000001</v>
      </c>
      <c r="G720" s="117">
        <f>VLOOKUP(B720, 'XTF Exchange Traded Funds'!$B$7:$G$1060, 6, FALSE)</f>
        <v>17.487835585999999</v>
      </c>
      <c r="H720" s="74">
        <f t="shared" si="42"/>
        <v>-0.754066739142775</v>
      </c>
      <c r="I720" s="117">
        <v>0.37317929999999999</v>
      </c>
      <c r="J720" s="117">
        <v>4.6356481</v>
      </c>
      <c r="K720" s="74">
        <f t="shared" si="43"/>
        <v>-0.91949792306279676</v>
      </c>
      <c r="L720" s="74">
        <f t="shared" si="44"/>
        <v>8.676892481529036E-2</v>
      </c>
    </row>
    <row r="721" spans="1:12" x14ac:dyDescent="0.2">
      <c r="A721" s="116" t="s">
        <v>1833</v>
      </c>
      <c r="B721" s="59" t="s">
        <v>1449</v>
      </c>
      <c r="C721" s="59" t="s">
        <v>954</v>
      </c>
      <c r="D721" s="116" t="s">
        <v>210</v>
      </c>
      <c r="E721" s="116" t="s">
        <v>998</v>
      </c>
      <c r="F721" s="117">
        <v>5.8836222899999999</v>
      </c>
      <c r="G721" s="117">
        <f>VLOOKUP(B721, 'XTF Exchange Traded Funds'!$B$7:$G$1060, 6, FALSE)</f>
        <v>1.5527609899999999</v>
      </c>
      <c r="H721" s="74">
        <f t="shared" si="42"/>
        <v>2.7891358218627067</v>
      </c>
      <c r="I721" s="117">
        <v>0.37207684000000002</v>
      </c>
      <c r="J721" s="117">
        <v>11.44446484</v>
      </c>
      <c r="K721" s="74">
        <f t="shared" si="43"/>
        <v>-0.96748848939624166</v>
      </c>
      <c r="L721" s="74">
        <f t="shared" si="44"/>
        <v>6.3239416410600352E-2</v>
      </c>
    </row>
    <row r="722" spans="1:12" x14ac:dyDescent="0.2">
      <c r="A722" s="116" t="s">
        <v>2447</v>
      </c>
      <c r="B722" s="59" t="s">
        <v>2441</v>
      </c>
      <c r="C722" s="59" t="s">
        <v>872</v>
      </c>
      <c r="D722" s="116" t="s">
        <v>210</v>
      </c>
      <c r="E722" s="116" t="s">
        <v>998</v>
      </c>
      <c r="F722" s="117">
        <v>0.45603466999999998</v>
      </c>
      <c r="G722" s="117">
        <f>VLOOKUP(B722, 'XTF Exchange Traded Funds'!$B$7:$G$1060, 6, FALSE)</f>
        <v>0.33104328000000005</v>
      </c>
      <c r="H722" s="74">
        <f t="shared" si="42"/>
        <v>0.37756812341878643</v>
      </c>
      <c r="I722" s="117">
        <v>0.37159806000000001</v>
      </c>
      <c r="J722" s="117">
        <v>0.62244656000000009</v>
      </c>
      <c r="K722" s="74">
        <f t="shared" si="43"/>
        <v>-0.40300407475944611</v>
      </c>
      <c r="L722" s="74">
        <f t="shared" si="44"/>
        <v>0.81484607299703782</v>
      </c>
    </row>
    <row r="723" spans="1:12" x14ac:dyDescent="0.2">
      <c r="A723" s="116" t="s">
        <v>2178</v>
      </c>
      <c r="B723" s="59" t="s">
        <v>2179</v>
      </c>
      <c r="C723" s="116" t="s">
        <v>650</v>
      </c>
      <c r="D723" s="116" t="s">
        <v>211</v>
      </c>
      <c r="E723" s="116" t="s">
        <v>998</v>
      </c>
      <c r="F723" s="117">
        <v>0.43959734</v>
      </c>
      <c r="G723" s="117">
        <f>VLOOKUP(B723, 'XTF Exchange Traded Funds'!$B$7:$G$1060, 6, FALSE)</f>
        <v>0.45910632000000001</v>
      </c>
      <c r="H723" s="74">
        <f t="shared" si="42"/>
        <v>-4.2493381489498994E-2</v>
      </c>
      <c r="I723" s="117">
        <v>0.36669159000000001</v>
      </c>
      <c r="J723" s="117">
        <v>2.6675671599999999</v>
      </c>
      <c r="K723" s="74">
        <f t="shared" si="43"/>
        <v>-0.86253707291853154</v>
      </c>
      <c r="L723" s="74">
        <f t="shared" si="44"/>
        <v>0.83415334132822549</v>
      </c>
    </row>
    <row r="724" spans="1:12" x14ac:dyDescent="0.2">
      <c r="A724" s="116" t="s">
        <v>2681</v>
      </c>
      <c r="B724" s="59" t="s">
        <v>2682</v>
      </c>
      <c r="C724" s="59" t="s">
        <v>875</v>
      </c>
      <c r="D724" s="116" t="s">
        <v>211</v>
      </c>
      <c r="E724" s="116" t="s">
        <v>998</v>
      </c>
      <c r="F724" s="117">
        <v>1.2413687499999999</v>
      </c>
      <c r="G724" s="117">
        <f>VLOOKUP(B724, 'XTF Exchange Traded Funds'!$B$7:$G$1060, 6, FALSE)</f>
        <v>0.20051354000000002</v>
      </c>
      <c r="H724" s="74">
        <f t="shared" si="42"/>
        <v>5.1909472547340183</v>
      </c>
      <c r="I724" s="117">
        <v>0.36357533000000003</v>
      </c>
      <c r="J724" s="117">
        <v>0</v>
      </c>
      <c r="K724" s="74" t="str">
        <f t="shared" si="43"/>
        <v/>
      </c>
      <c r="L724" s="74">
        <f t="shared" si="44"/>
        <v>0.29288261848060865</v>
      </c>
    </row>
    <row r="725" spans="1:12" x14ac:dyDescent="0.2">
      <c r="A725" s="116" t="s">
        <v>2068</v>
      </c>
      <c r="B725" s="116" t="s">
        <v>213</v>
      </c>
      <c r="C725" s="116" t="s">
        <v>871</v>
      </c>
      <c r="D725" s="116" t="s">
        <v>210</v>
      </c>
      <c r="E725" s="116" t="s">
        <v>998</v>
      </c>
      <c r="F725" s="117">
        <v>0.52414700000000003</v>
      </c>
      <c r="G725" s="117">
        <f>VLOOKUP(B725, 'XTF Exchange Traded Funds'!$B$7:$G$1060, 6, FALSE)</f>
        <v>0.52527578000000008</v>
      </c>
      <c r="H725" s="74">
        <f t="shared" si="42"/>
        <v>-2.1489283210431864E-3</v>
      </c>
      <c r="I725" s="117">
        <v>0.36168656999999999</v>
      </c>
      <c r="J725" s="117">
        <v>6.0094721</v>
      </c>
      <c r="K725" s="74">
        <f t="shared" si="43"/>
        <v>-0.93981391976177076</v>
      </c>
      <c r="L725" s="74">
        <f t="shared" si="44"/>
        <v>0.69004796364378684</v>
      </c>
    </row>
    <row r="726" spans="1:12" x14ac:dyDescent="0.2">
      <c r="A726" s="116" t="s">
        <v>2061</v>
      </c>
      <c r="B726" s="59" t="s">
        <v>380</v>
      </c>
      <c r="C726" s="59" t="s">
        <v>871</v>
      </c>
      <c r="D726" s="116" t="s">
        <v>210</v>
      </c>
      <c r="E726" s="116" t="s">
        <v>998</v>
      </c>
      <c r="F726" s="117">
        <v>0.80944016000000008</v>
      </c>
      <c r="G726" s="117">
        <f>VLOOKUP(B726, 'XTF Exchange Traded Funds'!$B$7:$G$1060, 6, FALSE)</f>
        <v>1.493881E-2</v>
      </c>
      <c r="H726" s="74">
        <f t="shared" si="42"/>
        <v>53.183710750722454</v>
      </c>
      <c r="I726" s="117">
        <v>0.35211167999999998</v>
      </c>
      <c r="J726" s="117">
        <v>0</v>
      </c>
      <c r="K726" s="74" t="str">
        <f t="shared" si="43"/>
        <v/>
      </c>
      <c r="L726" s="74">
        <f t="shared" si="44"/>
        <v>0.4350064370416214</v>
      </c>
    </row>
    <row r="727" spans="1:12" x14ac:dyDescent="0.2">
      <c r="A727" s="116" t="s">
        <v>2171</v>
      </c>
      <c r="B727" s="59" t="s">
        <v>897</v>
      </c>
      <c r="C727" s="59" t="s">
        <v>875</v>
      </c>
      <c r="D727" s="116" t="s">
        <v>211</v>
      </c>
      <c r="E727" s="116" t="s">
        <v>212</v>
      </c>
      <c r="F727" s="117">
        <v>2.5586904100000001</v>
      </c>
      <c r="G727" s="117">
        <f>VLOOKUP(B727, 'XTF Exchange Traded Funds'!$B$7:$G$1060, 6, FALSE)</f>
        <v>2.5281901699999998</v>
      </c>
      <c r="H727" s="74">
        <f t="shared" si="42"/>
        <v>1.2064060829727996E-2</v>
      </c>
      <c r="I727" s="117">
        <v>0.35197585999999997</v>
      </c>
      <c r="J727" s="117">
        <v>49.478121619999996</v>
      </c>
      <c r="K727" s="74">
        <f t="shared" si="43"/>
        <v>-0.9928862323694656</v>
      </c>
      <c r="L727" s="74">
        <f t="shared" si="44"/>
        <v>0.13756094079392744</v>
      </c>
    </row>
    <row r="728" spans="1:12" x14ac:dyDescent="0.2">
      <c r="A728" s="116" t="s">
        <v>1619</v>
      </c>
      <c r="B728" s="59" t="s">
        <v>819</v>
      </c>
      <c r="C728" s="59" t="s">
        <v>148</v>
      </c>
      <c r="D728" s="116" t="s">
        <v>812</v>
      </c>
      <c r="E728" s="116" t="s">
        <v>998</v>
      </c>
      <c r="F728" s="117">
        <v>0.32260140999999998</v>
      </c>
      <c r="G728" s="117">
        <f>VLOOKUP(B728, 'XTF Exchange Traded Funds'!$B$7:$G$1060, 6, FALSE)</f>
        <v>0.46019548999999998</v>
      </c>
      <c r="H728" s="74">
        <f t="shared" si="42"/>
        <v>-0.29899050075436417</v>
      </c>
      <c r="I728" s="117">
        <v>0.35082352</v>
      </c>
      <c r="J728" s="117">
        <v>1.7141257997498101</v>
      </c>
      <c r="K728" s="74">
        <f t="shared" si="43"/>
        <v>-0.7953338546965425</v>
      </c>
      <c r="L728" s="74">
        <f t="shared" si="44"/>
        <v>1.0874829096376237</v>
      </c>
    </row>
    <row r="729" spans="1:12" x14ac:dyDescent="0.2">
      <c r="A729" s="116" t="s">
        <v>2251</v>
      </c>
      <c r="B729" s="59" t="s">
        <v>825</v>
      </c>
      <c r="C729" s="59" t="s">
        <v>871</v>
      </c>
      <c r="D729" s="116" t="s">
        <v>210</v>
      </c>
      <c r="E729" s="116" t="s">
        <v>998</v>
      </c>
      <c r="F729" s="117">
        <v>7.2529661150000004</v>
      </c>
      <c r="G729" s="117">
        <f>VLOOKUP(B729, 'XTF Exchange Traded Funds'!$B$7:$G$1060, 6, FALSE)</f>
        <v>17.351623689</v>
      </c>
      <c r="H729" s="74">
        <f t="shared" si="42"/>
        <v>-0.58200072540773273</v>
      </c>
      <c r="I729" s="117">
        <v>0.35000850999999999</v>
      </c>
      <c r="J729" s="117">
        <v>0.70605523999999997</v>
      </c>
      <c r="K729" s="74">
        <f t="shared" si="43"/>
        <v>-0.50427602520165415</v>
      </c>
      <c r="L729" s="74">
        <f t="shared" si="44"/>
        <v>4.8257292871690186E-2</v>
      </c>
    </row>
    <row r="730" spans="1:12" x14ac:dyDescent="0.2">
      <c r="A730" s="116" t="s">
        <v>1877</v>
      </c>
      <c r="B730" s="59" t="s">
        <v>274</v>
      </c>
      <c r="C730" s="59" t="s">
        <v>1861</v>
      </c>
      <c r="D730" s="116" t="s">
        <v>211</v>
      </c>
      <c r="E730" s="116" t="s">
        <v>212</v>
      </c>
      <c r="F730" s="117">
        <v>0.65818568999999993</v>
      </c>
      <c r="G730" s="117">
        <f>VLOOKUP(B730, 'XTF Exchange Traded Funds'!$B$7:$G$1060, 6, FALSE)</f>
        <v>0.32611908000000001</v>
      </c>
      <c r="H730" s="74">
        <f t="shared" si="42"/>
        <v>1.0182372954075545</v>
      </c>
      <c r="I730" s="117">
        <v>0.33721317000000001</v>
      </c>
      <c r="J730" s="117">
        <v>0.28248539</v>
      </c>
      <c r="K730" s="74">
        <f t="shared" si="43"/>
        <v>0.19373667431083774</v>
      </c>
      <c r="L730" s="74">
        <f t="shared" si="44"/>
        <v>0.51233743778294549</v>
      </c>
    </row>
    <row r="731" spans="1:12" x14ac:dyDescent="0.2">
      <c r="A731" s="116" t="s">
        <v>2072</v>
      </c>
      <c r="B731" s="59" t="s">
        <v>1375</v>
      </c>
      <c r="C731" s="59" t="s">
        <v>871</v>
      </c>
      <c r="D731" s="116" t="s">
        <v>210</v>
      </c>
      <c r="E731" s="116" t="s">
        <v>998</v>
      </c>
      <c r="F731" s="117">
        <v>3.2955995759999999</v>
      </c>
      <c r="G731" s="117">
        <f>VLOOKUP(B731, 'XTF Exchange Traded Funds'!$B$7:$G$1060, 6, FALSE)</f>
        <v>2.4497760880000001</v>
      </c>
      <c r="H731" s="74">
        <f t="shared" si="42"/>
        <v>0.34526563147676526</v>
      </c>
      <c r="I731" s="117">
        <v>0.33346972999999996</v>
      </c>
      <c r="J731" s="117">
        <v>5.12957912975825</v>
      </c>
      <c r="K731" s="74">
        <f t="shared" si="43"/>
        <v>-0.93499082057913085</v>
      </c>
      <c r="L731" s="74">
        <f t="shared" si="44"/>
        <v>0.10118636148289151</v>
      </c>
    </row>
    <row r="732" spans="1:12" x14ac:dyDescent="0.2">
      <c r="A732" s="116" t="s">
        <v>1005</v>
      </c>
      <c r="B732" s="59" t="s">
        <v>56</v>
      </c>
      <c r="C732" s="59" t="s">
        <v>483</v>
      </c>
      <c r="D732" s="116" t="s">
        <v>210</v>
      </c>
      <c r="E732" s="116" t="s">
        <v>998</v>
      </c>
      <c r="F732" s="117">
        <v>0.33998735499999999</v>
      </c>
      <c r="G732" s="117">
        <f>VLOOKUP(B732, 'XTF Exchange Traded Funds'!$B$7:$G$1060, 6, FALSE)</f>
        <v>0.61234040000000001</v>
      </c>
      <c r="H732" s="74">
        <f t="shared" si="42"/>
        <v>-0.44477392803087956</v>
      </c>
      <c r="I732" s="117">
        <v>0.33026615000000004</v>
      </c>
      <c r="J732" s="117">
        <v>0.35285295999999999</v>
      </c>
      <c r="K732" s="74">
        <f t="shared" si="43"/>
        <v>-6.401196124300601E-2</v>
      </c>
      <c r="L732" s="74">
        <f t="shared" si="44"/>
        <v>0.97140715718677262</v>
      </c>
    </row>
    <row r="733" spans="1:12" x14ac:dyDescent="0.2">
      <c r="A733" s="116" t="s">
        <v>1841</v>
      </c>
      <c r="B733" s="59" t="s">
        <v>497</v>
      </c>
      <c r="C733" s="59" t="s">
        <v>875</v>
      </c>
      <c r="D733" s="116" t="s">
        <v>211</v>
      </c>
      <c r="E733" s="116" t="s">
        <v>212</v>
      </c>
      <c r="F733" s="117">
        <v>0.34533793000000002</v>
      </c>
      <c r="G733" s="117">
        <f>VLOOKUP(B733, 'XTF Exchange Traded Funds'!$B$7:$G$1060, 6, FALSE)</f>
        <v>0.48552296</v>
      </c>
      <c r="H733" s="74">
        <f t="shared" si="42"/>
        <v>-0.28872997066915229</v>
      </c>
      <c r="I733" s="117">
        <v>0.3276</v>
      </c>
      <c r="J733" s="117">
        <v>0.46266249999999998</v>
      </c>
      <c r="K733" s="74">
        <f t="shared" si="43"/>
        <v>-0.29192445897387398</v>
      </c>
      <c r="L733" s="74">
        <f t="shared" si="44"/>
        <v>0.9486360215340377</v>
      </c>
    </row>
    <row r="734" spans="1:12" x14ac:dyDescent="0.2">
      <c r="A734" s="116" t="s">
        <v>1870</v>
      </c>
      <c r="B734" s="59" t="s">
        <v>607</v>
      </c>
      <c r="C734" s="59" t="s">
        <v>1861</v>
      </c>
      <c r="D734" s="116" t="s">
        <v>211</v>
      </c>
      <c r="E734" s="116" t="s">
        <v>212</v>
      </c>
      <c r="F734" s="117">
        <v>3.2886293739999997</v>
      </c>
      <c r="G734" s="117">
        <f>VLOOKUP(B734, 'XTF Exchange Traded Funds'!$B$7:$G$1060, 6, FALSE)</f>
        <v>6.6781441109999999</v>
      </c>
      <c r="H734" s="74">
        <f t="shared" si="42"/>
        <v>-0.50755339816894829</v>
      </c>
      <c r="I734" s="117">
        <v>0.30988484000000005</v>
      </c>
      <c r="J734" s="117">
        <v>3.3632517141385398</v>
      </c>
      <c r="K734" s="74">
        <f t="shared" si="43"/>
        <v>-0.90786153807718384</v>
      </c>
      <c r="L734" s="74">
        <f t="shared" si="44"/>
        <v>9.4229177191555449E-2</v>
      </c>
    </row>
    <row r="735" spans="1:12" x14ac:dyDescent="0.2">
      <c r="A735" s="116" t="s">
        <v>2046</v>
      </c>
      <c r="B735" s="59" t="s">
        <v>1093</v>
      </c>
      <c r="C735" s="59" t="s">
        <v>871</v>
      </c>
      <c r="D735" s="116" t="s">
        <v>210</v>
      </c>
      <c r="E735" s="116" t="s">
        <v>998</v>
      </c>
      <c r="F735" s="117">
        <v>1.5325147699999999</v>
      </c>
      <c r="G735" s="117">
        <f>VLOOKUP(B735, 'XTF Exchange Traded Funds'!$B$7:$G$1060, 6, FALSE)</f>
        <v>1.9207282299999999</v>
      </c>
      <c r="H735" s="74">
        <f t="shared" si="42"/>
        <v>-0.20211784985322989</v>
      </c>
      <c r="I735" s="117">
        <v>0.30722671000000001</v>
      </c>
      <c r="J735" s="117">
        <v>4.7954540000000004E-2</v>
      </c>
      <c r="K735" s="74">
        <f t="shared" si="43"/>
        <v>5.4066240652084243</v>
      </c>
      <c r="L735" s="74">
        <f t="shared" si="44"/>
        <v>0.20047226690024009</v>
      </c>
    </row>
    <row r="736" spans="1:12" x14ac:dyDescent="0.2">
      <c r="A736" s="116" t="s">
        <v>1811</v>
      </c>
      <c r="B736" s="59" t="s">
        <v>502</v>
      </c>
      <c r="C736" s="59" t="s">
        <v>875</v>
      </c>
      <c r="D736" s="116" t="s">
        <v>211</v>
      </c>
      <c r="E736" s="116" t="s">
        <v>212</v>
      </c>
      <c r="F736" s="117">
        <v>0.74666734000000001</v>
      </c>
      <c r="G736" s="117">
        <f>VLOOKUP(B736, 'XTF Exchange Traded Funds'!$B$7:$G$1060, 6, FALSE)</f>
        <v>1.0525305949999999</v>
      </c>
      <c r="H736" s="74">
        <f t="shared" si="42"/>
        <v>-0.29059797069366888</v>
      </c>
      <c r="I736" s="117">
        <v>0.2974501</v>
      </c>
      <c r="J736" s="117">
        <v>0.35368696999999999</v>
      </c>
      <c r="K736" s="74">
        <f t="shared" si="43"/>
        <v>-0.15900181451411677</v>
      </c>
      <c r="L736" s="74">
        <f t="shared" si="44"/>
        <v>0.3983703103982022</v>
      </c>
    </row>
    <row r="737" spans="1:12" x14ac:dyDescent="0.2">
      <c r="A737" s="116" t="s">
        <v>2673</v>
      </c>
      <c r="B737" s="59" t="s">
        <v>2674</v>
      </c>
      <c r="C737" s="59" t="s">
        <v>951</v>
      </c>
      <c r="D737" s="116" t="s">
        <v>211</v>
      </c>
      <c r="E737" s="116" t="s">
        <v>212</v>
      </c>
      <c r="F737" s="117">
        <v>0.2716788</v>
      </c>
      <c r="G737" s="117">
        <f>VLOOKUP(B737, 'XTF Exchange Traded Funds'!$B$7:$G$1060, 6, FALSE)</f>
        <v>2.7973320699999999</v>
      </c>
      <c r="H737" s="74">
        <f t="shared" si="42"/>
        <v>-0.90287931743477279</v>
      </c>
      <c r="I737" s="117">
        <v>0.29045029999999999</v>
      </c>
      <c r="J737" s="117">
        <v>3.7296195399999998</v>
      </c>
      <c r="K737" s="74">
        <f t="shared" si="43"/>
        <v>-0.92212334344430213</v>
      </c>
      <c r="L737" s="74">
        <f t="shared" si="44"/>
        <v>1.0690944600756482</v>
      </c>
    </row>
    <row r="738" spans="1:12" x14ac:dyDescent="0.2">
      <c r="A738" s="116" t="s">
        <v>1777</v>
      </c>
      <c r="B738" s="59" t="s">
        <v>1563</v>
      </c>
      <c r="C738" s="59" t="s">
        <v>875</v>
      </c>
      <c r="D738" s="116" t="s">
        <v>812</v>
      </c>
      <c r="E738" s="116" t="s">
        <v>212</v>
      </c>
      <c r="F738" s="117">
        <v>2.7110578199999997</v>
      </c>
      <c r="G738" s="117">
        <f>VLOOKUP(B738, 'XTF Exchange Traded Funds'!$B$7:$G$1060, 6, FALSE)</f>
        <v>2.0089115500000001</v>
      </c>
      <c r="H738" s="74">
        <f t="shared" si="42"/>
        <v>0.34951577136385104</v>
      </c>
      <c r="I738" s="117">
        <v>0.28817503000000005</v>
      </c>
      <c r="J738" s="117">
        <v>69.379071150000001</v>
      </c>
      <c r="K738" s="74">
        <f t="shared" si="43"/>
        <v>-0.99584636944220606</v>
      </c>
      <c r="L738" s="74">
        <f t="shared" si="44"/>
        <v>0.10629615785914889</v>
      </c>
    </row>
    <row r="739" spans="1:12" x14ac:dyDescent="0.2">
      <c r="A739" s="116" t="s">
        <v>2845</v>
      </c>
      <c r="B739" s="59" t="s">
        <v>2662</v>
      </c>
      <c r="C739" s="59" t="s">
        <v>870</v>
      </c>
      <c r="D739" s="116" t="s">
        <v>210</v>
      </c>
      <c r="E739" s="116" t="s">
        <v>2912</v>
      </c>
      <c r="F739" s="117">
        <v>0.80776956999999994</v>
      </c>
      <c r="G739" s="117">
        <f>VLOOKUP(B739, 'XTF Exchange Traded Funds'!$B$7:$G$1060, 6, FALSE)</f>
        <v>0.64534212999999996</v>
      </c>
      <c r="H739" s="74">
        <f t="shared" si="42"/>
        <v>0.2516919823598065</v>
      </c>
      <c r="I739" s="117">
        <v>0.28710005</v>
      </c>
      <c r="J739" s="117">
        <v>0</v>
      </c>
      <c r="K739" s="74" t="str">
        <f t="shared" si="43"/>
        <v/>
      </c>
      <c r="L739" s="74">
        <f t="shared" si="44"/>
        <v>0.35542320565504842</v>
      </c>
    </row>
    <row r="740" spans="1:12" x14ac:dyDescent="0.2">
      <c r="A740" s="116" t="s">
        <v>2475</v>
      </c>
      <c r="B740" s="59" t="s">
        <v>2476</v>
      </c>
      <c r="C740" s="59" t="s">
        <v>951</v>
      </c>
      <c r="D740" s="116" t="s">
        <v>211</v>
      </c>
      <c r="E740" s="116" t="s">
        <v>212</v>
      </c>
      <c r="F740" s="117">
        <v>0.58991930000000004</v>
      </c>
      <c r="G740" s="117">
        <f>VLOOKUP(B740, 'XTF Exchange Traded Funds'!$B$7:$G$1060, 6, FALSE)</f>
        <v>0.84111859999999994</v>
      </c>
      <c r="H740" s="74">
        <f t="shared" si="42"/>
        <v>-0.29864908468318252</v>
      </c>
      <c r="I740" s="117">
        <v>0.26865996000000003</v>
      </c>
      <c r="J740" s="117">
        <v>1.3939238899999999</v>
      </c>
      <c r="K740" s="74">
        <f t="shared" si="43"/>
        <v>-0.80726353717920707</v>
      </c>
      <c r="L740" s="74">
        <f t="shared" si="44"/>
        <v>0.4554181563478259</v>
      </c>
    </row>
    <row r="741" spans="1:12" x14ac:dyDescent="0.2">
      <c r="A741" s="116" t="s">
        <v>2545</v>
      </c>
      <c r="B741" s="59" t="s">
        <v>1986</v>
      </c>
      <c r="C741" s="59" t="s">
        <v>876</v>
      </c>
      <c r="D741" s="116" t="s">
        <v>210</v>
      </c>
      <c r="E741" s="116" t="s">
        <v>212</v>
      </c>
      <c r="F741" s="117">
        <v>1.6036703999999999</v>
      </c>
      <c r="G741" s="117">
        <f>VLOOKUP(B741, 'XTF Exchange Traded Funds'!$B$7:$G$1060, 6, FALSE)</f>
        <v>0.97725448000000004</v>
      </c>
      <c r="H741" s="74">
        <f t="shared" si="42"/>
        <v>0.64099570052623323</v>
      </c>
      <c r="I741" s="117">
        <v>0.26161748000000001</v>
      </c>
      <c r="J741" s="117">
        <v>4.2232610000000004E-2</v>
      </c>
      <c r="K741" s="74">
        <f t="shared" si="43"/>
        <v>5.1946794195291268</v>
      </c>
      <c r="L741" s="74">
        <f t="shared" si="44"/>
        <v>0.1631366894344374</v>
      </c>
    </row>
    <row r="742" spans="1:12" x14ac:dyDescent="0.2">
      <c r="A742" s="116" t="s">
        <v>1903</v>
      </c>
      <c r="B742" s="59" t="s">
        <v>1904</v>
      </c>
      <c r="C742" s="59" t="s">
        <v>1897</v>
      </c>
      <c r="D742" s="116" t="s">
        <v>210</v>
      </c>
      <c r="E742" s="116" t="s">
        <v>998</v>
      </c>
      <c r="F742" s="117">
        <v>1.1631891000000001</v>
      </c>
      <c r="G742" s="117">
        <f>VLOOKUP(B742, 'XTF Exchange Traded Funds'!$B$7:$G$1060, 6, FALSE)</f>
        <v>1.7032249999999999E-2</v>
      </c>
      <c r="H742" s="74">
        <f t="shared" si="42"/>
        <v>67.293331767676037</v>
      </c>
      <c r="I742" s="117">
        <v>0.26110966000000002</v>
      </c>
      <c r="J742" s="117">
        <v>5.93</v>
      </c>
      <c r="K742" s="74">
        <f t="shared" si="43"/>
        <v>-0.95596801686340638</v>
      </c>
      <c r="L742" s="74">
        <f t="shared" si="44"/>
        <v>0.22447739580778397</v>
      </c>
    </row>
    <row r="743" spans="1:12" x14ac:dyDescent="0.2">
      <c r="A743" s="116" t="s">
        <v>2732</v>
      </c>
      <c r="B743" s="59" t="s">
        <v>1899</v>
      </c>
      <c r="C743" s="59" t="s">
        <v>1897</v>
      </c>
      <c r="D743" s="116" t="s">
        <v>210</v>
      </c>
      <c r="E743" s="116" t="s">
        <v>998</v>
      </c>
      <c r="F743" s="117">
        <v>0.12633435000000001</v>
      </c>
      <c r="G743" s="117">
        <f>VLOOKUP(B743, 'XTF Exchange Traded Funds'!$B$7:$G$1060, 6, FALSE)</f>
        <v>0.16994634</v>
      </c>
      <c r="H743" s="74">
        <f t="shared" si="42"/>
        <v>-0.25662211966435988</v>
      </c>
      <c r="I743" s="117">
        <v>0.25065309000000002</v>
      </c>
      <c r="J743" s="117">
        <v>0.21255282</v>
      </c>
      <c r="K743" s="74">
        <f t="shared" si="43"/>
        <v>0.17925083280475884</v>
      </c>
      <c r="L743" s="74">
        <f t="shared" si="44"/>
        <v>1.9840454318243612</v>
      </c>
    </row>
    <row r="744" spans="1:12" x14ac:dyDescent="0.2">
      <c r="A744" s="116" t="s">
        <v>1916</v>
      </c>
      <c r="B744" s="59" t="s">
        <v>1917</v>
      </c>
      <c r="C744" s="59" t="s">
        <v>875</v>
      </c>
      <c r="D744" s="116" t="s">
        <v>812</v>
      </c>
      <c r="E744" s="116" t="s">
        <v>212</v>
      </c>
      <c r="F744" s="117">
        <v>0.70847147999999993</v>
      </c>
      <c r="G744" s="117">
        <f>VLOOKUP(B744, 'XTF Exchange Traded Funds'!$B$7:$G$1060, 6, FALSE)</f>
        <v>0.48985483000000002</v>
      </c>
      <c r="H744" s="74">
        <f t="shared" si="42"/>
        <v>0.44628864841446991</v>
      </c>
      <c r="I744" s="117">
        <v>0.24751945</v>
      </c>
      <c r="J744" s="117">
        <v>10.563004579999999</v>
      </c>
      <c r="K744" s="74">
        <f t="shared" si="43"/>
        <v>-0.97656732531682766</v>
      </c>
      <c r="L744" s="74">
        <f t="shared" si="44"/>
        <v>0.34937108548109802</v>
      </c>
    </row>
    <row r="745" spans="1:12" x14ac:dyDescent="0.2">
      <c r="A745" s="116" t="s">
        <v>1826</v>
      </c>
      <c r="B745" s="59" t="s">
        <v>178</v>
      </c>
      <c r="C745" s="59" t="s">
        <v>875</v>
      </c>
      <c r="D745" s="116" t="s">
        <v>211</v>
      </c>
      <c r="E745" s="116" t="s">
        <v>998</v>
      </c>
      <c r="F745" s="117">
        <v>0.25939554000000004</v>
      </c>
      <c r="G745" s="117">
        <f>VLOOKUP(B745, 'XTF Exchange Traded Funds'!$B$7:$G$1060, 6, FALSE)</f>
        <v>0.66000259999999999</v>
      </c>
      <c r="H745" s="74">
        <f t="shared" si="42"/>
        <v>-0.60697800281392822</v>
      </c>
      <c r="I745" s="117">
        <v>0.23647312000000001</v>
      </c>
      <c r="J745" s="117">
        <v>0.12956434999999999</v>
      </c>
      <c r="K745" s="74">
        <f t="shared" si="43"/>
        <v>0.82514032602332366</v>
      </c>
      <c r="L745" s="74">
        <f t="shared" si="44"/>
        <v>0.91163140276043286</v>
      </c>
    </row>
    <row r="746" spans="1:12" x14ac:dyDescent="0.2">
      <c r="A746" s="116" t="s">
        <v>1930</v>
      </c>
      <c r="B746" s="59" t="s">
        <v>1931</v>
      </c>
      <c r="C746" s="59" t="s">
        <v>273</v>
      </c>
      <c r="D746" s="116" t="s">
        <v>211</v>
      </c>
      <c r="E746" s="116" t="s">
        <v>212</v>
      </c>
      <c r="F746" s="117">
        <v>3.4750217000000001</v>
      </c>
      <c r="G746" s="117">
        <f>VLOOKUP(B746, 'XTF Exchange Traded Funds'!$B$7:$G$1060, 6, FALSE)</f>
        <v>7.4306667400000004</v>
      </c>
      <c r="H746" s="74">
        <f t="shared" si="42"/>
        <v>-0.53234052587857006</v>
      </c>
      <c r="I746" s="117">
        <v>0.23581478</v>
      </c>
      <c r="J746" s="117">
        <v>2.2939370000000001E-2</v>
      </c>
      <c r="K746" s="74">
        <f t="shared" si="43"/>
        <v>9.2799152723025955</v>
      </c>
      <c r="L746" s="74">
        <f t="shared" si="44"/>
        <v>6.7859944586820847E-2</v>
      </c>
    </row>
    <row r="747" spans="1:12" x14ac:dyDescent="0.2">
      <c r="A747" s="116" t="s">
        <v>1691</v>
      </c>
      <c r="B747" s="59" t="s">
        <v>1515</v>
      </c>
      <c r="C747" s="59" t="s">
        <v>650</v>
      </c>
      <c r="D747" s="116" t="s">
        <v>210</v>
      </c>
      <c r="E747" s="116" t="s">
        <v>998</v>
      </c>
      <c r="F747" s="117">
        <v>0.17322495999999998</v>
      </c>
      <c r="G747" s="117">
        <f>VLOOKUP(B747, 'XTF Exchange Traded Funds'!$B$7:$G$1060, 6, FALSE)</f>
        <v>8.152783999999999E-2</v>
      </c>
      <c r="H747" s="74">
        <f t="shared" si="42"/>
        <v>1.1247338332525429</v>
      </c>
      <c r="I747" s="117">
        <v>0.23537509000000001</v>
      </c>
      <c r="J747" s="117">
        <v>1.55552E-2</v>
      </c>
      <c r="K747" s="74">
        <f t="shared" si="43"/>
        <v>14.131601650894877</v>
      </c>
      <c r="L747" s="74">
        <f t="shared" si="44"/>
        <v>1.3587827643314221</v>
      </c>
    </row>
    <row r="748" spans="1:12" x14ac:dyDescent="0.2">
      <c r="A748" s="116" t="s">
        <v>2290</v>
      </c>
      <c r="B748" s="59" t="s">
        <v>1324</v>
      </c>
      <c r="C748" s="59" t="s">
        <v>650</v>
      </c>
      <c r="D748" s="116" t="s">
        <v>210</v>
      </c>
      <c r="E748" s="116" t="s">
        <v>998</v>
      </c>
      <c r="F748" s="117">
        <v>0.121698</v>
      </c>
      <c r="G748" s="117">
        <f>VLOOKUP(B748, 'XTF Exchange Traded Funds'!$B$7:$G$1060, 6, FALSE)</f>
        <v>0.10674727000000001</v>
      </c>
      <c r="H748" s="74">
        <f t="shared" ref="H748:H811" si="45">IF(ISERROR(F748/G748-1),"",IF((F748/G748-1)&gt;10000%,"",F748/G748-1))</f>
        <v>0.14005725860717555</v>
      </c>
      <c r="I748" s="117">
        <v>0.22764819</v>
      </c>
      <c r="J748" s="117">
        <v>2.5978663399999999</v>
      </c>
      <c r="K748" s="74">
        <f t="shared" ref="K748:K811" si="46">IF(ISERROR(I748/J748-1),"",IF((I748/J748-1)&gt;10000%,"",I748/J748-1))</f>
        <v>-0.91237109219406565</v>
      </c>
      <c r="L748" s="74">
        <f t="shared" si="44"/>
        <v>1.8705992703249026</v>
      </c>
    </row>
    <row r="749" spans="1:12" x14ac:dyDescent="0.2">
      <c r="A749" s="116" t="s">
        <v>2286</v>
      </c>
      <c r="B749" s="59" t="s">
        <v>575</v>
      </c>
      <c r="C749" s="59" t="s">
        <v>650</v>
      </c>
      <c r="D749" s="116" t="s">
        <v>210</v>
      </c>
      <c r="E749" s="116" t="s">
        <v>998</v>
      </c>
      <c r="F749" s="117">
        <v>1.0346189219999999</v>
      </c>
      <c r="G749" s="117">
        <f>VLOOKUP(B749, 'XTF Exchange Traded Funds'!$B$7:$G$1060, 6, FALSE)</f>
        <v>0.46349178299999999</v>
      </c>
      <c r="H749" s="74">
        <f t="shared" si="45"/>
        <v>1.2322271072494937</v>
      </c>
      <c r="I749" s="117">
        <v>0.22502582000000002</v>
      </c>
      <c r="J749" s="117">
        <v>2.0999999999999999E-5</v>
      </c>
      <c r="K749" s="74" t="str">
        <f t="shared" si="46"/>
        <v/>
      </c>
      <c r="L749" s="74">
        <f t="shared" si="44"/>
        <v>0.21749633146570271</v>
      </c>
    </row>
    <row r="750" spans="1:12" x14ac:dyDescent="0.2">
      <c r="A750" s="116" t="s">
        <v>2254</v>
      </c>
      <c r="B750" s="59" t="s">
        <v>86</v>
      </c>
      <c r="C750" s="59" t="s">
        <v>877</v>
      </c>
      <c r="D750" s="116" t="s">
        <v>211</v>
      </c>
      <c r="E750" s="116" t="s">
        <v>212</v>
      </c>
      <c r="F750" s="117">
        <v>0.41366275000000002</v>
      </c>
      <c r="G750" s="117">
        <f>VLOOKUP(B750, 'XTF Exchange Traded Funds'!$B$7:$G$1060, 6, FALSE)</f>
        <v>3.4456524399999999</v>
      </c>
      <c r="H750" s="74">
        <f t="shared" si="45"/>
        <v>-0.87994646668426024</v>
      </c>
      <c r="I750" s="117">
        <v>0.22485323999999998</v>
      </c>
      <c r="J750" s="117">
        <v>1.676182E-2</v>
      </c>
      <c r="K750" s="74">
        <f t="shared" si="46"/>
        <v>12.414607721595864</v>
      </c>
      <c r="L750" s="74">
        <f t="shared" si="44"/>
        <v>0.54356656479221288</v>
      </c>
    </row>
    <row r="751" spans="1:12" x14ac:dyDescent="0.2">
      <c r="A751" s="116" t="s">
        <v>1686</v>
      </c>
      <c r="B751" s="59" t="s">
        <v>1574</v>
      </c>
      <c r="C751" s="59" t="s">
        <v>650</v>
      </c>
      <c r="D751" s="116" t="s">
        <v>210</v>
      </c>
      <c r="E751" s="116" t="s">
        <v>998</v>
      </c>
      <c r="F751" s="117">
        <v>0.198337073</v>
      </c>
      <c r="G751" s="117">
        <f>VLOOKUP(B751, 'XTF Exchange Traded Funds'!$B$7:$G$1060, 6, FALSE)</f>
        <v>0.53879889199999997</v>
      </c>
      <c r="H751" s="74">
        <f t="shared" si="45"/>
        <v>-0.63189034731719529</v>
      </c>
      <c r="I751" s="117">
        <v>0.22081054</v>
      </c>
      <c r="J751" s="117">
        <v>1.5309451299999999</v>
      </c>
      <c r="K751" s="74">
        <f t="shared" si="46"/>
        <v>-0.85576848204873279</v>
      </c>
      <c r="L751" s="74">
        <f t="shared" si="44"/>
        <v>1.1133094618170551</v>
      </c>
    </row>
    <row r="752" spans="1:12" x14ac:dyDescent="0.2">
      <c r="A752" s="116" t="s">
        <v>1880</v>
      </c>
      <c r="B752" s="59" t="s">
        <v>28</v>
      </c>
      <c r="C752" s="59" t="s">
        <v>1861</v>
      </c>
      <c r="D752" s="116" t="s">
        <v>211</v>
      </c>
      <c r="E752" s="116" t="s">
        <v>212</v>
      </c>
      <c r="F752" s="117">
        <v>1.1321568400000002</v>
      </c>
      <c r="G752" s="117">
        <f>VLOOKUP(B752, 'XTF Exchange Traded Funds'!$B$7:$G$1060, 6, FALSE)</f>
        <v>0.700075055</v>
      </c>
      <c r="H752" s="74">
        <f t="shared" si="45"/>
        <v>0.61719351648660048</v>
      </c>
      <c r="I752" s="117">
        <v>0.21071408</v>
      </c>
      <c r="J752" s="117">
        <v>38.768451499999998</v>
      </c>
      <c r="K752" s="74">
        <f t="shared" si="46"/>
        <v>-0.99456480535468383</v>
      </c>
      <c r="L752" s="74">
        <f t="shared" si="44"/>
        <v>0.18611739341697567</v>
      </c>
    </row>
    <row r="753" spans="1:12" x14ac:dyDescent="0.2">
      <c r="A753" s="116" t="s">
        <v>2110</v>
      </c>
      <c r="B753" s="59" t="s">
        <v>454</v>
      </c>
      <c r="C753" s="59" t="s">
        <v>871</v>
      </c>
      <c r="D753" s="116" t="s">
        <v>210</v>
      </c>
      <c r="E753" s="116" t="s">
        <v>998</v>
      </c>
      <c r="F753" s="117">
        <v>0.72409411000000001</v>
      </c>
      <c r="G753" s="117">
        <f>VLOOKUP(B753, 'XTF Exchange Traded Funds'!$B$7:$G$1060, 6, FALSE)</f>
        <v>0.90753110999999997</v>
      </c>
      <c r="H753" s="74">
        <f t="shared" si="45"/>
        <v>-0.20212750613034081</v>
      </c>
      <c r="I753" s="117">
        <v>0.20619898</v>
      </c>
      <c r="J753" s="117">
        <v>9.1634640000000003E-2</v>
      </c>
      <c r="K753" s="74">
        <f t="shared" si="46"/>
        <v>1.2502296074934107</v>
      </c>
      <c r="L753" s="74">
        <f t="shared" si="44"/>
        <v>0.28476820506107969</v>
      </c>
    </row>
    <row r="754" spans="1:12" x14ac:dyDescent="0.2">
      <c r="A754" s="116" t="s">
        <v>2043</v>
      </c>
      <c r="B754" s="59" t="s">
        <v>540</v>
      </c>
      <c r="C754" s="59" t="s">
        <v>871</v>
      </c>
      <c r="D754" s="116" t="s">
        <v>210</v>
      </c>
      <c r="E754" s="116" t="s">
        <v>998</v>
      </c>
      <c r="F754" s="117">
        <v>0.23664492499999998</v>
      </c>
      <c r="G754" s="117">
        <f>VLOOKUP(B754, 'XTF Exchange Traded Funds'!$B$7:$G$1060, 6, FALSE)</f>
        <v>0.23361483999999999</v>
      </c>
      <c r="H754" s="74">
        <f t="shared" si="45"/>
        <v>1.2970430303143266E-2</v>
      </c>
      <c r="I754" s="117">
        <v>0.20314885000000002</v>
      </c>
      <c r="J754" s="117">
        <v>5.1432000000000008E-4</v>
      </c>
      <c r="K754" s="74" t="str">
        <f t="shared" si="46"/>
        <v/>
      </c>
      <c r="L754" s="74">
        <f t="shared" si="44"/>
        <v>0.85845428546587277</v>
      </c>
    </row>
    <row r="755" spans="1:12" x14ac:dyDescent="0.2">
      <c r="A755" s="116" t="s">
        <v>2382</v>
      </c>
      <c r="B755" s="59" t="s">
        <v>66</v>
      </c>
      <c r="C755" s="59" t="s">
        <v>870</v>
      </c>
      <c r="D755" s="116" t="s">
        <v>210</v>
      </c>
      <c r="E755" s="116" t="s">
        <v>2912</v>
      </c>
      <c r="F755" s="117">
        <v>4.4363209530000001</v>
      </c>
      <c r="G755" s="117">
        <f>VLOOKUP(B755, 'XTF Exchange Traded Funds'!$B$7:$G$1060, 6, FALSE)</f>
        <v>4.7031392089999997</v>
      </c>
      <c r="H755" s="74">
        <f t="shared" si="45"/>
        <v>-5.6731949479490673E-2</v>
      </c>
      <c r="I755" s="117">
        <v>0.20272725</v>
      </c>
      <c r="J755" s="117">
        <v>0.12661016999999999</v>
      </c>
      <c r="K755" s="74">
        <f t="shared" si="46"/>
        <v>0.60119246344902622</v>
      </c>
      <c r="L755" s="74">
        <f t="shared" si="44"/>
        <v>4.5697155852285336E-2</v>
      </c>
    </row>
    <row r="756" spans="1:12" x14ac:dyDescent="0.2">
      <c r="A756" s="116" t="s">
        <v>2050</v>
      </c>
      <c r="B756" s="59" t="s">
        <v>1984</v>
      </c>
      <c r="C756" s="59" t="s">
        <v>871</v>
      </c>
      <c r="D756" s="116" t="s">
        <v>210</v>
      </c>
      <c r="E756" s="116" t="s">
        <v>998</v>
      </c>
      <c r="F756" s="117">
        <v>1.4975227900000001</v>
      </c>
      <c r="G756" s="117">
        <f>VLOOKUP(B756, 'XTF Exchange Traded Funds'!$B$7:$G$1060, 6, FALSE)</f>
        <v>5.5991173400000003</v>
      </c>
      <c r="H756" s="74">
        <f t="shared" si="45"/>
        <v>-0.73254306008168069</v>
      </c>
      <c r="I756" s="117">
        <v>0.20214620999999999</v>
      </c>
      <c r="J756" s="117">
        <v>1.9236612500000001</v>
      </c>
      <c r="K756" s="74">
        <f t="shared" si="46"/>
        <v>-0.8949159006036016</v>
      </c>
      <c r="L756" s="74">
        <f t="shared" si="44"/>
        <v>0.13498706754239112</v>
      </c>
    </row>
    <row r="757" spans="1:12" x14ac:dyDescent="0.2">
      <c r="A757" s="116" t="s">
        <v>2261</v>
      </c>
      <c r="B757" s="59" t="s">
        <v>821</v>
      </c>
      <c r="C757" s="59" t="s">
        <v>874</v>
      </c>
      <c r="D757" s="116" t="s">
        <v>210</v>
      </c>
      <c r="E757" s="116" t="s">
        <v>998</v>
      </c>
      <c r="F757" s="117">
        <v>2.6426706050000002</v>
      </c>
      <c r="G757" s="117">
        <f>VLOOKUP(B757, 'XTF Exchange Traded Funds'!$B$7:$G$1060, 6, FALSE)</f>
        <v>0.62832455700000001</v>
      </c>
      <c r="H757" s="74">
        <f t="shared" si="45"/>
        <v>3.2059005581728366</v>
      </c>
      <c r="I757" s="117">
        <v>0.19574359</v>
      </c>
      <c r="J757" s="117">
        <v>0.30695458000000003</v>
      </c>
      <c r="K757" s="74">
        <f t="shared" si="46"/>
        <v>-0.36230438392546549</v>
      </c>
      <c r="L757" s="74">
        <f t="shared" si="44"/>
        <v>7.4070370189023224E-2</v>
      </c>
    </row>
    <row r="758" spans="1:12" x14ac:dyDescent="0.2">
      <c r="A758" s="116" t="s">
        <v>2081</v>
      </c>
      <c r="B758" s="59" t="s">
        <v>523</v>
      </c>
      <c r="C758" s="59" t="s">
        <v>871</v>
      </c>
      <c r="D758" s="116" t="s">
        <v>210</v>
      </c>
      <c r="E758" s="116" t="s">
        <v>998</v>
      </c>
      <c r="F758" s="117">
        <v>8.1205725019999999</v>
      </c>
      <c r="G758" s="117">
        <f>VLOOKUP(B758, 'XTF Exchange Traded Funds'!$B$7:$G$1060, 6, FALSE)</f>
        <v>6.3157836210000005</v>
      </c>
      <c r="H758" s="74">
        <f t="shared" si="45"/>
        <v>0.28575850429692862</v>
      </c>
      <c r="I758" s="117">
        <v>0.19283382999999998</v>
      </c>
      <c r="J758" s="117">
        <v>0.11033339</v>
      </c>
      <c r="K758" s="74">
        <f t="shared" si="46"/>
        <v>0.74773774285372707</v>
      </c>
      <c r="L758" s="74">
        <f t="shared" si="44"/>
        <v>2.3746334381289903E-2</v>
      </c>
    </row>
    <row r="759" spans="1:12" x14ac:dyDescent="0.2">
      <c r="A759" s="116" t="s">
        <v>2803</v>
      </c>
      <c r="B759" s="59" t="s">
        <v>2808</v>
      </c>
      <c r="C759" s="59" t="s">
        <v>875</v>
      </c>
      <c r="D759" s="116" t="s">
        <v>211</v>
      </c>
      <c r="E759" s="116" t="s">
        <v>998</v>
      </c>
      <c r="F759" s="117">
        <v>3.5136936400000001</v>
      </c>
      <c r="G759" s="117">
        <f>VLOOKUP(B759, 'XTF Exchange Traded Funds'!$B$7:$G$1060, 6, FALSE)</f>
        <v>1.3331960300000001</v>
      </c>
      <c r="H759" s="74">
        <f t="shared" si="45"/>
        <v>1.6355416314883566</v>
      </c>
      <c r="I759" s="117">
        <v>0.18932528000000001</v>
      </c>
      <c r="J759" s="117">
        <v>0.90968740000000003</v>
      </c>
      <c r="K759" s="74">
        <f t="shared" si="46"/>
        <v>-0.79187874867784247</v>
      </c>
      <c r="L759" s="74">
        <f t="shared" si="44"/>
        <v>5.3882125022146211E-2</v>
      </c>
    </row>
    <row r="760" spans="1:12" x14ac:dyDescent="0.2">
      <c r="A760" s="116" t="s">
        <v>2142</v>
      </c>
      <c r="B760" s="59" t="s">
        <v>921</v>
      </c>
      <c r="C760" s="59" t="s">
        <v>875</v>
      </c>
      <c r="D760" s="116" t="s">
        <v>211</v>
      </c>
      <c r="E760" s="116" t="s">
        <v>212</v>
      </c>
      <c r="F760" s="117">
        <v>3.0573731839999998</v>
      </c>
      <c r="G760" s="117">
        <f>VLOOKUP(B760, 'XTF Exchange Traded Funds'!$B$7:$G$1060, 6, FALSE)</f>
        <v>0.31330777000000004</v>
      </c>
      <c r="H760" s="74">
        <f t="shared" si="45"/>
        <v>8.7583701291544713</v>
      </c>
      <c r="I760" s="117">
        <v>0.18344368999999999</v>
      </c>
      <c r="J760" s="117">
        <v>2.3123999999999999E-2</v>
      </c>
      <c r="K760" s="74">
        <f t="shared" si="46"/>
        <v>6.9330431586230761</v>
      </c>
      <c r="L760" s="74">
        <f t="shared" si="44"/>
        <v>6.0000424861448645E-2</v>
      </c>
    </row>
    <row r="761" spans="1:12" x14ac:dyDescent="0.2">
      <c r="A761" s="116" t="s">
        <v>1672</v>
      </c>
      <c r="B761" s="59" t="s">
        <v>248</v>
      </c>
      <c r="C761" s="59" t="s">
        <v>650</v>
      </c>
      <c r="D761" s="116" t="s">
        <v>210</v>
      </c>
      <c r="E761" s="116" t="s">
        <v>998</v>
      </c>
      <c r="F761" s="117">
        <v>0.24388785000000002</v>
      </c>
      <c r="G761" s="117">
        <f>VLOOKUP(B761, 'XTF Exchange Traded Funds'!$B$7:$G$1060, 6, FALSE)</f>
        <v>0.38919596999999995</v>
      </c>
      <c r="H761" s="74">
        <f t="shared" si="45"/>
        <v>-0.37335463673994351</v>
      </c>
      <c r="I761" s="117">
        <v>0.18149722000000001</v>
      </c>
      <c r="J761" s="117">
        <v>2.1923189000000001</v>
      </c>
      <c r="K761" s="74">
        <f t="shared" si="46"/>
        <v>-0.9172122176203471</v>
      </c>
      <c r="L761" s="74">
        <f t="shared" si="44"/>
        <v>0.74418311531304249</v>
      </c>
    </row>
    <row r="762" spans="1:12" x14ac:dyDescent="0.2">
      <c r="A762" s="116" t="s">
        <v>1802</v>
      </c>
      <c r="B762" s="59" t="s">
        <v>21</v>
      </c>
      <c r="C762" s="59" t="s">
        <v>875</v>
      </c>
      <c r="D762" s="116" t="s">
        <v>812</v>
      </c>
      <c r="E762" s="116" t="s">
        <v>212</v>
      </c>
      <c r="F762" s="117">
        <v>0.30261226799999996</v>
      </c>
      <c r="G762" s="117">
        <f>VLOOKUP(B762, 'XTF Exchange Traded Funds'!$B$7:$G$1060, 6, FALSE)</f>
        <v>0.54760399999999998</v>
      </c>
      <c r="H762" s="74">
        <f t="shared" si="45"/>
        <v>-0.44738849971877492</v>
      </c>
      <c r="I762" s="117">
        <v>0.17391357999999998</v>
      </c>
      <c r="J762" s="117">
        <v>2.1914541499999998</v>
      </c>
      <c r="K762" s="74">
        <f t="shared" si="46"/>
        <v>-0.92064010100325389</v>
      </c>
      <c r="L762" s="74">
        <f t="shared" si="44"/>
        <v>0.57470763214398168</v>
      </c>
    </row>
    <row r="763" spans="1:12" x14ac:dyDescent="0.2">
      <c r="A763" s="116" t="s">
        <v>2378</v>
      </c>
      <c r="B763" s="59" t="s">
        <v>467</v>
      </c>
      <c r="C763" s="59" t="s">
        <v>870</v>
      </c>
      <c r="D763" s="116" t="s">
        <v>210</v>
      </c>
      <c r="E763" s="116" t="s">
        <v>998</v>
      </c>
      <c r="F763" s="117">
        <v>3.12351562</v>
      </c>
      <c r="G763" s="117">
        <f>VLOOKUP(B763, 'XTF Exchange Traded Funds'!$B$7:$G$1060, 6, FALSE)</f>
        <v>5.1656220900000003</v>
      </c>
      <c r="H763" s="74">
        <f t="shared" si="45"/>
        <v>-0.39532633909733028</v>
      </c>
      <c r="I763" s="117">
        <v>0.16785323000000002</v>
      </c>
      <c r="J763" s="117">
        <v>0.76334908999999995</v>
      </c>
      <c r="K763" s="74">
        <f t="shared" si="46"/>
        <v>-0.78010947782750351</v>
      </c>
      <c r="L763" s="74">
        <f t="shared" si="44"/>
        <v>5.3738559501745033E-2</v>
      </c>
    </row>
    <row r="764" spans="1:12" x14ac:dyDescent="0.2">
      <c r="A764" s="116" t="s">
        <v>1831</v>
      </c>
      <c r="B764" s="59" t="s">
        <v>920</v>
      </c>
      <c r="C764" s="59" t="s">
        <v>875</v>
      </c>
      <c r="D764" s="116" t="s">
        <v>211</v>
      </c>
      <c r="E764" s="116" t="s">
        <v>212</v>
      </c>
      <c r="F764" s="117">
        <v>0.11006658</v>
      </c>
      <c r="G764" s="117">
        <f>VLOOKUP(B764, 'XTF Exchange Traded Funds'!$B$7:$G$1060, 6, FALSE)</f>
        <v>4.2046824999999996E-2</v>
      </c>
      <c r="H764" s="74">
        <f t="shared" si="45"/>
        <v>1.6177144172003475</v>
      </c>
      <c r="I764" s="117">
        <v>0.16622477999999999</v>
      </c>
      <c r="J764" s="117">
        <v>5.2831300000000005E-3</v>
      </c>
      <c r="K764" s="74">
        <f t="shared" si="46"/>
        <v>30.463314360994328</v>
      </c>
      <c r="L764" s="74">
        <f t="shared" si="44"/>
        <v>1.5102202684956687</v>
      </c>
    </row>
    <row r="765" spans="1:12" x14ac:dyDescent="0.2">
      <c r="A765" s="116" t="s">
        <v>2394</v>
      </c>
      <c r="B765" s="59" t="s">
        <v>195</v>
      </c>
      <c r="C765" s="59" t="s">
        <v>870</v>
      </c>
      <c r="D765" s="116" t="s">
        <v>210</v>
      </c>
      <c r="E765" s="116" t="s">
        <v>2912</v>
      </c>
      <c r="F765" s="117">
        <v>3.0062734300000002</v>
      </c>
      <c r="G765" s="117">
        <f>VLOOKUP(B765, 'XTF Exchange Traded Funds'!$B$7:$G$1060, 6, FALSE)</f>
        <v>0.28056291900000002</v>
      </c>
      <c r="H765" s="74">
        <f t="shared" si="45"/>
        <v>9.7151488183654084</v>
      </c>
      <c r="I765" s="117">
        <v>0.16471682999999998</v>
      </c>
      <c r="J765" s="117">
        <v>23.17025332</v>
      </c>
      <c r="K765" s="74">
        <f t="shared" si="46"/>
        <v>-0.99289102161615905</v>
      </c>
      <c r="L765" s="74">
        <f t="shared" si="44"/>
        <v>5.4791034094327194E-2</v>
      </c>
    </row>
    <row r="766" spans="1:12" x14ac:dyDescent="0.2">
      <c r="A766" s="116" t="s">
        <v>1980</v>
      </c>
      <c r="B766" s="59" t="s">
        <v>1099</v>
      </c>
      <c r="C766" s="59" t="s">
        <v>951</v>
      </c>
      <c r="D766" s="116" t="s">
        <v>211</v>
      </c>
      <c r="E766" s="116" t="s">
        <v>212</v>
      </c>
      <c r="F766" s="117">
        <v>0.27964783000000004</v>
      </c>
      <c r="G766" s="117">
        <f>VLOOKUP(B766, 'XTF Exchange Traded Funds'!$B$7:$G$1060, 6, FALSE)</f>
        <v>0.39095408199999998</v>
      </c>
      <c r="H766" s="74">
        <f t="shared" si="45"/>
        <v>-0.28470415612644751</v>
      </c>
      <c r="I766" s="117">
        <v>0.16200451999999999</v>
      </c>
      <c r="J766" s="117">
        <v>3.9401620000000005E-2</v>
      </c>
      <c r="K766" s="74">
        <f t="shared" si="46"/>
        <v>3.1116207912263496</v>
      </c>
      <c r="L766" s="74">
        <f t="shared" si="44"/>
        <v>0.57931620638715475</v>
      </c>
    </row>
    <row r="767" spans="1:12" x14ac:dyDescent="0.2">
      <c r="A767" s="116" t="s">
        <v>481</v>
      </c>
      <c r="B767" s="59" t="s">
        <v>57</v>
      </c>
      <c r="C767" s="59" t="s">
        <v>483</v>
      </c>
      <c r="D767" s="116" t="s">
        <v>210</v>
      </c>
      <c r="E767" s="116" t="s">
        <v>998</v>
      </c>
      <c r="F767" s="117">
        <v>0.39453674</v>
      </c>
      <c r="G767" s="117">
        <f>VLOOKUP(B767, 'XTF Exchange Traded Funds'!$B$7:$G$1060, 6, FALSE)</f>
        <v>0.87386535499999995</v>
      </c>
      <c r="H767" s="74">
        <f t="shared" si="45"/>
        <v>-0.54851541173639951</v>
      </c>
      <c r="I767" s="117">
        <v>0.15667745999999999</v>
      </c>
      <c r="J767" s="117">
        <v>3.89099E-3</v>
      </c>
      <c r="K767" s="74">
        <f t="shared" si="46"/>
        <v>39.26673417305107</v>
      </c>
      <c r="L767" s="74">
        <f t="shared" si="44"/>
        <v>0.3971175409418144</v>
      </c>
    </row>
    <row r="768" spans="1:12" x14ac:dyDescent="0.2">
      <c r="A768" s="116" t="s">
        <v>2523</v>
      </c>
      <c r="B768" s="59" t="s">
        <v>468</v>
      </c>
      <c r="C768" s="59" t="s">
        <v>876</v>
      </c>
      <c r="D768" s="116" t="s">
        <v>210</v>
      </c>
      <c r="E768" s="116" t="s">
        <v>212</v>
      </c>
      <c r="F768" s="117">
        <v>2.8961210799999999</v>
      </c>
      <c r="G768" s="117">
        <f>VLOOKUP(B768, 'XTF Exchange Traded Funds'!$B$7:$G$1060, 6, FALSE)</f>
        <v>3.8338732799999997</v>
      </c>
      <c r="H768" s="74">
        <f t="shared" si="45"/>
        <v>-0.24459655588825302</v>
      </c>
      <c r="I768" s="117">
        <v>0.15337029999999999</v>
      </c>
      <c r="J768" s="117">
        <v>0.81802695999999997</v>
      </c>
      <c r="K768" s="74">
        <f t="shared" si="46"/>
        <v>-0.81251192503484237</v>
      </c>
      <c r="L768" s="74">
        <f t="shared" si="44"/>
        <v>5.2957143628815408E-2</v>
      </c>
    </row>
    <row r="769" spans="1:12" x14ac:dyDescent="0.2">
      <c r="A769" s="116" t="s">
        <v>2112</v>
      </c>
      <c r="B769" s="59" t="s">
        <v>389</v>
      </c>
      <c r="C769" s="59" t="s">
        <v>871</v>
      </c>
      <c r="D769" s="116" t="s">
        <v>210</v>
      </c>
      <c r="E769" s="116" t="s">
        <v>998</v>
      </c>
      <c r="F769" s="117">
        <v>2.07884666</v>
      </c>
      <c r="G769" s="117">
        <f>VLOOKUP(B769, 'XTF Exchange Traded Funds'!$B$7:$G$1060, 6, FALSE)</f>
        <v>2.1694217500000001</v>
      </c>
      <c r="H769" s="74">
        <f t="shared" si="45"/>
        <v>-4.175079834061779E-2</v>
      </c>
      <c r="I769" s="117">
        <v>0.14428947</v>
      </c>
      <c r="J769" s="117">
        <v>4.0094181000000004</v>
      </c>
      <c r="K769" s="74">
        <f t="shared" si="46"/>
        <v>-0.96401236628327691</v>
      </c>
      <c r="L769" s="74">
        <f t="shared" ref="L769:L832" si="47">IF(ISERROR(I769/F769),"",IF(I769/F769&gt;10000%,"",I769/F769))</f>
        <v>6.9408423803610411E-2</v>
      </c>
    </row>
    <row r="770" spans="1:12" x14ac:dyDescent="0.2">
      <c r="A770" s="116" t="s">
        <v>2079</v>
      </c>
      <c r="B770" s="59" t="s">
        <v>525</v>
      </c>
      <c r="C770" s="59" t="s">
        <v>871</v>
      </c>
      <c r="D770" s="116" t="s">
        <v>210</v>
      </c>
      <c r="E770" s="116" t="s">
        <v>998</v>
      </c>
      <c r="F770" s="117">
        <v>8.3957428000000001E-2</v>
      </c>
      <c r="G770" s="117">
        <f>VLOOKUP(B770, 'XTF Exchange Traded Funds'!$B$7:$G$1060, 6, FALSE)</f>
        <v>1.3134166569999999</v>
      </c>
      <c r="H770" s="74">
        <f t="shared" si="45"/>
        <v>-0.9360770799178314</v>
      </c>
      <c r="I770" s="117">
        <v>0.14038217</v>
      </c>
      <c r="J770" s="117">
        <v>10.1974704024547</v>
      </c>
      <c r="K770" s="74">
        <f t="shared" si="46"/>
        <v>-0.98623362809994453</v>
      </c>
      <c r="L770" s="74">
        <f t="shared" si="47"/>
        <v>1.6720637273452446</v>
      </c>
    </row>
    <row r="771" spans="1:12" x14ac:dyDescent="0.2">
      <c r="A771" s="116" t="s">
        <v>2114</v>
      </c>
      <c r="B771" s="59" t="s">
        <v>457</v>
      </c>
      <c r="C771" s="59" t="s">
        <v>871</v>
      </c>
      <c r="D771" s="116" t="s">
        <v>210</v>
      </c>
      <c r="E771" s="116" t="s">
        <v>998</v>
      </c>
      <c r="F771" s="117">
        <v>0.30992928000000003</v>
      </c>
      <c r="G771" s="117">
        <f>VLOOKUP(B771, 'XTF Exchange Traded Funds'!$B$7:$G$1060, 6, FALSE)</f>
        <v>0.21362179000000001</v>
      </c>
      <c r="H771" s="74">
        <f t="shared" si="45"/>
        <v>0.45083177142181996</v>
      </c>
      <c r="I771" s="117">
        <v>0.13615060999999998</v>
      </c>
      <c r="J771" s="117">
        <v>3.1614350299999998</v>
      </c>
      <c r="K771" s="74">
        <f t="shared" si="46"/>
        <v>-0.95693392123892551</v>
      </c>
      <c r="L771" s="74">
        <f t="shared" si="47"/>
        <v>0.43929573223930302</v>
      </c>
    </row>
    <row r="772" spans="1:12" x14ac:dyDescent="0.2">
      <c r="A772" s="116" t="s">
        <v>2548</v>
      </c>
      <c r="B772" s="59" t="s">
        <v>916</v>
      </c>
      <c r="C772" s="59" t="s">
        <v>876</v>
      </c>
      <c r="D772" s="116" t="s">
        <v>210</v>
      </c>
      <c r="E772" s="116" t="s">
        <v>998</v>
      </c>
      <c r="F772" s="117">
        <v>0.97899596799999999</v>
      </c>
      <c r="G772" s="117">
        <f>VLOOKUP(B772, 'XTF Exchange Traded Funds'!$B$7:$G$1060, 6, FALSE)</f>
        <v>1.034823665</v>
      </c>
      <c r="H772" s="74">
        <f t="shared" si="45"/>
        <v>-5.3948995261912547E-2</v>
      </c>
      <c r="I772" s="117">
        <v>0.13548882999999998</v>
      </c>
      <c r="J772" s="117">
        <v>0.32668771000000002</v>
      </c>
      <c r="K772" s="74">
        <f t="shared" si="46"/>
        <v>-0.58526499206229721</v>
      </c>
      <c r="L772" s="74">
        <f t="shared" si="47"/>
        <v>0.13839569766236257</v>
      </c>
    </row>
    <row r="773" spans="1:12" x14ac:dyDescent="0.2">
      <c r="A773" s="116" t="s">
        <v>2713</v>
      </c>
      <c r="B773" s="59" t="s">
        <v>981</v>
      </c>
      <c r="C773" s="59" t="s">
        <v>650</v>
      </c>
      <c r="D773" s="116" t="s">
        <v>210</v>
      </c>
      <c r="E773" s="116" t="s">
        <v>998</v>
      </c>
      <c r="F773" s="117">
        <v>2.5117737829999998</v>
      </c>
      <c r="G773" s="117">
        <f>VLOOKUP(B773, 'XTF Exchange Traded Funds'!$B$7:$G$1060, 6, FALSE)</f>
        <v>1.0525009569999999</v>
      </c>
      <c r="H773" s="74">
        <f t="shared" si="45"/>
        <v>1.3864812343348776</v>
      </c>
      <c r="I773" s="117">
        <v>0.13138678000000001</v>
      </c>
      <c r="J773" s="117">
        <v>1.3116293799999998</v>
      </c>
      <c r="K773" s="74">
        <f t="shared" si="46"/>
        <v>-0.89982934051080798</v>
      </c>
      <c r="L773" s="74">
        <f t="shared" si="47"/>
        <v>5.2308365064259461E-2</v>
      </c>
    </row>
    <row r="774" spans="1:12" x14ac:dyDescent="0.2">
      <c r="A774" s="116" t="s">
        <v>2833</v>
      </c>
      <c r="B774" s="59" t="s">
        <v>1213</v>
      </c>
      <c r="C774" s="59" t="s">
        <v>870</v>
      </c>
      <c r="D774" s="116" t="s">
        <v>210</v>
      </c>
      <c r="E774" s="116" t="s">
        <v>2912</v>
      </c>
      <c r="F774" s="117">
        <v>1.6934519099999998</v>
      </c>
      <c r="G774" s="117">
        <f>VLOOKUP(B774, 'XTF Exchange Traded Funds'!$B$7:$G$1060, 6, FALSE)</f>
        <v>5.9789123099999992</v>
      </c>
      <c r="H774" s="74">
        <f t="shared" si="45"/>
        <v>-0.71676254438995102</v>
      </c>
      <c r="I774" s="117">
        <v>0.12716257</v>
      </c>
      <c r="J774" s="117">
        <v>5.2129899999999996</v>
      </c>
      <c r="K774" s="74">
        <f t="shared" si="46"/>
        <v>-0.97560659621445656</v>
      </c>
      <c r="L774" s="74">
        <f t="shared" si="47"/>
        <v>7.5090747631563995E-2</v>
      </c>
    </row>
    <row r="775" spans="1:12" x14ac:dyDescent="0.2">
      <c r="A775" s="116" t="s">
        <v>1808</v>
      </c>
      <c r="B775" s="59" t="s">
        <v>600</v>
      </c>
      <c r="C775" s="59" t="s">
        <v>875</v>
      </c>
      <c r="D775" s="116" t="s">
        <v>211</v>
      </c>
      <c r="E775" s="116" t="s">
        <v>212</v>
      </c>
      <c r="F775" s="117">
        <v>2.8424141600000001</v>
      </c>
      <c r="G775" s="117">
        <f>VLOOKUP(B775, 'XTF Exchange Traded Funds'!$B$7:$G$1060, 6, FALSE)</f>
        <v>1.7692819950000001</v>
      </c>
      <c r="H775" s="74">
        <f t="shared" si="45"/>
        <v>0.6065354013846731</v>
      </c>
      <c r="I775" s="117">
        <v>0.1210014</v>
      </c>
      <c r="J775" s="117">
        <v>5.2699580000000003E-2</v>
      </c>
      <c r="K775" s="74">
        <f t="shared" si="46"/>
        <v>1.2960600445013033</v>
      </c>
      <c r="L775" s="74">
        <f t="shared" si="47"/>
        <v>4.2569939913330572E-2</v>
      </c>
    </row>
    <row r="776" spans="1:12" x14ac:dyDescent="0.2">
      <c r="A776" s="116" t="s">
        <v>2097</v>
      </c>
      <c r="B776" s="59" t="s">
        <v>822</v>
      </c>
      <c r="C776" s="59" t="s">
        <v>871</v>
      </c>
      <c r="D776" s="116" t="s">
        <v>210</v>
      </c>
      <c r="E776" s="116" t="s">
        <v>998</v>
      </c>
      <c r="F776" s="117">
        <v>0.20580445</v>
      </c>
      <c r="G776" s="117">
        <f>VLOOKUP(B776, 'XTF Exchange Traded Funds'!$B$7:$G$1060, 6, FALSE)</f>
        <v>0.13102084</v>
      </c>
      <c r="H776" s="74">
        <f t="shared" si="45"/>
        <v>0.57077645052496995</v>
      </c>
      <c r="I776" s="117">
        <v>0.11777139</v>
      </c>
      <c r="J776" s="117">
        <v>7.0812139999999996E-2</v>
      </c>
      <c r="K776" s="74">
        <f t="shared" si="46"/>
        <v>0.66315253288489817</v>
      </c>
      <c r="L776" s="74">
        <f t="shared" si="47"/>
        <v>0.57224899655959827</v>
      </c>
    </row>
    <row r="777" spans="1:12" x14ac:dyDescent="0.2">
      <c r="A777" s="116" t="s">
        <v>2296</v>
      </c>
      <c r="B777" s="59" t="s">
        <v>1336</v>
      </c>
      <c r="C777" s="59" t="s">
        <v>650</v>
      </c>
      <c r="D777" s="116" t="s">
        <v>210</v>
      </c>
      <c r="E777" s="116" t="s">
        <v>998</v>
      </c>
      <c r="F777" s="117">
        <v>1.51158E-3</v>
      </c>
      <c r="G777" s="117">
        <f>VLOOKUP(B777, 'XTF Exchange Traded Funds'!$B$7:$G$1060, 6, FALSE)</f>
        <v>1.0094400000000001E-3</v>
      </c>
      <c r="H777" s="74">
        <f t="shared" si="45"/>
        <v>0.49744412743699451</v>
      </c>
      <c r="I777" s="117">
        <v>0.11634666</v>
      </c>
      <c r="J777" s="117">
        <v>1.0094400000000001E-3</v>
      </c>
      <c r="K777" s="74" t="str">
        <f t="shared" si="46"/>
        <v/>
      </c>
      <c r="L777" s="74">
        <f t="shared" si="47"/>
        <v>76.97022982574525</v>
      </c>
    </row>
    <row r="778" spans="1:12" x14ac:dyDescent="0.2">
      <c r="A778" s="116" t="s">
        <v>1706</v>
      </c>
      <c r="B778" s="59" t="s">
        <v>472</v>
      </c>
      <c r="C778" s="59" t="s">
        <v>650</v>
      </c>
      <c r="D778" s="116" t="s">
        <v>211</v>
      </c>
      <c r="E778" s="116" t="s">
        <v>212</v>
      </c>
      <c r="F778" s="117">
        <v>0.11155548</v>
      </c>
      <c r="G778" s="117">
        <f>VLOOKUP(B778, 'XTF Exchange Traded Funds'!$B$7:$G$1060, 6, FALSE)</f>
        <v>0.54273979999999999</v>
      </c>
      <c r="H778" s="74">
        <f t="shared" si="45"/>
        <v>-0.79445863376888892</v>
      </c>
      <c r="I778" s="117">
        <v>0.11238017</v>
      </c>
      <c r="J778" s="117">
        <v>0.71481365000000008</v>
      </c>
      <c r="K778" s="74">
        <f t="shared" si="46"/>
        <v>-0.84278396194588623</v>
      </c>
      <c r="L778" s="74">
        <f t="shared" si="47"/>
        <v>1.0073926444492014</v>
      </c>
    </row>
    <row r="779" spans="1:12" x14ac:dyDescent="0.2">
      <c r="A779" s="116" t="s">
        <v>2032</v>
      </c>
      <c r="B779" s="59" t="s">
        <v>878</v>
      </c>
      <c r="C779" s="59" t="s">
        <v>871</v>
      </c>
      <c r="D779" s="116" t="s">
        <v>210</v>
      </c>
      <c r="E779" s="116" t="s">
        <v>998</v>
      </c>
      <c r="F779" s="117">
        <v>2.3722090000000001E-2</v>
      </c>
      <c r="G779" s="117">
        <f>VLOOKUP(B779, 'XTF Exchange Traded Funds'!$B$7:$G$1060, 6, FALSE)</f>
        <v>0.10365227</v>
      </c>
      <c r="H779" s="74">
        <f t="shared" si="45"/>
        <v>-0.7711377666885636</v>
      </c>
      <c r="I779" s="117">
        <v>0.10842689999999999</v>
      </c>
      <c r="J779" s="117">
        <v>1.694E-3</v>
      </c>
      <c r="K779" s="74">
        <f t="shared" si="46"/>
        <v>63.006434474616285</v>
      </c>
      <c r="L779" s="74">
        <f t="shared" si="47"/>
        <v>4.5707144690876724</v>
      </c>
    </row>
    <row r="780" spans="1:12" x14ac:dyDescent="0.2">
      <c r="A780" s="116" t="s">
        <v>2410</v>
      </c>
      <c r="B780" s="59" t="s">
        <v>78</v>
      </c>
      <c r="C780" s="59" t="s">
        <v>870</v>
      </c>
      <c r="D780" s="116" t="s">
        <v>210</v>
      </c>
      <c r="E780" s="116" t="s">
        <v>2912</v>
      </c>
      <c r="F780" s="117">
        <v>0.20094001</v>
      </c>
      <c r="G780" s="117">
        <f>VLOOKUP(B780, 'XTF Exchange Traded Funds'!$B$7:$G$1060, 6, FALSE)</f>
        <v>1.460748999</v>
      </c>
      <c r="H780" s="74">
        <f t="shared" si="45"/>
        <v>-0.86244042601599613</v>
      </c>
      <c r="I780" s="117">
        <v>0.104181</v>
      </c>
      <c r="J780" s="117">
        <v>0</v>
      </c>
      <c r="K780" s="74" t="str">
        <f t="shared" si="46"/>
        <v/>
      </c>
      <c r="L780" s="74">
        <f t="shared" si="47"/>
        <v>0.51846817366038744</v>
      </c>
    </row>
    <row r="781" spans="1:12" x14ac:dyDescent="0.2">
      <c r="A781" s="116" t="s">
        <v>2055</v>
      </c>
      <c r="B781" s="59" t="s">
        <v>950</v>
      </c>
      <c r="C781" s="59" t="s">
        <v>871</v>
      </c>
      <c r="D781" s="116" t="s">
        <v>210</v>
      </c>
      <c r="E781" s="116" t="s">
        <v>998</v>
      </c>
      <c r="F781" s="117">
        <v>3.3330819700000003</v>
      </c>
      <c r="G781" s="117">
        <f>VLOOKUP(B781, 'XTF Exchange Traded Funds'!$B$7:$G$1060, 6, FALSE)</f>
        <v>0.13584948999999999</v>
      </c>
      <c r="H781" s="74">
        <f t="shared" si="45"/>
        <v>23.535108449799854</v>
      </c>
      <c r="I781" s="117">
        <v>0.10167208</v>
      </c>
      <c r="J781" s="117">
        <v>5.9249019999999999E-2</v>
      </c>
      <c r="K781" s="74">
        <f t="shared" si="46"/>
        <v>0.71601285557128191</v>
      </c>
      <c r="L781" s="74">
        <f t="shared" si="47"/>
        <v>3.0503924270425305E-2</v>
      </c>
    </row>
    <row r="782" spans="1:12" x14ac:dyDescent="0.2">
      <c r="A782" s="116" t="s">
        <v>2970</v>
      </c>
      <c r="B782" s="59" t="s">
        <v>2971</v>
      </c>
      <c r="C782" s="59" t="s">
        <v>871</v>
      </c>
      <c r="D782" s="116" t="s">
        <v>210</v>
      </c>
      <c r="E782" s="116" t="s">
        <v>998</v>
      </c>
      <c r="F782" s="117">
        <v>0.72049804000000006</v>
      </c>
      <c r="G782" s="117">
        <f>VLOOKUP(B782, 'XTF Exchange Traded Funds'!$B$7:$G$1060, 6, FALSE)</f>
        <v>0.92516099500000004</v>
      </c>
      <c r="H782" s="74">
        <f t="shared" si="45"/>
        <v>-0.2212187458248821</v>
      </c>
      <c r="I782" s="117">
        <v>0.10029666000000001</v>
      </c>
      <c r="J782" s="117">
        <v>0</v>
      </c>
      <c r="K782" s="74" t="str">
        <f t="shared" si="46"/>
        <v/>
      </c>
      <c r="L782" s="74">
        <f t="shared" si="47"/>
        <v>0.13920462573361062</v>
      </c>
    </row>
    <row r="783" spans="1:12" x14ac:dyDescent="0.2">
      <c r="A783" s="116" t="s">
        <v>1970</v>
      </c>
      <c r="B783" s="59" t="s">
        <v>1012</v>
      </c>
      <c r="C783" s="59" t="s">
        <v>951</v>
      </c>
      <c r="D783" s="116" t="s">
        <v>211</v>
      </c>
      <c r="E783" s="116" t="s">
        <v>212</v>
      </c>
      <c r="F783" s="117">
        <v>0.50877494000000001</v>
      </c>
      <c r="G783" s="117">
        <f>VLOOKUP(B783, 'XTF Exchange Traded Funds'!$B$7:$G$1060, 6, FALSE)</f>
        <v>1.3376534099999999</v>
      </c>
      <c r="H783" s="74">
        <f t="shared" si="45"/>
        <v>-0.6196511471532824</v>
      </c>
      <c r="I783" s="117">
        <v>9.6449229999999997E-2</v>
      </c>
      <c r="J783" s="117">
        <v>0.89330555</v>
      </c>
      <c r="K783" s="74">
        <f t="shared" si="46"/>
        <v>-0.89203108611605519</v>
      </c>
      <c r="L783" s="74">
        <f t="shared" si="47"/>
        <v>0.18957150287315644</v>
      </c>
    </row>
    <row r="784" spans="1:12" x14ac:dyDescent="0.2">
      <c r="A784" s="116" t="s">
        <v>2048</v>
      </c>
      <c r="B784" s="59" t="s">
        <v>611</v>
      </c>
      <c r="C784" s="59" t="s">
        <v>871</v>
      </c>
      <c r="D784" s="116" t="s">
        <v>211</v>
      </c>
      <c r="E784" s="116" t="s">
        <v>212</v>
      </c>
      <c r="F784" s="117">
        <v>1.2698327199999999</v>
      </c>
      <c r="G784" s="117">
        <f>VLOOKUP(B784, 'XTF Exchange Traded Funds'!$B$7:$G$1060, 6, FALSE)</f>
        <v>2.2248058849999999</v>
      </c>
      <c r="H784" s="74">
        <f t="shared" si="45"/>
        <v>-0.42923887042846443</v>
      </c>
      <c r="I784" s="117">
        <v>9.6207279999999992E-2</v>
      </c>
      <c r="J784" s="117">
        <v>4.7063929999999997E-2</v>
      </c>
      <c r="K784" s="74">
        <f t="shared" si="46"/>
        <v>1.0441828806051685</v>
      </c>
      <c r="L784" s="74">
        <f t="shared" si="47"/>
        <v>7.5763743117282414E-2</v>
      </c>
    </row>
    <row r="785" spans="1:12" x14ac:dyDescent="0.2">
      <c r="A785" s="116" t="s">
        <v>2667</v>
      </c>
      <c r="B785" s="59" t="s">
        <v>2668</v>
      </c>
      <c r="C785" s="59" t="s">
        <v>650</v>
      </c>
      <c r="D785" s="116" t="s">
        <v>211</v>
      </c>
      <c r="E785" s="116" t="s">
        <v>998</v>
      </c>
      <c r="F785" s="117">
        <v>0.17564132000000002</v>
      </c>
      <c r="G785" s="117">
        <f>VLOOKUP(B785, 'XTF Exchange Traded Funds'!$B$7:$G$1060, 6, FALSE)</f>
        <v>0.17925996</v>
      </c>
      <c r="H785" s="74">
        <f t="shared" si="45"/>
        <v>-2.0186549188117464E-2</v>
      </c>
      <c r="I785" s="117">
        <v>9.4932070000000007E-2</v>
      </c>
      <c r="J785" s="117">
        <v>7.4208479999999993E-2</v>
      </c>
      <c r="K785" s="74">
        <f t="shared" si="46"/>
        <v>0.27926175013960686</v>
      </c>
      <c r="L785" s="74">
        <f t="shared" si="47"/>
        <v>0.54048825185326554</v>
      </c>
    </row>
    <row r="786" spans="1:12" x14ac:dyDescent="0.2">
      <c r="A786" s="116" t="s">
        <v>2524</v>
      </c>
      <c r="B786" s="59" t="s">
        <v>296</v>
      </c>
      <c r="C786" s="59" t="s">
        <v>876</v>
      </c>
      <c r="D786" s="116" t="s">
        <v>210</v>
      </c>
      <c r="E786" s="116" t="s">
        <v>998</v>
      </c>
      <c r="F786" s="117">
        <v>1.2864721729999999</v>
      </c>
      <c r="G786" s="117">
        <f>VLOOKUP(B786, 'XTF Exchange Traded Funds'!$B$7:$G$1060, 6, FALSE)</f>
        <v>4.6261433910000003</v>
      </c>
      <c r="H786" s="74">
        <f t="shared" si="45"/>
        <v>-0.72191260316254224</v>
      </c>
      <c r="I786" s="117">
        <v>8.8333210000000009E-2</v>
      </c>
      <c r="J786" s="117">
        <v>1.2963335600000001</v>
      </c>
      <c r="K786" s="74">
        <f t="shared" si="46"/>
        <v>-0.93185919679499774</v>
      </c>
      <c r="L786" s="74">
        <f t="shared" si="47"/>
        <v>6.8663133065685056E-2</v>
      </c>
    </row>
    <row r="787" spans="1:12" x14ac:dyDescent="0.2">
      <c r="A787" s="116" t="s">
        <v>1959</v>
      </c>
      <c r="B787" s="59" t="s">
        <v>94</v>
      </c>
      <c r="C787" s="59" t="s">
        <v>951</v>
      </c>
      <c r="D787" s="116" t="s">
        <v>211</v>
      </c>
      <c r="E787" s="116" t="s">
        <v>212</v>
      </c>
      <c r="F787" s="117">
        <v>0.12973703</v>
      </c>
      <c r="G787" s="117">
        <f>VLOOKUP(B787, 'XTF Exchange Traded Funds'!$B$7:$G$1060, 6, FALSE)</f>
        <v>3.44556934</v>
      </c>
      <c r="H787" s="74">
        <f t="shared" si="45"/>
        <v>-0.96234670755457785</v>
      </c>
      <c r="I787" s="117">
        <v>8.4326589999999993E-2</v>
      </c>
      <c r="J787" s="117">
        <v>1.0414291899999999</v>
      </c>
      <c r="K787" s="74">
        <f t="shared" si="46"/>
        <v>-0.91902801380091914</v>
      </c>
      <c r="L787" s="74">
        <f t="shared" si="47"/>
        <v>0.64998088826297307</v>
      </c>
    </row>
    <row r="788" spans="1:12" x14ac:dyDescent="0.2">
      <c r="A788" s="116" t="s">
        <v>2408</v>
      </c>
      <c r="B788" s="116" t="s">
        <v>302</v>
      </c>
      <c r="C788" s="116" t="s">
        <v>870</v>
      </c>
      <c r="D788" s="116" t="s">
        <v>210</v>
      </c>
      <c r="E788" s="116" t="s">
        <v>2912</v>
      </c>
      <c r="F788" s="117">
        <v>0.448036622</v>
      </c>
      <c r="G788" s="117">
        <f>VLOOKUP(B788, 'XTF Exchange Traded Funds'!$B$7:$G$1060, 6, FALSE)</f>
        <v>1.3427416459999999</v>
      </c>
      <c r="H788" s="74">
        <f t="shared" si="45"/>
        <v>-0.66632700837522096</v>
      </c>
      <c r="I788" s="117">
        <v>8.4108329999999995E-2</v>
      </c>
      <c r="J788" s="117">
        <v>9.5403740000000001E-2</v>
      </c>
      <c r="K788" s="74">
        <f t="shared" si="46"/>
        <v>-0.11839588259328204</v>
      </c>
      <c r="L788" s="74">
        <f t="shared" si="47"/>
        <v>0.18772646223549108</v>
      </c>
    </row>
    <row r="789" spans="1:12" x14ac:dyDescent="0.2">
      <c r="A789" s="116" t="s">
        <v>1871</v>
      </c>
      <c r="B789" s="59" t="s">
        <v>40</v>
      </c>
      <c r="C789" s="59" t="s">
        <v>1861</v>
      </c>
      <c r="D789" s="116" t="s">
        <v>211</v>
      </c>
      <c r="E789" s="116" t="s">
        <v>212</v>
      </c>
      <c r="F789" s="117">
        <v>9.445296925000001</v>
      </c>
      <c r="G789" s="117">
        <f>VLOOKUP(B789, 'XTF Exchange Traded Funds'!$B$7:$G$1060, 6, FALSE)</f>
        <v>1.8676848749999999</v>
      </c>
      <c r="H789" s="74">
        <f t="shared" si="45"/>
        <v>4.0572219390061726</v>
      </c>
      <c r="I789" s="117">
        <v>7.9743469999999997E-2</v>
      </c>
      <c r="J789" s="117">
        <v>0</v>
      </c>
      <c r="K789" s="74" t="str">
        <f t="shared" si="46"/>
        <v/>
      </c>
      <c r="L789" s="74">
        <f t="shared" si="47"/>
        <v>8.4426641780771753E-3</v>
      </c>
    </row>
    <row r="790" spans="1:12" x14ac:dyDescent="0.2">
      <c r="A790" s="116" t="s">
        <v>2720</v>
      </c>
      <c r="B790" s="59" t="s">
        <v>997</v>
      </c>
      <c r="C790" s="59" t="s">
        <v>650</v>
      </c>
      <c r="D790" s="116" t="s">
        <v>210</v>
      </c>
      <c r="E790" s="116" t="s">
        <v>998</v>
      </c>
      <c r="F790" s="117">
        <v>0.167081282</v>
      </c>
      <c r="G790" s="117">
        <f>VLOOKUP(B790, 'XTF Exchange Traded Funds'!$B$7:$G$1060, 6, FALSE)</f>
        <v>0.49078935400000001</v>
      </c>
      <c r="H790" s="74">
        <f t="shared" si="45"/>
        <v>-0.65956620566794122</v>
      </c>
      <c r="I790" s="117">
        <v>7.3109199999999999E-2</v>
      </c>
      <c r="J790" s="117">
        <v>0.19519524999999999</v>
      </c>
      <c r="K790" s="74">
        <f t="shared" si="46"/>
        <v>-0.62545604977580138</v>
      </c>
      <c r="L790" s="74">
        <f t="shared" si="47"/>
        <v>0.43756666889831503</v>
      </c>
    </row>
    <row r="791" spans="1:12" x14ac:dyDescent="0.2">
      <c r="A791" s="116" t="s">
        <v>2518</v>
      </c>
      <c r="B791" s="59" t="s">
        <v>242</v>
      </c>
      <c r="C791" s="59" t="s">
        <v>876</v>
      </c>
      <c r="D791" s="116" t="s">
        <v>210</v>
      </c>
      <c r="E791" s="116" t="s">
        <v>998</v>
      </c>
      <c r="F791" s="117">
        <v>4.3129622899999998</v>
      </c>
      <c r="G791" s="117">
        <f>VLOOKUP(B791, 'XTF Exchange Traded Funds'!$B$7:$G$1060, 6, FALSE)</f>
        <v>2.87021828</v>
      </c>
      <c r="H791" s="74">
        <f t="shared" si="45"/>
        <v>0.5026600311388163</v>
      </c>
      <c r="I791" s="117">
        <v>7.1473479999999992E-2</v>
      </c>
      <c r="J791" s="117">
        <v>0.25007120999999999</v>
      </c>
      <c r="K791" s="74">
        <f t="shared" si="46"/>
        <v>-0.71418749083511057</v>
      </c>
      <c r="L791" s="74">
        <f t="shared" si="47"/>
        <v>1.6571784122879497E-2</v>
      </c>
    </row>
    <row r="792" spans="1:12" x14ac:dyDescent="0.2">
      <c r="A792" s="116" t="s">
        <v>2369</v>
      </c>
      <c r="B792" s="116" t="s">
        <v>64</v>
      </c>
      <c r="C792" s="116" t="s">
        <v>870</v>
      </c>
      <c r="D792" s="116" t="s">
        <v>210</v>
      </c>
      <c r="E792" s="116" t="s">
        <v>998</v>
      </c>
      <c r="F792" s="117">
        <v>39.816487594999998</v>
      </c>
      <c r="G792" s="117">
        <f>VLOOKUP(B792, 'XTF Exchange Traded Funds'!$B$7:$G$1060, 6, FALSE)</f>
        <v>33.537055455000001</v>
      </c>
      <c r="H792" s="74">
        <f t="shared" si="45"/>
        <v>0.18723862470352337</v>
      </c>
      <c r="I792" s="117">
        <v>6.9681570000000012E-2</v>
      </c>
      <c r="J792" s="117">
        <v>0.14778782000000001</v>
      </c>
      <c r="K792" s="74">
        <f t="shared" si="46"/>
        <v>-0.52850261949868393</v>
      </c>
      <c r="L792" s="74">
        <f t="shared" si="47"/>
        <v>1.750068230748469E-3</v>
      </c>
    </row>
    <row r="793" spans="1:12" x14ac:dyDescent="0.2">
      <c r="A793" s="116" t="s">
        <v>1834</v>
      </c>
      <c r="B793" s="59" t="s">
        <v>1589</v>
      </c>
      <c r="C793" s="59" t="s">
        <v>875</v>
      </c>
      <c r="D793" s="116" t="s">
        <v>812</v>
      </c>
      <c r="E793" s="116" t="s">
        <v>212</v>
      </c>
      <c r="F793" s="117">
        <v>1.5626822600000001</v>
      </c>
      <c r="G793" s="117">
        <f>VLOOKUP(B793, 'XTF Exchange Traded Funds'!$B$7:$G$1060, 6, FALSE)</f>
        <v>4.1202998700000002</v>
      </c>
      <c r="H793" s="74">
        <f t="shared" si="45"/>
        <v>-0.62073579367901688</v>
      </c>
      <c r="I793" s="117">
        <v>6.879565E-2</v>
      </c>
      <c r="J793" s="117">
        <v>0.46518659999999995</v>
      </c>
      <c r="K793" s="74">
        <f t="shared" si="46"/>
        <v>-0.85211171173030342</v>
      </c>
      <c r="L793" s="74">
        <f t="shared" si="47"/>
        <v>4.4024080749467259E-2</v>
      </c>
    </row>
    <row r="794" spans="1:12" x14ac:dyDescent="0.2">
      <c r="A794" s="116" t="s">
        <v>1615</v>
      </c>
      <c r="B794" s="59" t="s">
        <v>1387</v>
      </c>
      <c r="C794" s="59" t="s">
        <v>148</v>
      </c>
      <c r="D794" s="116" t="s">
        <v>812</v>
      </c>
      <c r="E794" s="116" t="s">
        <v>998</v>
      </c>
      <c r="F794" s="117">
        <v>3.40700936</v>
      </c>
      <c r="G794" s="117">
        <f>VLOOKUP(B794, 'XTF Exchange Traded Funds'!$B$7:$G$1060, 6, FALSE)</f>
        <v>4.2225229899999999</v>
      </c>
      <c r="H794" s="74">
        <f t="shared" si="45"/>
        <v>-0.19313420718640062</v>
      </c>
      <c r="I794" s="117">
        <v>6.816446000000001E-2</v>
      </c>
      <c r="J794" s="117">
        <v>3.3146272682003104E-2</v>
      </c>
      <c r="K794" s="74">
        <f t="shared" si="46"/>
        <v>1.0564743630136779</v>
      </c>
      <c r="L794" s="74">
        <f t="shared" si="47"/>
        <v>2.0007124371387113E-2</v>
      </c>
    </row>
    <row r="795" spans="1:12" x14ac:dyDescent="0.2">
      <c r="A795" s="116" t="s">
        <v>1828</v>
      </c>
      <c r="B795" s="59" t="s">
        <v>1511</v>
      </c>
      <c r="C795" s="59" t="s">
        <v>875</v>
      </c>
      <c r="D795" s="116" t="s">
        <v>211</v>
      </c>
      <c r="E795" s="116" t="s">
        <v>998</v>
      </c>
      <c r="F795" s="117">
        <v>0.21578873999999998</v>
      </c>
      <c r="G795" s="117">
        <f>VLOOKUP(B795, 'XTF Exchange Traded Funds'!$B$7:$G$1060, 6, FALSE)</f>
        <v>0.18456139999999999</v>
      </c>
      <c r="H795" s="74">
        <f t="shared" si="45"/>
        <v>0.16919756785546713</v>
      </c>
      <c r="I795" s="117">
        <v>6.807117E-2</v>
      </c>
      <c r="J795" s="117">
        <v>1.48664E-2</v>
      </c>
      <c r="K795" s="74">
        <f t="shared" si="46"/>
        <v>3.5788603831458863</v>
      </c>
      <c r="L795" s="74">
        <f t="shared" si="47"/>
        <v>0.31545283595427642</v>
      </c>
    </row>
    <row r="796" spans="1:12" x14ac:dyDescent="0.2">
      <c r="A796" s="116" t="s">
        <v>2595</v>
      </c>
      <c r="B796" s="59" t="s">
        <v>649</v>
      </c>
      <c r="C796" s="59" t="s">
        <v>876</v>
      </c>
      <c r="D796" s="116" t="s">
        <v>210</v>
      </c>
      <c r="E796" s="116" t="s">
        <v>998</v>
      </c>
      <c r="F796" s="117">
        <v>0.22660329999999998</v>
      </c>
      <c r="G796" s="117">
        <f>VLOOKUP(B796, 'XTF Exchange Traded Funds'!$B$7:$G$1060, 6, FALSE)</f>
        <v>4.8075000000000001E-3</v>
      </c>
      <c r="H796" s="74">
        <f t="shared" si="45"/>
        <v>46.135371814872592</v>
      </c>
      <c r="I796" s="117">
        <v>6.5839549999999997E-2</v>
      </c>
      <c r="J796" s="117">
        <v>9.8608000000000007E-4</v>
      </c>
      <c r="K796" s="74">
        <f t="shared" si="46"/>
        <v>65.768974119746872</v>
      </c>
      <c r="L796" s="74">
        <f t="shared" si="47"/>
        <v>0.29054982870946716</v>
      </c>
    </row>
    <row r="797" spans="1:12" x14ac:dyDescent="0.2">
      <c r="A797" s="116" t="s">
        <v>1722</v>
      </c>
      <c r="B797" s="59" t="s">
        <v>1723</v>
      </c>
      <c r="C797" s="59" t="s">
        <v>650</v>
      </c>
      <c r="D797" s="116" t="s">
        <v>210</v>
      </c>
      <c r="E797" s="116" t="s">
        <v>998</v>
      </c>
      <c r="F797" s="117">
        <v>0.23057235000000001</v>
      </c>
      <c r="G797" s="117">
        <f>VLOOKUP(B797, 'XTF Exchange Traded Funds'!$B$7:$G$1060, 6, FALSE)</f>
        <v>1.8941240000000002E-2</v>
      </c>
      <c r="H797" s="74">
        <f t="shared" si="45"/>
        <v>11.173033550073807</v>
      </c>
      <c r="I797" s="117">
        <v>6.5759589999999993E-2</v>
      </c>
      <c r="J797" s="117">
        <v>4.9276763689282603</v>
      </c>
      <c r="K797" s="74">
        <f t="shared" si="46"/>
        <v>-0.98665505096587702</v>
      </c>
      <c r="L797" s="74">
        <f t="shared" si="47"/>
        <v>0.28520154302976913</v>
      </c>
    </row>
    <row r="798" spans="1:12" x14ac:dyDescent="0.2">
      <c r="A798" s="116" t="s">
        <v>2663</v>
      </c>
      <c r="B798" s="59" t="s">
        <v>2664</v>
      </c>
      <c r="C798" s="59" t="s">
        <v>650</v>
      </c>
      <c r="D798" s="116" t="s">
        <v>211</v>
      </c>
      <c r="E798" s="116" t="s">
        <v>998</v>
      </c>
      <c r="F798" s="117">
        <v>9.6312250000000002E-2</v>
      </c>
      <c r="G798" s="117">
        <f>VLOOKUP(B798, 'XTF Exchange Traded Funds'!$B$7:$G$1060, 6, FALSE)</f>
        <v>1.05912366</v>
      </c>
      <c r="H798" s="74">
        <f t="shared" si="45"/>
        <v>-0.90906420691234491</v>
      </c>
      <c r="I798" s="117">
        <v>6.4949580000000007E-2</v>
      </c>
      <c r="J798" s="117">
        <v>1.30702293</v>
      </c>
      <c r="K798" s="74">
        <f t="shared" si="46"/>
        <v>-0.95030723753255042</v>
      </c>
      <c r="L798" s="74">
        <f t="shared" si="47"/>
        <v>0.67436468362020419</v>
      </c>
    </row>
    <row r="799" spans="1:12" x14ac:dyDescent="0.2">
      <c r="A799" s="116" t="s">
        <v>2837</v>
      </c>
      <c r="B799" s="59" t="s">
        <v>940</v>
      </c>
      <c r="C799" s="59" t="s">
        <v>870</v>
      </c>
      <c r="D799" s="116" t="s">
        <v>210</v>
      </c>
      <c r="E799" s="116" t="s">
        <v>2912</v>
      </c>
      <c r="F799" s="117">
        <v>1.59313733</v>
      </c>
      <c r="G799" s="117">
        <f>VLOOKUP(B799, 'XTF Exchange Traded Funds'!$B$7:$G$1060, 6, FALSE)</f>
        <v>1.52224607</v>
      </c>
      <c r="H799" s="74">
        <f t="shared" si="45"/>
        <v>4.6570171141909977E-2</v>
      </c>
      <c r="I799" s="117">
        <v>6.4073230000000009E-2</v>
      </c>
      <c r="J799" s="117">
        <v>0.63701963000000006</v>
      </c>
      <c r="K799" s="74">
        <f t="shared" si="46"/>
        <v>-0.89941718122563974</v>
      </c>
      <c r="L799" s="74">
        <f t="shared" si="47"/>
        <v>4.0218271704172553E-2</v>
      </c>
    </row>
    <row r="800" spans="1:12" x14ac:dyDescent="0.2">
      <c r="A800" s="116" t="s">
        <v>1813</v>
      </c>
      <c r="B800" s="59" t="s">
        <v>34</v>
      </c>
      <c r="C800" s="59" t="s">
        <v>875</v>
      </c>
      <c r="D800" s="116" t="s">
        <v>211</v>
      </c>
      <c r="E800" s="116" t="s">
        <v>212</v>
      </c>
      <c r="F800" s="117">
        <v>2.4671538799999997</v>
      </c>
      <c r="G800" s="117">
        <f>VLOOKUP(B800, 'XTF Exchange Traded Funds'!$B$7:$G$1060, 6, FALSE)</f>
        <v>1.2394668</v>
      </c>
      <c r="H800" s="74">
        <f t="shared" si="45"/>
        <v>0.99049613914628432</v>
      </c>
      <c r="I800" s="117">
        <v>6.1789530000000002E-2</v>
      </c>
      <c r="J800" s="117">
        <v>5.5258616240258496</v>
      </c>
      <c r="K800" s="74">
        <f t="shared" si="46"/>
        <v>-0.98881811847561552</v>
      </c>
      <c r="L800" s="74">
        <f t="shared" si="47"/>
        <v>2.5044862625269247E-2</v>
      </c>
    </row>
    <row r="801" spans="1:12" x14ac:dyDescent="0.2">
      <c r="A801" s="116" t="s">
        <v>1952</v>
      </c>
      <c r="B801" s="59" t="s">
        <v>1953</v>
      </c>
      <c r="C801" s="59" t="s">
        <v>650</v>
      </c>
      <c r="D801" s="116" t="s">
        <v>211</v>
      </c>
      <c r="E801" s="116" t="s">
        <v>212</v>
      </c>
      <c r="F801" s="117">
        <v>1.31103964</v>
      </c>
      <c r="G801" s="117">
        <f>VLOOKUP(B801, 'XTF Exchange Traded Funds'!$B$7:$G$1060, 6, FALSE)</f>
        <v>1.3605096999999999</v>
      </c>
      <c r="H801" s="74">
        <f t="shared" si="45"/>
        <v>-3.6361416607320063E-2</v>
      </c>
      <c r="I801" s="117">
        <v>6.1160920000000001E-2</v>
      </c>
      <c r="J801" s="117">
        <v>4.1312992381693201</v>
      </c>
      <c r="K801" s="74">
        <f t="shared" si="46"/>
        <v>-0.98519571774541759</v>
      </c>
      <c r="L801" s="74">
        <f t="shared" si="47"/>
        <v>4.6650702338794273E-2</v>
      </c>
    </row>
    <row r="802" spans="1:12" x14ac:dyDescent="0.2">
      <c r="A802" s="116" t="s">
        <v>2839</v>
      </c>
      <c r="B802" s="59" t="s">
        <v>948</v>
      </c>
      <c r="C802" s="59" t="s">
        <v>870</v>
      </c>
      <c r="D802" s="116" t="s">
        <v>210</v>
      </c>
      <c r="E802" s="116" t="s">
        <v>2912</v>
      </c>
      <c r="F802" s="117">
        <v>2.2283685699999998</v>
      </c>
      <c r="G802" s="117">
        <f>VLOOKUP(B802, 'XTF Exchange Traded Funds'!$B$7:$G$1060, 6, FALSE)</f>
        <v>1.852609226</v>
      </c>
      <c r="H802" s="74">
        <f t="shared" si="45"/>
        <v>0.20282709312168778</v>
      </c>
      <c r="I802" s="117">
        <v>6.0898889999999997E-2</v>
      </c>
      <c r="J802" s="117">
        <v>8.4901440000000009E-2</v>
      </c>
      <c r="K802" s="74">
        <f t="shared" si="46"/>
        <v>-0.28271075260914313</v>
      </c>
      <c r="L802" s="74">
        <f t="shared" si="47"/>
        <v>2.7328912649310973E-2</v>
      </c>
    </row>
    <row r="803" spans="1:12" x14ac:dyDescent="0.2">
      <c r="A803" s="116" t="s">
        <v>1705</v>
      </c>
      <c r="B803" s="59" t="s">
        <v>963</v>
      </c>
      <c r="C803" s="59" t="s">
        <v>650</v>
      </c>
      <c r="D803" s="116" t="s">
        <v>210</v>
      </c>
      <c r="E803" s="116" t="s">
        <v>998</v>
      </c>
      <c r="F803" s="117">
        <v>0.177591155</v>
      </c>
      <c r="G803" s="117">
        <f>VLOOKUP(B803, 'XTF Exchange Traded Funds'!$B$7:$G$1060, 6, FALSE)</f>
        <v>0.41775678000000005</v>
      </c>
      <c r="H803" s="74">
        <f t="shared" si="45"/>
        <v>-0.57489342243589681</v>
      </c>
      <c r="I803" s="117">
        <v>5.963603E-2</v>
      </c>
      <c r="J803" s="117">
        <v>7.4492130000000004E-2</v>
      </c>
      <c r="K803" s="74">
        <f t="shared" si="46"/>
        <v>-0.19943180574914432</v>
      </c>
      <c r="L803" s="74">
        <f t="shared" si="47"/>
        <v>0.33580518128844872</v>
      </c>
    </row>
    <row r="804" spans="1:12" x14ac:dyDescent="0.2">
      <c r="A804" s="116" t="s">
        <v>476</v>
      </c>
      <c r="B804" s="59" t="s">
        <v>62</v>
      </c>
      <c r="C804" s="59" t="s">
        <v>483</v>
      </c>
      <c r="D804" s="116" t="s">
        <v>210</v>
      </c>
      <c r="E804" s="116" t="s">
        <v>998</v>
      </c>
      <c r="F804" s="117">
        <v>0.185238283</v>
      </c>
      <c r="G804" s="117">
        <f>VLOOKUP(B804, 'XTF Exchange Traded Funds'!$B$7:$G$1060, 6, FALSE)</f>
        <v>0.18667947000000001</v>
      </c>
      <c r="H804" s="74">
        <f t="shared" si="45"/>
        <v>-7.7201151256750533E-3</v>
      </c>
      <c r="I804" s="117">
        <v>5.8514199999999995E-2</v>
      </c>
      <c r="J804" s="117">
        <v>6.9103199999999993E-3</v>
      </c>
      <c r="K804" s="74">
        <f t="shared" si="46"/>
        <v>7.4676541752046219</v>
      </c>
      <c r="L804" s="74">
        <f t="shared" si="47"/>
        <v>0.31588610654526522</v>
      </c>
    </row>
    <row r="805" spans="1:12" x14ac:dyDescent="0.2">
      <c r="A805" s="116" t="s">
        <v>2706</v>
      </c>
      <c r="B805" s="59" t="s">
        <v>989</v>
      </c>
      <c r="C805" s="59" t="s">
        <v>650</v>
      </c>
      <c r="D805" s="116" t="s">
        <v>210</v>
      </c>
      <c r="E805" s="116" t="s">
        <v>998</v>
      </c>
      <c r="F805" s="117">
        <v>0.96411908800000001</v>
      </c>
      <c r="G805" s="117">
        <f>VLOOKUP(B805, 'XTF Exchange Traded Funds'!$B$7:$G$1060, 6, FALSE)</f>
        <v>0.68007917600000001</v>
      </c>
      <c r="H805" s="74">
        <f t="shared" si="45"/>
        <v>0.41765712291123003</v>
      </c>
      <c r="I805" s="117">
        <v>5.7541439999999999E-2</v>
      </c>
      <c r="J805" s="117">
        <v>1.1068176999999999</v>
      </c>
      <c r="K805" s="74">
        <f t="shared" si="46"/>
        <v>-0.94801181802567847</v>
      </c>
      <c r="L805" s="74">
        <f t="shared" si="47"/>
        <v>5.9682917511119746E-2</v>
      </c>
    </row>
    <row r="806" spans="1:12" x14ac:dyDescent="0.2">
      <c r="A806" s="116" t="s">
        <v>3234</v>
      </c>
      <c r="B806" s="59" t="s">
        <v>3241</v>
      </c>
      <c r="C806" s="59" t="s">
        <v>951</v>
      </c>
      <c r="D806" s="116" t="s">
        <v>211</v>
      </c>
      <c r="E806" s="116" t="s">
        <v>998</v>
      </c>
      <c r="F806" s="117">
        <v>0.10040453000000001</v>
      </c>
      <c r="G806" s="117">
        <f>VLOOKUP(B806, 'XTF Exchange Traded Funds'!$B$7:$G$1060, 6, FALSE)</f>
        <v>4.6472380000000001E-2</v>
      </c>
      <c r="H806" s="74">
        <f t="shared" si="45"/>
        <v>1.1605205070194384</v>
      </c>
      <c r="I806" s="117">
        <v>5.6182910000000003E-2</v>
      </c>
      <c r="J806" s="117">
        <v>4.4052600000000003E-3</v>
      </c>
      <c r="K806" s="74">
        <f t="shared" si="46"/>
        <v>11.753596836509082</v>
      </c>
      <c r="L806" s="74">
        <f t="shared" si="47"/>
        <v>0.55956548972441778</v>
      </c>
    </row>
    <row r="807" spans="1:12" x14ac:dyDescent="0.2">
      <c r="A807" s="116" t="s">
        <v>1674</v>
      </c>
      <c r="B807" s="59" t="s">
        <v>149</v>
      </c>
      <c r="C807" s="59" t="s">
        <v>650</v>
      </c>
      <c r="D807" s="116" t="s">
        <v>210</v>
      </c>
      <c r="E807" s="116" t="s">
        <v>212</v>
      </c>
      <c r="F807" s="117">
        <v>3.7014242400000001</v>
      </c>
      <c r="G807" s="117">
        <f>VLOOKUP(B807, 'XTF Exchange Traded Funds'!$B$7:$G$1060, 6, FALSE)</f>
        <v>1.5906868300000001</v>
      </c>
      <c r="H807" s="74">
        <f t="shared" si="45"/>
        <v>1.3269346110069948</v>
      </c>
      <c r="I807" s="117">
        <v>5.3155300000000003E-2</v>
      </c>
      <c r="J807" s="117">
        <v>1.3587533200000002</v>
      </c>
      <c r="K807" s="74">
        <f t="shared" si="46"/>
        <v>-0.96087935961768245</v>
      </c>
      <c r="L807" s="74">
        <f t="shared" si="47"/>
        <v>1.4360769410209515E-2</v>
      </c>
    </row>
    <row r="808" spans="1:12" x14ac:dyDescent="0.2">
      <c r="A808" s="116" t="s">
        <v>1910</v>
      </c>
      <c r="B808" s="59" t="s">
        <v>270</v>
      </c>
      <c r="C808" s="59" t="s">
        <v>273</v>
      </c>
      <c r="D808" s="116" t="s">
        <v>211</v>
      </c>
      <c r="E808" s="116" t="s">
        <v>212</v>
      </c>
      <c r="F808" s="117">
        <v>0.76860919999999999</v>
      </c>
      <c r="G808" s="117">
        <f>VLOOKUP(B808, 'XTF Exchange Traded Funds'!$B$7:$G$1060, 6, FALSE)</f>
        <v>8.892291929999999</v>
      </c>
      <c r="H808" s="74">
        <f t="shared" si="45"/>
        <v>-0.91356455612900689</v>
      </c>
      <c r="I808" s="117">
        <v>5.302751E-2</v>
      </c>
      <c r="J808" s="117">
        <v>51.434997079999995</v>
      </c>
      <c r="K808" s="74">
        <f t="shared" si="46"/>
        <v>-0.99896903833944961</v>
      </c>
      <c r="L808" s="74">
        <f t="shared" si="47"/>
        <v>6.8991510900468012E-2</v>
      </c>
    </row>
    <row r="809" spans="1:12" x14ac:dyDescent="0.2">
      <c r="A809" s="116" t="s">
        <v>2705</v>
      </c>
      <c r="B809" s="59" t="s">
        <v>985</v>
      </c>
      <c r="C809" s="59" t="s">
        <v>650</v>
      </c>
      <c r="D809" s="116" t="s">
        <v>210</v>
      </c>
      <c r="E809" s="116" t="s">
        <v>998</v>
      </c>
      <c r="F809" s="117">
        <v>6.6425020000000001E-2</v>
      </c>
      <c r="G809" s="117">
        <f>VLOOKUP(B809, 'XTF Exchange Traded Funds'!$B$7:$G$1060, 6, FALSE)</f>
        <v>0.17407088000000001</v>
      </c>
      <c r="H809" s="74">
        <f t="shared" si="45"/>
        <v>-0.61840245766552115</v>
      </c>
      <c r="I809" s="117">
        <v>5.172508E-2</v>
      </c>
      <c r="J809" s="117">
        <v>2.6158734300000002</v>
      </c>
      <c r="K809" s="74">
        <f t="shared" si="46"/>
        <v>-0.98022645919837181</v>
      </c>
      <c r="L809" s="74">
        <f t="shared" si="47"/>
        <v>0.77869874935679351</v>
      </c>
    </row>
    <row r="810" spans="1:12" x14ac:dyDescent="0.2">
      <c r="A810" s="116" t="s">
        <v>1700</v>
      </c>
      <c r="B810" s="59" t="s">
        <v>969</v>
      </c>
      <c r="C810" s="59" t="s">
        <v>650</v>
      </c>
      <c r="D810" s="116" t="s">
        <v>210</v>
      </c>
      <c r="E810" s="116" t="s">
        <v>998</v>
      </c>
      <c r="F810" s="117">
        <v>9.5861080000000001E-2</v>
      </c>
      <c r="G810" s="117">
        <f>VLOOKUP(B810, 'XTF Exchange Traded Funds'!$B$7:$G$1060, 6, FALSE)</f>
        <v>4.0448850000000001E-2</v>
      </c>
      <c r="H810" s="74">
        <f t="shared" si="45"/>
        <v>1.3699333850035291</v>
      </c>
      <c r="I810" s="117">
        <v>5.1597239999999996E-2</v>
      </c>
      <c r="J810" s="117">
        <v>6.5695170100000002</v>
      </c>
      <c r="K810" s="74">
        <f t="shared" si="46"/>
        <v>-0.99214596142738354</v>
      </c>
      <c r="L810" s="74">
        <f t="shared" si="47"/>
        <v>0.53825014281082573</v>
      </c>
    </row>
    <row r="811" spans="1:12" x14ac:dyDescent="0.2">
      <c r="A811" s="116" t="s">
        <v>2063</v>
      </c>
      <c r="B811" s="59" t="s">
        <v>381</v>
      </c>
      <c r="C811" s="59" t="s">
        <v>871</v>
      </c>
      <c r="D811" s="116" t="s">
        <v>210</v>
      </c>
      <c r="E811" s="116" t="s">
        <v>998</v>
      </c>
      <c r="F811" s="117">
        <v>4.4763995300000001</v>
      </c>
      <c r="G811" s="117">
        <f>VLOOKUP(B811, 'XTF Exchange Traded Funds'!$B$7:$G$1060, 6, FALSE)</f>
        <v>0.24310689000000002</v>
      </c>
      <c r="H811" s="74">
        <f t="shared" si="45"/>
        <v>17.413297665072346</v>
      </c>
      <c r="I811" s="117">
        <v>5.1309300000000002E-2</v>
      </c>
      <c r="J811" s="117">
        <v>2.4420599999999998E-3</v>
      </c>
      <c r="K811" s="74">
        <f t="shared" si="46"/>
        <v>20.01066312867006</v>
      </c>
      <c r="L811" s="74">
        <f t="shared" si="47"/>
        <v>1.146218063337166E-2</v>
      </c>
    </row>
    <row r="812" spans="1:12" x14ac:dyDescent="0.2">
      <c r="A812" s="116" t="s">
        <v>2334</v>
      </c>
      <c r="B812" s="59" t="s">
        <v>80</v>
      </c>
      <c r="C812" s="59" t="s">
        <v>877</v>
      </c>
      <c r="D812" s="116" t="s">
        <v>211</v>
      </c>
      <c r="E812" s="116" t="s">
        <v>212</v>
      </c>
      <c r="F812" s="117">
        <v>7.004146E-2</v>
      </c>
      <c r="G812" s="117">
        <f>VLOOKUP(B812, 'XTF Exchange Traded Funds'!$B$7:$G$1060, 6, FALSE)</f>
        <v>2.6376500000000001E-2</v>
      </c>
      <c r="H812" s="74">
        <f t="shared" ref="H812:H875" si="48">IF(ISERROR(F812/G812-1),"",IF((F812/G812-1)&gt;10000%,"",F812/G812-1))</f>
        <v>1.655449358330332</v>
      </c>
      <c r="I812" s="117">
        <v>5.0266499999999999E-2</v>
      </c>
      <c r="J812" s="117">
        <v>3.0716999999999997E-3</v>
      </c>
      <c r="K812" s="74">
        <f t="shared" ref="K812:K875" si="49">IF(ISERROR(I812/J812-1),"",IF((I812/J812-1)&gt;10000%,"",I812/J812-1))</f>
        <v>15.364391053813851</v>
      </c>
      <c r="L812" s="74">
        <f t="shared" si="47"/>
        <v>0.71766779276160142</v>
      </c>
    </row>
    <row r="813" spans="1:12" x14ac:dyDescent="0.2">
      <c r="A813" s="116" t="s">
        <v>2604</v>
      </c>
      <c r="B813" s="59" t="s">
        <v>894</v>
      </c>
      <c r="C813" s="59" t="s">
        <v>876</v>
      </c>
      <c r="D813" s="116" t="s">
        <v>210</v>
      </c>
      <c r="E813" s="116" t="s">
        <v>212</v>
      </c>
      <c r="F813" s="117">
        <v>0.69545911299999996</v>
      </c>
      <c r="G813" s="117">
        <f>VLOOKUP(B813, 'XTF Exchange Traded Funds'!$B$7:$G$1060, 6, FALSE)</f>
        <v>0.50021822500000002</v>
      </c>
      <c r="H813" s="74">
        <f t="shared" si="48"/>
        <v>0.39031142457874246</v>
      </c>
      <c r="I813" s="117">
        <v>4.8879949999999998E-2</v>
      </c>
      <c r="J813" s="117">
        <v>3.8343639600000001</v>
      </c>
      <c r="K813" s="74">
        <f t="shared" si="49"/>
        <v>-0.98725213607526185</v>
      </c>
      <c r="L813" s="74">
        <f t="shared" si="47"/>
        <v>7.0284433816887815E-2</v>
      </c>
    </row>
    <row r="814" spans="1:12" x14ac:dyDescent="0.2">
      <c r="A814" s="116" t="s">
        <v>2071</v>
      </c>
      <c r="B814" s="59" t="s">
        <v>524</v>
      </c>
      <c r="C814" s="59" t="s">
        <v>871</v>
      </c>
      <c r="D814" s="116" t="s">
        <v>210</v>
      </c>
      <c r="E814" s="116" t="s">
        <v>998</v>
      </c>
      <c r="F814" s="117">
        <v>0.32684912699999996</v>
      </c>
      <c r="G814" s="117">
        <f>VLOOKUP(B814, 'XTF Exchange Traded Funds'!$B$7:$G$1060, 6, FALSE)</f>
        <v>1.5930837330000001</v>
      </c>
      <c r="H814" s="74">
        <f t="shared" si="48"/>
        <v>-0.79483242454274694</v>
      </c>
      <c r="I814" s="117">
        <v>4.7582599999999996E-2</v>
      </c>
      <c r="J814" s="117">
        <v>0</v>
      </c>
      <c r="K814" s="74" t="str">
        <f t="shared" si="49"/>
        <v/>
      </c>
      <c r="L814" s="74">
        <f t="shared" si="47"/>
        <v>0.14557970656595942</v>
      </c>
    </row>
    <row r="815" spans="1:12" x14ac:dyDescent="0.2">
      <c r="A815" s="116" t="s">
        <v>1671</v>
      </c>
      <c r="B815" s="59" t="s">
        <v>369</v>
      </c>
      <c r="C815" s="59" t="s">
        <v>650</v>
      </c>
      <c r="D815" s="116" t="s">
        <v>210</v>
      </c>
      <c r="E815" s="116" t="s">
        <v>998</v>
      </c>
      <c r="F815" s="117">
        <v>0.43823784600000004</v>
      </c>
      <c r="G815" s="117">
        <f>VLOOKUP(B815, 'XTF Exchange Traded Funds'!$B$7:$G$1060, 6, FALSE)</f>
        <v>0.58364727000000005</v>
      </c>
      <c r="H815" s="74">
        <f t="shared" si="48"/>
        <v>-0.24913921725359911</v>
      </c>
      <c r="I815" s="117">
        <v>4.4919000000000001E-2</v>
      </c>
      <c r="J815" s="117">
        <v>9.7956499999999995E-3</v>
      </c>
      <c r="K815" s="74">
        <f t="shared" si="49"/>
        <v>3.5856068765217213</v>
      </c>
      <c r="L815" s="74">
        <f t="shared" si="47"/>
        <v>0.10249913468222002</v>
      </c>
    </row>
    <row r="816" spans="1:12" x14ac:dyDescent="0.2">
      <c r="A816" s="116" t="s">
        <v>2375</v>
      </c>
      <c r="B816" s="59" t="s">
        <v>188</v>
      </c>
      <c r="C816" s="59" t="s">
        <v>870</v>
      </c>
      <c r="D816" s="116" t="s">
        <v>210</v>
      </c>
      <c r="E816" s="116" t="s">
        <v>998</v>
      </c>
      <c r="F816" s="117">
        <v>0.29952761999999999</v>
      </c>
      <c r="G816" s="117">
        <f>VLOOKUP(B816, 'XTF Exchange Traded Funds'!$B$7:$G$1060, 6, FALSE)</f>
        <v>0.24634992999999999</v>
      </c>
      <c r="H816" s="74">
        <f t="shared" si="48"/>
        <v>0.21586241165158837</v>
      </c>
      <c r="I816" s="117">
        <v>4.4542760000000001E-2</v>
      </c>
      <c r="J816" s="117">
        <v>0</v>
      </c>
      <c r="K816" s="74" t="str">
        <f t="shared" si="49"/>
        <v/>
      </c>
      <c r="L816" s="74">
        <f t="shared" si="47"/>
        <v>0.14871002547277609</v>
      </c>
    </row>
    <row r="817" spans="1:12" x14ac:dyDescent="0.2">
      <c r="A817" s="116" t="s">
        <v>1810</v>
      </c>
      <c r="B817" s="59" t="s">
        <v>919</v>
      </c>
      <c r="C817" s="59" t="s">
        <v>875</v>
      </c>
      <c r="D817" s="116" t="s">
        <v>211</v>
      </c>
      <c r="E817" s="116" t="s">
        <v>212</v>
      </c>
      <c r="F817" s="117">
        <v>0.42826645000000002</v>
      </c>
      <c r="G817" s="117">
        <f>VLOOKUP(B817, 'XTF Exchange Traded Funds'!$B$7:$G$1060, 6, FALSE)</f>
        <v>1.51751E-2</v>
      </c>
      <c r="H817" s="74">
        <f t="shared" si="48"/>
        <v>27.221655870472024</v>
      </c>
      <c r="I817" s="117">
        <v>4.4064900000000004E-2</v>
      </c>
      <c r="J817" s="117">
        <v>0</v>
      </c>
      <c r="K817" s="74" t="str">
        <f t="shared" si="49"/>
        <v/>
      </c>
      <c r="L817" s="74">
        <f t="shared" si="47"/>
        <v>0.1028913191775821</v>
      </c>
    </row>
    <row r="818" spans="1:12" x14ac:dyDescent="0.2">
      <c r="A818" s="116" t="s">
        <v>2964</v>
      </c>
      <c r="B818" s="59" t="s">
        <v>2965</v>
      </c>
      <c r="C818" s="59" t="s">
        <v>1861</v>
      </c>
      <c r="D818" s="116" t="s">
        <v>211</v>
      </c>
      <c r="E818" s="116" t="s">
        <v>212</v>
      </c>
      <c r="F818" s="117">
        <v>0.47606288000000002</v>
      </c>
      <c r="G818" s="117">
        <f>VLOOKUP(B818, 'XTF Exchange Traded Funds'!$B$7:$G$1060, 6, FALSE)</f>
        <v>0.31631621000000004</v>
      </c>
      <c r="H818" s="74">
        <f t="shared" si="48"/>
        <v>0.50502207901390817</v>
      </c>
      <c r="I818" s="117">
        <v>4.3712669999999995E-2</v>
      </c>
      <c r="J818" s="117">
        <v>1.980678E-2</v>
      </c>
      <c r="K818" s="74">
        <f t="shared" si="49"/>
        <v>1.206954891203921</v>
      </c>
      <c r="L818" s="74">
        <f t="shared" si="47"/>
        <v>9.1821210677043325E-2</v>
      </c>
    </row>
    <row r="819" spans="1:12" x14ac:dyDescent="0.2">
      <c r="A819" s="116" t="s">
        <v>2968</v>
      </c>
      <c r="B819" s="59" t="s">
        <v>2969</v>
      </c>
      <c r="C819" s="59" t="s">
        <v>871</v>
      </c>
      <c r="D819" s="116" t="s">
        <v>210</v>
      </c>
      <c r="E819" s="116" t="s">
        <v>998</v>
      </c>
      <c r="F819" s="117">
        <v>0.29754819999999998</v>
      </c>
      <c r="G819" s="117">
        <f>VLOOKUP(B819, 'XTF Exchange Traded Funds'!$B$7:$G$1060, 6, FALSE)</f>
        <v>0.25204131000000002</v>
      </c>
      <c r="H819" s="74">
        <f t="shared" si="48"/>
        <v>0.1805532989810279</v>
      </c>
      <c r="I819" s="117">
        <v>4.2973330000000004E-2</v>
      </c>
      <c r="J819" s="117">
        <v>0.83748599000000001</v>
      </c>
      <c r="K819" s="74">
        <f t="shared" si="49"/>
        <v>-0.9486877028235422</v>
      </c>
      <c r="L819" s="74">
        <f t="shared" si="47"/>
        <v>0.14442476882736985</v>
      </c>
    </row>
    <row r="820" spans="1:12" x14ac:dyDescent="0.2">
      <c r="A820" s="116" t="s">
        <v>1954</v>
      </c>
      <c r="B820" s="59" t="s">
        <v>1376</v>
      </c>
      <c r="C820" s="59" t="s">
        <v>951</v>
      </c>
      <c r="D820" s="116" t="s">
        <v>211</v>
      </c>
      <c r="E820" s="116" t="s">
        <v>212</v>
      </c>
      <c r="F820" s="117">
        <v>0.28255720000000001</v>
      </c>
      <c r="G820" s="117">
        <f>VLOOKUP(B820, 'XTF Exchange Traded Funds'!$B$7:$G$1060, 6, FALSE)</f>
        <v>0.25517773999999999</v>
      </c>
      <c r="H820" s="74">
        <f t="shared" si="48"/>
        <v>0.10729564420470217</v>
      </c>
      <c r="I820" s="117">
        <v>4.1976190000000003E-2</v>
      </c>
      <c r="J820" s="117">
        <v>0.726746584262565</v>
      </c>
      <c r="K820" s="74">
        <f t="shared" si="49"/>
        <v>-0.94224095316169454</v>
      </c>
      <c r="L820" s="74">
        <f t="shared" si="47"/>
        <v>0.14855820343633078</v>
      </c>
    </row>
    <row r="821" spans="1:12" x14ac:dyDescent="0.2">
      <c r="A821" s="116" t="s">
        <v>2086</v>
      </c>
      <c r="B821" s="59" t="s">
        <v>533</v>
      </c>
      <c r="C821" s="59" t="s">
        <v>871</v>
      </c>
      <c r="D821" s="116" t="s">
        <v>210</v>
      </c>
      <c r="E821" s="116" t="s">
        <v>998</v>
      </c>
      <c r="F821" s="117">
        <v>3.4204134589999997</v>
      </c>
      <c r="G821" s="117">
        <f>VLOOKUP(B821, 'XTF Exchange Traded Funds'!$B$7:$G$1060, 6, FALSE)</f>
        <v>3.5026064369999999</v>
      </c>
      <c r="H821" s="74">
        <f t="shared" si="48"/>
        <v>-2.3466232783606378E-2</v>
      </c>
      <c r="I821" s="117">
        <v>4.0769690000000004E-2</v>
      </c>
      <c r="J821" s="117">
        <v>0</v>
      </c>
      <c r="K821" s="74" t="str">
        <f t="shared" si="49"/>
        <v/>
      </c>
      <c r="L821" s="74">
        <f t="shared" si="47"/>
        <v>1.1919520984436639E-2</v>
      </c>
    </row>
    <row r="822" spans="1:12" x14ac:dyDescent="0.2">
      <c r="A822" s="116" t="s">
        <v>2015</v>
      </c>
      <c r="B822" s="59" t="s">
        <v>1637</v>
      </c>
      <c r="C822" s="59" t="s">
        <v>951</v>
      </c>
      <c r="D822" s="116" t="s">
        <v>211</v>
      </c>
      <c r="E822" s="116" t="s">
        <v>212</v>
      </c>
      <c r="F822" s="117">
        <v>0.41106823999999997</v>
      </c>
      <c r="G822" s="117">
        <f>VLOOKUP(B822, 'XTF Exchange Traded Funds'!$B$7:$G$1060, 6, FALSE)</f>
        <v>2.0602536000000002</v>
      </c>
      <c r="H822" s="74">
        <f t="shared" si="48"/>
        <v>-0.80047687333248685</v>
      </c>
      <c r="I822" s="117">
        <v>3.9143999999999998E-2</v>
      </c>
      <c r="J822" s="117">
        <v>0.14065529999999998</v>
      </c>
      <c r="K822" s="74">
        <f t="shared" si="49"/>
        <v>-0.7217026304732207</v>
      </c>
      <c r="L822" s="74">
        <f t="shared" si="47"/>
        <v>9.522506530789146E-2</v>
      </c>
    </row>
    <row r="823" spans="1:12" x14ac:dyDescent="0.2">
      <c r="A823" s="116" t="s">
        <v>1964</v>
      </c>
      <c r="B823" s="59" t="s">
        <v>1384</v>
      </c>
      <c r="C823" s="59" t="s">
        <v>951</v>
      </c>
      <c r="D823" s="116" t="s">
        <v>211</v>
      </c>
      <c r="E823" s="116" t="s">
        <v>212</v>
      </c>
      <c r="F823" s="117">
        <v>1.4222700500000001</v>
      </c>
      <c r="G823" s="117">
        <f>VLOOKUP(B823, 'XTF Exchange Traded Funds'!$B$7:$G$1060, 6, FALSE)</f>
        <v>3.2759103700000001</v>
      </c>
      <c r="H823" s="74">
        <f t="shared" si="48"/>
        <v>-0.56583975464505765</v>
      </c>
      <c r="I823" s="117">
        <v>3.8164540000000004E-2</v>
      </c>
      <c r="J823" s="117">
        <v>2.1068898100000002</v>
      </c>
      <c r="K823" s="74">
        <f t="shared" si="49"/>
        <v>-0.98188583958265951</v>
      </c>
      <c r="L823" s="74">
        <f t="shared" si="47"/>
        <v>2.6833539804905545E-2</v>
      </c>
    </row>
    <row r="824" spans="1:12" x14ac:dyDescent="0.2">
      <c r="A824" s="116" t="s">
        <v>2589</v>
      </c>
      <c r="B824" s="59" t="s">
        <v>571</v>
      </c>
      <c r="C824" s="59" t="s">
        <v>876</v>
      </c>
      <c r="D824" s="116" t="s">
        <v>211</v>
      </c>
      <c r="E824" s="116" t="s">
        <v>998</v>
      </c>
      <c r="F824" s="117">
        <v>0.5329652290000001</v>
      </c>
      <c r="G824" s="117">
        <f>VLOOKUP(B824, 'XTF Exchange Traded Funds'!$B$7:$G$1060, 6, FALSE)</f>
        <v>0.39172751899999997</v>
      </c>
      <c r="H824" s="74">
        <f t="shared" si="48"/>
        <v>0.36055090119925981</v>
      </c>
      <c r="I824" s="117">
        <v>3.7562569999999997E-2</v>
      </c>
      <c r="J824" s="117">
        <v>0.21146635</v>
      </c>
      <c r="K824" s="74">
        <f t="shared" si="49"/>
        <v>-0.82237093513932602</v>
      </c>
      <c r="L824" s="74">
        <f t="shared" si="47"/>
        <v>7.047846267659609E-2</v>
      </c>
    </row>
    <row r="825" spans="1:12" x14ac:dyDescent="0.2">
      <c r="A825" s="116" t="s">
        <v>2566</v>
      </c>
      <c r="B825" s="59" t="s">
        <v>895</v>
      </c>
      <c r="C825" s="59" t="s">
        <v>876</v>
      </c>
      <c r="D825" s="116" t="s">
        <v>210</v>
      </c>
      <c r="E825" s="116" t="s">
        <v>212</v>
      </c>
      <c r="F825" s="117">
        <v>0.40438626999999999</v>
      </c>
      <c r="G825" s="117">
        <f>VLOOKUP(B825, 'XTF Exchange Traded Funds'!$B$7:$G$1060, 6, FALSE)</f>
        <v>0.59384940500000005</v>
      </c>
      <c r="H825" s="74">
        <f t="shared" si="48"/>
        <v>-0.31904239257425882</v>
      </c>
      <c r="I825" s="117">
        <v>3.5675289999999998E-2</v>
      </c>
      <c r="J825" s="117">
        <v>4.4469879999999996E-2</v>
      </c>
      <c r="K825" s="74">
        <f t="shared" si="49"/>
        <v>-0.19776509403668274</v>
      </c>
      <c r="L825" s="74">
        <f t="shared" si="47"/>
        <v>8.8220824114527918E-2</v>
      </c>
    </row>
    <row r="826" spans="1:12" x14ac:dyDescent="0.2">
      <c r="A826" s="116" t="s">
        <v>1864</v>
      </c>
      <c r="B826" s="59" t="s">
        <v>249</v>
      </c>
      <c r="C826" s="59" t="s">
        <v>1861</v>
      </c>
      <c r="D826" s="116" t="s">
        <v>211</v>
      </c>
      <c r="E826" s="116" t="s">
        <v>212</v>
      </c>
      <c r="F826" s="117">
        <v>6.2248810900000002</v>
      </c>
      <c r="G826" s="117">
        <f>VLOOKUP(B826, 'XTF Exchange Traded Funds'!$B$7:$G$1060, 6, FALSE)</f>
        <v>8.8217120700000002</v>
      </c>
      <c r="H826" s="74">
        <f t="shared" si="48"/>
        <v>-0.29436814071851702</v>
      </c>
      <c r="I826" s="117">
        <v>3.5008060000000001E-2</v>
      </c>
      <c r="J826" s="117">
        <v>1.7872049099999998</v>
      </c>
      <c r="K826" s="74">
        <f t="shared" si="49"/>
        <v>-0.98041183761071915</v>
      </c>
      <c r="L826" s="74">
        <f t="shared" si="47"/>
        <v>5.623892166589161E-3</v>
      </c>
    </row>
    <row r="827" spans="1:12" x14ac:dyDescent="0.2">
      <c r="A827" s="116" t="s">
        <v>2103</v>
      </c>
      <c r="B827" s="59" t="s">
        <v>422</v>
      </c>
      <c r="C827" s="59" t="s">
        <v>871</v>
      </c>
      <c r="D827" s="116" t="s">
        <v>210</v>
      </c>
      <c r="E827" s="116" t="s">
        <v>998</v>
      </c>
      <c r="F827" s="117">
        <v>0.32126446000000003</v>
      </c>
      <c r="G827" s="117">
        <f>VLOOKUP(B827, 'XTF Exchange Traded Funds'!$B$7:$G$1060, 6, FALSE)</f>
        <v>0.25950562999999999</v>
      </c>
      <c r="H827" s="74">
        <f t="shared" si="48"/>
        <v>0.2379864745130964</v>
      </c>
      <c r="I827" s="117">
        <v>3.4715510000000005E-2</v>
      </c>
      <c r="J827" s="117">
        <v>0.21942010999999997</v>
      </c>
      <c r="K827" s="74">
        <f t="shared" si="49"/>
        <v>-0.84178519462049306</v>
      </c>
      <c r="L827" s="74">
        <f t="shared" si="47"/>
        <v>0.10805898044246787</v>
      </c>
    </row>
    <row r="828" spans="1:12" x14ac:dyDescent="0.2">
      <c r="A828" s="116" t="s">
        <v>2373</v>
      </c>
      <c r="B828" s="59" t="s">
        <v>186</v>
      </c>
      <c r="C828" s="59" t="s">
        <v>870</v>
      </c>
      <c r="D828" s="116" t="s">
        <v>210</v>
      </c>
      <c r="E828" s="116" t="s">
        <v>998</v>
      </c>
      <c r="F828" s="117">
        <v>3.60450202</v>
      </c>
      <c r="G828" s="117">
        <f>VLOOKUP(B828, 'XTF Exchange Traded Funds'!$B$7:$G$1060, 6, FALSE)</f>
        <v>8.7506130000000001E-2</v>
      </c>
      <c r="H828" s="74">
        <f t="shared" si="48"/>
        <v>40.191423046591133</v>
      </c>
      <c r="I828" s="117">
        <v>3.3800259999999999E-2</v>
      </c>
      <c r="J828" s="117">
        <v>0</v>
      </c>
      <c r="K828" s="74" t="str">
        <f t="shared" si="49"/>
        <v/>
      </c>
      <c r="L828" s="74">
        <f t="shared" si="47"/>
        <v>9.3772343065575536E-3</v>
      </c>
    </row>
    <row r="829" spans="1:12" x14ac:dyDescent="0.2">
      <c r="A829" s="116" t="s">
        <v>2976</v>
      </c>
      <c r="B829" s="59" t="s">
        <v>2977</v>
      </c>
      <c r="C829" s="59" t="s">
        <v>2986</v>
      </c>
      <c r="D829" s="116" t="s">
        <v>211</v>
      </c>
      <c r="E829" s="116" t="s">
        <v>212</v>
      </c>
      <c r="F829" s="117">
        <v>0.24404195000000001</v>
      </c>
      <c r="G829" s="117">
        <f>VLOOKUP(B829, 'XTF Exchange Traded Funds'!$B$7:$G$1060, 6, FALSE)</f>
        <v>0.10936794999999999</v>
      </c>
      <c r="H829" s="74">
        <f t="shared" si="48"/>
        <v>1.2313845143846986</v>
      </c>
      <c r="I829" s="117">
        <v>3.2000019999999997E-2</v>
      </c>
      <c r="J829" s="117">
        <v>0</v>
      </c>
      <c r="K829" s="74" t="str">
        <f t="shared" si="49"/>
        <v/>
      </c>
      <c r="L829" s="74">
        <f t="shared" si="47"/>
        <v>0.13112507911037424</v>
      </c>
    </row>
    <row r="830" spans="1:12" x14ac:dyDescent="0.2">
      <c r="A830" s="116" t="s">
        <v>2395</v>
      </c>
      <c r="B830" s="59" t="s">
        <v>196</v>
      </c>
      <c r="C830" s="59" t="s">
        <v>870</v>
      </c>
      <c r="D830" s="116" t="s">
        <v>210</v>
      </c>
      <c r="E830" s="116" t="s">
        <v>2912</v>
      </c>
      <c r="F830" s="117">
        <v>5.1390772199999999</v>
      </c>
      <c r="G830" s="117">
        <f>VLOOKUP(B830, 'XTF Exchange Traded Funds'!$B$7:$G$1060, 6, FALSE)</f>
        <v>0.66337097999999994</v>
      </c>
      <c r="H830" s="74">
        <f t="shared" si="48"/>
        <v>6.7469129264593404</v>
      </c>
      <c r="I830" s="117">
        <v>3.0958880000000001E-2</v>
      </c>
      <c r="J830" s="117">
        <v>0.94788756000000007</v>
      </c>
      <c r="K830" s="74">
        <f t="shared" si="49"/>
        <v>-0.96733907975329902</v>
      </c>
      <c r="L830" s="74">
        <f t="shared" si="47"/>
        <v>6.0242099261547978E-3</v>
      </c>
    </row>
    <row r="831" spans="1:12" x14ac:dyDescent="0.2">
      <c r="A831" s="116" t="s">
        <v>2858</v>
      </c>
      <c r="B831" s="59" t="s">
        <v>2859</v>
      </c>
      <c r="C831" s="59" t="s">
        <v>148</v>
      </c>
      <c r="D831" s="116" t="s">
        <v>812</v>
      </c>
      <c r="E831" s="116" t="s">
        <v>212</v>
      </c>
      <c r="F831" s="117">
        <v>0.30593323</v>
      </c>
      <c r="G831" s="117">
        <f>VLOOKUP(B831, 'XTF Exchange Traded Funds'!$B$7:$G$1060, 6, FALSE)</f>
        <v>6.294458E-2</v>
      </c>
      <c r="H831" s="74">
        <f t="shared" si="48"/>
        <v>3.8603585884598797</v>
      </c>
      <c r="I831" s="117">
        <v>3.031259E-2</v>
      </c>
      <c r="J831" s="117">
        <v>1.424573E-2</v>
      </c>
      <c r="K831" s="74">
        <f t="shared" si="49"/>
        <v>1.1278369027069868</v>
      </c>
      <c r="L831" s="74">
        <f t="shared" si="47"/>
        <v>9.908237166652345E-2</v>
      </c>
    </row>
    <row r="832" spans="1:12" x14ac:dyDescent="0.2">
      <c r="A832" s="116" t="s">
        <v>2584</v>
      </c>
      <c r="B832" s="59" t="s">
        <v>568</v>
      </c>
      <c r="C832" s="59" t="s">
        <v>876</v>
      </c>
      <c r="D832" s="116" t="s">
        <v>211</v>
      </c>
      <c r="E832" s="116" t="s">
        <v>998</v>
      </c>
      <c r="F832" s="117">
        <v>0.35487946000000004</v>
      </c>
      <c r="G832" s="117">
        <f>VLOOKUP(B832, 'XTF Exchange Traded Funds'!$B$7:$G$1060, 6, FALSE)</f>
        <v>0.59961764000000006</v>
      </c>
      <c r="H832" s="74">
        <f t="shared" si="48"/>
        <v>-0.40815707156313819</v>
      </c>
      <c r="I832" s="117">
        <v>2.853675E-2</v>
      </c>
      <c r="J832" s="117">
        <v>6.2406778099999993</v>
      </c>
      <c r="K832" s="74">
        <f t="shared" si="49"/>
        <v>-0.99542729958686971</v>
      </c>
      <c r="L832" s="74">
        <f t="shared" si="47"/>
        <v>8.0412515280540595E-2</v>
      </c>
    </row>
    <row r="833" spans="1:12" x14ac:dyDescent="0.2">
      <c r="A833" s="116" t="s">
        <v>480</v>
      </c>
      <c r="B833" s="59" t="s">
        <v>58</v>
      </c>
      <c r="C833" s="59" t="s">
        <v>483</v>
      </c>
      <c r="D833" s="116" t="s">
        <v>210</v>
      </c>
      <c r="E833" s="116" t="s">
        <v>998</v>
      </c>
      <c r="F833" s="117">
        <v>0.10405795</v>
      </c>
      <c r="G833" s="117">
        <f>VLOOKUP(B833, 'XTF Exchange Traded Funds'!$B$7:$G$1060, 6, FALSE)</f>
        <v>0.34224742400000002</v>
      </c>
      <c r="H833" s="74">
        <f t="shared" si="48"/>
        <v>-0.69595695189220774</v>
      </c>
      <c r="I833" s="117">
        <v>2.8323419999999998E-2</v>
      </c>
      <c r="J833" s="117">
        <v>3.63978E-3</v>
      </c>
      <c r="K833" s="74">
        <f t="shared" si="49"/>
        <v>6.7816296589354295</v>
      </c>
      <c r="L833" s="74">
        <f t="shared" ref="L833:L896" si="50">IF(ISERROR(I833/F833),"",IF(I833/F833&gt;10000%,"",I833/F833))</f>
        <v>0.27218891012171581</v>
      </c>
    </row>
    <row r="834" spans="1:12" x14ac:dyDescent="0.2">
      <c r="A834" s="116" t="s">
        <v>2445</v>
      </c>
      <c r="B834" s="116" t="s">
        <v>2439</v>
      </c>
      <c r="C834" s="59" t="s">
        <v>874</v>
      </c>
      <c r="D834" s="116" t="s">
        <v>210</v>
      </c>
      <c r="E834" s="116" t="s">
        <v>212</v>
      </c>
      <c r="F834" s="117">
        <v>0.27840505500000001</v>
      </c>
      <c r="G834" s="117">
        <f>VLOOKUP(B834, 'XTF Exchange Traded Funds'!$B$7:$G$1060, 6, FALSE)</f>
        <v>3.11421131</v>
      </c>
      <c r="H834" s="74">
        <f t="shared" si="48"/>
        <v>-0.91060174558289686</v>
      </c>
      <c r="I834" s="117">
        <v>2.7664709999999999E-2</v>
      </c>
      <c r="J834" s="117">
        <v>0</v>
      </c>
      <c r="K834" s="74" t="str">
        <f t="shared" si="49"/>
        <v/>
      </c>
      <c r="L834" s="74">
        <f t="shared" si="50"/>
        <v>9.9368562111776304E-2</v>
      </c>
    </row>
    <row r="835" spans="1:12" x14ac:dyDescent="0.2">
      <c r="A835" s="116" t="s">
        <v>2581</v>
      </c>
      <c r="B835" s="59" t="s">
        <v>643</v>
      </c>
      <c r="C835" s="59" t="s">
        <v>876</v>
      </c>
      <c r="D835" s="116" t="s">
        <v>210</v>
      </c>
      <c r="E835" s="116" t="s">
        <v>998</v>
      </c>
      <c r="F835" s="117">
        <v>0.10948909</v>
      </c>
      <c r="G835" s="117">
        <f>VLOOKUP(B835, 'XTF Exchange Traded Funds'!$B$7:$G$1060, 6, FALSE)</f>
        <v>0.73347138000000001</v>
      </c>
      <c r="H835" s="74">
        <f t="shared" si="48"/>
        <v>-0.85072479583320626</v>
      </c>
      <c r="I835" s="117">
        <v>2.5215270000000001E-2</v>
      </c>
      <c r="J835" s="117">
        <v>0.15972602</v>
      </c>
      <c r="K835" s="74">
        <f t="shared" si="49"/>
        <v>-0.84213423711427859</v>
      </c>
      <c r="L835" s="74">
        <f t="shared" si="50"/>
        <v>0.23029938416695217</v>
      </c>
    </row>
    <row r="836" spans="1:12" x14ac:dyDescent="0.2">
      <c r="A836" s="116" t="s">
        <v>2284</v>
      </c>
      <c r="B836" s="59" t="s">
        <v>576</v>
      </c>
      <c r="C836" s="59" t="s">
        <v>650</v>
      </c>
      <c r="D836" s="116" t="s">
        <v>210</v>
      </c>
      <c r="E836" s="116" t="s">
        <v>998</v>
      </c>
      <c r="F836" s="117">
        <v>8.1342899999999996E-2</v>
      </c>
      <c r="G836" s="117">
        <f>VLOOKUP(B836, 'XTF Exchange Traded Funds'!$B$7:$G$1060, 6, FALSE)</f>
        <v>3.3754019999999996E-2</v>
      </c>
      <c r="H836" s="74">
        <f t="shared" si="48"/>
        <v>1.4098729573544131</v>
      </c>
      <c r="I836" s="117">
        <v>2.359261E-2</v>
      </c>
      <c r="J836" s="117">
        <v>2.4199999999999999E-2</v>
      </c>
      <c r="K836" s="74">
        <f t="shared" si="49"/>
        <v>-2.5098760330578451E-2</v>
      </c>
      <c r="L836" s="74">
        <f t="shared" si="50"/>
        <v>0.29003895853233658</v>
      </c>
    </row>
    <row r="837" spans="1:12" x14ac:dyDescent="0.2">
      <c r="A837" s="116" t="s">
        <v>2008</v>
      </c>
      <c r="B837" s="59" t="s">
        <v>2009</v>
      </c>
      <c r="C837" s="59" t="s">
        <v>148</v>
      </c>
      <c r="D837" s="116" t="s">
        <v>812</v>
      </c>
      <c r="E837" s="116" t="s">
        <v>998</v>
      </c>
      <c r="F837" s="117">
        <v>0.1234137</v>
      </c>
      <c r="G837" s="117">
        <f>VLOOKUP(B837, 'XTF Exchange Traded Funds'!$B$7:$G$1060, 6, FALSE)</f>
        <v>0.15985779</v>
      </c>
      <c r="H837" s="74">
        <f t="shared" si="48"/>
        <v>-0.22797819236710326</v>
      </c>
      <c r="I837" s="117">
        <v>2.1847749999999999E-2</v>
      </c>
      <c r="J837" s="117">
        <v>1.8344490000000001E-2</v>
      </c>
      <c r="K837" s="74">
        <f t="shared" si="49"/>
        <v>0.19097069474267192</v>
      </c>
      <c r="L837" s="74">
        <f t="shared" si="50"/>
        <v>0.17702856327944141</v>
      </c>
    </row>
    <row r="838" spans="1:12" x14ac:dyDescent="0.2">
      <c r="A838" s="116" t="s">
        <v>1661</v>
      </c>
      <c r="B838" s="59" t="s">
        <v>1325</v>
      </c>
      <c r="C838" s="59" t="s">
        <v>650</v>
      </c>
      <c r="D838" s="116" t="s">
        <v>210</v>
      </c>
      <c r="E838" s="116" t="s">
        <v>212</v>
      </c>
      <c r="F838" s="117">
        <v>4.7494330000000001E-2</v>
      </c>
      <c r="G838" s="117">
        <f>VLOOKUP(B838, 'XTF Exchange Traded Funds'!$B$7:$G$1060, 6, FALSE)</f>
        <v>0.30986340000000001</v>
      </c>
      <c r="H838" s="74">
        <f t="shared" si="48"/>
        <v>-0.84672494395917686</v>
      </c>
      <c r="I838" s="117">
        <v>1.92564E-2</v>
      </c>
      <c r="J838" s="117">
        <v>4.8407999999999996E-4</v>
      </c>
      <c r="K838" s="74">
        <f t="shared" si="49"/>
        <v>38.77937530986614</v>
      </c>
      <c r="L838" s="74">
        <f t="shared" si="50"/>
        <v>0.40544629222056611</v>
      </c>
    </row>
    <row r="839" spans="1:12" x14ac:dyDescent="0.2">
      <c r="A839" s="116" t="s">
        <v>1823</v>
      </c>
      <c r="B839" s="59" t="s">
        <v>316</v>
      </c>
      <c r="C839" s="59" t="s">
        <v>875</v>
      </c>
      <c r="D839" s="116" t="s">
        <v>211</v>
      </c>
      <c r="E839" s="116" t="s">
        <v>998</v>
      </c>
      <c r="F839" s="117">
        <v>2.6821970000000001E-2</v>
      </c>
      <c r="G839" s="117">
        <f>VLOOKUP(B839, 'XTF Exchange Traded Funds'!$B$7:$G$1060, 6, FALSE)</f>
        <v>4.0921989999999998E-2</v>
      </c>
      <c r="H839" s="74">
        <f t="shared" si="48"/>
        <v>-0.34455851242815905</v>
      </c>
      <c r="I839" s="117">
        <v>1.7074519999999999E-2</v>
      </c>
      <c r="J839" s="117">
        <v>0.22156153000000001</v>
      </c>
      <c r="K839" s="74">
        <f t="shared" si="49"/>
        <v>-0.92293553849352816</v>
      </c>
      <c r="L839" s="74">
        <f t="shared" si="50"/>
        <v>0.6365870963243937</v>
      </c>
    </row>
    <row r="840" spans="1:12" x14ac:dyDescent="0.2">
      <c r="A840" s="116" t="s">
        <v>2602</v>
      </c>
      <c r="B840" s="59" t="s">
        <v>204</v>
      </c>
      <c r="C840" s="59" t="s">
        <v>876</v>
      </c>
      <c r="D840" s="116" t="s">
        <v>210</v>
      </c>
      <c r="E840" s="116" t="s">
        <v>212</v>
      </c>
      <c r="F840" s="117">
        <v>0.15192439000000002</v>
      </c>
      <c r="G840" s="117">
        <f>VLOOKUP(B840, 'XTF Exchange Traded Funds'!$B$7:$G$1060, 6, FALSE)</f>
        <v>0.1522019</v>
      </c>
      <c r="H840" s="74">
        <f t="shared" si="48"/>
        <v>-1.8233018116067257E-3</v>
      </c>
      <c r="I840" s="117">
        <v>1.5845809999999998E-2</v>
      </c>
      <c r="J840" s="117">
        <v>1.1836020000000001E-2</v>
      </c>
      <c r="K840" s="74">
        <f t="shared" si="49"/>
        <v>0.33877857590642768</v>
      </c>
      <c r="L840" s="74">
        <f t="shared" si="50"/>
        <v>0.10430063270288593</v>
      </c>
    </row>
    <row r="841" spans="1:12" x14ac:dyDescent="0.2">
      <c r="A841" s="116" t="s">
        <v>2984</v>
      </c>
      <c r="B841" s="59" t="s">
        <v>2985</v>
      </c>
      <c r="C841" s="59" t="s">
        <v>2986</v>
      </c>
      <c r="D841" s="116" t="s">
        <v>812</v>
      </c>
      <c r="E841" s="116" t="s">
        <v>212</v>
      </c>
      <c r="F841" s="117">
        <v>2.4267459999999998E-2</v>
      </c>
      <c r="G841" s="117">
        <f>VLOOKUP(B841, 'XTF Exchange Traded Funds'!$B$7:$G$1060, 6, FALSE)</f>
        <v>6.373216000000001E-2</v>
      </c>
      <c r="H841" s="74">
        <f t="shared" si="48"/>
        <v>-0.61922740418652067</v>
      </c>
      <c r="I841" s="117">
        <v>1.5282489999999999E-2</v>
      </c>
      <c r="J841" s="117">
        <v>0</v>
      </c>
      <c r="K841" s="74" t="str">
        <f t="shared" si="49"/>
        <v/>
      </c>
      <c r="L841" s="74">
        <f t="shared" si="50"/>
        <v>0.62975235150279429</v>
      </c>
    </row>
    <row r="842" spans="1:12" x14ac:dyDescent="0.2">
      <c r="A842" s="116" t="s">
        <v>1848</v>
      </c>
      <c r="B842" s="59" t="s">
        <v>1566</v>
      </c>
      <c r="C842" s="59" t="s">
        <v>875</v>
      </c>
      <c r="D842" s="116" t="s">
        <v>812</v>
      </c>
      <c r="E842" s="116" t="s">
        <v>212</v>
      </c>
      <c r="F842" s="117">
        <v>1.6748205700000001</v>
      </c>
      <c r="G842" s="117">
        <f>VLOOKUP(B842, 'XTF Exchange Traded Funds'!$B$7:$G$1060, 6, FALSE)</f>
        <v>0.28693554999999998</v>
      </c>
      <c r="H842" s="74">
        <f t="shared" si="48"/>
        <v>4.8369225075108337</v>
      </c>
      <c r="I842" s="117">
        <v>1.464611E-2</v>
      </c>
      <c r="J842" s="117">
        <v>2.129812E-2</v>
      </c>
      <c r="K842" s="74">
        <f t="shared" si="49"/>
        <v>-0.31232850599020001</v>
      </c>
      <c r="L842" s="74">
        <f t="shared" si="50"/>
        <v>8.7448830414114144E-3</v>
      </c>
    </row>
    <row r="843" spans="1:12" x14ac:dyDescent="0.2">
      <c r="A843" s="116" t="s">
        <v>2550</v>
      </c>
      <c r="B843" s="59" t="s">
        <v>1331</v>
      </c>
      <c r="C843" s="59" t="s">
        <v>876</v>
      </c>
      <c r="D843" s="116" t="s">
        <v>210</v>
      </c>
      <c r="E843" s="116" t="s">
        <v>998</v>
      </c>
      <c r="F843" s="117">
        <v>0.72385104</v>
      </c>
      <c r="G843" s="117">
        <f>VLOOKUP(B843, 'XTF Exchange Traded Funds'!$B$7:$G$1060, 6, FALSE)</f>
        <v>1.10400722</v>
      </c>
      <c r="H843" s="74">
        <f t="shared" si="48"/>
        <v>-0.34434211399450809</v>
      </c>
      <c r="I843" s="117">
        <v>1.445776E-2</v>
      </c>
      <c r="J843" s="117">
        <v>0</v>
      </c>
      <c r="K843" s="74" t="str">
        <f t="shared" si="49"/>
        <v/>
      </c>
      <c r="L843" s="74">
        <f t="shared" si="50"/>
        <v>1.9973391210434677E-2</v>
      </c>
    </row>
    <row r="844" spans="1:12" x14ac:dyDescent="0.2">
      <c r="A844" s="116" t="s">
        <v>2575</v>
      </c>
      <c r="B844" s="59" t="s">
        <v>156</v>
      </c>
      <c r="C844" s="59" t="s">
        <v>876</v>
      </c>
      <c r="D844" s="116" t="s">
        <v>210</v>
      </c>
      <c r="E844" s="116" t="s">
        <v>212</v>
      </c>
      <c r="F844" s="117">
        <v>0.31130690999999999</v>
      </c>
      <c r="G844" s="117">
        <f>VLOOKUP(B844, 'XTF Exchange Traded Funds'!$B$7:$G$1060, 6, FALSE)</f>
        <v>8.3497189999999999E-2</v>
      </c>
      <c r="H844" s="74">
        <f t="shared" si="48"/>
        <v>2.7283519361549771</v>
      </c>
      <c r="I844" s="117">
        <v>1.442533E-2</v>
      </c>
      <c r="J844" s="117">
        <v>7.0206309999999994E-2</v>
      </c>
      <c r="K844" s="74">
        <f t="shared" si="49"/>
        <v>-0.79452943759613626</v>
      </c>
      <c r="L844" s="74">
        <f t="shared" si="50"/>
        <v>4.6337969176463191E-2</v>
      </c>
    </row>
    <row r="845" spans="1:12" x14ac:dyDescent="0.2">
      <c r="A845" s="116" t="s">
        <v>2980</v>
      </c>
      <c r="B845" s="59" t="s">
        <v>2981</v>
      </c>
      <c r="C845" s="59" t="s">
        <v>2986</v>
      </c>
      <c r="D845" s="116" t="s">
        <v>211</v>
      </c>
      <c r="E845" s="116" t="s">
        <v>212</v>
      </c>
      <c r="F845" s="117">
        <v>4.9702260000000005E-2</v>
      </c>
      <c r="G845" s="117">
        <f>VLOOKUP(B845, 'XTF Exchange Traded Funds'!$B$7:$G$1060, 6, FALSE)</f>
        <v>4.3721589999999998E-2</v>
      </c>
      <c r="H845" s="74">
        <f t="shared" si="48"/>
        <v>0.13678985599563065</v>
      </c>
      <c r="I845" s="117">
        <v>1.3412180000000001E-2</v>
      </c>
      <c r="J845" s="117">
        <v>0</v>
      </c>
      <c r="K845" s="74" t="str">
        <f t="shared" si="49"/>
        <v/>
      </c>
      <c r="L845" s="74">
        <f t="shared" si="50"/>
        <v>0.26985050579188952</v>
      </c>
    </row>
    <row r="846" spans="1:12" x14ac:dyDescent="0.2">
      <c r="A846" s="116" t="s">
        <v>2317</v>
      </c>
      <c r="B846" s="59" t="s">
        <v>976</v>
      </c>
      <c r="C846" s="59" t="s">
        <v>951</v>
      </c>
      <c r="D846" s="116" t="s">
        <v>210</v>
      </c>
      <c r="E846" s="116" t="s">
        <v>998</v>
      </c>
      <c r="F846" s="117">
        <v>4.8307299999999992E-3</v>
      </c>
      <c r="G846" s="117">
        <f>VLOOKUP(B846, 'XTF Exchange Traded Funds'!$B$7:$G$1060, 6, FALSE)</f>
        <v>0.26156747000000002</v>
      </c>
      <c r="H846" s="74">
        <f t="shared" si="48"/>
        <v>-0.98153161018073076</v>
      </c>
      <c r="I846" s="117">
        <v>1.302072E-2</v>
      </c>
      <c r="J846" s="117">
        <v>0.44726897999999998</v>
      </c>
      <c r="K846" s="74">
        <f t="shared" si="49"/>
        <v>-0.97088839024785489</v>
      </c>
      <c r="L846" s="74">
        <f t="shared" si="50"/>
        <v>2.6953938638673662</v>
      </c>
    </row>
    <row r="847" spans="1:12" x14ac:dyDescent="0.2">
      <c r="A847" s="116" t="s">
        <v>1969</v>
      </c>
      <c r="B847" s="59" t="s">
        <v>3</v>
      </c>
      <c r="C847" s="59" t="s">
        <v>951</v>
      </c>
      <c r="D847" s="116" t="s">
        <v>211</v>
      </c>
      <c r="E847" s="116" t="s">
        <v>212</v>
      </c>
      <c r="F847" s="117">
        <v>3.0221722000000003E-2</v>
      </c>
      <c r="G847" s="117">
        <f>VLOOKUP(B847, 'XTF Exchange Traded Funds'!$B$7:$G$1060, 6, FALSE)</f>
        <v>2.8353391999999998E-2</v>
      </c>
      <c r="H847" s="74">
        <f t="shared" si="48"/>
        <v>6.5894408683095262E-2</v>
      </c>
      <c r="I847" s="117">
        <v>1.2999E-2</v>
      </c>
      <c r="J847" s="117">
        <v>2.8266050000000001E-2</v>
      </c>
      <c r="K847" s="74">
        <f t="shared" si="49"/>
        <v>-0.54011968421480894</v>
      </c>
      <c r="L847" s="74">
        <f t="shared" si="50"/>
        <v>0.43012108972480123</v>
      </c>
    </row>
    <row r="848" spans="1:12" x14ac:dyDescent="0.2">
      <c r="A848" s="116" t="s">
        <v>2464</v>
      </c>
      <c r="B848" s="59" t="s">
        <v>2465</v>
      </c>
      <c r="C848" s="59" t="s">
        <v>870</v>
      </c>
      <c r="D848" s="116" t="s">
        <v>210</v>
      </c>
      <c r="E848" s="116" t="s">
        <v>2912</v>
      </c>
      <c r="F848" s="117">
        <v>5.7196139999999999E-2</v>
      </c>
      <c r="G848" s="117">
        <f>VLOOKUP(B848, 'XTF Exchange Traded Funds'!$B$7:$G$1060, 6, FALSE)</f>
        <v>0.22492479000000001</v>
      </c>
      <c r="H848" s="74">
        <f t="shared" si="48"/>
        <v>-0.74570993264015051</v>
      </c>
      <c r="I848" s="117">
        <v>1.2626950000000001E-2</v>
      </c>
      <c r="J848" s="117">
        <v>0.40083290999999999</v>
      </c>
      <c r="K848" s="74">
        <f t="shared" si="49"/>
        <v>-0.96849822036818289</v>
      </c>
      <c r="L848" s="74">
        <f t="shared" si="50"/>
        <v>0.22076577195593972</v>
      </c>
    </row>
    <row r="849" spans="1:12" x14ac:dyDescent="0.2">
      <c r="A849" s="116" t="s">
        <v>1928</v>
      </c>
      <c r="B849" s="59" t="s">
        <v>1929</v>
      </c>
      <c r="C849" s="59" t="s">
        <v>273</v>
      </c>
      <c r="D849" s="116" t="s">
        <v>812</v>
      </c>
      <c r="E849" s="116" t="s">
        <v>212</v>
      </c>
      <c r="F849" s="117">
        <v>5.5817411149999998</v>
      </c>
      <c r="G849" s="117">
        <f>VLOOKUP(B849, 'XTF Exchange Traded Funds'!$B$7:$G$1060, 6, FALSE)</f>
        <v>9.7075823499999991</v>
      </c>
      <c r="H849" s="74">
        <f t="shared" si="48"/>
        <v>-0.42501223128949295</v>
      </c>
      <c r="I849" s="117">
        <v>1.215542E-2</v>
      </c>
      <c r="J849" s="117">
        <v>4.3116433000000001</v>
      </c>
      <c r="K849" s="74">
        <f t="shared" si="49"/>
        <v>-0.9971807918340555</v>
      </c>
      <c r="L849" s="74">
        <f t="shared" si="50"/>
        <v>2.1777111746251244E-3</v>
      </c>
    </row>
    <row r="850" spans="1:12" x14ac:dyDescent="0.2">
      <c r="A850" s="116" t="s">
        <v>2332</v>
      </c>
      <c r="B850" s="59" t="s">
        <v>1097</v>
      </c>
      <c r="C850" s="59" t="s">
        <v>951</v>
      </c>
      <c r="D850" s="116" t="s">
        <v>210</v>
      </c>
      <c r="E850" s="116" t="s">
        <v>998</v>
      </c>
      <c r="F850" s="117">
        <v>0</v>
      </c>
      <c r="G850" s="117">
        <f>VLOOKUP(B850, 'XTF Exchange Traded Funds'!$B$7:$G$1060, 6, FALSE)</f>
        <v>1.2229276495182699E-2</v>
      </c>
      <c r="H850" s="74">
        <f t="shared" si="48"/>
        <v>-1</v>
      </c>
      <c r="I850" s="117">
        <v>1.1986981300089001E-2</v>
      </c>
      <c r="J850" s="117">
        <v>0</v>
      </c>
      <c r="K850" s="74" t="str">
        <f t="shared" si="49"/>
        <v/>
      </c>
      <c r="L850" s="74" t="str">
        <f t="shared" si="50"/>
        <v/>
      </c>
    </row>
    <row r="851" spans="1:12" x14ac:dyDescent="0.2">
      <c r="A851" s="116" t="s">
        <v>2381</v>
      </c>
      <c r="B851" s="59" t="s">
        <v>65</v>
      </c>
      <c r="C851" s="59" t="s">
        <v>870</v>
      </c>
      <c r="D851" s="116" t="s">
        <v>210</v>
      </c>
      <c r="E851" s="116" t="s">
        <v>2912</v>
      </c>
      <c r="F851" s="117">
        <v>2.00000329</v>
      </c>
      <c r="G851" s="117">
        <f>VLOOKUP(B851, 'XTF Exchange Traded Funds'!$B$7:$G$1060, 6, FALSE)</f>
        <v>2.6250377</v>
      </c>
      <c r="H851" s="74">
        <f t="shared" si="48"/>
        <v>-0.23810492702638142</v>
      </c>
      <c r="I851" s="117">
        <v>1.1558120000000002E-2</v>
      </c>
      <c r="J851" s="117">
        <v>1.22764E-2</v>
      </c>
      <c r="K851" s="74">
        <f t="shared" si="49"/>
        <v>-5.8509009155778391E-2</v>
      </c>
      <c r="L851" s="74">
        <f t="shared" si="50"/>
        <v>5.7790504934619388E-3</v>
      </c>
    </row>
    <row r="852" spans="1:12" x14ac:dyDescent="0.2">
      <c r="A852" s="116" t="s">
        <v>2677</v>
      </c>
      <c r="B852" s="59" t="s">
        <v>2678</v>
      </c>
      <c r="C852" s="59" t="s">
        <v>951</v>
      </c>
      <c r="D852" s="116" t="s">
        <v>211</v>
      </c>
      <c r="E852" s="116" t="s">
        <v>212</v>
      </c>
      <c r="F852" s="117">
        <v>2.9099509999999999E-2</v>
      </c>
      <c r="G852" s="117">
        <f>VLOOKUP(B852, 'XTF Exchange Traded Funds'!$B$7:$G$1060, 6, FALSE)</f>
        <v>6.4356440000000001E-2</v>
      </c>
      <c r="H852" s="74">
        <f t="shared" si="48"/>
        <v>-0.54783841368478425</v>
      </c>
      <c r="I852" s="117">
        <v>1.1079510000000001E-2</v>
      </c>
      <c r="J852" s="117">
        <v>3.2466120000000001E-2</v>
      </c>
      <c r="K852" s="74">
        <f t="shared" si="49"/>
        <v>-0.65873624566163125</v>
      </c>
      <c r="L852" s="74">
        <f t="shared" si="50"/>
        <v>0.38074558643770984</v>
      </c>
    </row>
    <row r="853" spans="1:12" x14ac:dyDescent="0.2">
      <c r="A853" s="116" t="s">
        <v>2982</v>
      </c>
      <c r="B853" s="59" t="s">
        <v>2983</v>
      </c>
      <c r="C853" s="59" t="s">
        <v>2986</v>
      </c>
      <c r="D853" s="116" t="s">
        <v>812</v>
      </c>
      <c r="E853" s="116" t="s">
        <v>212</v>
      </c>
      <c r="F853" s="117">
        <v>0.38756446</v>
      </c>
      <c r="G853" s="117">
        <f>VLOOKUP(B853, 'XTF Exchange Traded Funds'!$B$7:$G$1060, 6, FALSE)</f>
        <v>0.18926964000000002</v>
      </c>
      <c r="H853" s="74">
        <f t="shared" si="48"/>
        <v>1.04768424560854</v>
      </c>
      <c r="I853" s="117">
        <v>1.1034749999999999E-2</v>
      </c>
      <c r="J853" s="117">
        <v>7.147139999999999E-2</v>
      </c>
      <c r="K853" s="74">
        <f t="shared" si="49"/>
        <v>-0.84560607459767123</v>
      </c>
      <c r="L853" s="74">
        <f t="shared" si="50"/>
        <v>2.8472037915963706E-2</v>
      </c>
    </row>
    <row r="854" spans="1:12" x14ac:dyDescent="0.2">
      <c r="A854" s="116" t="s">
        <v>2411</v>
      </c>
      <c r="B854" s="59" t="s">
        <v>937</v>
      </c>
      <c r="C854" s="59" t="s">
        <v>870</v>
      </c>
      <c r="D854" s="116" t="s">
        <v>210</v>
      </c>
      <c r="E854" s="116" t="s">
        <v>998</v>
      </c>
      <c r="F854" s="117">
        <v>0.80599248300000004</v>
      </c>
      <c r="G854" s="117">
        <f>VLOOKUP(B854, 'XTF Exchange Traded Funds'!$B$7:$G$1060, 6, FALSE)</f>
        <v>0.18800027999999999</v>
      </c>
      <c r="H854" s="74">
        <f t="shared" si="48"/>
        <v>3.2871876733375078</v>
      </c>
      <c r="I854" s="117">
        <v>1.0584120000000001E-2</v>
      </c>
      <c r="J854" s="117">
        <v>0</v>
      </c>
      <c r="K854" s="74" t="str">
        <f t="shared" si="49"/>
        <v/>
      </c>
      <c r="L854" s="74">
        <f t="shared" si="50"/>
        <v>1.3131785002019678E-2</v>
      </c>
    </row>
    <row r="855" spans="1:12" x14ac:dyDescent="0.2">
      <c r="A855" s="116" t="s">
        <v>1938</v>
      </c>
      <c r="B855" s="59" t="s">
        <v>1939</v>
      </c>
      <c r="C855" s="59" t="s">
        <v>273</v>
      </c>
      <c r="D855" s="116" t="s">
        <v>211</v>
      </c>
      <c r="E855" s="116" t="s">
        <v>212</v>
      </c>
      <c r="F855" s="117">
        <v>11.991166355000001</v>
      </c>
      <c r="G855" s="117">
        <f>VLOOKUP(B855, 'XTF Exchange Traded Funds'!$B$7:$G$1060, 6, FALSE)</f>
        <v>14.98913312</v>
      </c>
      <c r="H855" s="74">
        <f t="shared" si="48"/>
        <v>-0.20000934950666438</v>
      </c>
      <c r="I855" s="117">
        <v>1.0013080000000001E-2</v>
      </c>
      <c r="J855" s="117">
        <v>6.2860299999999997E-3</v>
      </c>
      <c r="K855" s="74">
        <f t="shared" si="49"/>
        <v>0.59290999247537801</v>
      </c>
      <c r="L855" s="74">
        <f t="shared" si="50"/>
        <v>8.3503803579747769E-4</v>
      </c>
    </row>
    <row r="856" spans="1:12" x14ac:dyDescent="0.2">
      <c r="A856" s="116" t="s">
        <v>1881</v>
      </c>
      <c r="B856" s="59" t="s">
        <v>38</v>
      </c>
      <c r="C856" s="59" t="s">
        <v>1861</v>
      </c>
      <c r="D856" s="116" t="s">
        <v>211</v>
      </c>
      <c r="E856" s="116" t="s">
        <v>212</v>
      </c>
      <c r="F856" s="117">
        <v>1.7156040000000001E-2</v>
      </c>
      <c r="G856" s="117">
        <f>VLOOKUP(B856, 'XTF Exchange Traded Funds'!$B$7:$G$1060, 6, FALSE)</f>
        <v>0.23715176000000002</v>
      </c>
      <c r="H856" s="74">
        <f t="shared" si="48"/>
        <v>-0.92765796888878249</v>
      </c>
      <c r="I856" s="117">
        <v>9.6895599999999998E-3</v>
      </c>
      <c r="J856" s="117">
        <v>4.2124910000000002E-2</v>
      </c>
      <c r="K856" s="74">
        <f t="shared" si="49"/>
        <v>-0.76998028007656283</v>
      </c>
      <c r="L856" s="74">
        <f t="shared" si="50"/>
        <v>0.56479000981578498</v>
      </c>
    </row>
    <row r="857" spans="1:12" x14ac:dyDescent="0.2">
      <c r="A857" s="116" t="s">
        <v>1989</v>
      </c>
      <c r="B857" s="59" t="s">
        <v>1990</v>
      </c>
      <c r="C857" s="59" t="s">
        <v>875</v>
      </c>
      <c r="D857" s="116" t="s">
        <v>812</v>
      </c>
      <c r="E857" s="116" t="s">
        <v>212</v>
      </c>
      <c r="F857" s="117">
        <v>2.6632804500000002</v>
      </c>
      <c r="G857" s="117">
        <f>VLOOKUP(B857, 'XTF Exchange Traded Funds'!$B$7:$G$1060, 6, FALSE)</f>
        <v>11.226658220000001</v>
      </c>
      <c r="H857" s="74">
        <f t="shared" si="48"/>
        <v>-0.76277175292862887</v>
      </c>
      <c r="I857" s="117">
        <v>9.0240000000000008E-3</v>
      </c>
      <c r="J857" s="117">
        <v>13.077527601134799</v>
      </c>
      <c r="K857" s="74">
        <f t="shared" si="49"/>
        <v>-0.99930996131109551</v>
      </c>
      <c r="L857" s="74">
        <f t="shared" si="50"/>
        <v>3.3883025724910044E-3</v>
      </c>
    </row>
    <row r="858" spans="1:12" x14ac:dyDescent="0.2">
      <c r="A858" s="116" t="s">
        <v>2533</v>
      </c>
      <c r="B858" s="59" t="s">
        <v>573</v>
      </c>
      <c r="C858" s="59" t="s">
        <v>876</v>
      </c>
      <c r="D858" s="116" t="s">
        <v>211</v>
      </c>
      <c r="E858" s="116" t="s">
        <v>998</v>
      </c>
      <c r="F858" s="117">
        <v>2.4444430600000002</v>
      </c>
      <c r="G858" s="117">
        <f>VLOOKUP(B858, 'XTF Exchange Traded Funds'!$B$7:$G$1060, 6, FALSE)</f>
        <v>3.6729343800000001</v>
      </c>
      <c r="H858" s="74">
        <f t="shared" si="48"/>
        <v>-0.334471349852975</v>
      </c>
      <c r="I858" s="117">
        <v>8.5911000000000008E-3</v>
      </c>
      <c r="J858" s="117">
        <v>6.3489085000000003</v>
      </c>
      <c r="K858" s="74">
        <f t="shared" si="49"/>
        <v>-0.99864683827149181</v>
      </c>
      <c r="L858" s="74">
        <f t="shared" si="50"/>
        <v>3.5145428996002058E-3</v>
      </c>
    </row>
    <row r="859" spans="1:12" x14ac:dyDescent="0.2">
      <c r="A859" s="116" t="s">
        <v>2960</v>
      </c>
      <c r="B859" s="59" t="s">
        <v>2961</v>
      </c>
      <c r="C859" s="59" t="s">
        <v>148</v>
      </c>
      <c r="D859" s="116" t="s">
        <v>812</v>
      </c>
      <c r="E859" s="116" t="s">
        <v>998</v>
      </c>
      <c r="F859" s="117">
        <v>0.31379063000000001</v>
      </c>
      <c r="G859" s="117">
        <f>VLOOKUP(B859, 'XTF Exchange Traded Funds'!$B$7:$G$1060, 6, FALSE)</f>
        <v>1.1277473999999998</v>
      </c>
      <c r="H859" s="74">
        <f t="shared" si="48"/>
        <v>-0.72175450814606168</v>
      </c>
      <c r="I859" s="117">
        <v>7.8037100000000002E-3</v>
      </c>
      <c r="J859" s="117">
        <v>16.741266249999999</v>
      </c>
      <c r="K859" s="74">
        <f t="shared" si="49"/>
        <v>-0.99953386381391551</v>
      </c>
      <c r="L859" s="74">
        <f t="shared" si="50"/>
        <v>2.4869161963185452E-2</v>
      </c>
    </row>
    <row r="860" spans="1:12" x14ac:dyDescent="0.2">
      <c r="A860" s="116" t="s">
        <v>2367</v>
      </c>
      <c r="B860" s="59" t="s">
        <v>960</v>
      </c>
      <c r="C860" s="59" t="s">
        <v>870</v>
      </c>
      <c r="D860" s="116" t="s">
        <v>210</v>
      </c>
      <c r="E860" s="116" t="s">
        <v>998</v>
      </c>
      <c r="F860" s="117">
        <v>3.4582196600000001</v>
      </c>
      <c r="G860" s="117">
        <f>VLOOKUP(B860, 'XTF Exchange Traded Funds'!$B$7:$G$1060, 6, FALSE)</f>
        <v>1.5881010900000001</v>
      </c>
      <c r="H860" s="74">
        <f t="shared" si="48"/>
        <v>1.1775815669265737</v>
      </c>
      <c r="I860" s="117">
        <v>6.9845799999999998E-3</v>
      </c>
      <c r="J860" s="117">
        <v>0</v>
      </c>
      <c r="K860" s="74" t="str">
        <f t="shared" si="49"/>
        <v/>
      </c>
      <c r="L860" s="74">
        <f t="shared" si="50"/>
        <v>2.0197039768144742E-3</v>
      </c>
    </row>
    <row r="861" spans="1:12" x14ac:dyDescent="0.2">
      <c r="A861" s="116" t="s">
        <v>2321</v>
      </c>
      <c r="B861" s="59" t="s">
        <v>1386</v>
      </c>
      <c r="C861" s="59" t="s">
        <v>951</v>
      </c>
      <c r="D861" s="116" t="s">
        <v>210</v>
      </c>
      <c r="E861" s="116" t="s">
        <v>998</v>
      </c>
      <c r="F861" s="117">
        <v>5.6281499999999993E-3</v>
      </c>
      <c r="G861" s="117">
        <f>VLOOKUP(B861, 'XTF Exchange Traded Funds'!$B$7:$G$1060, 6, FALSE)</f>
        <v>0.13904841000000001</v>
      </c>
      <c r="H861" s="74">
        <f t="shared" si="48"/>
        <v>-0.9595238090101138</v>
      </c>
      <c r="I861" s="117">
        <v>6.9833999999999999E-3</v>
      </c>
      <c r="J861" s="117">
        <v>0.15509502</v>
      </c>
      <c r="K861" s="74">
        <f t="shared" si="49"/>
        <v>-0.95497340920424134</v>
      </c>
      <c r="L861" s="74">
        <f t="shared" si="50"/>
        <v>1.2407984861810721</v>
      </c>
    </row>
    <row r="862" spans="1:12" x14ac:dyDescent="0.2">
      <c r="A862" s="116" t="s">
        <v>2570</v>
      </c>
      <c r="B862" s="59" t="s">
        <v>246</v>
      </c>
      <c r="C862" s="59" t="s">
        <v>876</v>
      </c>
      <c r="D862" s="116" t="s">
        <v>210</v>
      </c>
      <c r="E862" s="116" t="s">
        <v>212</v>
      </c>
      <c r="F862" s="117">
        <v>0.14718899999999999</v>
      </c>
      <c r="G862" s="117">
        <f>VLOOKUP(B862, 'XTF Exchange Traded Funds'!$B$7:$G$1060, 6, FALSE)</f>
        <v>0.60233746999999993</v>
      </c>
      <c r="H862" s="74">
        <f t="shared" si="48"/>
        <v>-0.75563698535971868</v>
      </c>
      <c r="I862" s="117">
        <v>6.8606800000000001E-3</v>
      </c>
      <c r="J862" s="117">
        <v>6.5045599999999995E-2</v>
      </c>
      <c r="K862" s="74">
        <f t="shared" si="49"/>
        <v>-0.89452507164204809</v>
      </c>
      <c r="L862" s="74">
        <f t="shared" si="50"/>
        <v>4.6611363620922761E-2</v>
      </c>
    </row>
    <row r="863" spans="1:12" x14ac:dyDescent="0.2">
      <c r="A863" s="116" t="s">
        <v>482</v>
      </c>
      <c r="B863" s="59" t="s">
        <v>59</v>
      </c>
      <c r="C863" s="59" t="s">
        <v>483</v>
      </c>
      <c r="D863" s="116" t="s">
        <v>210</v>
      </c>
      <c r="E863" s="116" t="s">
        <v>998</v>
      </c>
      <c r="F863" s="117">
        <v>1.0512830000000001E-2</v>
      </c>
      <c r="G863" s="117">
        <f>VLOOKUP(B863, 'XTF Exchange Traded Funds'!$B$7:$G$1060, 6, FALSE)</f>
        <v>0.23045542999999999</v>
      </c>
      <c r="H863" s="74">
        <f t="shared" si="48"/>
        <v>-0.95438237233117051</v>
      </c>
      <c r="I863" s="117">
        <v>6.5394199999999998E-3</v>
      </c>
      <c r="J863" s="117">
        <v>2.9422520000000001E-2</v>
      </c>
      <c r="K863" s="74">
        <f t="shared" si="49"/>
        <v>-0.77774099567270238</v>
      </c>
      <c r="L863" s="74">
        <f t="shared" si="50"/>
        <v>0.62204182888908122</v>
      </c>
    </row>
    <row r="864" spans="1:12" x14ac:dyDescent="0.2">
      <c r="A864" s="116" t="s">
        <v>2397</v>
      </c>
      <c r="B864" s="59" t="s">
        <v>200</v>
      </c>
      <c r="C864" s="59" t="s">
        <v>870</v>
      </c>
      <c r="D864" s="116" t="s">
        <v>210</v>
      </c>
      <c r="E864" s="116" t="s">
        <v>2912</v>
      </c>
      <c r="F864" s="117">
        <v>2.3034223900000002</v>
      </c>
      <c r="G864" s="117">
        <f>VLOOKUP(B864, 'XTF Exchange Traded Funds'!$B$7:$G$1060, 6, FALSE)</f>
        <v>0.49917251000000001</v>
      </c>
      <c r="H864" s="74">
        <f t="shared" si="48"/>
        <v>3.6144816548491425</v>
      </c>
      <c r="I864" s="117">
        <v>5.9857700000000005E-3</v>
      </c>
      <c r="J864" s="117">
        <v>8.0877199999999996E-3</v>
      </c>
      <c r="K864" s="74">
        <f t="shared" si="49"/>
        <v>-0.25989401215670171</v>
      </c>
      <c r="L864" s="74">
        <f t="shared" si="50"/>
        <v>2.5986419277621072E-3</v>
      </c>
    </row>
    <row r="865" spans="1:12" x14ac:dyDescent="0.2">
      <c r="A865" s="116" t="s">
        <v>2572</v>
      </c>
      <c r="B865" s="59" t="s">
        <v>1715</v>
      </c>
      <c r="C865" s="59" t="s">
        <v>876</v>
      </c>
      <c r="D865" s="116" t="s">
        <v>210</v>
      </c>
      <c r="E865" s="116" t="s">
        <v>998</v>
      </c>
      <c r="F865" s="117">
        <v>6.7537999999999999E-3</v>
      </c>
      <c r="G865" s="117">
        <f>VLOOKUP(B865, 'XTF Exchange Traded Funds'!$B$7:$G$1060, 6, FALSE)</f>
        <v>3.0950000000000001E-3</v>
      </c>
      <c r="H865" s="74">
        <f t="shared" si="48"/>
        <v>1.1821647819063004</v>
      </c>
      <c r="I865" s="117">
        <v>5.9690300000000002E-3</v>
      </c>
      <c r="J865" s="117">
        <v>3.7071010000000001E-2</v>
      </c>
      <c r="K865" s="74">
        <f t="shared" si="49"/>
        <v>-0.8389838852515753</v>
      </c>
      <c r="L865" s="74">
        <f t="shared" si="50"/>
        <v>0.88380319227694037</v>
      </c>
    </row>
    <row r="866" spans="1:12" x14ac:dyDescent="0.2">
      <c r="A866" s="116" t="s">
        <v>2324</v>
      </c>
      <c r="B866" s="59" t="s">
        <v>347</v>
      </c>
      <c r="C866" s="59" t="s">
        <v>1861</v>
      </c>
      <c r="D866" s="116" t="s">
        <v>211</v>
      </c>
      <c r="E866" s="116" t="s">
        <v>212</v>
      </c>
      <c r="F866" s="117">
        <v>0.46081193800000003</v>
      </c>
      <c r="G866" s="117">
        <f>VLOOKUP(B866, 'XTF Exchange Traded Funds'!$B$7:$G$1060, 6, FALSE)</f>
        <v>0.100493365</v>
      </c>
      <c r="H866" s="74">
        <f t="shared" si="48"/>
        <v>3.585496146934676</v>
      </c>
      <c r="I866" s="117">
        <v>5.9650299999999996E-3</v>
      </c>
      <c r="J866" s="117">
        <v>4.1223000000000003E-4</v>
      </c>
      <c r="K866" s="74">
        <f t="shared" si="49"/>
        <v>13.470150158891879</v>
      </c>
      <c r="L866" s="74">
        <f t="shared" si="50"/>
        <v>1.2944608218895577E-2</v>
      </c>
    </row>
    <row r="867" spans="1:12" x14ac:dyDescent="0.2">
      <c r="A867" s="116" t="s">
        <v>2593</v>
      </c>
      <c r="B867" s="59" t="s">
        <v>276</v>
      </c>
      <c r="C867" s="59" t="s">
        <v>876</v>
      </c>
      <c r="D867" s="116" t="s">
        <v>210</v>
      </c>
      <c r="E867" s="116" t="s">
        <v>212</v>
      </c>
      <c r="F867" s="117">
        <v>2.2176874999999999E-2</v>
      </c>
      <c r="G867" s="117">
        <f>VLOOKUP(B867, 'XTF Exchange Traded Funds'!$B$7:$G$1060, 6, FALSE)</f>
        <v>0.32953615000000003</v>
      </c>
      <c r="H867" s="74">
        <f t="shared" si="48"/>
        <v>-0.93270275506951217</v>
      </c>
      <c r="I867" s="117">
        <v>5.9428700000000003E-3</v>
      </c>
      <c r="J867" s="117">
        <v>1.182E-4</v>
      </c>
      <c r="K867" s="74">
        <f t="shared" si="49"/>
        <v>49.278087986463625</v>
      </c>
      <c r="L867" s="74">
        <f t="shared" si="50"/>
        <v>0.26797598850153598</v>
      </c>
    </row>
    <row r="868" spans="1:12" x14ac:dyDescent="0.2">
      <c r="A868" s="116" t="s">
        <v>2591</v>
      </c>
      <c r="B868" s="59" t="s">
        <v>315</v>
      </c>
      <c r="C868" s="59" t="s">
        <v>876</v>
      </c>
      <c r="D868" s="116" t="s">
        <v>210</v>
      </c>
      <c r="E868" s="116" t="s">
        <v>998</v>
      </c>
      <c r="F868" s="117">
        <v>0.41937053699999999</v>
      </c>
      <c r="G868" s="117">
        <f>VLOOKUP(B868, 'XTF Exchange Traded Funds'!$B$7:$G$1060, 6, FALSE)</f>
        <v>0.75357729900000003</v>
      </c>
      <c r="H868" s="74">
        <f t="shared" si="48"/>
        <v>-0.44349367005016438</v>
      </c>
      <c r="I868" s="117">
        <v>5.8219099999999996E-3</v>
      </c>
      <c r="J868" s="117">
        <v>2.1529450000000002E-2</v>
      </c>
      <c r="K868" s="74">
        <f t="shared" si="49"/>
        <v>-0.72958389554772651</v>
      </c>
      <c r="L868" s="74">
        <f t="shared" si="50"/>
        <v>1.3882496471133831E-2</v>
      </c>
    </row>
    <row r="869" spans="1:12" x14ac:dyDescent="0.2">
      <c r="A869" s="116" t="s">
        <v>2603</v>
      </c>
      <c r="B869" s="59" t="s">
        <v>323</v>
      </c>
      <c r="C869" s="59" t="s">
        <v>876</v>
      </c>
      <c r="D869" s="116" t="s">
        <v>210</v>
      </c>
      <c r="E869" s="116" t="s">
        <v>998</v>
      </c>
      <c r="F869" s="117">
        <v>1.2462330000000001E-2</v>
      </c>
      <c r="G869" s="117">
        <f>VLOOKUP(B869, 'XTF Exchange Traded Funds'!$B$7:$G$1060, 6, FALSE)</f>
        <v>2.707828E-2</v>
      </c>
      <c r="H869" s="74">
        <f t="shared" si="48"/>
        <v>-0.53976655828952214</v>
      </c>
      <c r="I869" s="117">
        <v>5.0368500000000007E-3</v>
      </c>
      <c r="J869" s="117">
        <v>0</v>
      </c>
      <c r="K869" s="74" t="str">
        <f t="shared" si="49"/>
        <v/>
      </c>
      <c r="L869" s="74">
        <f t="shared" si="50"/>
        <v>0.40416599464145153</v>
      </c>
    </row>
    <row r="870" spans="1:12" x14ac:dyDescent="0.2">
      <c r="A870" s="116" t="s">
        <v>2582</v>
      </c>
      <c r="B870" s="59" t="s">
        <v>321</v>
      </c>
      <c r="C870" s="59" t="s">
        <v>876</v>
      </c>
      <c r="D870" s="116" t="s">
        <v>210</v>
      </c>
      <c r="E870" s="116" t="s">
        <v>998</v>
      </c>
      <c r="F870" s="117">
        <v>0.17021076699999999</v>
      </c>
      <c r="G870" s="117">
        <f>VLOOKUP(B870, 'XTF Exchange Traded Funds'!$B$7:$G$1060, 6, FALSE)</f>
        <v>0.83313567200000005</v>
      </c>
      <c r="H870" s="74">
        <f t="shared" si="48"/>
        <v>-0.79569862062034002</v>
      </c>
      <c r="I870" s="117">
        <v>5.0200000000000002E-3</v>
      </c>
      <c r="J870" s="117">
        <v>7.2590762499999997</v>
      </c>
      <c r="K870" s="74">
        <f t="shared" si="49"/>
        <v>-0.99930845195351126</v>
      </c>
      <c r="L870" s="74">
        <f t="shared" si="50"/>
        <v>2.9492846360301053E-2</v>
      </c>
    </row>
    <row r="871" spans="1:12" x14ac:dyDescent="0.2">
      <c r="A871" s="116" t="s">
        <v>2653</v>
      </c>
      <c r="B871" s="59" t="s">
        <v>2654</v>
      </c>
      <c r="C871" s="59" t="s">
        <v>872</v>
      </c>
      <c r="D871" s="116" t="s">
        <v>210</v>
      </c>
      <c r="E871" s="116" t="s">
        <v>212</v>
      </c>
      <c r="F871" s="117">
        <v>1.3825593500000002</v>
      </c>
      <c r="G871" s="117">
        <f>VLOOKUP(B871, 'XTF Exchange Traded Funds'!$B$7:$G$1060, 6, FALSE)</f>
        <v>0.95554408999999996</v>
      </c>
      <c r="H871" s="74">
        <f t="shared" si="48"/>
        <v>0.44688179694565444</v>
      </c>
      <c r="I871" s="117">
        <v>4.9478199999999995E-3</v>
      </c>
      <c r="J871" s="117">
        <v>0</v>
      </c>
      <c r="K871" s="74" t="str">
        <f t="shared" si="49"/>
        <v/>
      </c>
      <c r="L871" s="74">
        <f t="shared" si="50"/>
        <v>3.5787396758048752E-3</v>
      </c>
    </row>
    <row r="872" spans="1:12" x14ac:dyDescent="0.2">
      <c r="A872" s="116" t="s">
        <v>1883</v>
      </c>
      <c r="B872" s="59" t="s">
        <v>25</v>
      </c>
      <c r="C872" s="59" t="s">
        <v>1861</v>
      </c>
      <c r="D872" s="116" t="s">
        <v>211</v>
      </c>
      <c r="E872" s="116" t="s">
        <v>212</v>
      </c>
      <c r="F872" s="117">
        <v>6.1058193200000002</v>
      </c>
      <c r="G872" s="117">
        <f>VLOOKUP(B872, 'XTF Exchange Traded Funds'!$B$7:$G$1060, 6, FALSE)</f>
        <v>8.1640425299999997</v>
      </c>
      <c r="H872" s="74">
        <f t="shared" si="48"/>
        <v>-0.25210834000885585</v>
      </c>
      <c r="I872" s="117">
        <v>4.9352900000000002E-3</v>
      </c>
      <c r="J872" s="117">
        <v>11.51574576</v>
      </c>
      <c r="K872" s="74">
        <f t="shared" si="49"/>
        <v>-0.99957143114281466</v>
      </c>
      <c r="L872" s="74">
        <f t="shared" si="50"/>
        <v>8.0829283366347631E-4</v>
      </c>
    </row>
    <row r="873" spans="1:12" x14ac:dyDescent="0.2">
      <c r="A873" s="116" t="s">
        <v>2943</v>
      </c>
      <c r="B873" s="59" t="s">
        <v>2944</v>
      </c>
      <c r="C873" s="59" t="s">
        <v>870</v>
      </c>
      <c r="D873" s="116" t="s">
        <v>210</v>
      </c>
      <c r="E873" s="116" t="s">
        <v>998</v>
      </c>
      <c r="F873" s="117">
        <v>1.56972858</v>
      </c>
      <c r="G873" s="117">
        <f>VLOOKUP(B873, 'XTF Exchange Traded Funds'!$B$7:$G$1060, 6, FALSE)</f>
        <v>0.95288461000000002</v>
      </c>
      <c r="H873" s="74">
        <f t="shared" si="48"/>
        <v>0.64734382686692782</v>
      </c>
      <c r="I873" s="117">
        <v>4.4743300000000003E-3</v>
      </c>
      <c r="J873" s="117">
        <v>3.9829916400000003</v>
      </c>
      <c r="K873" s="74">
        <f t="shared" si="49"/>
        <v>-0.998876640875902</v>
      </c>
      <c r="L873" s="74">
        <f t="shared" si="50"/>
        <v>2.8503844913112305E-3</v>
      </c>
    </row>
    <row r="874" spans="1:12" x14ac:dyDescent="0.2">
      <c r="A874" s="116" t="s">
        <v>2586</v>
      </c>
      <c r="B874" s="59" t="s">
        <v>320</v>
      </c>
      <c r="C874" s="59" t="s">
        <v>876</v>
      </c>
      <c r="D874" s="116" t="s">
        <v>210</v>
      </c>
      <c r="E874" s="116" t="s">
        <v>998</v>
      </c>
      <c r="F874" s="117">
        <v>1.8400154240000002</v>
      </c>
      <c r="G874" s="117">
        <f>VLOOKUP(B874, 'XTF Exchange Traded Funds'!$B$7:$G$1060, 6, FALSE)</f>
        <v>1.5023323479999999</v>
      </c>
      <c r="H874" s="74">
        <f t="shared" si="48"/>
        <v>0.22477255212506431</v>
      </c>
      <c r="I874" s="117">
        <v>4.2823999999999996E-3</v>
      </c>
      <c r="J874" s="117">
        <v>18.717609660000001</v>
      </c>
      <c r="K874" s="74">
        <f t="shared" si="49"/>
        <v>-0.99977121010226255</v>
      </c>
      <c r="L874" s="74">
        <f t="shared" si="50"/>
        <v>2.3273717949007797E-3</v>
      </c>
    </row>
    <row r="875" spans="1:12" x14ac:dyDescent="0.2">
      <c r="A875" s="116" t="s">
        <v>2316</v>
      </c>
      <c r="B875" s="59" t="s">
        <v>348</v>
      </c>
      <c r="C875" s="59" t="s">
        <v>1861</v>
      </c>
      <c r="D875" s="116" t="s">
        <v>211</v>
      </c>
      <c r="E875" s="116" t="s">
        <v>212</v>
      </c>
      <c r="F875" s="117">
        <v>3.3079080000000004E-2</v>
      </c>
      <c r="G875" s="117">
        <f>VLOOKUP(B875, 'XTF Exchange Traded Funds'!$B$7:$G$1060, 6, FALSE)</f>
        <v>3.0890761999999999E-2</v>
      </c>
      <c r="H875" s="74">
        <f t="shared" si="48"/>
        <v>7.0840531547910812E-2</v>
      </c>
      <c r="I875" s="117">
        <v>4.0254000000000002E-3</v>
      </c>
      <c r="J875" s="117">
        <v>0</v>
      </c>
      <c r="K875" s="74" t="str">
        <f t="shared" si="49"/>
        <v/>
      </c>
      <c r="L875" s="74">
        <f t="shared" si="50"/>
        <v>0.12169020420156787</v>
      </c>
    </row>
    <row r="876" spans="1:12" x14ac:dyDescent="0.2">
      <c r="A876" s="116" t="s">
        <v>2318</v>
      </c>
      <c r="B876" s="59" t="s">
        <v>1552</v>
      </c>
      <c r="C876" s="59" t="s">
        <v>951</v>
      </c>
      <c r="D876" s="116" t="s">
        <v>210</v>
      </c>
      <c r="E876" s="116" t="s">
        <v>998</v>
      </c>
      <c r="F876" s="117">
        <v>4.0197000000000002E-3</v>
      </c>
      <c r="G876" s="117">
        <f>VLOOKUP(B876, 'XTF Exchange Traded Funds'!$B$7:$G$1060, 6, FALSE)</f>
        <v>2.9568000000000003E-3</v>
      </c>
      <c r="H876" s="74">
        <f t="shared" ref="H876:H939" si="51">IF(ISERROR(F876/G876-1),"",IF((F876/G876-1)&gt;10000%,"",F876/G876-1))</f>
        <v>0.35947646103896091</v>
      </c>
      <c r="I876" s="117">
        <v>4.0197000000000002E-3</v>
      </c>
      <c r="J876" s="117">
        <v>0</v>
      </c>
      <c r="K876" s="74" t="str">
        <f t="shared" ref="K876:K939" si="52">IF(ISERROR(I876/J876-1),"",IF((I876/J876-1)&gt;10000%,"",I876/J876-1))</f>
        <v/>
      </c>
      <c r="L876" s="74">
        <f t="shared" si="50"/>
        <v>1</v>
      </c>
    </row>
    <row r="877" spans="1:12" x14ac:dyDescent="0.2">
      <c r="A877" s="116" t="s">
        <v>2301</v>
      </c>
      <c r="B877" s="59" t="s">
        <v>83</v>
      </c>
      <c r="C877" s="59" t="s">
        <v>877</v>
      </c>
      <c r="D877" s="116" t="s">
        <v>211</v>
      </c>
      <c r="E877" s="116" t="s">
        <v>212</v>
      </c>
      <c r="F877" s="117">
        <v>6.7355361000000002E-2</v>
      </c>
      <c r="G877" s="117">
        <f>VLOOKUP(B877, 'XTF Exchange Traded Funds'!$B$7:$G$1060, 6, FALSE)</f>
        <v>5.9662489999999999E-2</v>
      </c>
      <c r="H877" s="74">
        <f t="shared" si="51"/>
        <v>0.12893982467040854</v>
      </c>
      <c r="I877" s="117">
        <v>3.65723E-3</v>
      </c>
      <c r="J877" s="117">
        <v>4.6611400000000002E-3</v>
      </c>
      <c r="K877" s="74">
        <f t="shared" si="52"/>
        <v>-0.21537864127659756</v>
      </c>
      <c r="L877" s="74">
        <f t="shared" si="50"/>
        <v>5.4297533940913772E-2</v>
      </c>
    </row>
    <row r="878" spans="1:12" x14ac:dyDescent="0.2">
      <c r="A878" s="116" t="s">
        <v>2278</v>
      </c>
      <c r="B878" s="59" t="s">
        <v>87</v>
      </c>
      <c r="C878" s="59" t="s">
        <v>877</v>
      </c>
      <c r="D878" s="116" t="s">
        <v>211</v>
      </c>
      <c r="E878" s="116" t="s">
        <v>212</v>
      </c>
      <c r="F878" s="117">
        <v>8.2024757000000004E-2</v>
      </c>
      <c r="G878" s="117">
        <f>VLOOKUP(B878, 'XTF Exchange Traded Funds'!$B$7:$G$1060, 6, FALSE)</f>
        <v>0.262766583</v>
      </c>
      <c r="H878" s="74">
        <f t="shared" si="51"/>
        <v>-0.68784174888783323</v>
      </c>
      <c r="I878" s="117">
        <v>3.3635100000000001E-3</v>
      </c>
      <c r="J878" s="117">
        <v>4.8257870000000001E-2</v>
      </c>
      <c r="K878" s="74">
        <f t="shared" si="52"/>
        <v>-0.93030131665570814</v>
      </c>
      <c r="L878" s="74">
        <f t="shared" si="50"/>
        <v>4.1006034312299149E-2</v>
      </c>
    </row>
    <row r="879" spans="1:12" x14ac:dyDescent="0.2">
      <c r="A879" s="116" t="s">
        <v>2669</v>
      </c>
      <c r="B879" s="59" t="s">
        <v>2670</v>
      </c>
      <c r="C879" s="59" t="s">
        <v>650</v>
      </c>
      <c r="D879" s="116" t="s">
        <v>211</v>
      </c>
      <c r="E879" s="116" t="s">
        <v>998</v>
      </c>
      <c r="F879" s="117">
        <v>0.32273656000000001</v>
      </c>
      <c r="G879" s="117">
        <f>VLOOKUP(B879, 'XTF Exchange Traded Funds'!$B$7:$G$1060, 6, FALSE)</f>
        <v>2.4914759999999998E-2</v>
      </c>
      <c r="H879" s="74">
        <f t="shared" si="51"/>
        <v>11.95362909375808</v>
      </c>
      <c r="I879" s="117">
        <v>3.1949999999999999E-3</v>
      </c>
      <c r="J879" s="117">
        <v>7.3837934499999998</v>
      </c>
      <c r="K879" s="74">
        <f t="shared" si="52"/>
        <v>-0.99956729558842139</v>
      </c>
      <c r="L879" s="74">
        <f t="shared" si="50"/>
        <v>9.8997151112969663E-3</v>
      </c>
    </row>
    <row r="880" spans="1:12" x14ac:dyDescent="0.2">
      <c r="A880" s="116" t="s">
        <v>3237</v>
      </c>
      <c r="B880" s="59" t="s">
        <v>3244</v>
      </c>
      <c r="C880" s="59" t="s">
        <v>875</v>
      </c>
      <c r="D880" s="116" t="s">
        <v>211</v>
      </c>
      <c r="E880" s="116" t="s">
        <v>212</v>
      </c>
      <c r="F880" s="117">
        <v>1.3410874999999999E-2</v>
      </c>
      <c r="G880" s="117">
        <f>VLOOKUP(B880, 'XTF Exchange Traded Funds'!$B$7:$G$1060, 6, FALSE)</f>
        <v>7.9548199999999999E-2</v>
      </c>
      <c r="H880" s="74">
        <f t="shared" si="51"/>
        <v>-0.83141196155286989</v>
      </c>
      <c r="I880" s="117">
        <v>3.0809399999999999E-3</v>
      </c>
      <c r="J880" s="117">
        <v>4.0827919999999997E-2</v>
      </c>
      <c r="K880" s="74">
        <f t="shared" si="52"/>
        <v>-0.92453840411169608</v>
      </c>
      <c r="L880" s="74">
        <f t="shared" si="50"/>
        <v>0.22973445058581191</v>
      </c>
    </row>
    <row r="881" spans="1:12" x14ac:dyDescent="0.2">
      <c r="A881" s="116" t="s">
        <v>2744</v>
      </c>
      <c r="B881" s="59" t="s">
        <v>962</v>
      </c>
      <c r="C881" s="59" t="s">
        <v>650</v>
      </c>
      <c r="D881" s="116" t="s">
        <v>210</v>
      </c>
      <c r="E881" s="116" t="s">
        <v>998</v>
      </c>
      <c r="F881" s="117">
        <v>2.0658299999999998E-3</v>
      </c>
      <c r="G881" s="117">
        <f>VLOOKUP(B881, 'XTF Exchange Traded Funds'!$B$7:$G$1060, 6, FALSE)</f>
        <v>7.5884500000000001E-3</v>
      </c>
      <c r="H881" s="74">
        <f t="shared" si="51"/>
        <v>-0.72776653993898632</v>
      </c>
      <c r="I881" s="117">
        <v>2.9231399999999999E-3</v>
      </c>
      <c r="J881" s="117">
        <v>1.4316600000000001E-2</v>
      </c>
      <c r="K881" s="74">
        <f t="shared" si="52"/>
        <v>-0.7958216336280961</v>
      </c>
      <c r="L881" s="74">
        <f t="shared" si="50"/>
        <v>1.4149954255674475</v>
      </c>
    </row>
    <row r="882" spans="1:12" x14ac:dyDescent="0.2">
      <c r="A882" s="116" t="s">
        <v>2675</v>
      </c>
      <c r="B882" s="59" t="s">
        <v>2676</v>
      </c>
      <c r="C882" s="59" t="s">
        <v>951</v>
      </c>
      <c r="D882" s="116" t="s">
        <v>211</v>
      </c>
      <c r="E882" s="116" t="s">
        <v>212</v>
      </c>
      <c r="F882" s="117">
        <v>2.3400000000000001E-3</v>
      </c>
      <c r="G882" s="117">
        <f>VLOOKUP(B882, 'XTF Exchange Traded Funds'!$B$7:$G$1060, 6, FALSE)</f>
        <v>0.57998620000000001</v>
      </c>
      <c r="H882" s="74">
        <f t="shared" si="51"/>
        <v>-0.99596542124622967</v>
      </c>
      <c r="I882" s="117">
        <v>2.3400000000000001E-3</v>
      </c>
      <c r="J882" s="117">
        <v>2.11447853</v>
      </c>
      <c r="K882" s="74">
        <f t="shared" si="52"/>
        <v>-0.99889334416651654</v>
      </c>
      <c r="L882" s="74">
        <f t="shared" si="50"/>
        <v>1</v>
      </c>
    </row>
    <row r="883" spans="1:12" x14ac:dyDescent="0.2">
      <c r="A883" s="116" t="s">
        <v>2326</v>
      </c>
      <c r="B883" s="59" t="s">
        <v>112</v>
      </c>
      <c r="C883" s="59" t="s">
        <v>650</v>
      </c>
      <c r="D883" s="116" t="s">
        <v>210</v>
      </c>
      <c r="E883" s="116" t="s">
        <v>998</v>
      </c>
      <c r="F883" s="117">
        <v>2.2120990000000004E-3</v>
      </c>
      <c r="G883" s="117">
        <f>VLOOKUP(B883, 'XTF Exchange Traded Funds'!$B$7:$G$1060, 6, FALSE)</f>
        <v>3.0300469999999999E-2</v>
      </c>
      <c r="H883" s="74">
        <f t="shared" si="51"/>
        <v>-0.92699456477077746</v>
      </c>
      <c r="I883" s="117">
        <v>2.22514E-3</v>
      </c>
      <c r="J883" s="117">
        <v>47.895584569999997</v>
      </c>
      <c r="K883" s="74">
        <f t="shared" si="52"/>
        <v>-0.99995354185526752</v>
      </c>
      <c r="L883" s="74">
        <f t="shared" si="50"/>
        <v>1.0058953057706728</v>
      </c>
    </row>
    <row r="884" spans="1:12" x14ac:dyDescent="0.2">
      <c r="A884" s="116" t="s">
        <v>1825</v>
      </c>
      <c r="B884" s="59" t="s">
        <v>307</v>
      </c>
      <c r="C884" s="59" t="s">
        <v>875</v>
      </c>
      <c r="D884" s="116" t="s">
        <v>812</v>
      </c>
      <c r="E884" s="116" t="s">
        <v>998</v>
      </c>
      <c r="F884" s="117">
        <v>9.0405399999999997E-2</v>
      </c>
      <c r="G884" s="117">
        <f>VLOOKUP(B884, 'XTF Exchange Traded Funds'!$B$7:$G$1060, 6, FALSE)</f>
        <v>0.22779358</v>
      </c>
      <c r="H884" s="74">
        <f t="shared" si="51"/>
        <v>-0.60312577729363581</v>
      </c>
      <c r="I884" s="117">
        <v>2.21404E-3</v>
      </c>
      <c r="J884" s="117">
        <v>7.0250999999999994E-4</v>
      </c>
      <c r="K884" s="74">
        <f t="shared" si="52"/>
        <v>2.1516135001636991</v>
      </c>
      <c r="L884" s="74">
        <f t="shared" si="50"/>
        <v>2.4490130014357552E-2</v>
      </c>
    </row>
    <row r="885" spans="1:12" x14ac:dyDescent="0.2">
      <c r="A885" s="116" t="s">
        <v>2844</v>
      </c>
      <c r="B885" s="59" t="s">
        <v>198</v>
      </c>
      <c r="C885" s="59" t="s">
        <v>870</v>
      </c>
      <c r="D885" s="116" t="s">
        <v>210</v>
      </c>
      <c r="E885" s="116" t="s">
        <v>2912</v>
      </c>
      <c r="F885" s="117">
        <v>0.112565659</v>
      </c>
      <c r="G885" s="117">
        <f>VLOOKUP(B885, 'XTF Exchange Traded Funds'!$B$7:$G$1060, 6, FALSE)</f>
        <v>0.187063384</v>
      </c>
      <c r="H885" s="74">
        <f t="shared" si="51"/>
        <v>-0.39824856905186745</v>
      </c>
      <c r="I885" s="117">
        <v>2.15789E-3</v>
      </c>
      <c r="J885" s="117">
        <v>0</v>
      </c>
      <c r="K885" s="74" t="str">
        <f t="shared" si="52"/>
        <v/>
      </c>
      <c r="L885" s="74">
        <f t="shared" si="50"/>
        <v>1.917005611809193E-2</v>
      </c>
    </row>
    <row r="886" spans="1:12" x14ac:dyDescent="0.2">
      <c r="A886" s="116" t="s">
        <v>2462</v>
      </c>
      <c r="B886" s="59" t="s">
        <v>2463</v>
      </c>
      <c r="C886" s="59" t="s">
        <v>870</v>
      </c>
      <c r="D886" s="116" t="s">
        <v>210</v>
      </c>
      <c r="E886" s="116" t="s">
        <v>2912</v>
      </c>
      <c r="F886" s="117">
        <v>4.9369610000000001E-2</v>
      </c>
      <c r="G886" s="117">
        <f>VLOOKUP(B886, 'XTF Exchange Traded Funds'!$B$7:$G$1060, 6, FALSE)</f>
        <v>0.11771935</v>
      </c>
      <c r="H886" s="74">
        <f t="shared" si="51"/>
        <v>-0.5806160159735847</v>
      </c>
      <c r="I886" s="117">
        <v>2.1367700000000001E-3</v>
      </c>
      <c r="J886" s="117">
        <v>0</v>
      </c>
      <c r="K886" s="74" t="str">
        <f t="shared" si="52"/>
        <v/>
      </c>
      <c r="L886" s="74">
        <f t="shared" si="50"/>
        <v>4.3281079190214386E-2</v>
      </c>
    </row>
    <row r="887" spans="1:12" x14ac:dyDescent="0.2">
      <c r="A887" s="116" t="s">
        <v>2393</v>
      </c>
      <c r="B887" s="59" t="s">
        <v>1717</v>
      </c>
      <c r="C887" s="59" t="s">
        <v>870</v>
      </c>
      <c r="D887" s="116" t="s">
        <v>210</v>
      </c>
      <c r="E887" s="116" t="s">
        <v>2912</v>
      </c>
      <c r="F887" s="117">
        <v>0.4708328</v>
      </c>
      <c r="G887" s="117">
        <f>VLOOKUP(B887, 'XTF Exchange Traded Funds'!$B$7:$G$1060, 6, FALSE)</f>
        <v>0.38985540000000002</v>
      </c>
      <c r="H887" s="74">
        <f t="shared" si="51"/>
        <v>0.20771137195996259</v>
      </c>
      <c r="I887" s="117">
        <v>2.10034E-3</v>
      </c>
      <c r="J887" s="117">
        <v>0</v>
      </c>
      <c r="K887" s="74" t="str">
        <f t="shared" si="52"/>
        <v/>
      </c>
      <c r="L887" s="74">
        <f t="shared" si="50"/>
        <v>4.4609041681038363E-3</v>
      </c>
    </row>
    <row r="888" spans="1:12" x14ac:dyDescent="0.2">
      <c r="A888" s="116" t="s">
        <v>1809</v>
      </c>
      <c r="B888" s="59" t="s">
        <v>306</v>
      </c>
      <c r="C888" s="59" t="s">
        <v>875</v>
      </c>
      <c r="D888" s="116" t="s">
        <v>211</v>
      </c>
      <c r="E888" s="116" t="s">
        <v>998</v>
      </c>
      <c r="F888" s="117">
        <v>0.87554456000000003</v>
      </c>
      <c r="G888" s="117">
        <f>VLOOKUP(B888, 'XTF Exchange Traded Funds'!$B$7:$G$1060, 6, FALSE)</f>
        <v>4.0887010000000001E-2</v>
      </c>
      <c r="H888" s="74">
        <f t="shared" si="51"/>
        <v>20.413758550698621</v>
      </c>
      <c r="I888" s="117">
        <v>2.0251900000000001E-3</v>
      </c>
      <c r="J888" s="117">
        <v>0.17571251999999998</v>
      </c>
      <c r="K888" s="74">
        <f t="shared" si="52"/>
        <v>-0.98847441263718716</v>
      </c>
      <c r="L888" s="74">
        <f t="shared" si="50"/>
        <v>2.3130633122773326E-3</v>
      </c>
    </row>
    <row r="889" spans="1:12" x14ac:dyDescent="0.2">
      <c r="A889" s="116" t="s">
        <v>1616</v>
      </c>
      <c r="B889" s="59" t="s">
        <v>828</v>
      </c>
      <c r="C889" s="59" t="s">
        <v>148</v>
      </c>
      <c r="D889" s="116" t="s">
        <v>812</v>
      </c>
      <c r="E889" s="116" t="s">
        <v>998</v>
      </c>
      <c r="F889" s="117">
        <v>0.113051174</v>
      </c>
      <c r="G889" s="117">
        <f>VLOOKUP(B889, 'XTF Exchange Traded Funds'!$B$7:$G$1060, 6, FALSE)</f>
        <v>1.2905386829999999</v>
      </c>
      <c r="H889" s="74">
        <f t="shared" si="51"/>
        <v>-0.91240001133697124</v>
      </c>
      <c r="I889" s="117">
        <v>1.9601200000000001E-3</v>
      </c>
      <c r="J889" s="117">
        <v>1.62656E-3</v>
      </c>
      <c r="K889" s="74">
        <f t="shared" si="52"/>
        <v>0.2050708243163486</v>
      </c>
      <c r="L889" s="74">
        <f t="shared" si="50"/>
        <v>1.7338342722562086E-2</v>
      </c>
    </row>
    <row r="890" spans="1:12" x14ac:dyDescent="0.2">
      <c r="A890" s="116" t="s">
        <v>2401</v>
      </c>
      <c r="B890" s="59" t="s">
        <v>202</v>
      </c>
      <c r="C890" s="59" t="s">
        <v>870</v>
      </c>
      <c r="D890" s="116" t="s">
        <v>210</v>
      </c>
      <c r="E890" s="116" t="s">
        <v>2912</v>
      </c>
      <c r="F890" s="117">
        <v>0.65638630000000009</v>
      </c>
      <c r="G890" s="117">
        <f>VLOOKUP(B890, 'XTF Exchange Traded Funds'!$B$7:$G$1060, 6, FALSE)</f>
        <v>2.8253150000000001E-2</v>
      </c>
      <c r="H890" s="74">
        <f t="shared" si="51"/>
        <v>22.232322767549814</v>
      </c>
      <c r="I890" s="117">
        <v>1.9049100000000001E-3</v>
      </c>
      <c r="J890" s="117">
        <v>0</v>
      </c>
      <c r="K890" s="74" t="str">
        <f t="shared" si="52"/>
        <v/>
      </c>
      <c r="L890" s="74">
        <f t="shared" si="50"/>
        <v>2.9021172440680128E-3</v>
      </c>
    </row>
    <row r="891" spans="1:12" x14ac:dyDescent="0.2">
      <c r="A891" s="116" t="s">
        <v>2658</v>
      </c>
      <c r="B891" s="59" t="s">
        <v>2659</v>
      </c>
      <c r="C891" s="59" t="s">
        <v>877</v>
      </c>
      <c r="D891" s="116" t="s">
        <v>211</v>
      </c>
      <c r="E891" s="116" t="s">
        <v>212</v>
      </c>
      <c r="F891" s="117">
        <v>4.0939899999999996E-3</v>
      </c>
      <c r="G891" s="117">
        <f>VLOOKUP(B891, 'XTF Exchange Traded Funds'!$B$7:$G$1060, 6, FALSE)</f>
        <v>1.2463229999999999E-2</v>
      </c>
      <c r="H891" s="74">
        <f t="shared" si="51"/>
        <v>-0.67151452713301452</v>
      </c>
      <c r="I891" s="117">
        <v>1.8382400000000001E-3</v>
      </c>
      <c r="J891" s="117">
        <v>0</v>
      </c>
      <c r="K891" s="74" t="str">
        <f t="shared" si="52"/>
        <v/>
      </c>
      <c r="L891" s="74">
        <f t="shared" si="50"/>
        <v>0.44900940158622771</v>
      </c>
    </row>
    <row r="892" spans="1:12" x14ac:dyDescent="0.2">
      <c r="A892" s="116" t="s">
        <v>1844</v>
      </c>
      <c r="B892" s="59" t="s">
        <v>498</v>
      </c>
      <c r="C892" s="59" t="s">
        <v>875</v>
      </c>
      <c r="D892" s="116" t="s">
        <v>812</v>
      </c>
      <c r="E892" s="116" t="s">
        <v>212</v>
      </c>
      <c r="F892" s="117">
        <v>2.166332E-2</v>
      </c>
      <c r="G892" s="117">
        <f>VLOOKUP(B892, 'XTF Exchange Traded Funds'!$B$7:$G$1060, 6, FALSE)</f>
        <v>0.12639944</v>
      </c>
      <c r="H892" s="74">
        <f t="shared" si="51"/>
        <v>-0.82861221537057439</v>
      </c>
      <c r="I892" s="117">
        <v>1.7335499999999999E-3</v>
      </c>
      <c r="J892" s="117">
        <v>0.19120798</v>
      </c>
      <c r="K892" s="74">
        <f t="shared" si="52"/>
        <v>-0.99093369429455824</v>
      </c>
      <c r="L892" s="74">
        <f t="shared" si="50"/>
        <v>8.0022360376895141E-2</v>
      </c>
    </row>
    <row r="893" spans="1:12" x14ac:dyDescent="0.2">
      <c r="A893" s="116" t="s">
        <v>2104</v>
      </c>
      <c r="B893" s="59" t="s">
        <v>449</v>
      </c>
      <c r="C893" s="59" t="s">
        <v>871</v>
      </c>
      <c r="D893" s="116" t="s">
        <v>210</v>
      </c>
      <c r="E893" s="116" t="s">
        <v>998</v>
      </c>
      <c r="F893" s="117">
        <v>0.73998672999999993</v>
      </c>
      <c r="G893" s="117">
        <f>VLOOKUP(B893, 'XTF Exchange Traded Funds'!$B$7:$G$1060, 6, FALSE)</f>
        <v>1.3811788300000001</v>
      </c>
      <c r="H893" s="74">
        <f t="shared" si="51"/>
        <v>-0.46423539520946766</v>
      </c>
      <c r="I893" s="117">
        <v>1.67049E-3</v>
      </c>
      <c r="J893" s="117">
        <v>0.39900563</v>
      </c>
      <c r="K893" s="74">
        <f t="shared" si="52"/>
        <v>-0.99581336734521764</v>
      </c>
      <c r="L893" s="74">
        <f t="shared" si="50"/>
        <v>2.2574594006570903E-3</v>
      </c>
    </row>
    <row r="894" spans="1:12" x14ac:dyDescent="0.2">
      <c r="A894" s="116" t="s">
        <v>2406</v>
      </c>
      <c r="B894" s="59" t="s">
        <v>76</v>
      </c>
      <c r="C894" s="59" t="s">
        <v>870</v>
      </c>
      <c r="D894" s="116" t="s">
        <v>210</v>
      </c>
      <c r="E894" s="116" t="s">
        <v>2912</v>
      </c>
      <c r="F894" s="117">
        <v>1.6611193500000001</v>
      </c>
      <c r="G894" s="117">
        <f>VLOOKUP(B894, 'XTF Exchange Traded Funds'!$B$7:$G$1060, 6, FALSE)</f>
        <v>2.0008100199999999</v>
      </c>
      <c r="H894" s="74">
        <f t="shared" si="51"/>
        <v>-0.16977657378984923</v>
      </c>
      <c r="I894" s="117">
        <v>1.3475399999999999E-3</v>
      </c>
      <c r="J894" s="117">
        <v>0.86529754000000003</v>
      </c>
      <c r="K894" s="74">
        <f t="shared" si="52"/>
        <v>-0.99844268596903674</v>
      </c>
      <c r="L894" s="74">
        <f t="shared" si="50"/>
        <v>8.1122407008262225E-4</v>
      </c>
    </row>
    <row r="895" spans="1:12" x14ac:dyDescent="0.2">
      <c r="A895" s="116" t="s">
        <v>1696</v>
      </c>
      <c r="B895" s="59" t="s">
        <v>964</v>
      </c>
      <c r="C895" s="59" t="s">
        <v>650</v>
      </c>
      <c r="D895" s="116" t="s">
        <v>210</v>
      </c>
      <c r="E895" s="116" t="s">
        <v>998</v>
      </c>
      <c r="F895" s="117">
        <v>3.0433000000000001E-3</v>
      </c>
      <c r="G895" s="117">
        <f>VLOOKUP(B895, 'XTF Exchange Traded Funds'!$B$7:$G$1060, 6, FALSE)</f>
        <v>0.11887600999999999</v>
      </c>
      <c r="H895" s="74">
        <f t="shared" si="51"/>
        <v>-0.9743993762913139</v>
      </c>
      <c r="I895" s="117">
        <v>1.32424E-3</v>
      </c>
      <c r="J895" s="117">
        <v>0.13515189999999999</v>
      </c>
      <c r="K895" s="74">
        <f t="shared" si="52"/>
        <v>-0.99020183955978425</v>
      </c>
      <c r="L895" s="74">
        <f t="shared" si="50"/>
        <v>0.43513291492787431</v>
      </c>
    </row>
    <row r="896" spans="1:12" x14ac:dyDescent="0.2">
      <c r="A896" s="116" t="s">
        <v>2592</v>
      </c>
      <c r="B896" s="59" t="s">
        <v>218</v>
      </c>
      <c r="C896" s="59" t="s">
        <v>876</v>
      </c>
      <c r="D896" s="116" t="s">
        <v>210</v>
      </c>
      <c r="E896" s="116" t="s">
        <v>212</v>
      </c>
      <c r="F896" s="117">
        <v>0.36358864000000002</v>
      </c>
      <c r="G896" s="117">
        <f>VLOOKUP(B896, 'XTF Exchange Traded Funds'!$B$7:$G$1060, 6, FALSE)</f>
        <v>1.44266329</v>
      </c>
      <c r="H896" s="74">
        <f t="shared" si="51"/>
        <v>-0.74797401270257602</v>
      </c>
      <c r="I896" s="117">
        <v>1.1789599999999999E-3</v>
      </c>
      <c r="J896" s="117">
        <v>2.5409069999999999E-2</v>
      </c>
      <c r="K896" s="74">
        <f t="shared" si="52"/>
        <v>-0.95360082049441397</v>
      </c>
      <c r="L896" s="74">
        <f t="shared" si="50"/>
        <v>3.2425655543033465E-3</v>
      </c>
    </row>
    <row r="897" spans="1:12" x14ac:dyDescent="0.2">
      <c r="A897" s="116" t="s">
        <v>2601</v>
      </c>
      <c r="B897" s="59" t="s">
        <v>326</v>
      </c>
      <c r="C897" s="59" t="s">
        <v>876</v>
      </c>
      <c r="D897" s="116" t="s">
        <v>210</v>
      </c>
      <c r="E897" s="116" t="s">
        <v>998</v>
      </c>
      <c r="F897" s="117">
        <v>9.3385599999999992E-3</v>
      </c>
      <c r="G897" s="117">
        <f>VLOOKUP(B897, 'XTF Exchange Traded Funds'!$B$7:$G$1060, 6, FALSE)</f>
        <v>3.7248040000000003E-2</v>
      </c>
      <c r="H897" s="74">
        <f t="shared" si="51"/>
        <v>-0.74928721081699878</v>
      </c>
      <c r="I897" s="117">
        <v>1.13356E-3</v>
      </c>
      <c r="J897" s="117">
        <v>5.9056899999999999E-3</v>
      </c>
      <c r="K897" s="74">
        <f t="shared" si="52"/>
        <v>-0.80805629824796088</v>
      </c>
      <c r="L897" s="74">
        <f t="shared" ref="L897:L960" si="53">IF(ISERROR(I897/F897),"",IF(I897/F897&gt;10000%,"",I897/F897))</f>
        <v>0.12138488160915603</v>
      </c>
    </row>
    <row r="898" spans="1:12" x14ac:dyDescent="0.2">
      <c r="A898" s="116" t="s">
        <v>2583</v>
      </c>
      <c r="B898" s="59" t="s">
        <v>325</v>
      </c>
      <c r="C898" s="59" t="s">
        <v>876</v>
      </c>
      <c r="D898" s="116" t="s">
        <v>210</v>
      </c>
      <c r="E898" s="116" t="s">
        <v>998</v>
      </c>
      <c r="F898" s="117">
        <v>4.0217899999999999E-3</v>
      </c>
      <c r="G898" s="117">
        <f>VLOOKUP(B898, 'XTF Exchange Traded Funds'!$B$7:$G$1060, 6, FALSE)</f>
        <v>3.3041679999999997E-2</v>
      </c>
      <c r="H898" s="74">
        <f t="shared" si="51"/>
        <v>-0.87828131015129984</v>
      </c>
      <c r="I898" s="117">
        <v>7.2157000000000005E-4</v>
      </c>
      <c r="J898" s="117">
        <v>2.524916E-2</v>
      </c>
      <c r="K898" s="74">
        <f t="shared" si="52"/>
        <v>-0.97142201958401786</v>
      </c>
      <c r="L898" s="74">
        <f t="shared" si="53"/>
        <v>0.17941513604638731</v>
      </c>
    </row>
    <row r="899" spans="1:12" x14ac:dyDescent="0.2">
      <c r="A899" s="116" t="s">
        <v>2721</v>
      </c>
      <c r="B899" s="59" t="s">
        <v>1000</v>
      </c>
      <c r="C899" s="59" t="s">
        <v>650</v>
      </c>
      <c r="D899" s="116" t="s">
        <v>210</v>
      </c>
      <c r="E899" s="116" t="s">
        <v>998</v>
      </c>
      <c r="F899" s="117">
        <v>0.14006007000000001</v>
      </c>
      <c r="G899" s="117">
        <f>VLOOKUP(B899, 'XTF Exchange Traded Funds'!$B$7:$G$1060, 6, FALSE)</f>
        <v>0.15927638299999999</v>
      </c>
      <c r="H899" s="74">
        <f t="shared" si="51"/>
        <v>-0.12064759782999335</v>
      </c>
      <c r="I899" s="117">
        <v>6.8886000000000001E-4</v>
      </c>
      <c r="J899" s="117">
        <v>1.8952159999999999E-2</v>
      </c>
      <c r="K899" s="74">
        <f t="shared" si="52"/>
        <v>-0.96365269183037716</v>
      </c>
      <c r="L899" s="74">
        <f t="shared" si="53"/>
        <v>4.9183182615859036E-3</v>
      </c>
    </row>
    <row r="900" spans="1:12" x14ac:dyDescent="0.2">
      <c r="A900" s="116" t="s">
        <v>2288</v>
      </c>
      <c r="B900" s="59" t="s">
        <v>88</v>
      </c>
      <c r="C900" s="59" t="s">
        <v>877</v>
      </c>
      <c r="D900" s="116" t="s">
        <v>211</v>
      </c>
      <c r="E900" s="116" t="s">
        <v>212</v>
      </c>
      <c r="F900" s="117">
        <v>9.0984304999999988E-2</v>
      </c>
      <c r="G900" s="117">
        <f>VLOOKUP(B900, 'XTF Exchange Traded Funds'!$B$7:$G$1060, 6, FALSE)</f>
        <v>8.2372850000000004E-3</v>
      </c>
      <c r="H900" s="74">
        <f t="shared" si="51"/>
        <v>10.045423947332159</v>
      </c>
      <c r="I900" s="117">
        <v>5.8350999999999997E-4</v>
      </c>
      <c r="J900" s="117">
        <v>2.2727119999999998</v>
      </c>
      <c r="K900" s="74">
        <f t="shared" si="52"/>
        <v>-0.999743253874666</v>
      </c>
      <c r="L900" s="74">
        <f t="shared" si="53"/>
        <v>6.4133039209344957E-3</v>
      </c>
    </row>
    <row r="901" spans="1:12" x14ac:dyDescent="0.2">
      <c r="A901" s="116" t="s">
        <v>2090</v>
      </c>
      <c r="B901" s="59" t="s">
        <v>1985</v>
      </c>
      <c r="C901" s="59" t="s">
        <v>871</v>
      </c>
      <c r="D901" s="116" t="s">
        <v>210</v>
      </c>
      <c r="E901" s="116" t="s">
        <v>998</v>
      </c>
      <c r="F901" s="117">
        <v>1.2592465000000001E-2</v>
      </c>
      <c r="G901" s="117">
        <f>VLOOKUP(B901, 'XTF Exchange Traded Funds'!$B$7:$G$1060, 6, FALSE)</f>
        <v>3.027446E-2</v>
      </c>
      <c r="H901" s="74">
        <f t="shared" si="51"/>
        <v>-0.58405649514475233</v>
      </c>
      <c r="I901" s="117">
        <v>4.9584E-4</v>
      </c>
      <c r="J901" s="117">
        <v>4.7001999999999998E-4</v>
      </c>
      <c r="K901" s="74">
        <f t="shared" si="52"/>
        <v>5.4933832602868105E-2</v>
      </c>
      <c r="L901" s="74">
        <f t="shared" si="53"/>
        <v>3.9375928382568461E-2</v>
      </c>
    </row>
    <row r="902" spans="1:12" x14ac:dyDescent="0.2">
      <c r="A902" s="116" t="s">
        <v>2083</v>
      </c>
      <c r="B902" s="59" t="s">
        <v>526</v>
      </c>
      <c r="C902" s="59" t="s">
        <v>871</v>
      </c>
      <c r="D902" s="116" t="s">
        <v>210</v>
      </c>
      <c r="E902" s="116" t="s">
        <v>998</v>
      </c>
      <c r="F902" s="117">
        <v>1.269399366</v>
      </c>
      <c r="G902" s="117">
        <f>VLOOKUP(B902, 'XTF Exchange Traded Funds'!$B$7:$G$1060, 6, FALSE)</f>
        <v>2.693243421</v>
      </c>
      <c r="H902" s="74">
        <f t="shared" si="51"/>
        <v>-0.52867261974832092</v>
      </c>
      <c r="I902" s="117">
        <v>4.6687999999999998E-4</v>
      </c>
      <c r="J902" s="117">
        <v>4.2294840897845196</v>
      </c>
      <c r="K902" s="74">
        <f t="shared" si="52"/>
        <v>-0.99988961301423795</v>
      </c>
      <c r="L902" s="74">
        <f t="shared" si="53"/>
        <v>3.6779599273882097E-4</v>
      </c>
    </row>
    <row r="903" spans="1:12" x14ac:dyDescent="0.2">
      <c r="A903" s="116" t="s">
        <v>2306</v>
      </c>
      <c r="B903" s="59" t="s">
        <v>365</v>
      </c>
      <c r="C903" s="59" t="s">
        <v>1861</v>
      </c>
      <c r="D903" s="116" t="s">
        <v>210</v>
      </c>
      <c r="E903" s="116" t="s">
        <v>998</v>
      </c>
      <c r="F903" s="117">
        <v>1.4200000000000001E-2</v>
      </c>
      <c r="G903" s="117">
        <f>VLOOKUP(B903, 'XTF Exchange Traded Funds'!$B$7:$G$1060, 6, FALSE)</f>
        <v>1.2189549999999999E-2</v>
      </c>
      <c r="H903" s="74">
        <f t="shared" si="51"/>
        <v>0.16493225754847418</v>
      </c>
      <c r="I903" s="117">
        <v>4.3644000000000002E-4</v>
      </c>
      <c r="J903" s="117">
        <v>5.6373999999999997E-4</v>
      </c>
      <c r="K903" s="74">
        <f t="shared" si="52"/>
        <v>-0.22581331819633155</v>
      </c>
      <c r="L903" s="74">
        <f t="shared" si="53"/>
        <v>3.0735211267605634E-2</v>
      </c>
    </row>
    <row r="904" spans="1:12" x14ac:dyDescent="0.2">
      <c r="A904" s="59" t="s">
        <v>2827</v>
      </c>
      <c r="B904" s="59" t="s">
        <v>2426</v>
      </c>
      <c r="C904" s="59" t="s">
        <v>870</v>
      </c>
      <c r="D904" s="116" t="s">
        <v>210</v>
      </c>
      <c r="E904" s="116" t="s">
        <v>2912</v>
      </c>
      <c r="F904" s="117">
        <v>8.4176979999999998E-2</v>
      </c>
      <c r="G904" s="117">
        <f>VLOOKUP(B904, 'XTF Exchange Traded Funds'!$B$7:$G$1060, 6, FALSE)</f>
        <v>4.4916919999999999E-2</v>
      </c>
      <c r="H904" s="74">
        <f t="shared" si="51"/>
        <v>0.87405948582405024</v>
      </c>
      <c r="I904" s="117">
        <v>3.0538000000000001E-4</v>
      </c>
      <c r="J904" s="117">
        <v>0</v>
      </c>
      <c r="K904" s="74" t="str">
        <f t="shared" si="52"/>
        <v/>
      </c>
      <c r="L904" s="74">
        <f t="shared" si="53"/>
        <v>3.6278326925009664E-3</v>
      </c>
    </row>
    <row r="905" spans="1:12" x14ac:dyDescent="0.2">
      <c r="A905" s="116" t="s">
        <v>2599</v>
      </c>
      <c r="B905" s="59" t="s">
        <v>581</v>
      </c>
      <c r="C905" s="59" t="s">
        <v>876</v>
      </c>
      <c r="D905" s="116" t="s">
        <v>210</v>
      </c>
      <c r="E905" s="116" t="s">
        <v>212</v>
      </c>
      <c r="F905" s="117">
        <v>9.5866080000000006E-2</v>
      </c>
      <c r="G905" s="117">
        <f>VLOOKUP(B905, 'XTF Exchange Traded Funds'!$B$7:$G$1060, 6, FALSE)</f>
        <v>8.6812850000000011E-2</v>
      </c>
      <c r="H905" s="74">
        <f t="shared" si="51"/>
        <v>0.10428444636940259</v>
      </c>
      <c r="I905" s="117">
        <v>3.0529999999999999E-4</v>
      </c>
      <c r="J905" s="117">
        <v>1.24916E-3</v>
      </c>
      <c r="K905" s="74">
        <f t="shared" si="52"/>
        <v>-0.75559576035095588</v>
      </c>
      <c r="L905" s="74">
        <f t="shared" si="53"/>
        <v>3.1846509213686422E-3</v>
      </c>
    </row>
    <row r="906" spans="1:12" x14ac:dyDescent="0.2">
      <c r="A906" s="116" t="s">
        <v>2313</v>
      </c>
      <c r="B906" s="59" t="s">
        <v>263</v>
      </c>
      <c r="C906" s="59" t="s">
        <v>273</v>
      </c>
      <c r="D906" s="116" t="s">
        <v>211</v>
      </c>
      <c r="E906" s="116" t="s">
        <v>212</v>
      </c>
      <c r="F906" s="117">
        <v>1.3243886599999999</v>
      </c>
      <c r="G906" s="117">
        <f>VLOOKUP(B906, 'XTF Exchange Traded Funds'!$B$7:$G$1060, 6, FALSE)</f>
        <v>0.44868817</v>
      </c>
      <c r="H906" s="74">
        <f t="shared" si="51"/>
        <v>1.9516906139959072</v>
      </c>
      <c r="I906" s="117">
        <v>2.8463000000000002E-4</v>
      </c>
      <c r="J906" s="117">
        <v>0</v>
      </c>
      <c r="K906" s="74" t="str">
        <f t="shared" si="52"/>
        <v/>
      </c>
      <c r="L906" s="74">
        <f t="shared" si="53"/>
        <v>2.1491425334312366E-4</v>
      </c>
    </row>
    <row r="907" spans="1:12" x14ac:dyDescent="0.2">
      <c r="A907" s="116" t="s">
        <v>2325</v>
      </c>
      <c r="B907" s="59" t="s">
        <v>808</v>
      </c>
      <c r="C907" s="59" t="s">
        <v>1861</v>
      </c>
      <c r="D907" s="116" t="s">
        <v>211</v>
      </c>
      <c r="E907" s="116" t="s">
        <v>212</v>
      </c>
      <c r="F907" s="117">
        <v>0</v>
      </c>
      <c r="G907" s="117">
        <f>VLOOKUP(B907, 'XTF Exchange Traded Funds'!$B$7:$G$1060, 6, FALSE)</f>
        <v>0</v>
      </c>
      <c r="H907" s="74" t="str">
        <f t="shared" si="51"/>
        <v/>
      </c>
      <c r="I907" s="117">
        <v>2.0472000000000001E-4</v>
      </c>
      <c r="J907" s="117">
        <v>0</v>
      </c>
      <c r="K907" s="74" t="str">
        <f t="shared" si="52"/>
        <v/>
      </c>
      <c r="L907" s="74" t="str">
        <f t="shared" si="53"/>
        <v/>
      </c>
    </row>
    <row r="908" spans="1:12" x14ac:dyDescent="0.2">
      <c r="A908" s="116" t="s">
        <v>1873</v>
      </c>
      <c r="B908" s="59" t="s">
        <v>606</v>
      </c>
      <c r="C908" s="59" t="s">
        <v>1861</v>
      </c>
      <c r="D908" s="116" t="s">
        <v>210</v>
      </c>
      <c r="E908" s="116" t="s">
        <v>998</v>
      </c>
      <c r="F908" s="117">
        <v>1.6915607890000002</v>
      </c>
      <c r="G908" s="117">
        <f>VLOOKUP(B908, 'XTF Exchange Traded Funds'!$B$7:$G$1060, 6, FALSE)</f>
        <v>4.7891307029999997</v>
      </c>
      <c r="H908" s="74">
        <f t="shared" si="51"/>
        <v>-0.64679168435716838</v>
      </c>
      <c r="I908" s="117">
        <v>3.7400000000000001E-5</v>
      </c>
      <c r="J908" s="117">
        <v>0.36805167</v>
      </c>
      <c r="K908" s="74">
        <f t="shared" si="52"/>
        <v>-0.99989838383290042</v>
      </c>
      <c r="L908" s="74">
        <f t="shared" si="53"/>
        <v>2.210975818498947E-5</v>
      </c>
    </row>
    <row r="909" spans="1:12" x14ac:dyDescent="0.2">
      <c r="A909" s="116" t="s">
        <v>1868</v>
      </c>
      <c r="B909" s="59" t="s">
        <v>39</v>
      </c>
      <c r="C909" s="59" t="s">
        <v>1861</v>
      </c>
      <c r="D909" s="116" t="s">
        <v>211</v>
      </c>
      <c r="E909" s="116" t="s">
        <v>212</v>
      </c>
      <c r="F909" s="117">
        <v>0.48254468</v>
      </c>
      <c r="G909" s="117">
        <f>VLOOKUP(B909, 'XTF Exchange Traded Funds'!$B$7:$G$1060, 6, FALSE)</f>
        <v>2.1100145750000001</v>
      </c>
      <c r="H909" s="74">
        <f t="shared" si="51"/>
        <v>-0.77130741857553287</v>
      </c>
      <c r="I909" s="117">
        <v>2.9539999999999998E-5</v>
      </c>
      <c r="J909" s="117">
        <v>4.6820839800000007</v>
      </c>
      <c r="K909" s="74">
        <f t="shared" si="52"/>
        <v>-0.999993690843623</v>
      </c>
      <c r="L909" s="74">
        <f t="shared" si="53"/>
        <v>6.1217129157863678E-5</v>
      </c>
    </row>
    <row r="910" spans="1:12" x14ac:dyDescent="0.2">
      <c r="A910" s="116" t="s">
        <v>2250</v>
      </c>
      <c r="B910" s="59" t="s">
        <v>2863</v>
      </c>
      <c r="C910" s="59" t="s">
        <v>148</v>
      </c>
      <c r="D910" s="116" t="s">
        <v>211</v>
      </c>
      <c r="E910" s="116" t="s">
        <v>998</v>
      </c>
      <c r="F910" s="117">
        <v>24.805125870000001</v>
      </c>
      <c r="G910" s="117">
        <f>VLOOKUP(B910, 'XTF Exchange Traded Funds'!$B$7:$G$1060, 6, FALSE)</f>
        <v>7.6402142400000006</v>
      </c>
      <c r="H910" s="74">
        <f t="shared" si="51"/>
        <v>2.2466531815474324</v>
      </c>
      <c r="I910" s="117">
        <v>0</v>
      </c>
      <c r="J910" s="117">
        <v>0</v>
      </c>
      <c r="K910" s="74" t="str">
        <f t="shared" si="52"/>
        <v/>
      </c>
      <c r="L910" s="74">
        <f t="shared" si="53"/>
        <v>0</v>
      </c>
    </row>
    <row r="911" spans="1:12" x14ac:dyDescent="0.2">
      <c r="A911" s="116" t="s">
        <v>2565</v>
      </c>
      <c r="B911" s="59" t="s">
        <v>952</v>
      </c>
      <c r="C911" s="59" t="s">
        <v>876</v>
      </c>
      <c r="D911" s="116" t="s">
        <v>210</v>
      </c>
      <c r="E911" s="116" t="s">
        <v>998</v>
      </c>
      <c r="F911" s="117">
        <v>14.5642839</v>
      </c>
      <c r="G911" s="117">
        <f>VLOOKUP(B911, 'XTF Exchange Traded Funds'!$B$7:$G$1060, 6, FALSE)</f>
        <v>6.30036474</v>
      </c>
      <c r="H911" s="74">
        <f t="shared" si="51"/>
        <v>1.3116572612905579</v>
      </c>
      <c r="I911" s="117">
        <v>0</v>
      </c>
      <c r="J911" s="117">
        <v>0</v>
      </c>
      <c r="K911" s="74" t="str">
        <f t="shared" si="52"/>
        <v/>
      </c>
      <c r="L911" s="74">
        <f t="shared" si="53"/>
        <v>0</v>
      </c>
    </row>
    <row r="912" spans="1:12" x14ac:dyDescent="0.2">
      <c r="A912" s="116" t="s">
        <v>2419</v>
      </c>
      <c r="B912" s="59" t="s">
        <v>1988</v>
      </c>
      <c r="C912" s="59" t="s">
        <v>873</v>
      </c>
      <c r="D912" s="116" t="s">
        <v>210</v>
      </c>
      <c r="E912" s="116" t="s">
        <v>998</v>
      </c>
      <c r="F912" s="117">
        <v>4.8014069900000003</v>
      </c>
      <c r="G912" s="117">
        <f>VLOOKUP(B912, 'XTF Exchange Traded Funds'!$B$7:$G$1060, 6, FALSE)</f>
        <v>3.0337732499999999</v>
      </c>
      <c r="H912" s="74">
        <f t="shared" si="51"/>
        <v>0.58265189727017352</v>
      </c>
      <c r="I912" s="117">
        <v>0</v>
      </c>
      <c r="J912" s="117">
        <v>4.6709139999999996E-2</v>
      </c>
      <c r="K912" s="74">
        <f t="shared" si="52"/>
        <v>-1</v>
      </c>
      <c r="L912" s="74">
        <f t="shared" si="53"/>
        <v>0</v>
      </c>
    </row>
    <row r="913" spans="1:12" x14ac:dyDescent="0.2">
      <c r="A913" s="116" t="s">
        <v>1976</v>
      </c>
      <c r="B913" s="59" t="s">
        <v>1006</v>
      </c>
      <c r="C913" s="59" t="s">
        <v>951</v>
      </c>
      <c r="D913" s="116" t="s">
        <v>211</v>
      </c>
      <c r="E913" s="116" t="s">
        <v>212</v>
      </c>
      <c r="F913" s="117">
        <v>4.7690743300000005</v>
      </c>
      <c r="G913" s="117">
        <f>VLOOKUP(B913, 'XTF Exchange Traded Funds'!$B$7:$G$1060, 6, FALSE)</f>
        <v>3.4868075099999998</v>
      </c>
      <c r="H913" s="74">
        <f t="shared" si="51"/>
        <v>0.36774809516227092</v>
      </c>
      <c r="I913" s="117">
        <v>0</v>
      </c>
      <c r="J913" s="117">
        <v>0.32639690000000005</v>
      </c>
      <c r="K913" s="74">
        <f t="shared" si="52"/>
        <v>-1</v>
      </c>
      <c r="L913" s="74">
        <f t="shared" si="53"/>
        <v>0</v>
      </c>
    </row>
    <row r="914" spans="1:12" x14ac:dyDescent="0.2">
      <c r="A914" s="116" t="s">
        <v>2609</v>
      </c>
      <c r="B914" s="59" t="s">
        <v>1455</v>
      </c>
      <c r="C914" s="59" t="s">
        <v>876</v>
      </c>
      <c r="D914" s="116" t="s">
        <v>211</v>
      </c>
      <c r="E914" s="116" t="s">
        <v>998</v>
      </c>
      <c r="F914" s="117">
        <v>4.3787316399999998</v>
      </c>
      <c r="G914" s="117">
        <f>VLOOKUP(B914, 'XTF Exchange Traded Funds'!$B$7:$G$1060, 6, FALSE)</f>
        <v>2.978691</v>
      </c>
      <c r="H914" s="74">
        <f t="shared" si="51"/>
        <v>0.4700187565611873</v>
      </c>
      <c r="I914" s="117">
        <v>0</v>
      </c>
      <c r="J914" s="117">
        <v>0</v>
      </c>
      <c r="K914" s="74" t="str">
        <f t="shared" si="52"/>
        <v/>
      </c>
      <c r="L914" s="74">
        <f t="shared" si="53"/>
        <v>0</v>
      </c>
    </row>
    <row r="915" spans="1:12" x14ac:dyDescent="0.2">
      <c r="A915" s="116" t="s">
        <v>2384</v>
      </c>
      <c r="B915" s="59" t="s">
        <v>945</v>
      </c>
      <c r="C915" s="59" t="s">
        <v>870</v>
      </c>
      <c r="D915" s="116" t="s">
        <v>210</v>
      </c>
      <c r="E915" s="116" t="s">
        <v>2912</v>
      </c>
      <c r="F915" s="117">
        <v>4.3691314849256395</v>
      </c>
      <c r="G915" s="117">
        <f>VLOOKUP(B915, 'XTF Exchange Traded Funds'!$B$7:$G$1060, 6, FALSE)</f>
        <v>2.46026372344196</v>
      </c>
      <c r="H915" s="74">
        <f t="shared" si="51"/>
        <v>0.77587932679555749</v>
      </c>
      <c r="I915" s="117">
        <v>0</v>
      </c>
      <c r="J915" s="117">
        <v>0.48451404999999997</v>
      </c>
      <c r="K915" s="74">
        <f t="shared" si="52"/>
        <v>-1</v>
      </c>
      <c r="L915" s="74">
        <f t="shared" si="53"/>
        <v>0</v>
      </c>
    </row>
    <row r="916" spans="1:12" x14ac:dyDescent="0.2">
      <c r="A916" s="116" t="s">
        <v>2830</v>
      </c>
      <c r="B916" s="116" t="s">
        <v>303</v>
      </c>
      <c r="C916" s="116" t="s">
        <v>870</v>
      </c>
      <c r="D916" s="116" t="s">
        <v>210</v>
      </c>
      <c r="E916" s="116" t="s">
        <v>2912</v>
      </c>
      <c r="F916" s="117">
        <v>3.8460118400000001</v>
      </c>
      <c r="G916" s="117">
        <f>VLOOKUP(B916, 'XTF Exchange Traded Funds'!$B$7:$G$1060, 6, FALSE)</f>
        <v>5.3677095369999996</v>
      </c>
      <c r="H916" s="74">
        <f t="shared" si="51"/>
        <v>-0.28349106569773019</v>
      </c>
      <c r="I916" s="117">
        <v>0</v>
      </c>
      <c r="J916" s="117">
        <v>4.9647209999999997E-2</v>
      </c>
      <c r="K916" s="74">
        <f t="shared" si="52"/>
        <v>-1</v>
      </c>
      <c r="L916" s="74">
        <f t="shared" si="53"/>
        <v>0</v>
      </c>
    </row>
    <row r="917" spans="1:12" x14ac:dyDescent="0.2">
      <c r="A917" s="116" t="s">
        <v>2275</v>
      </c>
      <c r="B917" s="59" t="s">
        <v>260</v>
      </c>
      <c r="C917" s="59" t="s">
        <v>273</v>
      </c>
      <c r="D917" s="116" t="s">
        <v>211</v>
      </c>
      <c r="E917" s="116" t="s">
        <v>212</v>
      </c>
      <c r="F917" s="117">
        <v>3.4812660600000003</v>
      </c>
      <c r="G917" s="117">
        <f>VLOOKUP(B917, 'XTF Exchange Traded Funds'!$B$7:$G$1060, 6, FALSE)</f>
        <v>1.1858780149999999</v>
      </c>
      <c r="H917" s="74">
        <f t="shared" si="51"/>
        <v>1.9356021580347793</v>
      </c>
      <c r="I917" s="117">
        <v>0</v>
      </c>
      <c r="J917" s="117">
        <v>0</v>
      </c>
      <c r="K917" s="74" t="str">
        <f t="shared" si="52"/>
        <v/>
      </c>
      <c r="L917" s="74">
        <f t="shared" si="53"/>
        <v>0</v>
      </c>
    </row>
    <row r="918" spans="1:12" x14ac:dyDescent="0.2">
      <c r="A918" s="116" t="s">
        <v>2377</v>
      </c>
      <c r="B918" s="59" t="s">
        <v>184</v>
      </c>
      <c r="C918" s="59" t="s">
        <v>870</v>
      </c>
      <c r="D918" s="116" t="s">
        <v>210</v>
      </c>
      <c r="E918" s="116" t="s">
        <v>998</v>
      </c>
      <c r="F918" s="117">
        <v>3.4332428399999997</v>
      </c>
      <c r="G918" s="117">
        <f>VLOOKUP(B918, 'XTF Exchange Traded Funds'!$B$7:$G$1060, 6, FALSE)</f>
        <v>1.20596294</v>
      </c>
      <c r="H918" s="74">
        <f t="shared" si="51"/>
        <v>1.8468891755496233</v>
      </c>
      <c r="I918" s="117">
        <v>0</v>
      </c>
      <c r="J918" s="117">
        <v>0</v>
      </c>
      <c r="K918" s="74" t="str">
        <f t="shared" si="52"/>
        <v/>
      </c>
      <c r="L918" s="74">
        <f t="shared" si="53"/>
        <v>0</v>
      </c>
    </row>
    <row r="919" spans="1:12" x14ac:dyDescent="0.2">
      <c r="A919" s="116" t="s">
        <v>2350</v>
      </c>
      <c r="B919" s="59" t="s">
        <v>2351</v>
      </c>
      <c r="C919" s="59" t="s">
        <v>875</v>
      </c>
      <c r="D919" s="116" t="s">
        <v>211</v>
      </c>
      <c r="E919" s="116" t="s">
        <v>998</v>
      </c>
      <c r="F919" s="117">
        <v>2.8863433199999999</v>
      </c>
      <c r="G919" s="117">
        <f>VLOOKUP(B919, 'XTF Exchange Traded Funds'!$B$7:$G$1060, 6, FALSE)</f>
        <v>2.8102332900000002</v>
      </c>
      <c r="H919" s="74">
        <f t="shared" si="51"/>
        <v>2.7083171447306986E-2</v>
      </c>
      <c r="I919" s="117">
        <v>0</v>
      </c>
      <c r="J919" s="117">
        <v>0</v>
      </c>
      <c r="K919" s="74" t="str">
        <f t="shared" si="52"/>
        <v/>
      </c>
      <c r="L919" s="74">
        <f t="shared" si="53"/>
        <v>0</v>
      </c>
    </row>
    <row r="920" spans="1:12" x14ac:dyDescent="0.2">
      <c r="A920" s="116" t="s">
        <v>2030</v>
      </c>
      <c r="B920" s="59" t="s">
        <v>879</v>
      </c>
      <c r="C920" s="59" t="s">
        <v>871</v>
      </c>
      <c r="D920" s="116" t="s">
        <v>210</v>
      </c>
      <c r="E920" s="116" t="s">
        <v>998</v>
      </c>
      <c r="F920" s="117">
        <v>2.7824437299999998</v>
      </c>
      <c r="G920" s="117">
        <f>VLOOKUP(B920, 'XTF Exchange Traded Funds'!$B$7:$G$1060, 6, FALSE)</f>
        <v>5.2610629999999999E-2</v>
      </c>
      <c r="H920" s="74">
        <f t="shared" si="51"/>
        <v>51.887481674330829</v>
      </c>
      <c r="I920" s="117">
        <v>0</v>
      </c>
      <c r="J920" s="117">
        <v>0</v>
      </c>
      <c r="K920" s="74" t="str">
        <f t="shared" si="52"/>
        <v/>
      </c>
      <c r="L920" s="74">
        <f t="shared" si="53"/>
        <v>0</v>
      </c>
    </row>
    <row r="921" spans="1:12" x14ac:dyDescent="0.2">
      <c r="A921" s="116" t="s">
        <v>2243</v>
      </c>
      <c r="B921" s="59" t="s">
        <v>1581</v>
      </c>
      <c r="C921" s="59" t="s">
        <v>951</v>
      </c>
      <c r="D921" s="116" t="s">
        <v>210</v>
      </c>
      <c r="E921" s="116" t="s">
        <v>998</v>
      </c>
      <c r="F921" s="117">
        <v>2.3238059640875699</v>
      </c>
      <c r="G921" s="117">
        <f>VLOOKUP(B921, 'XTF Exchange Traded Funds'!$B$7:$G$1060, 6, FALSE)</f>
        <v>3.7093505428971301</v>
      </c>
      <c r="H921" s="74">
        <f t="shared" si="51"/>
        <v>-0.37352753879319323</v>
      </c>
      <c r="I921" s="117">
        <v>0</v>
      </c>
      <c r="J921" s="117">
        <v>0.44483714861117796</v>
      </c>
      <c r="K921" s="74">
        <f t="shared" si="52"/>
        <v>-1</v>
      </c>
      <c r="L921" s="74">
        <f t="shared" si="53"/>
        <v>0</v>
      </c>
    </row>
    <row r="922" spans="1:12" x14ac:dyDescent="0.2">
      <c r="A922" s="116" t="s">
        <v>1603</v>
      </c>
      <c r="B922" s="59" t="s">
        <v>1545</v>
      </c>
      <c r="C922" s="59" t="s">
        <v>148</v>
      </c>
      <c r="D922" s="116" t="s">
        <v>211</v>
      </c>
      <c r="E922" s="116" t="s">
        <v>212</v>
      </c>
      <c r="F922" s="117">
        <v>2.17372473</v>
      </c>
      <c r="G922" s="117">
        <f>VLOOKUP(B922, 'XTF Exchange Traded Funds'!$B$7:$G$1060, 6, FALSE)</f>
        <v>3.5535085799999999</v>
      </c>
      <c r="H922" s="74">
        <f t="shared" si="51"/>
        <v>-0.38828774968090829</v>
      </c>
      <c r="I922" s="117">
        <v>0</v>
      </c>
      <c r="J922" s="117">
        <v>0</v>
      </c>
      <c r="K922" s="74" t="str">
        <f t="shared" si="52"/>
        <v/>
      </c>
      <c r="L922" s="74">
        <f t="shared" si="53"/>
        <v>0</v>
      </c>
    </row>
    <row r="923" spans="1:12" x14ac:dyDescent="0.2">
      <c r="A923" s="116" t="s">
        <v>2266</v>
      </c>
      <c r="B923" s="59" t="s">
        <v>2864</v>
      </c>
      <c r="C923" s="59" t="s">
        <v>148</v>
      </c>
      <c r="D923" s="116" t="s">
        <v>812</v>
      </c>
      <c r="E923" s="116" t="s">
        <v>998</v>
      </c>
      <c r="F923" s="117">
        <v>2.1178491099999999</v>
      </c>
      <c r="G923" s="117">
        <f>VLOOKUP(B923, 'XTF Exchange Traded Funds'!$B$7:$G$1060, 6, FALSE)</f>
        <v>0.11481922999999999</v>
      </c>
      <c r="H923" s="74">
        <f t="shared" si="51"/>
        <v>17.445073268650209</v>
      </c>
      <c r="I923" s="117">
        <v>0</v>
      </c>
      <c r="J923" s="117">
        <v>0</v>
      </c>
      <c r="K923" s="74" t="str">
        <f t="shared" si="52"/>
        <v/>
      </c>
      <c r="L923" s="74">
        <f t="shared" si="53"/>
        <v>0</v>
      </c>
    </row>
    <row r="924" spans="1:12" x14ac:dyDescent="0.2">
      <c r="A924" s="116" t="s">
        <v>1001</v>
      </c>
      <c r="B924" s="116" t="s">
        <v>640</v>
      </c>
      <c r="C924" s="116" t="s">
        <v>873</v>
      </c>
      <c r="D924" s="116" t="s">
        <v>210</v>
      </c>
      <c r="E924" s="116" t="s">
        <v>998</v>
      </c>
      <c r="F924" s="117">
        <v>2.10123762</v>
      </c>
      <c r="G924" s="117">
        <f>VLOOKUP(B924, 'XTF Exchange Traded Funds'!$B$7:$G$1060, 6, FALSE)</f>
        <v>0.66922456000000008</v>
      </c>
      <c r="H924" s="74">
        <f t="shared" si="51"/>
        <v>2.1398094833817809</v>
      </c>
      <c r="I924" s="117">
        <v>0</v>
      </c>
      <c r="J924" s="117">
        <v>0</v>
      </c>
      <c r="K924" s="74" t="str">
        <f t="shared" si="52"/>
        <v/>
      </c>
      <c r="L924" s="74">
        <f t="shared" si="53"/>
        <v>0</v>
      </c>
    </row>
    <row r="925" spans="1:12" x14ac:dyDescent="0.2">
      <c r="A925" s="116" t="s">
        <v>2282</v>
      </c>
      <c r="B925" s="59" t="s">
        <v>268</v>
      </c>
      <c r="C925" s="59" t="s">
        <v>273</v>
      </c>
      <c r="D925" s="116" t="s">
        <v>812</v>
      </c>
      <c r="E925" s="116" t="s">
        <v>212</v>
      </c>
      <c r="F925" s="117">
        <v>2.0323586599999999</v>
      </c>
      <c r="G925" s="117">
        <f>VLOOKUP(B925, 'XTF Exchange Traded Funds'!$B$7:$G$1060, 6, FALSE)</f>
        <v>0.27277920999999999</v>
      </c>
      <c r="H925" s="74">
        <f t="shared" si="51"/>
        <v>6.4505628929712051</v>
      </c>
      <c r="I925" s="117">
        <v>0</v>
      </c>
      <c r="J925" s="117">
        <v>8.25036E-3</v>
      </c>
      <c r="K925" s="74">
        <f t="shared" si="52"/>
        <v>-1</v>
      </c>
      <c r="L925" s="74">
        <f t="shared" si="53"/>
        <v>0</v>
      </c>
    </row>
    <row r="926" spans="1:12" x14ac:dyDescent="0.2">
      <c r="A926" s="116" t="s">
        <v>2391</v>
      </c>
      <c r="B926" s="59" t="s">
        <v>470</v>
      </c>
      <c r="C926" s="59" t="s">
        <v>870</v>
      </c>
      <c r="D926" s="116" t="s">
        <v>210</v>
      </c>
      <c r="E926" s="116" t="s">
        <v>2912</v>
      </c>
      <c r="F926" s="117">
        <v>1.8324476000000001</v>
      </c>
      <c r="G926" s="117">
        <f>VLOOKUP(B926, 'XTF Exchange Traded Funds'!$B$7:$G$1060, 6, FALSE)</f>
        <v>0.85834036000000002</v>
      </c>
      <c r="H926" s="74">
        <f t="shared" si="51"/>
        <v>1.1348729308266479</v>
      </c>
      <c r="I926" s="117">
        <v>0</v>
      </c>
      <c r="J926" s="117">
        <v>0</v>
      </c>
      <c r="K926" s="74" t="str">
        <f t="shared" si="52"/>
        <v/>
      </c>
      <c r="L926" s="74">
        <f t="shared" si="53"/>
        <v>0</v>
      </c>
    </row>
    <row r="927" spans="1:12" x14ac:dyDescent="0.2">
      <c r="A927" s="116" t="s">
        <v>2840</v>
      </c>
      <c r="B927" s="59" t="s">
        <v>77</v>
      </c>
      <c r="C927" s="59" t="s">
        <v>870</v>
      </c>
      <c r="D927" s="116" t="s">
        <v>210</v>
      </c>
      <c r="E927" s="116" t="s">
        <v>2912</v>
      </c>
      <c r="F927" s="117">
        <v>1.7956337450000002</v>
      </c>
      <c r="G927" s="117">
        <f>VLOOKUP(B927, 'XTF Exchange Traded Funds'!$B$7:$G$1060, 6, FALSE)</f>
        <v>1.169310469</v>
      </c>
      <c r="H927" s="74">
        <f t="shared" si="51"/>
        <v>0.53563471174224153</v>
      </c>
      <c r="I927" s="117">
        <v>0</v>
      </c>
      <c r="J927" s="117">
        <v>2.2799000000000001E-3</v>
      </c>
      <c r="K927" s="74">
        <f t="shared" si="52"/>
        <v>-1</v>
      </c>
      <c r="L927" s="74">
        <f t="shared" si="53"/>
        <v>0</v>
      </c>
    </row>
    <row r="928" spans="1:12" x14ac:dyDescent="0.2">
      <c r="A928" s="116" t="s">
        <v>890</v>
      </c>
      <c r="B928" s="59" t="s">
        <v>390</v>
      </c>
      <c r="C928" s="59" t="s">
        <v>873</v>
      </c>
      <c r="D928" s="116" t="s">
        <v>210</v>
      </c>
      <c r="E928" s="116" t="s">
        <v>998</v>
      </c>
      <c r="F928" s="117">
        <v>1.7864</v>
      </c>
      <c r="G928" s="117">
        <f>VLOOKUP(B928, 'XTF Exchange Traded Funds'!$B$7:$G$1060, 6, FALSE)</f>
        <v>1.159505585</v>
      </c>
      <c r="H928" s="74">
        <f t="shared" si="51"/>
        <v>0.5406566584153194</v>
      </c>
      <c r="I928" s="117">
        <v>0</v>
      </c>
      <c r="J928" s="117">
        <v>0</v>
      </c>
      <c r="K928" s="74" t="str">
        <f t="shared" si="52"/>
        <v/>
      </c>
      <c r="L928" s="74">
        <f t="shared" si="53"/>
        <v>0</v>
      </c>
    </row>
    <row r="929" spans="1:12" x14ac:dyDescent="0.2">
      <c r="A929" s="116" t="s">
        <v>2386</v>
      </c>
      <c r="B929" s="59" t="s">
        <v>191</v>
      </c>
      <c r="C929" s="59" t="s">
        <v>870</v>
      </c>
      <c r="D929" s="116" t="s">
        <v>210</v>
      </c>
      <c r="E929" s="116" t="s">
        <v>2912</v>
      </c>
      <c r="F929" s="117">
        <v>1.6954495469999999</v>
      </c>
      <c r="G929" s="117">
        <f>VLOOKUP(B929, 'XTF Exchange Traded Funds'!$B$7:$G$1060, 6, FALSE)</f>
        <v>1.311288902</v>
      </c>
      <c r="H929" s="74">
        <f t="shared" si="51"/>
        <v>0.29296415489681316</v>
      </c>
      <c r="I929" s="117">
        <v>0</v>
      </c>
      <c r="J929" s="117">
        <v>2.981489E-2</v>
      </c>
      <c r="K929" s="74">
        <f t="shared" si="52"/>
        <v>-1</v>
      </c>
      <c r="L929" s="74">
        <f t="shared" si="53"/>
        <v>0</v>
      </c>
    </row>
    <row r="930" spans="1:12" x14ac:dyDescent="0.2">
      <c r="A930" s="116" t="s">
        <v>1932</v>
      </c>
      <c r="B930" s="59" t="s">
        <v>1933</v>
      </c>
      <c r="C930" s="59" t="s">
        <v>273</v>
      </c>
      <c r="D930" s="116" t="s">
        <v>211</v>
      </c>
      <c r="E930" s="116" t="s">
        <v>212</v>
      </c>
      <c r="F930" s="117">
        <v>1.6639105000000001</v>
      </c>
      <c r="G930" s="117">
        <f>VLOOKUP(B930, 'XTF Exchange Traded Funds'!$B$7:$G$1060, 6, FALSE)</f>
        <v>4.9864223799999996</v>
      </c>
      <c r="H930" s="74">
        <f t="shared" si="51"/>
        <v>-0.6663117615800529</v>
      </c>
      <c r="I930" s="117">
        <v>0</v>
      </c>
      <c r="J930" s="117">
        <v>3.8325737499999999</v>
      </c>
      <c r="K930" s="74">
        <f t="shared" si="52"/>
        <v>-1</v>
      </c>
      <c r="L930" s="74">
        <f t="shared" si="53"/>
        <v>0</v>
      </c>
    </row>
    <row r="931" spans="1:12" x14ac:dyDescent="0.2">
      <c r="A931" s="116" t="s">
        <v>1942</v>
      </c>
      <c r="B931" s="59" t="s">
        <v>1943</v>
      </c>
      <c r="C931" s="59" t="s">
        <v>273</v>
      </c>
      <c r="D931" s="116" t="s">
        <v>211</v>
      </c>
      <c r="E931" s="116" t="s">
        <v>212</v>
      </c>
      <c r="F931" s="117">
        <v>1.48373931</v>
      </c>
      <c r="G931" s="117">
        <f>VLOOKUP(B931, 'XTF Exchange Traded Funds'!$B$7:$G$1060, 6, FALSE)</f>
        <v>2.011765</v>
      </c>
      <c r="H931" s="74">
        <f t="shared" si="51"/>
        <v>-0.26246887186127599</v>
      </c>
      <c r="I931" s="117">
        <v>0</v>
      </c>
      <c r="J931" s="117">
        <v>0</v>
      </c>
      <c r="K931" s="74" t="str">
        <f t="shared" si="52"/>
        <v/>
      </c>
      <c r="L931" s="74">
        <f t="shared" si="53"/>
        <v>0</v>
      </c>
    </row>
    <row r="932" spans="1:12" x14ac:dyDescent="0.2">
      <c r="A932" s="116" t="s">
        <v>2270</v>
      </c>
      <c r="B932" s="59" t="s">
        <v>262</v>
      </c>
      <c r="C932" s="59" t="s">
        <v>273</v>
      </c>
      <c r="D932" s="116" t="s">
        <v>812</v>
      </c>
      <c r="E932" s="116" t="s">
        <v>212</v>
      </c>
      <c r="F932" s="117">
        <v>1.4554739999999999</v>
      </c>
      <c r="G932" s="117">
        <f>VLOOKUP(B932, 'XTF Exchange Traded Funds'!$B$7:$G$1060, 6, FALSE)</f>
        <v>3.69034942</v>
      </c>
      <c r="H932" s="74">
        <f t="shared" si="51"/>
        <v>-0.60559994885253987</v>
      </c>
      <c r="I932" s="117">
        <v>0</v>
      </c>
      <c r="J932" s="117">
        <v>4.6728269999999995E-2</v>
      </c>
      <c r="K932" s="74">
        <f t="shared" si="52"/>
        <v>-1</v>
      </c>
      <c r="L932" s="74">
        <f t="shared" si="53"/>
        <v>0</v>
      </c>
    </row>
    <row r="933" spans="1:12" x14ac:dyDescent="0.2">
      <c r="A933" s="116" t="s">
        <v>2376</v>
      </c>
      <c r="B933" s="59" t="s">
        <v>189</v>
      </c>
      <c r="C933" s="59" t="s">
        <v>870</v>
      </c>
      <c r="D933" s="116" t="s">
        <v>210</v>
      </c>
      <c r="E933" s="116" t="s">
        <v>998</v>
      </c>
      <c r="F933" s="117">
        <v>1.37603181</v>
      </c>
      <c r="G933" s="117">
        <f>VLOOKUP(B933, 'XTF Exchange Traded Funds'!$B$7:$G$1060, 6, FALSE)</f>
        <v>1.6420972</v>
      </c>
      <c r="H933" s="74">
        <f t="shared" si="51"/>
        <v>-0.16202779591853644</v>
      </c>
      <c r="I933" s="117">
        <v>0</v>
      </c>
      <c r="J933" s="117">
        <v>0</v>
      </c>
      <c r="K933" s="74" t="str">
        <f t="shared" si="52"/>
        <v/>
      </c>
      <c r="L933" s="74">
        <f t="shared" si="53"/>
        <v>0</v>
      </c>
    </row>
    <row r="934" spans="1:12" x14ac:dyDescent="0.2">
      <c r="A934" s="116" t="s">
        <v>1934</v>
      </c>
      <c r="B934" s="59" t="s">
        <v>1935</v>
      </c>
      <c r="C934" s="59" t="s">
        <v>273</v>
      </c>
      <c r="D934" s="116" t="s">
        <v>211</v>
      </c>
      <c r="E934" s="116" t="s">
        <v>212</v>
      </c>
      <c r="F934" s="117">
        <v>1.2759348100000001</v>
      </c>
      <c r="G934" s="117">
        <f>VLOOKUP(B934, 'XTF Exchange Traded Funds'!$B$7:$G$1060, 6, FALSE)</f>
        <v>1.60104135</v>
      </c>
      <c r="H934" s="74">
        <f t="shared" si="51"/>
        <v>-0.20305942754070649</v>
      </c>
      <c r="I934" s="117">
        <v>0</v>
      </c>
      <c r="J934" s="117">
        <v>0</v>
      </c>
      <c r="K934" s="74" t="str">
        <f t="shared" si="52"/>
        <v/>
      </c>
      <c r="L934" s="74">
        <f t="shared" si="53"/>
        <v>0</v>
      </c>
    </row>
    <row r="935" spans="1:12" x14ac:dyDescent="0.2">
      <c r="A935" s="116" t="s">
        <v>1936</v>
      </c>
      <c r="B935" s="59" t="s">
        <v>1937</v>
      </c>
      <c r="C935" s="59" t="s">
        <v>273</v>
      </c>
      <c r="D935" s="116" t="s">
        <v>211</v>
      </c>
      <c r="E935" s="116" t="s">
        <v>212</v>
      </c>
      <c r="F935" s="117">
        <v>1.2041891200000001</v>
      </c>
      <c r="G935" s="117">
        <f>VLOOKUP(B935, 'XTF Exchange Traded Funds'!$B$7:$G$1060, 6, FALSE)</f>
        <v>4.87391899</v>
      </c>
      <c r="H935" s="74">
        <f t="shared" si="51"/>
        <v>-0.75293206094096365</v>
      </c>
      <c r="I935" s="117">
        <v>0</v>
      </c>
      <c r="J935" s="117">
        <v>0.17735546999999999</v>
      </c>
      <c r="K935" s="74">
        <f t="shared" si="52"/>
        <v>-1</v>
      </c>
      <c r="L935" s="74">
        <f t="shared" si="53"/>
        <v>0</v>
      </c>
    </row>
    <row r="936" spans="1:12" x14ac:dyDescent="0.2">
      <c r="A936" s="116" t="s">
        <v>2390</v>
      </c>
      <c r="B936" s="59" t="s">
        <v>194</v>
      </c>
      <c r="C936" s="59" t="s">
        <v>870</v>
      </c>
      <c r="D936" s="116" t="s">
        <v>210</v>
      </c>
      <c r="E936" s="116" t="s">
        <v>2912</v>
      </c>
      <c r="F936" s="117">
        <v>1.1572186299999998</v>
      </c>
      <c r="G936" s="117">
        <f>VLOOKUP(B936, 'XTF Exchange Traded Funds'!$B$7:$G$1060, 6, FALSE)</f>
        <v>7.0042640000000003E-2</v>
      </c>
      <c r="H936" s="74">
        <f t="shared" si="51"/>
        <v>15.521630680968048</v>
      </c>
      <c r="I936" s="117">
        <v>0</v>
      </c>
      <c r="J936" s="117">
        <v>0</v>
      </c>
      <c r="K936" s="74" t="str">
        <f t="shared" si="52"/>
        <v/>
      </c>
      <c r="L936" s="74">
        <f t="shared" si="53"/>
        <v>0</v>
      </c>
    </row>
    <row r="937" spans="1:12" x14ac:dyDescent="0.2">
      <c r="A937" s="116" t="s">
        <v>2248</v>
      </c>
      <c r="B937" s="59" t="s">
        <v>2866</v>
      </c>
      <c r="C937" s="59" t="s">
        <v>148</v>
      </c>
      <c r="D937" s="116" t="s">
        <v>211</v>
      </c>
      <c r="E937" s="116" t="s">
        <v>998</v>
      </c>
      <c r="F937" s="117">
        <v>1.0960093200000001</v>
      </c>
      <c r="G937" s="117">
        <f>VLOOKUP(B937, 'XTF Exchange Traded Funds'!$B$7:$G$1060, 6, FALSE)</f>
        <v>1.6575601599999998</v>
      </c>
      <c r="H937" s="74">
        <f t="shared" si="51"/>
        <v>-0.33878157399729003</v>
      </c>
      <c r="I937" s="117">
        <v>0</v>
      </c>
      <c r="J937" s="117">
        <v>0</v>
      </c>
      <c r="K937" s="74" t="str">
        <f t="shared" si="52"/>
        <v/>
      </c>
      <c r="L937" s="74">
        <f t="shared" si="53"/>
        <v>0</v>
      </c>
    </row>
    <row r="938" spans="1:12" x14ac:dyDescent="0.2">
      <c r="A938" s="116" t="s">
        <v>2340</v>
      </c>
      <c r="B938" s="59" t="s">
        <v>2865</v>
      </c>
      <c r="C938" s="59" t="s">
        <v>148</v>
      </c>
      <c r="D938" s="116" t="s">
        <v>211</v>
      </c>
      <c r="E938" s="116" t="s">
        <v>998</v>
      </c>
      <c r="F938" s="117">
        <v>1.0385911999999999</v>
      </c>
      <c r="G938" s="117">
        <f>VLOOKUP(B938, 'XTF Exchange Traded Funds'!$B$7:$G$1060, 6, FALSE)</f>
        <v>7.9170699999999997E-2</v>
      </c>
      <c r="H938" s="74">
        <f t="shared" si="51"/>
        <v>12.118378389985184</v>
      </c>
      <c r="I938" s="117">
        <v>0</v>
      </c>
      <c r="J938" s="117">
        <v>0</v>
      </c>
      <c r="K938" s="74" t="str">
        <f t="shared" si="52"/>
        <v/>
      </c>
      <c r="L938" s="74">
        <f t="shared" si="53"/>
        <v>0</v>
      </c>
    </row>
    <row r="939" spans="1:12" x14ac:dyDescent="0.2">
      <c r="A939" s="116" t="s">
        <v>1944</v>
      </c>
      <c r="B939" s="59" t="s">
        <v>1945</v>
      </c>
      <c r="C939" s="59" t="s">
        <v>273</v>
      </c>
      <c r="D939" s="116" t="s">
        <v>211</v>
      </c>
      <c r="E939" s="116" t="s">
        <v>212</v>
      </c>
      <c r="F939" s="117">
        <v>0.93637325999999999</v>
      </c>
      <c r="G939" s="117">
        <f>VLOOKUP(B939, 'XTF Exchange Traded Funds'!$B$7:$G$1060, 6, FALSE)</f>
        <v>0.53330325000000001</v>
      </c>
      <c r="H939" s="74">
        <f t="shared" si="51"/>
        <v>0.75579890053173315</v>
      </c>
      <c r="I939" s="117">
        <v>0</v>
      </c>
      <c r="J939" s="117">
        <v>0.18764861999999999</v>
      </c>
      <c r="K939" s="74">
        <f t="shared" si="52"/>
        <v>-1</v>
      </c>
      <c r="L939" s="74">
        <f t="shared" si="53"/>
        <v>0</v>
      </c>
    </row>
    <row r="940" spans="1:12" x14ac:dyDescent="0.2">
      <c r="A940" s="116" t="s">
        <v>2281</v>
      </c>
      <c r="B940" s="59" t="s">
        <v>2867</v>
      </c>
      <c r="C940" s="59" t="s">
        <v>148</v>
      </c>
      <c r="D940" s="116" t="s">
        <v>211</v>
      </c>
      <c r="E940" s="116" t="s">
        <v>998</v>
      </c>
      <c r="F940" s="117">
        <v>0.93431799999999998</v>
      </c>
      <c r="G940" s="117">
        <f>VLOOKUP(B940, 'XTF Exchange Traded Funds'!$B$7:$G$1060, 6, FALSE)</f>
        <v>1.1616E-2</v>
      </c>
      <c r="H940" s="74">
        <f t="shared" ref="H940:H1003" si="54">IF(ISERROR(F940/G940-1),"",IF((F940/G940-1)&gt;10000%,"",F940/G940-1))</f>
        <v>79.433712121212125</v>
      </c>
      <c r="I940" s="117">
        <v>0</v>
      </c>
      <c r="J940" s="117">
        <v>0</v>
      </c>
      <c r="K940" s="74" t="str">
        <f t="shared" ref="K940:K1003" si="55">IF(ISERROR(I940/J940-1),"",IF((I940/J940-1)&gt;10000%,"",I940/J940-1))</f>
        <v/>
      </c>
      <c r="L940" s="74">
        <f t="shared" si="53"/>
        <v>0</v>
      </c>
    </row>
    <row r="941" spans="1:12" x14ac:dyDescent="0.2">
      <c r="A941" s="116" t="s">
        <v>2117</v>
      </c>
      <c r="B941" s="59" t="s">
        <v>460</v>
      </c>
      <c r="C941" s="59" t="s">
        <v>871</v>
      </c>
      <c r="D941" s="116" t="s">
        <v>210</v>
      </c>
      <c r="E941" s="116" t="s">
        <v>998</v>
      </c>
      <c r="F941" s="117">
        <v>0.92461916</v>
      </c>
      <c r="G941" s="117">
        <f>VLOOKUP(B941, 'XTF Exchange Traded Funds'!$B$7:$G$1060, 6, FALSE)</f>
        <v>0.28764441999999996</v>
      </c>
      <c r="H941" s="74">
        <f t="shared" si="54"/>
        <v>2.2144519264444629</v>
      </c>
      <c r="I941" s="117">
        <v>0</v>
      </c>
      <c r="J941" s="117">
        <v>5.0995498099999992</v>
      </c>
      <c r="K941" s="74">
        <f t="shared" si="55"/>
        <v>-1</v>
      </c>
      <c r="L941" s="74">
        <f t="shared" si="53"/>
        <v>0</v>
      </c>
    </row>
    <row r="942" spans="1:12" x14ac:dyDescent="0.2">
      <c r="A942" s="116" t="s">
        <v>2653</v>
      </c>
      <c r="B942" s="59" t="s">
        <v>2655</v>
      </c>
      <c r="C942" s="59" t="s">
        <v>872</v>
      </c>
      <c r="D942" s="116" t="s">
        <v>210</v>
      </c>
      <c r="E942" s="116" t="s">
        <v>998</v>
      </c>
      <c r="F942" s="117">
        <v>0.91851097999999998</v>
      </c>
      <c r="G942" s="117">
        <f>VLOOKUP(B942, 'XTF Exchange Traded Funds'!$B$7:$G$1060, 6, FALSE)</f>
        <v>9.9515000000000006E-2</v>
      </c>
      <c r="H942" s="74">
        <f t="shared" si="54"/>
        <v>8.2298746922574484</v>
      </c>
      <c r="I942" s="117">
        <v>0</v>
      </c>
      <c r="J942" s="117">
        <v>0</v>
      </c>
      <c r="K942" s="74" t="str">
        <f t="shared" si="55"/>
        <v/>
      </c>
      <c r="L942" s="74">
        <f t="shared" si="53"/>
        <v>0</v>
      </c>
    </row>
    <row r="943" spans="1:12" x14ac:dyDescent="0.2">
      <c r="A943" s="116" t="s">
        <v>2388</v>
      </c>
      <c r="B943" s="59" t="s">
        <v>192</v>
      </c>
      <c r="C943" s="59" t="s">
        <v>870</v>
      </c>
      <c r="D943" s="116" t="s">
        <v>210</v>
      </c>
      <c r="E943" s="116" t="s">
        <v>2912</v>
      </c>
      <c r="F943" s="117">
        <v>0.87267636999999998</v>
      </c>
      <c r="G943" s="117">
        <f>VLOOKUP(B943, 'XTF Exchange Traded Funds'!$B$7:$G$1060, 6, FALSE)</f>
        <v>1.20475946</v>
      </c>
      <c r="H943" s="74">
        <f t="shared" si="54"/>
        <v>-0.27564264986140885</v>
      </c>
      <c r="I943" s="117">
        <v>0</v>
      </c>
      <c r="J943" s="117">
        <v>0</v>
      </c>
      <c r="K943" s="74" t="str">
        <f t="shared" si="55"/>
        <v/>
      </c>
      <c r="L943" s="74">
        <f t="shared" si="53"/>
        <v>0</v>
      </c>
    </row>
    <row r="944" spans="1:12" x14ac:dyDescent="0.2">
      <c r="A944" s="116" t="s">
        <v>2307</v>
      </c>
      <c r="B944" s="59" t="s">
        <v>266</v>
      </c>
      <c r="C944" s="59" t="s">
        <v>273</v>
      </c>
      <c r="D944" s="116" t="s">
        <v>211</v>
      </c>
      <c r="E944" s="116" t="s">
        <v>212</v>
      </c>
      <c r="F944" s="117">
        <v>0.85284657099999994</v>
      </c>
      <c r="G944" s="117">
        <f>VLOOKUP(B944, 'XTF Exchange Traded Funds'!$B$7:$G$1060, 6, FALSE)</f>
        <v>2.8529750099999998</v>
      </c>
      <c r="H944" s="74">
        <f t="shared" si="54"/>
        <v>-0.70106763360678714</v>
      </c>
      <c r="I944" s="117">
        <v>0</v>
      </c>
      <c r="J944" s="117">
        <v>5.53067E-2</v>
      </c>
      <c r="K944" s="74">
        <f t="shared" si="55"/>
        <v>-1</v>
      </c>
      <c r="L944" s="74">
        <f t="shared" si="53"/>
        <v>0</v>
      </c>
    </row>
    <row r="945" spans="1:12" x14ac:dyDescent="0.2">
      <c r="A945" s="116" t="s">
        <v>2549</v>
      </c>
      <c r="B945" s="59" t="s">
        <v>1332</v>
      </c>
      <c r="C945" s="59" t="s">
        <v>876</v>
      </c>
      <c r="D945" s="116" t="s">
        <v>210</v>
      </c>
      <c r="E945" s="116" t="s">
        <v>998</v>
      </c>
      <c r="F945" s="117">
        <v>0.82034854000000001</v>
      </c>
      <c r="G945" s="117">
        <f>VLOOKUP(B945, 'XTF Exchange Traded Funds'!$B$7:$G$1060, 6, FALSE)</f>
        <v>0.19791091</v>
      </c>
      <c r="H945" s="74">
        <f t="shared" si="54"/>
        <v>3.1450395028753091</v>
      </c>
      <c r="I945" s="117">
        <v>0</v>
      </c>
      <c r="J945" s="117">
        <v>0.79297960999999995</v>
      </c>
      <c r="K945" s="74">
        <f t="shared" si="55"/>
        <v>-1</v>
      </c>
      <c r="L945" s="74">
        <f t="shared" si="53"/>
        <v>0</v>
      </c>
    </row>
    <row r="946" spans="1:12" x14ac:dyDescent="0.2">
      <c r="A946" s="116" t="s">
        <v>2405</v>
      </c>
      <c r="B946" s="59" t="s">
        <v>947</v>
      </c>
      <c r="C946" s="59" t="s">
        <v>870</v>
      </c>
      <c r="D946" s="116" t="s">
        <v>210</v>
      </c>
      <c r="E946" s="116" t="s">
        <v>2912</v>
      </c>
      <c r="F946" s="117">
        <v>0.71622136999999997</v>
      </c>
      <c r="G946" s="117">
        <f>VLOOKUP(B946, 'XTF Exchange Traded Funds'!$B$7:$G$1060, 6, FALSE)</f>
        <v>0.73636996999999993</v>
      </c>
      <c r="H946" s="74">
        <f t="shared" si="54"/>
        <v>-2.7362060948791789E-2</v>
      </c>
      <c r="I946" s="117">
        <v>0</v>
      </c>
      <c r="J946" s="117">
        <v>3.9975499999999997E-2</v>
      </c>
      <c r="K946" s="74">
        <f t="shared" si="55"/>
        <v>-1</v>
      </c>
      <c r="L946" s="74">
        <f t="shared" si="53"/>
        <v>0</v>
      </c>
    </row>
    <row r="947" spans="1:12" x14ac:dyDescent="0.2">
      <c r="A947" s="116" t="s">
        <v>2630</v>
      </c>
      <c r="B947" s="59" t="s">
        <v>1921</v>
      </c>
      <c r="C947" s="59" t="s">
        <v>273</v>
      </c>
      <c r="D947" s="116" t="s">
        <v>812</v>
      </c>
      <c r="E947" s="116" t="s">
        <v>212</v>
      </c>
      <c r="F947" s="117">
        <v>0.71133610000000003</v>
      </c>
      <c r="G947" s="117">
        <f>VLOOKUP(B947, 'XTF Exchange Traded Funds'!$B$7:$G$1060, 6, FALSE)</f>
        <v>1.485595</v>
      </c>
      <c r="H947" s="74">
        <f t="shared" si="54"/>
        <v>-0.5211776426280379</v>
      </c>
      <c r="I947" s="117">
        <v>0</v>
      </c>
      <c r="J947" s="117">
        <v>0</v>
      </c>
      <c r="K947" s="74" t="str">
        <f t="shared" si="55"/>
        <v/>
      </c>
      <c r="L947" s="74">
        <f t="shared" si="53"/>
        <v>0</v>
      </c>
    </row>
    <row r="948" spans="1:12" x14ac:dyDescent="0.2">
      <c r="A948" s="116" t="s">
        <v>3259</v>
      </c>
      <c r="B948" s="59" t="s">
        <v>3260</v>
      </c>
      <c r="C948" s="59" t="s">
        <v>875</v>
      </c>
      <c r="D948" s="116" t="s">
        <v>812</v>
      </c>
      <c r="E948" s="116" t="s">
        <v>998</v>
      </c>
      <c r="F948" s="117">
        <v>0.67784381000000005</v>
      </c>
      <c r="G948" s="117">
        <f>VLOOKUP(B948, 'XTF Exchange Traded Funds'!$B$7:$G$1060, 6, FALSE)</f>
        <v>0.376318975</v>
      </c>
      <c r="H948" s="74">
        <f t="shared" si="54"/>
        <v>0.8012480237011701</v>
      </c>
      <c r="I948" s="117">
        <v>0</v>
      </c>
      <c r="J948" s="117">
        <v>0</v>
      </c>
      <c r="K948" s="74" t="str">
        <f t="shared" si="55"/>
        <v/>
      </c>
      <c r="L948" s="74">
        <f t="shared" si="53"/>
        <v>0</v>
      </c>
    </row>
    <row r="949" spans="1:12" x14ac:dyDescent="0.2">
      <c r="A949" s="116" t="s">
        <v>2101</v>
      </c>
      <c r="B949" s="59" t="s">
        <v>420</v>
      </c>
      <c r="C949" s="59" t="s">
        <v>871</v>
      </c>
      <c r="D949" s="116" t="s">
        <v>210</v>
      </c>
      <c r="E949" s="116" t="s">
        <v>998</v>
      </c>
      <c r="F949" s="117">
        <v>0.66554367000000003</v>
      </c>
      <c r="G949" s="117">
        <f>VLOOKUP(B949, 'XTF Exchange Traded Funds'!$B$7:$G$1060, 6, FALSE)</f>
        <v>1.3462768799999998</v>
      </c>
      <c r="H949" s="74">
        <f t="shared" si="54"/>
        <v>-0.50564131354614061</v>
      </c>
      <c r="I949" s="117">
        <v>0</v>
      </c>
      <c r="J949" s="117">
        <v>5.1605610000000003E-2</v>
      </c>
      <c r="K949" s="74">
        <f t="shared" si="55"/>
        <v>-1</v>
      </c>
      <c r="L949" s="74">
        <f t="shared" si="53"/>
        <v>0</v>
      </c>
    </row>
    <row r="950" spans="1:12" x14ac:dyDescent="0.2">
      <c r="A950" s="116" t="s">
        <v>2295</v>
      </c>
      <c r="B950" s="59" t="s">
        <v>2862</v>
      </c>
      <c r="C950" s="59" t="s">
        <v>148</v>
      </c>
      <c r="D950" s="116" t="s">
        <v>211</v>
      </c>
      <c r="E950" s="116" t="s">
        <v>998</v>
      </c>
      <c r="F950" s="117">
        <v>0.65260705000000008</v>
      </c>
      <c r="G950" s="117">
        <f>VLOOKUP(B950, 'XTF Exchange Traded Funds'!$B$7:$G$1060, 6, FALSE)</f>
        <v>1.07911041</v>
      </c>
      <c r="H950" s="74">
        <f t="shared" si="54"/>
        <v>-0.39523607227549584</v>
      </c>
      <c r="I950" s="117">
        <v>0</v>
      </c>
      <c r="J950" s="117">
        <v>0</v>
      </c>
      <c r="K950" s="74" t="str">
        <f t="shared" si="55"/>
        <v/>
      </c>
      <c r="L950" s="74">
        <f t="shared" si="53"/>
        <v>0</v>
      </c>
    </row>
    <row r="951" spans="1:12" x14ac:dyDescent="0.2">
      <c r="A951" s="116" t="s">
        <v>3249</v>
      </c>
      <c r="B951" s="59" t="s">
        <v>3250</v>
      </c>
      <c r="C951" s="59" t="s">
        <v>875</v>
      </c>
      <c r="D951" s="116" t="s">
        <v>812</v>
      </c>
      <c r="E951" s="116" t="s">
        <v>998</v>
      </c>
      <c r="F951" s="117">
        <v>0.63545037999999998</v>
      </c>
      <c r="G951" s="117">
        <f>VLOOKUP(B951, 'XTF Exchange Traded Funds'!$B$7:$G$1060, 6, FALSE)</f>
        <v>3.6127080550000001</v>
      </c>
      <c r="H951" s="74">
        <f t="shared" si="54"/>
        <v>-0.82410691084751941</v>
      </c>
      <c r="I951" s="117">
        <v>0</v>
      </c>
      <c r="J951" s="117">
        <v>0</v>
      </c>
      <c r="K951" s="74" t="str">
        <f t="shared" si="55"/>
        <v/>
      </c>
      <c r="L951" s="74">
        <f t="shared" si="53"/>
        <v>0</v>
      </c>
    </row>
    <row r="952" spans="1:12" x14ac:dyDescent="0.2">
      <c r="A952" s="116" t="s">
        <v>2304</v>
      </c>
      <c r="B952" s="59" t="s">
        <v>2870</v>
      </c>
      <c r="C952" s="59" t="s">
        <v>148</v>
      </c>
      <c r="D952" s="116" t="s">
        <v>211</v>
      </c>
      <c r="E952" s="116" t="s">
        <v>998</v>
      </c>
      <c r="F952" s="117">
        <v>0.62146544999999997</v>
      </c>
      <c r="G952" s="117">
        <f>VLOOKUP(B952, 'XTF Exchange Traded Funds'!$B$7:$G$1060, 6, FALSE)</f>
        <v>1.1569554399999999</v>
      </c>
      <c r="H952" s="74">
        <f t="shared" si="54"/>
        <v>-0.46284409190383335</v>
      </c>
      <c r="I952" s="117">
        <v>0</v>
      </c>
      <c r="J952" s="117">
        <v>0</v>
      </c>
      <c r="K952" s="74" t="str">
        <f t="shared" si="55"/>
        <v/>
      </c>
      <c r="L952" s="74">
        <f t="shared" si="53"/>
        <v>0</v>
      </c>
    </row>
    <row r="953" spans="1:12" x14ac:dyDescent="0.2">
      <c r="A953" s="116" t="s">
        <v>2458</v>
      </c>
      <c r="B953" s="59" t="s">
        <v>2459</v>
      </c>
      <c r="C953" s="59" t="s">
        <v>875</v>
      </c>
      <c r="D953" s="116" t="s">
        <v>211</v>
      </c>
      <c r="E953" s="116" t="s">
        <v>212</v>
      </c>
      <c r="F953" s="117">
        <v>0.56919212500000005</v>
      </c>
      <c r="G953" s="117">
        <f>VLOOKUP(B953, 'XTF Exchange Traded Funds'!$B$7:$G$1060, 6, FALSE)</f>
        <v>0.93252051000000002</v>
      </c>
      <c r="H953" s="74">
        <f t="shared" si="54"/>
        <v>-0.38961972536132206</v>
      </c>
      <c r="I953" s="117">
        <v>0</v>
      </c>
      <c r="J953" s="117">
        <v>0</v>
      </c>
      <c r="K953" s="74" t="str">
        <f t="shared" si="55"/>
        <v/>
      </c>
      <c r="L953" s="74">
        <f t="shared" si="53"/>
        <v>0</v>
      </c>
    </row>
    <row r="954" spans="1:12" x14ac:dyDescent="0.2">
      <c r="A954" s="116" t="s">
        <v>3256</v>
      </c>
      <c r="B954" s="59" t="s">
        <v>3258</v>
      </c>
      <c r="C954" s="59" t="s">
        <v>650</v>
      </c>
      <c r="D954" s="116" t="s">
        <v>211</v>
      </c>
      <c r="E954" s="116" t="s">
        <v>212</v>
      </c>
      <c r="F954" s="117">
        <v>0.56431691000000006</v>
      </c>
      <c r="G954" s="117">
        <f>VLOOKUP(B954, 'XTF Exchange Traded Funds'!$B$7:$G$1060, 6, FALSE)</f>
        <v>6.451395E-2</v>
      </c>
      <c r="H954" s="74">
        <f t="shared" si="54"/>
        <v>7.7472075419347295</v>
      </c>
      <c r="I954" s="117">
        <v>0</v>
      </c>
      <c r="J954" s="117">
        <v>8.608550999999999E-2</v>
      </c>
      <c r="K954" s="74">
        <f t="shared" si="55"/>
        <v>-1</v>
      </c>
      <c r="L954" s="74">
        <f t="shared" si="53"/>
        <v>0</v>
      </c>
    </row>
    <row r="955" spans="1:12" x14ac:dyDescent="0.2">
      <c r="A955" s="116" t="s">
        <v>2392</v>
      </c>
      <c r="B955" s="59" t="s">
        <v>946</v>
      </c>
      <c r="C955" s="59" t="s">
        <v>870</v>
      </c>
      <c r="D955" s="116" t="s">
        <v>210</v>
      </c>
      <c r="E955" s="116" t="s">
        <v>2912</v>
      </c>
      <c r="F955" s="117">
        <v>0.54728326000000005</v>
      </c>
      <c r="G955" s="117">
        <f>VLOOKUP(B955, 'XTF Exchange Traded Funds'!$B$7:$G$1060, 6, FALSE)</f>
        <v>0.49099727300000001</v>
      </c>
      <c r="H955" s="74">
        <f t="shared" si="54"/>
        <v>0.11463604809063788</v>
      </c>
      <c r="I955" s="117">
        <v>0</v>
      </c>
      <c r="J955" s="117">
        <v>3.9677390799999999</v>
      </c>
      <c r="K955" s="74">
        <f t="shared" si="55"/>
        <v>-1</v>
      </c>
      <c r="L955" s="74">
        <f t="shared" si="53"/>
        <v>0</v>
      </c>
    </row>
    <row r="956" spans="1:12" x14ac:dyDescent="0.2">
      <c r="A956" s="116" t="s">
        <v>1975</v>
      </c>
      <c r="B956" s="59" t="s">
        <v>1014</v>
      </c>
      <c r="C956" s="59" t="s">
        <v>951</v>
      </c>
      <c r="D956" s="116" t="s">
        <v>211</v>
      </c>
      <c r="E956" s="116" t="s">
        <v>212</v>
      </c>
      <c r="F956" s="117">
        <v>0.49775301</v>
      </c>
      <c r="G956" s="117">
        <f>VLOOKUP(B956, 'XTF Exchange Traded Funds'!$B$7:$G$1060, 6, FALSE)</f>
        <v>6.7610480000000001E-2</v>
      </c>
      <c r="H956" s="74">
        <f t="shared" si="54"/>
        <v>6.3620688686132683</v>
      </c>
      <c r="I956" s="117">
        <v>0</v>
      </c>
      <c r="J956" s="117">
        <v>9.5488777263293994</v>
      </c>
      <c r="K956" s="74">
        <f t="shared" si="55"/>
        <v>-1</v>
      </c>
      <c r="L956" s="74">
        <f t="shared" si="53"/>
        <v>0</v>
      </c>
    </row>
    <row r="957" spans="1:12" x14ac:dyDescent="0.2">
      <c r="A957" s="116" t="s">
        <v>2613</v>
      </c>
      <c r="B957" s="59" t="s">
        <v>2611</v>
      </c>
      <c r="C957" s="59" t="s">
        <v>871</v>
      </c>
      <c r="D957" s="116" t="s">
        <v>210</v>
      </c>
      <c r="E957" s="116" t="s">
        <v>998</v>
      </c>
      <c r="F957" s="117">
        <v>0.48098321500000002</v>
      </c>
      <c r="G957" s="117">
        <f>VLOOKUP(B957, 'XTF Exchange Traded Funds'!$B$7:$G$1060, 6, FALSE)</f>
        <v>0.13763918999999999</v>
      </c>
      <c r="H957" s="74">
        <f t="shared" si="54"/>
        <v>2.4945222723266536</v>
      </c>
      <c r="I957" s="117">
        <v>0</v>
      </c>
      <c r="J957" s="117">
        <v>4.9991384000000005</v>
      </c>
      <c r="K957" s="74">
        <f t="shared" si="55"/>
        <v>-1</v>
      </c>
      <c r="L957" s="74">
        <f t="shared" si="53"/>
        <v>0</v>
      </c>
    </row>
    <row r="958" spans="1:12" x14ac:dyDescent="0.2">
      <c r="A958" s="116" t="s">
        <v>2398</v>
      </c>
      <c r="B958" s="59" t="s">
        <v>199</v>
      </c>
      <c r="C958" s="59" t="s">
        <v>870</v>
      </c>
      <c r="D958" s="116" t="s">
        <v>210</v>
      </c>
      <c r="E958" s="116" t="s">
        <v>2912</v>
      </c>
      <c r="F958" s="117">
        <v>0.47930281000000002</v>
      </c>
      <c r="G958" s="117">
        <f>VLOOKUP(B958, 'XTF Exchange Traded Funds'!$B$7:$G$1060, 6, FALSE)</f>
        <v>0.35046701000000002</v>
      </c>
      <c r="H958" s="74">
        <f t="shared" si="54"/>
        <v>0.36761177606987894</v>
      </c>
      <c r="I958" s="117">
        <v>0</v>
      </c>
      <c r="J958" s="117">
        <v>0</v>
      </c>
      <c r="K958" s="74" t="str">
        <f t="shared" si="55"/>
        <v/>
      </c>
      <c r="L958" s="74">
        <f t="shared" si="53"/>
        <v>0</v>
      </c>
    </row>
    <row r="959" spans="1:12" x14ac:dyDescent="0.2">
      <c r="A959" s="116" t="s">
        <v>1993</v>
      </c>
      <c r="B959" s="59" t="s">
        <v>1994</v>
      </c>
      <c r="C959" s="59" t="s">
        <v>875</v>
      </c>
      <c r="D959" s="116" t="s">
        <v>812</v>
      </c>
      <c r="E959" s="116" t="s">
        <v>212</v>
      </c>
      <c r="F959" s="117">
        <v>0.44117634999999999</v>
      </c>
      <c r="G959" s="117">
        <f>VLOOKUP(B959, 'XTF Exchange Traded Funds'!$B$7:$G$1060, 6, FALSE)</f>
        <v>1.5466144199999998</v>
      </c>
      <c r="H959" s="74">
        <f t="shared" si="54"/>
        <v>-0.7147470343642599</v>
      </c>
      <c r="I959" s="117">
        <v>0</v>
      </c>
      <c r="J959" s="117">
        <v>0</v>
      </c>
      <c r="K959" s="74" t="str">
        <f t="shared" si="55"/>
        <v/>
      </c>
      <c r="L959" s="74">
        <f t="shared" si="53"/>
        <v>0</v>
      </c>
    </row>
    <row r="960" spans="1:12" x14ac:dyDescent="0.2">
      <c r="A960" s="116" t="s">
        <v>2271</v>
      </c>
      <c r="B960" s="59" t="s">
        <v>1920</v>
      </c>
      <c r="C960" s="59" t="s">
        <v>273</v>
      </c>
      <c r="D960" s="116" t="s">
        <v>812</v>
      </c>
      <c r="E960" s="116" t="s">
        <v>998</v>
      </c>
      <c r="F960" s="117">
        <v>0.43026829999999999</v>
      </c>
      <c r="G960" s="117">
        <f>VLOOKUP(B960, 'XTF Exchange Traded Funds'!$B$7:$G$1060, 6, FALSE)</f>
        <v>4.6537573999999999</v>
      </c>
      <c r="H960" s="74">
        <f t="shared" si="54"/>
        <v>-0.90754389130812874</v>
      </c>
      <c r="I960" s="117">
        <v>0</v>
      </c>
      <c r="J960" s="117">
        <v>0.24584339999999999</v>
      </c>
      <c r="K960" s="74">
        <f t="shared" si="55"/>
        <v>-1</v>
      </c>
      <c r="L960" s="74">
        <f t="shared" si="53"/>
        <v>0</v>
      </c>
    </row>
    <row r="961" spans="1:12" x14ac:dyDescent="0.2">
      <c r="A961" s="116" t="s">
        <v>1961</v>
      </c>
      <c r="B961" s="116" t="s">
        <v>1381</v>
      </c>
      <c r="C961" s="116" t="s">
        <v>951</v>
      </c>
      <c r="D961" s="116" t="s">
        <v>211</v>
      </c>
      <c r="E961" s="116" t="s">
        <v>212</v>
      </c>
      <c r="F961" s="117">
        <v>0.41572166999999999</v>
      </c>
      <c r="G961" s="117">
        <f>VLOOKUP(B961, 'XTF Exchange Traded Funds'!$B$7:$G$1060, 6, FALSE)</f>
        <v>0.68941571999999995</v>
      </c>
      <c r="H961" s="74">
        <f t="shared" si="54"/>
        <v>-0.39699421127211898</v>
      </c>
      <c r="I961" s="117">
        <v>0</v>
      </c>
      <c r="J961" s="117">
        <v>0.68941571999999995</v>
      </c>
      <c r="K961" s="74">
        <f t="shared" si="55"/>
        <v>-1</v>
      </c>
      <c r="L961" s="74">
        <f t="shared" ref="L961:L1024" si="56">IF(ISERROR(I961/F961),"",IF(I961/F961&gt;10000%,"",I961/F961))</f>
        <v>0</v>
      </c>
    </row>
    <row r="962" spans="1:12" x14ac:dyDescent="0.2">
      <c r="A962" s="116" t="s">
        <v>2936</v>
      </c>
      <c r="B962" s="59" t="s">
        <v>2937</v>
      </c>
      <c r="C962" s="59" t="s">
        <v>870</v>
      </c>
      <c r="D962" s="116" t="s">
        <v>210</v>
      </c>
      <c r="E962" s="116" t="s">
        <v>998</v>
      </c>
      <c r="F962" s="117">
        <v>0.37235202000000001</v>
      </c>
      <c r="G962" s="117">
        <f>VLOOKUP(B962, 'XTF Exchange Traded Funds'!$B$7:$G$1060, 6, FALSE)</f>
        <v>3.1933400000000001E-2</v>
      </c>
      <c r="H962" s="74">
        <f t="shared" si="54"/>
        <v>10.66026855893829</v>
      </c>
      <c r="I962" s="117">
        <v>0</v>
      </c>
      <c r="J962" s="117">
        <v>0</v>
      </c>
      <c r="K962" s="74" t="str">
        <f t="shared" si="55"/>
        <v/>
      </c>
      <c r="L962" s="74">
        <f t="shared" si="56"/>
        <v>0</v>
      </c>
    </row>
    <row r="963" spans="1:12" x14ac:dyDescent="0.2">
      <c r="A963" s="116" t="s">
        <v>1909</v>
      </c>
      <c r="B963" s="59" t="s">
        <v>252</v>
      </c>
      <c r="C963" s="59" t="s">
        <v>273</v>
      </c>
      <c r="D963" s="116" t="s">
        <v>211</v>
      </c>
      <c r="E963" s="116" t="s">
        <v>212</v>
      </c>
      <c r="F963" s="117">
        <v>0.33264715299999997</v>
      </c>
      <c r="G963" s="117">
        <f>VLOOKUP(B963, 'XTF Exchange Traded Funds'!$B$7:$G$1060, 6, FALSE)</f>
        <v>0.20788799999999999</v>
      </c>
      <c r="H963" s="74">
        <f t="shared" si="54"/>
        <v>0.60012676537366261</v>
      </c>
      <c r="I963" s="117">
        <v>0</v>
      </c>
      <c r="J963" s="117">
        <v>0</v>
      </c>
      <c r="K963" s="74" t="str">
        <f t="shared" si="55"/>
        <v/>
      </c>
      <c r="L963" s="74">
        <f t="shared" si="56"/>
        <v>0</v>
      </c>
    </row>
    <row r="964" spans="1:12" x14ac:dyDescent="0.2">
      <c r="A964" s="116" t="s">
        <v>2974</v>
      </c>
      <c r="B964" s="59" t="s">
        <v>2975</v>
      </c>
      <c r="C964" s="59" t="s">
        <v>2986</v>
      </c>
      <c r="D964" s="116" t="s">
        <v>211</v>
      </c>
      <c r="E964" s="116" t="s">
        <v>212</v>
      </c>
      <c r="F964" s="117">
        <v>0.31957766999999998</v>
      </c>
      <c r="G964" s="117">
        <f>VLOOKUP(B964, 'XTF Exchange Traded Funds'!$B$7:$G$1060, 6, FALSE)</f>
        <v>0.27526130999999998</v>
      </c>
      <c r="H964" s="74">
        <f t="shared" si="54"/>
        <v>0.16099741732683026</v>
      </c>
      <c r="I964" s="117">
        <v>0</v>
      </c>
      <c r="J964" s="117">
        <v>0</v>
      </c>
      <c r="K964" s="74" t="str">
        <f t="shared" si="55"/>
        <v/>
      </c>
      <c r="L964" s="74">
        <f t="shared" si="56"/>
        <v>0</v>
      </c>
    </row>
    <row r="965" spans="1:12" x14ac:dyDescent="0.2">
      <c r="A965" s="116" t="s">
        <v>1922</v>
      </c>
      <c r="B965" s="59" t="s">
        <v>1923</v>
      </c>
      <c r="C965" s="59" t="s">
        <v>273</v>
      </c>
      <c r="D965" s="116" t="s">
        <v>211</v>
      </c>
      <c r="E965" s="116" t="s">
        <v>212</v>
      </c>
      <c r="F965" s="117">
        <v>0.30754978999999999</v>
      </c>
      <c r="G965" s="117">
        <f>VLOOKUP(B965, 'XTF Exchange Traded Funds'!$B$7:$G$1060, 6, FALSE)</f>
        <v>1.7529612400000001</v>
      </c>
      <c r="H965" s="74">
        <f t="shared" si="54"/>
        <v>-0.82455414131119065</v>
      </c>
      <c r="I965" s="117">
        <v>0</v>
      </c>
      <c r="J965" s="117">
        <v>5.6410660000000001E-2</v>
      </c>
      <c r="K965" s="74">
        <f t="shared" si="55"/>
        <v>-1</v>
      </c>
      <c r="L965" s="74">
        <f t="shared" si="56"/>
        <v>0</v>
      </c>
    </row>
    <row r="966" spans="1:12" x14ac:dyDescent="0.2">
      <c r="A966" s="116" t="s">
        <v>2934</v>
      </c>
      <c r="B966" s="59" t="s">
        <v>2935</v>
      </c>
      <c r="C966" s="59" t="s">
        <v>870</v>
      </c>
      <c r="D966" s="116" t="s">
        <v>210</v>
      </c>
      <c r="E966" s="116" t="s">
        <v>998</v>
      </c>
      <c r="F966" s="117">
        <v>0.28789999999999999</v>
      </c>
      <c r="G966" s="117">
        <f>VLOOKUP(B966, 'XTF Exchange Traded Funds'!$B$7:$G$1060, 6, FALSE)</f>
        <v>2.0310289899999998</v>
      </c>
      <c r="H966" s="74">
        <f t="shared" si="54"/>
        <v>-0.85824919219887652</v>
      </c>
      <c r="I966" s="117">
        <v>0</v>
      </c>
      <c r="J966" s="117">
        <v>0</v>
      </c>
      <c r="K966" s="74" t="str">
        <f t="shared" si="55"/>
        <v/>
      </c>
      <c r="L966" s="74">
        <f t="shared" si="56"/>
        <v>0</v>
      </c>
    </row>
    <row r="967" spans="1:12" x14ac:dyDescent="0.2">
      <c r="A967" s="116" t="s">
        <v>2078</v>
      </c>
      <c r="B967" s="59" t="s">
        <v>519</v>
      </c>
      <c r="C967" s="59" t="s">
        <v>871</v>
      </c>
      <c r="D967" s="116" t="s">
        <v>210</v>
      </c>
      <c r="E967" s="116" t="s">
        <v>998</v>
      </c>
      <c r="F967" s="117">
        <v>0.26722286000000001</v>
      </c>
      <c r="G967" s="117">
        <f>VLOOKUP(B967, 'XTF Exchange Traded Funds'!$B$7:$G$1060, 6, FALSE)</f>
        <v>0.150083947</v>
      </c>
      <c r="H967" s="74">
        <f t="shared" si="54"/>
        <v>0.78048928843802345</v>
      </c>
      <c r="I967" s="117">
        <v>0</v>
      </c>
      <c r="J967" s="117">
        <v>1.4049780000000001E-2</v>
      </c>
      <c r="K967" s="74">
        <f t="shared" si="55"/>
        <v>-1</v>
      </c>
      <c r="L967" s="74">
        <f t="shared" si="56"/>
        <v>0</v>
      </c>
    </row>
    <row r="968" spans="1:12" x14ac:dyDescent="0.2">
      <c r="A968" s="116" t="s">
        <v>2100</v>
      </c>
      <c r="B968" s="59" t="s">
        <v>419</v>
      </c>
      <c r="C968" s="59" t="s">
        <v>871</v>
      </c>
      <c r="D968" s="116" t="s">
        <v>210</v>
      </c>
      <c r="E968" s="116" t="s">
        <v>998</v>
      </c>
      <c r="F968" s="117">
        <v>0.24909889000000002</v>
      </c>
      <c r="G968" s="117">
        <f>VLOOKUP(B968, 'XTF Exchange Traded Funds'!$B$7:$G$1060, 6, FALSE)</f>
        <v>1.5555923</v>
      </c>
      <c r="H968" s="74">
        <f t="shared" si="54"/>
        <v>-0.83986878181384672</v>
      </c>
      <c r="I968" s="117">
        <v>0</v>
      </c>
      <c r="J968" s="117">
        <v>0</v>
      </c>
      <c r="K968" s="74" t="str">
        <f t="shared" si="55"/>
        <v/>
      </c>
      <c r="L968" s="74">
        <f t="shared" si="56"/>
        <v>0</v>
      </c>
    </row>
    <row r="969" spans="1:12" x14ac:dyDescent="0.2">
      <c r="A969" s="116" t="s">
        <v>2598</v>
      </c>
      <c r="B969" s="59" t="s">
        <v>2472</v>
      </c>
      <c r="C969" s="59" t="s">
        <v>876</v>
      </c>
      <c r="D969" s="116" t="s">
        <v>210</v>
      </c>
      <c r="E969" s="116" t="s">
        <v>212</v>
      </c>
      <c r="F969" s="117">
        <v>0.24550917999999999</v>
      </c>
      <c r="G969" s="117">
        <f>VLOOKUP(B969, 'XTF Exchange Traded Funds'!$B$7:$G$1060, 6, FALSE)</f>
        <v>0.12916775999999999</v>
      </c>
      <c r="H969" s="74">
        <f t="shared" si="54"/>
        <v>0.90070014375104135</v>
      </c>
      <c r="I969" s="117">
        <v>0</v>
      </c>
      <c r="J969" s="117">
        <v>5.5357790000000004E-2</v>
      </c>
      <c r="K969" s="74">
        <f t="shared" si="55"/>
        <v>-1</v>
      </c>
      <c r="L969" s="74">
        <f t="shared" si="56"/>
        <v>0</v>
      </c>
    </row>
    <row r="970" spans="1:12" x14ac:dyDescent="0.2">
      <c r="A970" s="116" t="s">
        <v>1940</v>
      </c>
      <c r="B970" s="59" t="s">
        <v>1941</v>
      </c>
      <c r="C970" s="59" t="s">
        <v>273</v>
      </c>
      <c r="D970" s="116" t="s">
        <v>211</v>
      </c>
      <c r="E970" s="116" t="s">
        <v>212</v>
      </c>
      <c r="F970" s="117">
        <v>0.2420524</v>
      </c>
      <c r="G970" s="117">
        <f>VLOOKUP(B970, 'XTF Exchange Traded Funds'!$B$7:$G$1060, 6, FALSE)</f>
        <v>2.66868829</v>
      </c>
      <c r="H970" s="74">
        <f t="shared" si="54"/>
        <v>-0.90929911113747941</v>
      </c>
      <c r="I970" s="117">
        <v>0</v>
      </c>
      <c r="J970" s="117">
        <v>0.7397939</v>
      </c>
      <c r="K970" s="74">
        <f t="shared" si="55"/>
        <v>-1</v>
      </c>
      <c r="L970" s="74">
        <f t="shared" si="56"/>
        <v>0</v>
      </c>
    </row>
    <row r="971" spans="1:12" x14ac:dyDescent="0.2">
      <c r="A971" s="116" t="s">
        <v>2320</v>
      </c>
      <c r="B971" s="59" t="s">
        <v>2868</v>
      </c>
      <c r="C971" s="59" t="s">
        <v>148</v>
      </c>
      <c r="D971" s="116" t="s">
        <v>211</v>
      </c>
      <c r="E971" s="116" t="s">
        <v>998</v>
      </c>
      <c r="F971" s="117">
        <v>0.23007076999999998</v>
      </c>
      <c r="G971" s="117">
        <f>VLOOKUP(B971, 'XTF Exchange Traded Funds'!$B$7:$G$1060, 6, FALSE)</f>
        <v>9.994020000000001E-3</v>
      </c>
      <c r="H971" s="74">
        <f t="shared" si="54"/>
        <v>22.020843464391703</v>
      </c>
      <c r="I971" s="117">
        <v>0</v>
      </c>
      <c r="J971" s="117">
        <v>0</v>
      </c>
      <c r="K971" s="74" t="str">
        <f t="shared" si="55"/>
        <v/>
      </c>
      <c r="L971" s="74">
        <f t="shared" si="56"/>
        <v>0</v>
      </c>
    </row>
    <row r="972" spans="1:12" x14ac:dyDescent="0.2">
      <c r="A972" s="116" t="s">
        <v>2966</v>
      </c>
      <c r="B972" s="59" t="s">
        <v>2967</v>
      </c>
      <c r="C972" s="59" t="s">
        <v>871</v>
      </c>
      <c r="D972" s="116" t="s">
        <v>210</v>
      </c>
      <c r="E972" s="116" t="s">
        <v>998</v>
      </c>
      <c r="F972" s="117">
        <v>0.22650065</v>
      </c>
      <c r="G972" s="117">
        <f>VLOOKUP(B972, 'XTF Exchange Traded Funds'!$B$7:$G$1060, 6, FALSE)</f>
        <v>2.2400819999999998E-2</v>
      </c>
      <c r="H972" s="74">
        <f t="shared" si="54"/>
        <v>9.1112660161547669</v>
      </c>
      <c r="I972" s="117">
        <v>0</v>
      </c>
      <c r="J972" s="117">
        <v>0</v>
      </c>
      <c r="K972" s="74" t="str">
        <f t="shared" si="55"/>
        <v/>
      </c>
      <c r="L972" s="74">
        <f t="shared" si="56"/>
        <v>0</v>
      </c>
    </row>
    <row r="973" spans="1:12" x14ac:dyDescent="0.2">
      <c r="A973" s="116" t="s">
        <v>2075</v>
      </c>
      <c r="B973" s="59" t="s">
        <v>535</v>
      </c>
      <c r="C973" s="59" t="s">
        <v>871</v>
      </c>
      <c r="D973" s="116" t="s">
        <v>210</v>
      </c>
      <c r="E973" s="116" t="s">
        <v>998</v>
      </c>
      <c r="F973" s="117">
        <v>0.22228875000000001</v>
      </c>
      <c r="G973" s="117">
        <f>VLOOKUP(B973, 'XTF Exchange Traded Funds'!$B$7:$G$1060, 6, FALSE)</f>
        <v>3.1669540000000003E-2</v>
      </c>
      <c r="H973" s="74">
        <f t="shared" si="54"/>
        <v>6.0190078542346992</v>
      </c>
      <c r="I973" s="117">
        <v>0</v>
      </c>
      <c r="J973" s="117">
        <v>0</v>
      </c>
      <c r="K973" s="74" t="str">
        <f t="shared" si="55"/>
        <v/>
      </c>
      <c r="L973" s="74">
        <f t="shared" si="56"/>
        <v>0</v>
      </c>
    </row>
    <row r="974" spans="1:12" x14ac:dyDescent="0.2">
      <c r="A974" s="116" t="s">
        <v>2460</v>
      </c>
      <c r="B974" s="59" t="s">
        <v>2461</v>
      </c>
      <c r="C974" s="59" t="s">
        <v>870</v>
      </c>
      <c r="D974" s="116" t="s">
        <v>210</v>
      </c>
      <c r="E974" s="116" t="s">
        <v>2912</v>
      </c>
      <c r="F974" s="117">
        <v>0.21839223999999999</v>
      </c>
      <c r="G974" s="117">
        <f>VLOOKUP(B974, 'XTF Exchange Traded Funds'!$B$7:$G$1060, 6, FALSE)</f>
        <v>5.1195860000000003E-2</v>
      </c>
      <c r="H974" s="74">
        <f t="shared" si="54"/>
        <v>3.2658183689071727</v>
      </c>
      <c r="I974" s="117">
        <v>0</v>
      </c>
      <c r="J974" s="117">
        <v>0</v>
      </c>
      <c r="K974" s="74" t="str">
        <f t="shared" si="55"/>
        <v/>
      </c>
      <c r="L974" s="74">
        <f t="shared" si="56"/>
        <v>0</v>
      </c>
    </row>
    <row r="975" spans="1:12" x14ac:dyDescent="0.2">
      <c r="A975" s="116" t="s">
        <v>2053</v>
      </c>
      <c r="B975" s="116" t="s">
        <v>939</v>
      </c>
      <c r="C975" s="116" t="s">
        <v>871</v>
      </c>
      <c r="D975" s="116" t="s">
        <v>210</v>
      </c>
      <c r="E975" s="116" t="s">
        <v>998</v>
      </c>
      <c r="F975" s="117">
        <v>0.20608126000000002</v>
      </c>
      <c r="G975" s="117">
        <f>VLOOKUP(B975, 'XTF Exchange Traded Funds'!$B$7:$G$1060, 6, FALSE)</f>
        <v>8.0508000000000001E-4</v>
      </c>
      <c r="H975" s="74" t="str">
        <f t="shared" si="54"/>
        <v/>
      </c>
      <c r="I975" s="117">
        <v>0</v>
      </c>
      <c r="J975" s="117">
        <v>0</v>
      </c>
      <c r="K975" s="74" t="str">
        <f t="shared" si="55"/>
        <v/>
      </c>
      <c r="L975" s="74">
        <f t="shared" si="56"/>
        <v>0</v>
      </c>
    </row>
    <row r="976" spans="1:12" x14ac:dyDescent="0.2">
      <c r="A976" s="116" t="s">
        <v>2085</v>
      </c>
      <c r="B976" s="59" t="s">
        <v>532</v>
      </c>
      <c r="C976" s="59" t="s">
        <v>871</v>
      </c>
      <c r="D976" s="116" t="s">
        <v>210</v>
      </c>
      <c r="E976" s="116" t="s">
        <v>998</v>
      </c>
      <c r="F976" s="117">
        <v>0.20535194399999998</v>
      </c>
      <c r="G976" s="117">
        <f>VLOOKUP(B976, 'XTF Exchange Traded Funds'!$B$7:$G$1060, 6, FALSE)</f>
        <v>0.26590411200000003</v>
      </c>
      <c r="H976" s="74">
        <f t="shared" si="54"/>
        <v>-0.22772181875848552</v>
      </c>
      <c r="I976" s="117">
        <v>0</v>
      </c>
      <c r="J976" s="117">
        <v>0</v>
      </c>
      <c r="K976" s="74" t="str">
        <f t="shared" si="55"/>
        <v/>
      </c>
      <c r="L976" s="74">
        <f t="shared" si="56"/>
        <v>0</v>
      </c>
    </row>
    <row r="977" spans="1:12" x14ac:dyDescent="0.2">
      <c r="A977" s="116" t="s">
        <v>2907</v>
      </c>
      <c r="B977" s="59" t="s">
        <v>2908</v>
      </c>
      <c r="C977" s="59" t="s">
        <v>951</v>
      </c>
      <c r="D977" s="116" t="s">
        <v>211</v>
      </c>
      <c r="E977" s="116" t="s">
        <v>212</v>
      </c>
      <c r="F977" s="117">
        <v>0.20089545</v>
      </c>
      <c r="G977" s="117">
        <f>VLOOKUP(B977, 'XTF Exchange Traded Funds'!$B$7:$G$1060, 6, FALSE)</f>
        <v>0.19035825000000001</v>
      </c>
      <c r="H977" s="74">
        <f t="shared" si="54"/>
        <v>5.5354574860821515E-2</v>
      </c>
      <c r="I977" s="117">
        <v>0</v>
      </c>
      <c r="J977" s="117">
        <v>0.92464306555863507</v>
      </c>
      <c r="K977" s="74">
        <f t="shared" si="55"/>
        <v>-1</v>
      </c>
      <c r="L977" s="74">
        <f t="shared" si="56"/>
        <v>0</v>
      </c>
    </row>
    <row r="978" spans="1:12" x14ac:dyDescent="0.2">
      <c r="A978" s="116" t="s">
        <v>1884</v>
      </c>
      <c r="B978" s="59" t="s">
        <v>1885</v>
      </c>
      <c r="C978" s="59" t="s">
        <v>951</v>
      </c>
      <c r="D978" s="116" t="s">
        <v>211</v>
      </c>
      <c r="E978" s="116" t="s">
        <v>212</v>
      </c>
      <c r="F978" s="117">
        <v>0.18690195000000001</v>
      </c>
      <c r="G978" s="117">
        <f>VLOOKUP(B978, 'XTF Exchange Traded Funds'!$B$7:$G$1060, 6, FALSE)</f>
        <v>9.6845139999999996E-2</v>
      </c>
      <c r="H978" s="74">
        <f t="shared" si="54"/>
        <v>0.92990531068466642</v>
      </c>
      <c r="I978" s="117">
        <v>0</v>
      </c>
      <c r="J978" s="117">
        <v>0</v>
      </c>
      <c r="K978" s="74" t="str">
        <f t="shared" si="55"/>
        <v/>
      </c>
      <c r="L978" s="74">
        <f t="shared" si="56"/>
        <v>0</v>
      </c>
    </row>
    <row r="979" spans="1:12" x14ac:dyDescent="0.2">
      <c r="A979" s="116" t="s">
        <v>2102</v>
      </c>
      <c r="B979" s="59" t="s">
        <v>421</v>
      </c>
      <c r="C979" s="59" t="s">
        <v>871</v>
      </c>
      <c r="D979" s="116" t="s">
        <v>210</v>
      </c>
      <c r="E979" s="116" t="s">
        <v>998</v>
      </c>
      <c r="F979" s="117">
        <v>0.17507704000000002</v>
      </c>
      <c r="G979" s="117">
        <f>VLOOKUP(B979, 'XTF Exchange Traded Funds'!$B$7:$G$1060, 6, FALSE)</f>
        <v>0.54376711</v>
      </c>
      <c r="H979" s="74">
        <f t="shared" si="54"/>
        <v>-0.67802936812415893</v>
      </c>
      <c r="I979" s="117">
        <v>0</v>
      </c>
      <c r="J979" s="117">
        <v>5.5154711699999996</v>
      </c>
      <c r="K979" s="74">
        <f t="shared" si="55"/>
        <v>-1</v>
      </c>
      <c r="L979" s="74">
        <f t="shared" si="56"/>
        <v>0</v>
      </c>
    </row>
    <row r="980" spans="1:12" x14ac:dyDescent="0.2">
      <c r="A980" s="116" t="s">
        <v>2952</v>
      </c>
      <c r="B980" s="59" t="s">
        <v>2953</v>
      </c>
      <c r="C980" s="59" t="s">
        <v>954</v>
      </c>
      <c r="D980" s="116" t="s">
        <v>210</v>
      </c>
      <c r="E980" s="116" t="s">
        <v>998</v>
      </c>
      <c r="F980" s="117">
        <v>0.17245686999999998</v>
      </c>
      <c r="G980" s="117">
        <f>VLOOKUP(B980, 'XTF Exchange Traded Funds'!$B$7:$G$1060, 6, FALSE)</f>
        <v>0.40576772</v>
      </c>
      <c r="H980" s="74">
        <f t="shared" si="54"/>
        <v>-0.57498622610985417</v>
      </c>
      <c r="I980" s="117">
        <v>0</v>
      </c>
      <c r="J980" s="117">
        <v>2.02955101</v>
      </c>
      <c r="K980" s="74">
        <f t="shared" si="55"/>
        <v>-1</v>
      </c>
      <c r="L980" s="74">
        <f t="shared" si="56"/>
        <v>0</v>
      </c>
    </row>
    <row r="981" spans="1:12" x14ac:dyDescent="0.2">
      <c r="A981" s="116" t="s">
        <v>2319</v>
      </c>
      <c r="B981" s="59" t="s">
        <v>2871</v>
      </c>
      <c r="C981" s="59" t="s">
        <v>148</v>
      </c>
      <c r="D981" s="116" t="s">
        <v>211</v>
      </c>
      <c r="E981" s="116" t="s">
        <v>998</v>
      </c>
      <c r="F981" s="117">
        <v>0.16876429999999998</v>
      </c>
      <c r="G981" s="117">
        <f>VLOOKUP(B981, 'XTF Exchange Traded Funds'!$B$7:$G$1060, 6, FALSE)</f>
        <v>1.9560270000000001E-2</v>
      </c>
      <c r="H981" s="74">
        <f t="shared" si="54"/>
        <v>7.6279126003884397</v>
      </c>
      <c r="I981" s="117">
        <v>0</v>
      </c>
      <c r="J981" s="117">
        <v>0</v>
      </c>
      <c r="K981" s="74" t="str">
        <f t="shared" si="55"/>
        <v/>
      </c>
      <c r="L981" s="74">
        <f t="shared" si="56"/>
        <v>0</v>
      </c>
    </row>
    <row r="982" spans="1:12" x14ac:dyDescent="0.2">
      <c r="A982" s="116" t="s">
        <v>2096</v>
      </c>
      <c r="B982" s="59" t="s">
        <v>1641</v>
      </c>
      <c r="C982" s="59" t="s">
        <v>871</v>
      </c>
      <c r="D982" s="116" t="s">
        <v>210</v>
      </c>
      <c r="E982" s="116" t="s">
        <v>998</v>
      </c>
      <c r="F982" s="117">
        <v>0.16683877499999999</v>
      </c>
      <c r="G982" s="117">
        <f>VLOOKUP(B982, 'XTF Exchange Traded Funds'!$B$7:$G$1060, 6, FALSE)</f>
        <v>0.323610809</v>
      </c>
      <c r="H982" s="74">
        <f t="shared" si="54"/>
        <v>-0.48444622256112591</v>
      </c>
      <c r="I982" s="117">
        <v>0</v>
      </c>
      <c r="J982" s="117">
        <v>4.9332240000000001</v>
      </c>
      <c r="K982" s="74">
        <f t="shared" si="55"/>
        <v>-1</v>
      </c>
      <c r="L982" s="74">
        <f t="shared" si="56"/>
        <v>0</v>
      </c>
    </row>
    <row r="983" spans="1:12" x14ac:dyDescent="0.2">
      <c r="A983" s="116" t="s">
        <v>2614</v>
      </c>
      <c r="B983" s="59" t="s">
        <v>2612</v>
      </c>
      <c r="C983" s="59" t="s">
        <v>871</v>
      </c>
      <c r="D983" s="116" t="s">
        <v>210</v>
      </c>
      <c r="E983" s="116" t="s">
        <v>998</v>
      </c>
      <c r="F983" s="117">
        <v>0.1597817</v>
      </c>
      <c r="G983" s="117">
        <f>VLOOKUP(B983, 'XTF Exchange Traded Funds'!$B$7:$G$1060, 6, FALSE)</f>
        <v>0</v>
      </c>
      <c r="H983" s="74" t="str">
        <f t="shared" si="54"/>
        <v/>
      </c>
      <c r="I983" s="117">
        <v>0</v>
      </c>
      <c r="J983" s="117">
        <v>3.0431887500000001</v>
      </c>
      <c r="K983" s="74">
        <f t="shared" si="55"/>
        <v>-1</v>
      </c>
      <c r="L983" s="74">
        <f t="shared" si="56"/>
        <v>0</v>
      </c>
    </row>
    <row r="984" spans="1:12" x14ac:dyDescent="0.2">
      <c r="A984" s="116" t="s">
        <v>2978</v>
      </c>
      <c r="B984" s="59" t="s">
        <v>2979</v>
      </c>
      <c r="C984" s="59" t="s">
        <v>2986</v>
      </c>
      <c r="D984" s="116" t="s">
        <v>211</v>
      </c>
      <c r="E984" s="116" t="s">
        <v>212</v>
      </c>
      <c r="F984" s="117">
        <v>0.14772752</v>
      </c>
      <c r="G984" s="117">
        <f>VLOOKUP(B984, 'XTF Exchange Traded Funds'!$B$7:$G$1060, 6, FALSE)</f>
        <v>4.6176260000000004E-2</v>
      </c>
      <c r="H984" s="74">
        <f t="shared" si="54"/>
        <v>2.1992092906614782</v>
      </c>
      <c r="I984" s="117">
        <v>0</v>
      </c>
      <c r="J984" s="117">
        <v>0</v>
      </c>
      <c r="K984" s="74" t="str">
        <f t="shared" si="55"/>
        <v/>
      </c>
      <c r="L984" s="74">
        <f t="shared" si="56"/>
        <v>0</v>
      </c>
    </row>
    <row r="985" spans="1:12" x14ac:dyDescent="0.2">
      <c r="A985" s="116" t="s">
        <v>2293</v>
      </c>
      <c r="B985" s="59" t="s">
        <v>2873</v>
      </c>
      <c r="C985" s="59" t="s">
        <v>148</v>
      </c>
      <c r="D985" s="116" t="s">
        <v>211</v>
      </c>
      <c r="E985" s="116" t="s">
        <v>998</v>
      </c>
      <c r="F985" s="117">
        <v>0.12812200000000001</v>
      </c>
      <c r="G985" s="117">
        <f>VLOOKUP(B985, 'XTF Exchange Traded Funds'!$B$7:$G$1060, 6, FALSE)</f>
        <v>0.10908</v>
      </c>
      <c r="H985" s="74">
        <f t="shared" si="54"/>
        <v>0.17456912357902477</v>
      </c>
      <c r="I985" s="117">
        <v>0</v>
      </c>
      <c r="J985" s="117">
        <v>0</v>
      </c>
      <c r="K985" s="74" t="str">
        <f t="shared" si="55"/>
        <v/>
      </c>
      <c r="L985" s="74">
        <f t="shared" si="56"/>
        <v>0</v>
      </c>
    </row>
    <row r="986" spans="1:12" x14ac:dyDescent="0.2">
      <c r="A986" s="116" t="s">
        <v>2876</v>
      </c>
      <c r="B986" s="59" t="s">
        <v>2872</v>
      </c>
      <c r="C986" s="59" t="s">
        <v>148</v>
      </c>
      <c r="D986" s="116" t="s">
        <v>211</v>
      </c>
      <c r="E986" s="116" t="s">
        <v>998</v>
      </c>
      <c r="F986" s="117">
        <v>0.12188600999999999</v>
      </c>
      <c r="G986" s="117">
        <f>VLOOKUP(B986, 'XTF Exchange Traded Funds'!$B$7:$G$1060, 6, FALSE)</f>
        <v>1.026E-3</v>
      </c>
      <c r="H986" s="74" t="str">
        <f t="shared" si="54"/>
        <v/>
      </c>
      <c r="I986" s="117">
        <v>0</v>
      </c>
      <c r="J986" s="117">
        <v>0</v>
      </c>
      <c r="K986" s="74" t="str">
        <f t="shared" si="55"/>
        <v/>
      </c>
      <c r="L986" s="74">
        <f t="shared" si="56"/>
        <v>0</v>
      </c>
    </row>
    <row r="987" spans="1:12" x14ac:dyDescent="0.2">
      <c r="A987" s="116" t="s">
        <v>1849</v>
      </c>
      <c r="B987" s="59" t="s">
        <v>8</v>
      </c>
      <c r="C987" s="59" t="s">
        <v>875</v>
      </c>
      <c r="D987" s="116" t="s">
        <v>812</v>
      </c>
      <c r="E987" s="116" t="s">
        <v>998</v>
      </c>
      <c r="F987" s="117">
        <v>0.11304254173398</v>
      </c>
      <c r="G987" s="117">
        <f>VLOOKUP(B987, 'XTF Exchange Traded Funds'!$B$7:$G$1060, 6, FALSE)</f>
        <v>0</v>
      </c>
      <c r="H987" s="74" t="str">
        <f t="shared" si="54"/>
        <v/>
      </c>
      <c r="I987" s="117">
        <v>0</v>
      </c>
      <c r="J987" s="117">
        <v>0</v>
      </c>
      <c r="K987" s="74" t="str">
        <f t="shared" si="55"/>
        <v/>
      </c>
      <c r="L987" s="74">
        <f t="shared" si="56"/>
        <v>0</v>
      </c>
    </row>
    <row r="988" spans="1:12" x14ac:dyDescent="0.2">
      <c r="A988" s="116" t="s">
        <v>1662</v>
      </c>
      <c r="B988" s="59" t="s">
        <v>1326</v>
      </c>
      <c r="C988" s="59" t="s">
        <v>650</v>
      </c>
      <c r="D988" s="116" t="s">
        <v>210</v>
      </c>
      <c r="E988" s="116" t="s">
        <v>212</v>
      </c>
      <c r="F988" s="117">
        <v>0.10672794000000001</v>
      </c>
      <c r="G988" s="117">
        <f>VLOOKUP(B988, 'XTF Exchange Traded Funds'!$B$7:$G$1060, 6, FALSE)</f>
        <v>0.60643519999999995</v>
      </c>
      <c r="H988" s="74">
        <f t="shared" si="54"/>
        <v>-0.82400767633541061</v>
      </c>
      <c r="I988" s="117">
        <v>0</v>
      </c>
      <c r="J988" s="117">
        <v>0.25099812999999999</v>
      </c>
      <c r="K988" s="74">
        <f t="shared" si="55"/>
        <v>-1</v>
      </c>
      <c r="L988" s="74">
        <f t="shared" si="56"/>
        <v>0</v>
      </c>
    </row>
    <row r="989" spans="1:12" x14ac:dyDescent="0.2">
      <c r="A989" s="116" t="s">
        <v>1842</v>
      </c>
      <c r="B989" s="59" t="s">
        <v>1562</v>
      </c>
      <c r="C989" s="59" t="s">
        <v>875</v>
      </c>
      <c r="D989" s="116" t="s">
        <v>812</v>
      </c>
      <c r="E989" s="116" t="s">
        <v>212</v>
      </c>
      <c r="F989" s="117">
        <v>9.743861999999999E-2</v>
      </c>
      <c r="G989" s="117">
        <f>VLOOKUP(B989, 'XTF Exchange Traded Funds'!$B$7:$G$1060, 6, FALSE)</f>
        <v>5.1878760000000003E-2</v>
      </c>
      <c r="H989" s="74">
        <f t="shared" si="54"/>
        <v>0.87819870791052024</v>
      </c>
      <c r="I989" s="117">
        <v>0</v>
      </c>
      <c r="J989" s="117">
        <v>0</v>
      </c>
      <c r="K989" s="74" t="str">
        <f t="shared" si="55"/>
        <v/>
      </c>
      <c r="L989" s="74">
        <f t="shared" si="56"/>
        <v>0</v>
      </c>
    </row>
    <row r="990" spans="1:12" x14ac:dyDescent="0.2">
      <c r="A990" s="116" t="s">
        <v>2010</v>
      </c>
      <c r="B990" s="59" t="s">
        <v>1571</v>
      </c>
      <c r="C990" s="59" t="s">
        <v>951</v>
      </c>
      <c r="D990" s="116" t="s">
        <v>211</v>
      </c>
      <c r="E990" s="116" t="s">
        <v>212</v>
      </c>
      <c r="F990" s="117">
        <v>8.5205505000000001E-2</v>
      </c>
      <c r="G990" s="117">
        <f>VLOOKUP(B990, 'XTF Exchange Traded Funds'!$B$7:$G$1060, 6, FALSE)</f>
        <v>1.6799305E-2</v>
      </c>
      <c r="H990" s="74">
        <f t="shared" si="54"/>
        <v>4.0719660724059716</v>
      </c>
      <c r="I990" s="117">
        <v>0</v>
      </c>
      <c r="J990" s="117">
        <v>4.2217499999999998E-3</v>
      </c>
      <c r="K990" s="74">
        <f t="shared" si="55"/>
        <v>-1</v>
      </c>
      <c r="L990" s="74">
        <f t="shared" si="56"/>
        <v>0</v>
      </c>
    </row>
    <row r="991" spans="1:12" x14ac:dyDescent="0.2">
      <c r="A991" s="116" t="s">
        <v>2412</v>
      </c>
      <c r="B991" s="59" t="s">
        <v>943</v>
      </c>
      <c r="C991" s="59" t="s">
        <v>870</v>
      </c>
      <c r="D991" s="116" t="s">
        <v>210</v>
      </c>
      <c r="E991" s="116" t="s">
        <v>998</v>
      </c>
      <c r="F991" s="117">
        <v>8.5041470000000008E-2</v>
      </c>
      <c r="G991" s="117">
        <f>VLOOKUP(B991, 'XTF Exchange Traded Funds'!$B$7:$G$1060, 6, FALSE)</f>
        <v>0</v>
      </c>
      <c r="H991" s="74" t="str">
        <f t="shared" si="54"/>
        <v/>
      </c>
      <c r="I991" s="117">
        <v>0</v>
      </c>
      <c r="J991" s="117">
        <v>0</v>
      </c>
      <c r="K991" s="74" t="str">
        <f t="shared" si="55"/>
        <v/>
      </c>
      <c r="L991" s="74">
        <f t="shared" si="56"/>
        <v>0</v>
      </c>
    </row>
    <row r="992" spans="1:12" x14ac:dyDescent="0.2">
      <c r="A992" s="116" t="s">
        <v>577</v>
      </c>
      <c r="B992" s="59" t="s">
        <v>361</v>
      </c>
      <c r="C992" s="59" t="s">
        <v>873</v>
      </c>
      <c r="D992" s="116" t="s">
        <v>210</v>
      </c>
      <c r="E992" s="116" t="s">
        <v>998</v>
      </c>
      <c r="F992" s="117">
        <v>7.5762110000000008E-2</v>
      </c>
      <c r="G992" s="117">
        <f>VLOOKUP(B992, 'XTF Exchange Traded Funds'!$B$7:$G$1060, 6, FALSE)</f>
        <v>0.38482532900000005</v>
      </c>
      <c r="H992" s="74">
        <f t="shared" si="54"/>
        <v>-0.80312597874762037</v>
      </c>
      <c r="I992" s="117">
        <v>0</v>
      </c>
      <c r="J992" s="117">
        <v>0</v>
      </c>
      <c r="K992" s="74" t="str">
        <f t="shared" si="55"/>
        <v/>
      </c>
      <c r="L992" s="74">
        <f t="shared" si="56"/>
        <v>0</v>
      </c>
    </row>
    <row r="993" spans="1:12" x14ac:dyDescent="0.2">
      <c r="A993" s="116" t="s">
        <v>2932</v>
      </c>
      <c r="B993" s="59" t="s">
        <v>2933</v>
      </c>
      <c r="C993" s="59" t="s">
        <v>875</v>
      </c>
      <c r="D993" s="116" t="s">
        <v>812</v>
      </c>
      <c r="E993" s="116" t="s">
        <v>998</v>
      </c>
      <c r="F993" s="117">
        <v>7.4234999999999995E-2</v>
      </c>
      <c r="G993" s="117">
        <f>VLOOKUP(B993, 'XTF Exchange Traded Funds'!$B$7:$G$1060, 6, FALSE)</f>
        <v>7.4145000000000003E-2</v>
      </c>
      <c r="H993" s="74">
        <f t="shared" si="54"/>
        <v>1.2138377503538855E-3</v>
      </c>
      <c r="I993" s="117">
        <v>0</v>
      </c>
      <c r="J993" s="117">
        <v>0</v>
      </c>
      <c r="K993" s="74" t="str">
        <f t="shared" si="55"/>
        <v/>
      </c>
      <c r="L993" s="74">
        <f t="shared" si="56"/>
        <v>0</v>
      </c>
    </row>
    <row r="994" spans="1:12" x14ac:dyDescent="0.2">
      <c r="A994" s="116" t="s">
        <v>2930</v>
      </c>
      <c r="B994" s="59" t="s">
        <v>2931</v>
      </c>
      <c r="C994" s="59" t="s">
        <v>875</v>
      </c>
      <c r="D994" s="116" t="s">
        <v>812</v>
      </c>
      <c r="E994" s="116" t="s">
        <v>998</v>
      </c>
      <c r="F994" s="117">
        <v>6.524953E-2</v>
      </c>
      <c r="G994" s="117">
        <f>VLOOKUP(B994, 'XTF Exchange Traded Funds'!$B$7:$G$1060, 6, FALSE)</f>
        <v>4.2358445000000002E-2</v>
      </c>
      <c r="H994" s="74">
        <f t="shared" si="54"/>
        <v>0.54041372387489672</v>
      </c>
      <c r="I994" s="117">
        <v>0</v>
      </c>
      <c r="J994" s="117">
        <v>0</v>
      </c>
      <c r="K994" s="74" t="str">
        <f t="shared" si="55"/>
        <v/>
      </c>
      <c r="L994" s="74">
        <f t="shared" si="56"/>
        <v>0</v>
      </c>
    </row>
    <row r="995" spans="1:12" x14ac:dyDescent="0.2">
      <c r="A995" s="116" t="s">
        <v>2605</v>
      </c>
      <c r="B995" s="59" t="s">
        <v>1457</v>
      </c>
      <c r="C995" s="59" t="s">
        <v>876</v>
      </c>
      <c r="D995" s="116" t="s">
        <v>210</v>
      </c>
      <c r="E995" s="116" t="s">
        <v>998</v>
      </c>
      <c r="F995" s="117">
        <v>6.3822829999999997E-2</v>
      </c>
      <c r="G995" s="117">
        <f>VLOOKUP(B995, 'XTF Exchange Traded Funds'!$B$7:$G$1060, 6, FALSE)</f>
        <v>0</v>
      </c>
      <c r="H995" s="74" t="str">
        <f t="shared" si="54"/>
        <v/>
      </c>
      <c r="I995" s="117">
        <v>0</v>
      </c>
      <c r="J995" s="117">
        <v>0</v>
      </c>
      <c r="K995" s="74" t="str">
        <f t="shared" si="55"/>
        <v/>
      </c>
      <c r="L995" s="74">
        <f t="shared" si="56"/>
        <v>0</v>
      </c>
    </row>
    <row r="996" spans="1:12" x14ac:dyDescent="0.2">
      <c r="A996" s="116" t="s">
        <v>1703</v>
      </c>
      <c r="B996" s="59" t="s">
        <v>972</v>
      </c>
      <c r="C996" s="59" t="s">
        <v>650</v>
      </c>
      <c r="D996" s="116" t="s">
        <v>210</v>
      </c>
      <c r="E996" s="116" t="s">
        <v>998</v>
      </c>
      <c r="F996" s="117">
        <v>6.3363254000000008E-2</v>
      </c>
      <c r="G996" s="117">
        <f>VLOOKUP(B996, 'XTF Exchange Traded Funds'!$B$7:$G$1060, 6, FALSE)</f>
        <v>4.9379800000000001E-2</v>
      </c>
      <c r="H996" s="74">
        <f t="shared" si="54"/>
        <v>0.28318166537734069</v>
      </c>
      <c r="I996" s="117">
        <v>0</v>
      </c>
      <c r="J996" s="117">
        <v>9.0122740000000007E-2</v>
      </c>
      <c r="K996" s="74">
        <f t="shared" si="55"/>
        <v>-1</v>
      </c>
      <c r="L996" s="74">
        <f t="shared" si="56"/>
        <v>0</v>
      </c>
    </row>
    <row r="997" spans="1:12" x14ac:dyDescent="0.2">
      <c r="A997" s="116" t="s">
        <v>2629</v>
      </c>
      <c r="B997" s="59" t="s">
        <v>516</v>
      </c>
      <c r="C997" s="59" t="s">
        <v>874</v>
      </c>
      <c r="D997" s="116" t="s">
        <v>210</v>
      </c>
      <c r="E997" s="116" t="s">
        <v>998</v>
      </c>
      <c r="F997" s="117">
        <v>6.2065080000000002E-2</v>
      </c>
      <c r="G997" s="117">
        <f>VLOOKUP(B997, 'XTF Exchange Traded Funds'!$B$7:$G$1060, 6, FALSE)</f>
        <v>0.2261658</v>
      </c>
      <c r="H997" s="74">
        <f t="shared" si="54"/>
        <v>-0.72557707664023474</v>
      </c>
      <c r="I997" s="117">
        <v>0</v>
      </c>
      <c r="J997" s="117">
        <v>3.4092209999999998E-2</v>
      </c>
      <c r="K997" s="74">
        <f t="shared" si="55"/>
        <v>-1</v>
      </c>
      <c r="L997" s="74">
        <f t="shared" si="56"/>
        <v>0</v>
      </c>
    </row>
    <row r="998" spans="1:12" x14ac:dyDescent="0.2">
      <c r="A998" s="116" t="s">
        <v>1704</v>
      </c>
      <c r="B998" s="59" t="s">
        <v>973</v>
      </c>
      <c r="C998" s="59" t="s">
        <v>650</v>
      </c>
      <c r="D998" s="116" t="s">
        <v>210</v>
      </c>
      <c r="E998" s="116" t="s">
        <v>998</v>
      </c>
      <c r="F998" s="117">
        <v>6.1314E-2</v>
      </c>
      <c r="G998" s="117">
        <f>VLOOKUP(B998, 'XTF Exchange Traded Funds'!$B$7:$G$1060, 6, FALSE)</f>
        <v>5.0394150000000002E-3</v>
      </c>
      <c r="H998" s="74">
        <f t="shared" si="54"/>
        <v>11.166888418596205</v>
      </c>
      <c r="I998" s="117">
        <v>0</v>
      </c>
      <c r="J998" s="117">
        <v>2.02E-5</v>
      </c>
      <c r="K998" s="74">
        <f t="shared" si="55"/>
        <v>-1</v>
      </c>
      <c r="L998" s="74">
        <f t="shared" si="56"/>
        <v>0</v>
      </c>
    </row>
    <row r="999" spans="1:12" x14ac:dyDescent="0.2">
      <c r="A999" s="116" t="s">
        <v>2704</v>
      </c>
      <c r="B999" s="59" t="s">
        <v>986</v>
      </c>
      <c r="C999" s="59" t="s">
        <v>650</v>
      </c>
      <c r="D999" s="116" t="s">
        <v>210</v>
      </c>
      <c r="E999" s="116" t="s">
        <v>998</v>
      </c>
      <c r="F999" s="117">
        <v>6.0580447999999995E-2</v>
      </c>
      <c r="G999" s="117">
        <f>VLOOKUP(B999, 'XTF Exchange Traded Funds'!$B$7:$G$1060, 6, FALSE)</f>
        <v>7.152841800000001E-2</v>
      </c>
      <c r="H999" s="74">
        <f t="shared" si="54"/>
        <v>-0.15305762808846146</v>
      </c>
      <c r="I999" s="117">
        <v>0</v>
      </c>
      <c r="J999" s="117">
        <v>1.8308058200000001</v>
      </c>
      <c r="K999" s="74">
        <f t="shared" si="55"/>
        <v>-1</v>
      </c>
      <c r="L999" s="74">
        <f t="shared" si="56"/>
        <v>0</v>
      </c>
    </row>
    <row r="1000" spans="1:12" x14ac:dyDescent="0.2">
      <c r="A1000" s="116" t="s">
        <v>2588</v>
      </c>
      <c r="B1000" s="59" t="s">
        <v>1454</v>
      </c>
      <c r="C1000" s="59" t="s">
        <v>876</v>
      </c>
      <c r="D1000" s="116" t="s">
        <v>211</v>
      </c>
      <c r="E1000" s="116" t="s">
        <v>998</v>
      </c>
      <c r="F1000" s="117">
        <v>5.5500000000000001E-2</v>
      </c>
      <c r="G1000" s="117">
        <f>VLOOKUP(B1000, 'XTF Exchange Traded Funds'!$B$7:$G$1060, 6, FALSE)</f>
        <v>0.2683662</v>
      </c>
      <c r="H1000" s="74">
        <f t="shared" si="54"/>
        <v>-0.79319303250558382</v>
      </c>
      <c r="I1000" s="117">
        <v>0</v>
      </c>
      <c r="J1000" s="117">
        <v>0</v>
      </c>
      <c r="K1000" s="74" t="str">
        <f t="shared" si="55"/>
        <v/>
      </c>
      <c r="L1000" s="74">
        <f t="shared" si="56"/>
        <v>0</v>
      </c>
    </row>
    <row r="1001" spans="1:12" x14ac:dyDescent="0.2">
      <c r="A1001" s="116" t="s">
        <v>2456</v>
      </c>
      <c r="B1001" s="59" t="s">
        <v>2457</v>
      </c>
      <c r="C1001" s="59" t="s">
        <v>875</v>
      </c>
      <c r="D1001" s="116" t="s">
        <v>812</v>
      </c>
      <c r="E1001" s="116" t="s">
        <v>998</v>
      </c>
      <c r="F1001" s="117">
        <v>5.3544660000000001E-2</v>
      </c>
      <c r="G1001" s="117">
        <f>VLOOKUP(B1001, 'XTF Exchange Traded Funds'!$B$7:$G$1060, 6, FALSE)</f>
        <v>5.3667930000000003E-2</v>
      </c>
      <c r="H1001" s="74">
        <f t="shared" si="54"/>
        <v>-2.2969024517994763E-3</v>
      </c>
      <c r="I1001" s="117">
        <v>0</v>
      </c>
      <c r="J1001" s="117">
        <v>9.0922900000000011E-3</v>
      </c>
      <c r="K1001" s="74">
        <f t="shared" si="55"/>
        <v>-1</v>
      </c>
      <c r="L1001" s="74">
        <f t="shared" si="56"/>
        <v>0</v>
      </c>
    </row>
    <row r="1002" spans="1:12" x14ac:dyDescent="0.2">
      <c r="A1002" s="116" t="s">
        <v>2926</v>
      </c>
      <c r="B1002" s="59" t="s">
        <v>2927</v>
      </c>
      <c r="C1002" s="59" t="s">
        <v>875</v>
      </c>
      <c r="D1002" s="116" t="s">
        <v>812</v>
      </c>
      <c r="E1002" s="116" t="s">
        <v>998</v>
      </c>
      <c r="F1002" s="117">
        <v>4.8676589999999999E-2</v>
      </c>
      <c r="G1002" s="117">
        <f>VLOOKUP(B1002, 'XTF Exchange Traded Funds'!$B$7:$G$1060, 6, FALSE)</f>
        <v>1.112175E-2</v>
      </c>
      <c r="H1002" s="74">
        <f t="shared" si="54"/>
        <v>3.3767024074448715</v>
      </c>
      <c r="I1002" s="117">
        <v>0</v>
      </c>
      <c r="J1002" s="117">
        <v>0</v>
      </c>
      <c r="K1002" s="74" t="str">
        <f t="shared" si="55"/>
        <v/>
      </c>
      <c r="L1002" s="74">
        <f t="shared" si="56"/>
        <v>0</v>
      </c>
    </row>
    <row r="1003" spans="1:12" x14ac:dyDescent="0.2">
      <c r="A1003" s="116" t="s">
        <v>2333</v>
      </c>
      <c r="B1003" s="59" t="s">
        <v>475</v>
      </c>
      <c r="C1003" s="59" t="s">
        <v>951</v>
      </c>
      <c r="D1003" s="116" t="s">
        <v>210</v>
      </c>
      <c r="E1003" s="116" t="s">
        <v>998</v>
      </c>
      <c r="F1003" s="117">
        <v>4.4423558897243101E-2</v>
      </c>
      <c r="G1003" s="117">
        <f>VLOOKUP(B1003, 'XTF Exchange Traded Funds'!$B$7:$G$1060, 6, FALSE)</f>
        <v>3.6099544882347206E-2</v>
      </c>
      <c r="H1003" s="74">
        <f t="shared" si="54"/>
        <v>0.23058501269267695</v>
      </c>
      <c r="I1003" s="117">
        <v>0</v>
      </c>
      <c r="J1003" s="117">
        <v>0</v>
      </c>
      <c r="K1003" s="74" t="str">
        <f t="shared" si="55"/>
        <v/>
      </c>
      <c r="L1003" s="74">
        <f t="shared" si="56"/>
        <v>0</v>
      </c>
    </row>
    <row r="1004" spans="1:12" x14ac:dyDescent="0.2">
      <c r="A1004" s="116" t="s">
        <v>2014</v>
      </c>
      <c r="B1004" s="59" t="s">
        <v>1636</v>
      </c>
      <c r="C1004" s="59" t="s">
        <v>951</v>
      </c>
      <c r="D1004" s="116" t="s">
        <v>211</v>
      </c>
      <c r="E1004" s="116" t="s">
        <v>212</v>
      </c>
      <c r="F1004" s="117">
        <v>4.4224839999999994E-2</v>
      </c>
      <c r="G1004" s="117">
        <f>VLOOKUP(B1004, 'XTF Exchange Traded Funds'!$B$7:$G$1060, 6, FALSE)</f>
        <v>3.1408800000000001E-2</v>
      </c>
      <c r="H1004" s="74">
        <f t="shared" ref="H1004:H1048" si="57">IF(ISERROR(F1004/G1004-1),"",IF((F1004/G1004-1)&gt;10000%,"",F1004/G1004-1))</f>
        <v>0.40803978502839944</v>
      </c>
      <c r="I1004" s="117">
        <v>0</v>
      </c>
      <c r="J1004" s="117">
        <v>0</v>
      </c>
      <c r="K1004" s="74" t="str">
        <f t="shared" ref="K1004:K1042" si="58">IF(ISERROR(I1004/J1004-1),"",IF((I1004/J1004-1)&gt;10000%,"",I1004/J1004-1))</f>
        <v/>
      </c>
      <c r="L1004" s="74">
        <f t="shared" si="56"/>
        <v>0</v>
      </c>
    </row>
    <row r="1005" spans="1:12" x14ac:dyDescent="0.2">
      <c r="A1005" s="116" t="s">
        <v>2106</v>
      </c>
      <c r="B1005" s="59" t="s">
        <v>451</v>
      </c>
      <c r="C1005" s="59" t="s">
        <v>871</v>
      </c>
      <c r="D1005" s="116" t="s">
        <v>210</v>
      </c>
      <c r="E1005" s="116" t="s">
        <v>998</v>
      </c>
      <c r="F1005" s="117">
        <v>3.9935330000000005E-2</v>
      </c>
      <c r="G1005" s="117">
        <f>VLOOKUP(B1005, 'XTF Exchange Traded Funds'!$B$7:$G$1060, 6, FALSE)</f>
        <v>0.32896378000000004</v>
      </c>
      <c r="H1005" s="74">
        <f t="shared" si="57"/>
        <v>-0.87860265345929578</v>
      </c>
      <c r="I1005" s="117">
        <v>0</v>
      </c>
      <c r="J1005" s="117">
        <v>5.0279626799999999</v>
      </c>
      <c r="K1005" s="74">
        <f t="shared" si="58"/>
        <v>-1</v>
      </c>
      <c r="L1005" s="74">
        <f t="shared" si="56"/>
        <v>0</v>
      </c>
    </row>
    <row r="1006" spans="1:12" x14ac:dyDescent="0.2">
      <c r="A1006" s="116" t="s">
        <v>1843</v>
      </c>
      <c r="B1006" s="59" t="s">
        <v>1560</v>
      </c>
      <c r="C1006" s="59" t="s">
        <v>875</v>
      </c>
      <c r="D1006" s="116" t="s">
        <v>812</v>
      </c>
      <c r="E1006" s="116" t="s">
        <v>212</v>
      </c>
      <c r="F1006" s="117">
        <v>3.926851E-2</v>
      </c>
      <c r="G1006" s="117">
        <f>VLOOKUP(B1006, 'XTF Exchange Traded Funds'!$B$7:$G$1060, 6, FALSE)</f>
        <v>0.231131</v>
      </c>
      <c r="H1006" s="74">
        <f t="shared" si="57"/>
        <v>-0.83010279884567628</v>
      </c>
      <c r="I1006" s="117">
        <v>0</v>
      </c>
      <c r="J1006" s="117">
        <v>0</v>
      </c>
      <c r="K1006" s="74" t="str">
        <f t="shared" si="58"/>
        <v/>
      </c>
      <c r="L1006" s="74">
        <f t="shared" si="56"/>
        <v>0</v>
      </c>
    </row>
    <row r="1007" spans="1:12" x14ac:dyDescent="0.2">
      <c r="A1007" s="116" t="s">
        <v>2585</v>
      </c>
      <c r="B1007" s="59" t="s">
        <v>772</v>
      </c>
      <c r="C1007" s="59" t="s">
        <v>876</v>
      </c>
      <c r="D1007" s="116" t="s">
        <v>210</v>
      </c>
      <c r="E1007" s="116" t="s">
        <v>998</v>
      </c>
      <c r="F1007" s="117">
        <v>3.8698400000000001E-2</v>
      </c>
      <c r="G1007" s="117">
        <f>VLOOKUP(B1007, 'XTF Exchange Traded Funds'!$B$7:$G$1060, 6, FALSE)</f>
        <v>3.8200970000000001E-2</v>
      </c>
      <c r="H1007" s="74">
        <f t="shared" si="57"/>
        <v>1.3021397100649645E-2</v>
      </c>
      <c r="I1007" s="117">
        <v>0</v>
      </c>
      <c r="J1007" s="117">
        <v>2.3568200000000004E-3</v>
      </c>
      <c r="K1007" s="74">
        <f t="shared" si="58"/>
        <v>-1</v>
      </c>
      <c r="L1007" s="74">
        <f t="shared" si="56"/>
        <v>0</v>
      </c>
    </row>
    <row r="1008" spans="1:12" x14ac:dyDescent="0.2">
      <c r="A1008" s="116" t="s">
        <v>2016</v>
      </c>
      <c r="B1008" s="59" t="s">
        <v>1638</v>
      </c>
      <c r="C1008" s="59" t="s">
        <v>951</v>
      </c>
      <c r="D1008" s="116" t="s">
        <v>211</v>
      </c>
      <c r="E1008" s="116" t="s">
        <v>212</v>
      </c>
      <c r="F1008" s="117">
        <v>3.457292E-2</v>
      </c>
      <c r="G1008" s="117">
        <f>VLOOKUP(B1008, 'XTF Exchange Traded Funds'!$B$7:$G$1060, 6, FALSE)</f>
        <v>0.18773523499999997</v>
      </c>
      <c r="H1008" s="74">
        <f t="shared" si="57"/>
        <v>-0.81584213533490391</v>
      </c>
      <c r="I1008" s="117">
        <v>0</v>
      </c>
      <c r="J1008" s="117">
        <v>0.42470000000000002</v>
      </c>
      <c r="K1008" s="74">
        <f t="shared" si="58"/>
        <v>-1</v>
      </c>
      <c r="L1008" s="74">
        <f t="shared" si="56"/>
        <v>0</v>
      </c>
    </row>
    <row r="1009" spans="1:12" x14ac:dyDescent="0.2">
      <c r="A1009" s="116" t="s">
        <v>1886</v>
      </c>
      <c r="B1009" s="59" t="s">
        <v>1887</v>
      </c>
      <c r="C1009" s="59" t="s">
        <v>951</v>
      </c>
      <c r="D1009" s="116" t="s">
        <v>211</v>
      </c>
      <c r="E1009" s="116" t="s">
        <v>212</v>
      </c>
      <c r="F1009" s="117">
        <v>3.0947310000000002E-2</v>
      </c>
      <c r="G1009" s="117">
        <f>VLOOKUP(B1009, 'XTF Exchange Traded Funds'!$B$7:$G$1060, 6, FALSE)</f>
        <v>4.9525000000000003E-3</v>
      </c>
      <c r="H1009" s="74">
        <f t="shared" si="57"/>
        <v>5.2488258455325596</v>
      </c>
      <c r="I1009" s="117">
        <v>0</v>
      </c>
      <c r="J1009" s="117">
        <v>0</v>
      </c>
      <c r="K1009" s="74" t="str">
        <f t="shared" si="58"/>
        <v/>
      </c>
      <c r="L1009" s="74">
        <f t="shared" si="56"/>
        <v>0</v>
      </c>
    </row>
    <row r="1010" spans="1:12" x14ac:dyDescent="0.2">
      <c r="A1010" s="116" t="s">
        <v>2370</v>
      </c>
      <c r="B1010" s="59" t="s">
        <v>309</v>
      </c>
      <c r="C1010" s="59" t="s">
        <v>870</v>
      </c>
      <c r="D1010" s="116" t="s">
        <v>210</v>
      </c>
      <c r="E1010" s="116" t="s">
        <v>2912</v>
      </c>
      <c r="F1010" s="117">
        <v>3.0338270000000001E-2</v>
      </c>
      <c r="G1010" s="117">
        <f>VLOOKUP(B1010, 'XTF Exchange Traded Funds'!$B$7:$G$1060, 6, FALSE)</f>
        <v>0.10019697999999999</v>
      </c>
      <c r="H1010" s="74">
        <f t="shared" si="57"/>
        <v>-0.69721372839780194</v>
      </c>
      <c r="I1010" s="117">
        <v>0</v>
      </c>
      <c r="J1010" s="117">
        <v>6.16287E-3</v>
      </c>
      <c r="K1010" s="74">
        <f t="shared" si="58"/>
        <v>-1</v>
      </c>
      <c r="L1010" s="74">
        <f t="shared" si="56"/>
        <v>0</v>
      </c>
    </row>
    <row r="1011" spans="1:12" x14ac:dyDescent="0.2">
      <c r="A1011" s="116" t="s">
        <v>2292</v>
      </c>
      <c r="B1011" s="59" t="s">
        <v>81</v>
      </c>
      <c r="C1011" s="59" t="s">
        <v>877</v>
      </c>
      <c r="D1011" s="116" t="s">
        <v>211</v>
      </c>
      <c r="E1011" s="116" t="s">
        <v>212</v>
      </c>
      <c r="F1011" s="117">
        <v>2.9621150000000002E-2</v>
      </c>
      <c r="G1011" s="117">
        <f>VLOOKUP(B1011, 'XTF Exchange Traded Funds'!$B$7:$G$1060, 6, FALSE)</f>
        <v>9.4680639999999996E-2</v>
      </c>
      <c r="H1011" s="74">
        <f t="shared" si="57"/>
        <v>-0.68714670707760317</v>
      </c>
      <c r="I1011" s="117">
        <v>0</v>
      </c>
      <c r="J1011" s="117">
        <v>2.793095E-2</v>
      </c>
      <c r="K1011" s="74">
        <f t="shared" si="58"/>
        <v>-1</v>
      </c>
      <c r="L1011" s="74">
        <f t="shared" si="56"/>
        <v>0</v>
      </c>
    </row>
    <row r="1012" spans="1:12" x14ac:dyDescent="0.2">
      <c r="A1012" s="116" t="s">
        <v>2054</v>
      </c>
      <c r="B1012" s="59" t="s">
        <v>938</v>
      </c>
      <c r="C1012" s="59" t="s">
        <v>871</v>
      </c>
      <c r="D1012" s="116" t="s">
        <v>210</v>
      </c>
      <c r="E1012" s="116" t="s">
        <v>998</v>
      </c>
      <c r="F1012" s="117">
        <v>2.5985319999999999E-2</v>
      </c>
      <c r="G1012" s="117">
        <f>VLOOKUP(B1012, 'XTF Exchange Traded Funds'!$B$7:$G$1060, 6, FALSE)</f>
        <v>0.34228628000000005</v>
      </c>
      <c r="H1012" s="74">
        <f t="shared" si="57"/>
        <v>-0.92408308039691223</v>
      </c>
      <c r="I1012" s="117">
        <v>0</v>
      </c>
      <c r="J1012" s="117">
        <v>0.33506448999999999</v>
      </c>
      <c r="K1012" s="74">
        <f t="shared" si="58"/>
        <v>-1</v>
      </c>
      <c r="L1012" s="74">
        <f t="shared" si="56"/>
        <v>0</v>
      </c>
    </row>
    <row r="1013" spans="1:12" x14ac:dyDescent="0.2">
      <c r="A1013" s="116" t="s">
        <v>1835</v>
      </c>
      <c r="B1013" s="59" t="s">
        <v>908</v>
      </c>
      <c r="C1013" s="59" t="s">
        <v>875</v>
      </c>
      <c r="D1013" s="116" t="s">
        <v>812</v>
      </c>
      <c r="E1013" s="116" t="s">
        <v>212</v>
      </c>
      <c r="F1013" s="117">
        <v>2.5789029999999998E-2</v>
      </c>
      <c r="G1013" s="117">
        <f>VLOOKUP(B1013, 'XTF Exchange Traded Funds'!$B$7:$G$1060, 6, FALSE)</f>
        <v>0.16036681999999999</v>
      </c>
      <c r="H1013" s="74">
        <f t="shared" si="57"/>
        <v>-0.83918724584050497</v>
      </c>
      <c r="I1013" s="117">
        <v>0</v>
      </c>
      <c r="J1013" s="117">
        <v>0</v>
      </c>
      <c r="K1013" s="74" t="str">
        <f t="shared" si="58"/>
        <v/>
      </c>
      <c r="L1013" s="74">
        <f t="shared" si="56"/>
        <v>0</v>
      </c>
    </row>
    <row r="1014" spans="1:12" x14ac:dyDescent="0.2">
      <c r="A1014" s="116" t="s">
        <v>2597</v>
      </c>
      <c r="B1014" s="59" t="s">
        <v>314</v>
      </c>
      <c r="C1014" s="59" t="s">
        <v>876</v>
      </c>
      <c r="D1014" s="116" t="s">
        <v>210</v>
      </c>
      <c r="E1014" s="116" t="s">
        <v>998</v>
      </c>
      <c r="F1014" s="117">
        <v>1.92184E-2</v>
      </c>
      <c r="G1014" s="117">
        <f>VLOOKUP(B1014, 'XTF Exchange Traded Funds'!$B$7:$G$1060, 6, FALSE)</f>
        <v>6.5689520000000001E-2</v>
      </c>
      <c r="H1014" s="74">
        <f t="shared" si="57"/>
        <v>-0.7074358284243818</v>
      </c>
      <c r="I1014" s="117">
        <v>0</v>
      </c>
      <c r="J1014" s="117">
        <v>0</v>
      </c>
      <c r="K1014" s="74" t="str">
        <f t="shared" si="58"/>
        <v/>
      </c>
      <c r="L1014" s="74">
        <f t="shared" si="56"/>
        <v>0</v>
      </c>
    </row>
    <row r="1015" spans="1:12" x14ac:dyDescent="0.2">
      <c r="A1015" s="116" t="s">
        <v>2590</v>
      </c>
      <c r="B1015" s="59" t="s">
        <v>1329</v>
      </c>
      <c r="C1015" s="59" t="s">
        <v>876</v>
      </c>
      <c r="D1015" s="116" t="s">
        <v>210</v>
      </c>
      <c r="E1015" s="116" t="s">
        <v>998</v>
      </c>
      <c r="F1015" s="117">
        <v>1.8967700000000001E-2</v>
      </c>
      <c r="G1015" s="117">
        <f>VLOOKUP(B1015, 'XTF Exchange Traded Funds'!$B$7:$G$1060, 6, FALSE)</f>
        <v>1.0449999999999999E-2</v>
      </c>
      <c r="H1015" s="74">
        <f t="shared" si="57"/>
        <v>0.81509090909090931</v>
      </c>
      <c r="I1015" s="117">
        <v>0</v>
      </c>
      <c r="J1015" s="117">
        <v>0</v>
      </c>
      <c r="K1015" s="74" t="str">
        <f t="shared" si="58"/>
        <v/>
      </c>
      <c r="L1015" s="74">
        <f t="shared" si="56"/>
        <v>0</v>
      </c>
    </row>
    <row r="1016" spans="1:12" x14ac:dyDescent="0.2">
      <c r="A1016" s="116" t="s">
        <v>2289</v>
      </c>
      <c r="B1016" s="59" t="s">
        <v>79</v>
      </c>
      <c r="C1016" s="59" t="s">
        <v>877</v>
      </c>
      <c r="D1016" s="116" t="s">
        <v>211</v>
      </c>
      <c r="E1016" s="116" t="s">
        <v>212</v>
      </c>
      <c r="F1016" s="117">
        <v>1.5741325E-2</v>
      </c>
      <c r="G1016" s="117">
        <f>VLOOKUP(B1016, 'XTF Exchange Traded Funds'!$B$7:$G$1060, 6, FALSE)</f>
        <v>4.1840505E-2</v>
      </c>
      <c r="H1016" s="74">
        <f t="shared" si="57"/>
        <v>-0.62377784398156755</v>
      </c>
      <c r="I1016" s="117">
        <v>0</v>
      </c>
      <c r="J1016" s="117">
        <v>0</v>
      </c>
      <c r="K1016" s="74" t="str">
        <f t="shared" si="58"/>
        <v/>
      </c>
      <c r="L1016" s="74">
        <f t="shared" si="56"/>
        <v>0</v>
      </c>
    </row>
    <row r="1017" spans="1:12" x14ac:dyDescent="0.2">
      <c r="A1017" s="116" t="s">
        <v>2056</v>
      </c>
      <c r="B1017" s="116" t="s">
        <v>608</v>
      </c>
      <c r="C1017" s="116" t="s">
        <v>871</v>
      </c>
      <c r="D1017" s="116" t="s">
        <v>210</v>
      </c>
      <c r="E1017" s="116" t="s">
        <v>998</v>
      </c>
      <c r="F1017" s="117">
        <v>1.4729888E-2</v>
      </c>
      <c r="G1017" s="117">
        <f>VLOOKUP(B1017, 'XTF Exchange Traded Funds'!$B$7:$G$1060, 6, FALSE)</f>
        <v>0.166956628</v>
      </c>
      <c r="H1017" s="74">
        <f t="shared" si="57"/>
        <v>-0.91177416448540161</v>
      </c>
      <c r="I1017" s="117">
        <v>0</v>
      </c>
      <c r="J1017" s="117">
        <v>1.22177216</v>
      </c>
      <c r="K1017" s="74">
        <f t="shared" si="58"/>
        <v>-1</v>
      </c>
      <c r="L1017" s="74">
        <f t="shared" si="56"/>
        <v>0</v>
      </c>
    </row>
    <row r="1018" spans="1:12" x14ac:dyDescent="0.2">
      <c r="A1018" s="116" t="s">
        <v>1948</v>
      </c>
      <c r="B1018" s="59" t="s">
        <v>1949</v>
      </c>
      <c r="C1018" s="59" t="s">
        <v>273</v>
      </c>
      <c r="D1018" s="116" t="s">
        <v>211</v>
      </c>
      <c r="E1018" s="116" t="s">
        <v>212</v>
      </c>
      <c r="F1018" s="117">
        <v>1.2859229999999999E-2</v>
      </c>
      <c r="G1018" s="117">
        <f>VLOOKUP(B1018, 'XTF Exchange Traded Funds'!$B$7:$G$1060, 6, FALSE)</f>
        <v>1.4125836399999998</v>
      </c>
      <c r="H1018" s="74">
        <f t="shared" si="57"/>
        <v>-0.99089665940064264</v>
      </c>
      <c r="I1018" s="117">
        <v>0</v>
      </c>
      <c r="J1018" s="117">
        <v>1.8563099999999999E-3</v>
      </c>
      <c r="K1018" s="74">
        <f t="shared" si="58"/>
        <v>-1</v>
      </c>
      <c r="L1018" s="74">
        <f t="shared" si="56"/>
        <v>0</v>
      </c>
    </row>
    <row r="1019" spans="1:12" x14ac:dyDescent="0.2">
      <c r="A1019" s="116" t="s">
        <v>2303</v>
      </c>
      <c r="B1019" s="59" t="s">
        <v>2869</v>
      </c>
      <c r="C1019" s="59" t="s">
        <v>148</v>
      </c>
      <c r="D1019" s="116" t="s">
        <v>211</v>
      </c>
      <c r="E1019" s="116" t="s">
        <v>998</v>
      </c>
      <c r="F1019" s="117">
        <v>1.136472E-2</v>
      </c>
      <c r="G1019" s="117">
        <f>VLOOKUP(B1019, 'XTF Exchange Traded Funds'!$B$7:$G$1060, 6, FALSE)</f>
        <v>0.10410528999999999</v>
      </c>
      <c r="H1019" s="74">
        <f t="shared" si="57"/>
        <v>-0.8908343658617156</v>
      </c>
      <c r="I1019" s="117">
        <v>0</v>
      </c>
      <c r="J1019" s="117">
        <v>0</v>
      </c>
      <c r="K1019" s="74" t="str">
        <f t="shared" si="58"/>
        <v/>
      </c>
      <c r="L1019" s="74">
        <f t="shared" si="56"/>
        <v>0</v>
      </c>
    </row>
    <row r="1020" spans="1:12" x14ac:dyDescent="0.2">
      <c r="A1020" s="116" t="s">
        <v>2656</v>
      </c>
      <c r="B1020" s="59" t="s">
        <v>2657</v>
      </c>
      <c r="C1020" s="59" t="s">
        <v>877</v>
      </c>
      <c r="D1020" s="116" t="s">
        <v>211</v>
      </c>
      <c r="E1020" s="116" t="s">
        <v>212</v>
      </c>
      <c r="F1020" s="117">
        <v>1.0165440000000001E-2</v>
      </c>
      <c r="G1020" s="117">
        <f>VLOOKUP(B1020, 'XTF Exchange Traded Funds'!$B$7:$G$1060, 6, FALSE)</f>
        <v>9.068989999999999E-3</v>
      </c>
      <c r="H1020" s="74">
        <f t="shared" si="57"/>
        <v>0.12090100441173735</v>
      </c>
      <c r="I1020" s="117">
        <v>0</v>
      </c>
      <c r="J1020" s="117">
        <v>0</v>
      </c>
      <c r="K1020" s="74" t="str">
        <f t="shared" si="58"/>
        <v/>
      </c>
      <c r="L1020" s="74">
        <f t="shared" si="56"/>
        <v>0</v>
      </c>
    </row>
    <row r="1021" spans="1:12" x14ac:dyDescent="0.2">
      <c r="A1021" s="116" t="s">
        <v>2368</v>
      </c>
      <c r="B1021" s="59" t="s">
        <v>183</v>
      </c>
      <c r="C1021" s="59" t="s">
        <v>870</v>
      </c>
      <c r="D1021" s="116" t="s">
        <v>210</v>
      </c>
      <c r="E1021" s="116" t="s">
        <v>998</v>
      </c>
      <c r="F1021" s="117">
        <v>5.9285100000000006E-3</v>
      </c>
      <c r="G1021" s="117">
        <f>VLOOKUP(B1021, 'XTF Exchange Traded Funds'!$B$7:$G$1060, 6, FALSE)</f>
        <v>7.3188450000000002E-2</v>
      </c>
      <c r="H1021" s="74">
        <f t="shared" si="57"/>
        <v>-0.91899664496242228</v>
      </c>
      <c r="I1021" s="117">
        <v>0</v>
      </c>
      <c r="J1021" s="117">
        <v>3.47212E-3</v>
      </c>
      <c r="K1021" s="74">
        <f t="shared" si="58"/>
        <v>-1</v>
      </c>
      <c r="L1021" s="74">
        <f t="shared" si="56"/>
        <v>0</v>
      </c>
    </row>
    <row r="1022" spans="1:12" x14ac:dyDescent="0.2">
      <c r="A1022" s="116" t="s">
        <v>2298</v>
      </c>
      <c r="B1022" s="59" t="s">
        <v>84</v>
      </c>
      <c r="C1022" s="59" t="s">
        <v>877</v>
      </c>
      <c r="D1022" s="116" t="s">
        <v>211</v>
      </c>
      <c r="E1022" s="116" t="s">
        <v>212</v>
      </c>
      <c r="F1022" s="117">
        <v>5.202E-3</v>
      </c>
      <c r="G1022" s="117">
        <f>VLOOKUP(B1022, 'XTF Exchange Traded Funds'!$B$7:$G$1060, 6, FALSE)</f>
        <v>2.7423200000000002E-2</v>
      </c>
      <c r="H1022" s="74">
        <f t="shared" si="57"/>
        <v>-0.81030660170950142</v>
      </c>
      <c r="I1022" s="117">
        <v>0</v>
      </c>
      <c r="J1022" s="117">
        <v>1.239929E-2</v>
      </c>
      <c r="K1022" s="74">
        <f t="shared" si="58"/>
        <v>-1</v>
      </c>
      <c r="L1022" s="74">
        <f t="shared" si="56"/>
        <v>0</v>
      </c>
    </row>
    <row r="1023" spans="1:12" x14ac:dyDescent="0.2">
      <c r="A1023" s="116" t="s">
        <v>2606</v>
      </c>
      <c r="B1023" s="59" t="s">
        <v>1459</v>
      </c>
      <c r="C1023" s="59" t="s">
        <v>876</v>
      </c>
      <c r="D1023" s="116" t="s">
        <v>210</v>
      </c>
      <c r="E1023" s="116" t="s">
        <v>998</v>
      </c>
      <c r="F1023" s="117">
        <v>4.7683999999999999E-3</v>
      </c>
      <c r="G1023" s="117">
        <f>VLOOKUP(B1023, 'XTF Exchange Traded Funds'!$B$7:$G$1060, 6, FALSE)</f>
        <v>5.9263599999999994E-3</v>
      </c>
      <c r="H1023" s="74">
        <f t="shared" si="57"/>
        <v>-0.19539143757719746</v>
      </c>
      <c r="I1023" s="117">
        <v>0</v>
      </c>
      <c r="J1023" s="117">
        <v>0</v>
      </c>
      <c r="K1023" s="74" t="str">
        <f t="shared" si="58"/>
        <v/>
      </c>
      <c r="L1023" s="74">
        <f t="shared" si="56"/>
        <v>0</v>
      </c>
    </row>
    <row r="1024" spans="1:12" x14ac:dyDescent="0.2">
      <c r="A1024" s="116" t="s">
        <v>2600</v>
      </c>
      <c r="B1024" s="59" t="s">
        <v>1716</v>
      </c>
      <c r="C1024" s="59" t="s">
        <v>876</v>
      </c>
      <c r="D1024" s="116" t="s">
        <v>210</v>
      </c>
      <c r="E1024" s="116" t="s">
        <v>998</v>
      </c>
      <c r="F1024" s="117">
        <v>4.38574E-3</v>
      </c>
      <c r="G1024" s="117">
        <f>VLOOKUP(B1024, 'XTF Exchange Traded Funds'!$B$7:$G$1060, 6, FALSE)</f>
        <v>2.5950000000000001E-3</v>
      </c>
      <c r="H1024" s="74">
        <f t="shared" si="57"/>
        <v>0.69007321772639685</v>
      </c>
      <c r="I1024" s="117">
        <v>0</v>
      </c>
      <c r="J1024" s="117">
        <v>0</v>
      </c>
      <c r="K1024" s="74" t="str">
        <f t="shared" si="58"/>
        <v/>
      </c>
      <c r="L1024" s="74">
        <f t="shared" si="56"/>
        <v>0</v>
      </c>
    </row>
    <row r="1025" spans="1:12" x14ac:dyDescent="0.2">
      <c r="A1025" s="116" t="s">
        <v>1924</v>
      </c>
      <c r="B1025" s="59" t="s">
        <v>1925</v>
      </c>
      <c r="C1025" s="59" t="s">
        <v>273</v>
      </c>
      <c r="D1025" s="116" t="s">
        <v>211</v>
      </c>
      <c r="E1025" s="116" t="s">
        <v>212</v>
      </c>
      <c r="F1025" s="117">
        <v>3.1854000000000001E-3</v>
      </c>
      <c r="G1025" s="117">
        <f>VLOOKUP(B1025, 'XTF Exchange Traded Funds'!$B$7:$G$1060, 6, FALSE)</f>
        <v>1.620225</v>
      </c>
      <c r="H1025" s="74">
        <f t="shared" si="57"/>
        <v>-0.99803397676248673</v>
      </c>
      <c r="I1025" s="117">
        <v>0</v>
      </c>
      <c r="J1025" s="117">
        <v>0</v>
      </c>
      <c r="K1025" s="74" t="str">
        <f t="shared" si="58"/>
        <v/>
      </c>
      <c r="L1025" s="74">
        <f t="shared" ref="L1025:L1061" si="59">IF(ISERROR(I1025/F1025),"",IF(I1025/F1025&gt;10000%,"",I1025/F1025))</f>
        <v>0</v>
      </c>
    </row>
    <row r="1026" spans="1:12" x14ac:dyDescent="0.2">
      <c r="A1026" s="116" t="s">
        <v>2374</v>
      </c>
      <c r="B1026" s="59" t="s">
        <v>187</v>
      </c>
      <c r="C1026" s="59" t="s">
        <v>870</v>
      </c>
      <c r="D1026" s="116" t="s">
        <v>210</v>
      </c>
      <c r="E1026" s="116" t="s">
        <v>998</v>
      </c>
      <c r="F1026" s="117">
        <v>2.9491500000000002E-3</v>
      </c>
      <c r="G1026" s="117">
        <f>VLOOKUP(B1026, 'XTF Exchange Traded Funds'!$B$7:$G$1060, 6, FALSE)</f>
        <v>0</v>
      </c>
      <c r="H1026" s="74" t="str">
        <f t="shared" si="57"/>
        <v/>
      </c>
      <c r="I1026" s="117">
        <v>0</v>
      </c>
      <c r="J1026" s="117">
        <v>0</v>
      </c>
      <c r="K1026" s="74" t="str">
        <f t="shared" si="58"/>
        <v/>
      </c>
      <c r="L1026" s="74">
        <f t="shared" si="59"/>
        <v>0</v>
      </c>
    </row>
    <row r="1027" spans="1:12" x14ac:dyDescent="0.2">
      <c r="A1027" s="116" t="s">
        <v>2596</v>
      </c>
      <c r="B1027" s="59" t="s">
        <v>1458</v>
      </c>
      <c r="C1027" s="59" t="s">
        <v>876</v>
      </c>
      <c r="D1027" s="116" t="s">
        <v>210</v>
      </c>
      <c r="E1027" s="116" t="s">
        <v>998</v>
      </c>
      <c r="F1027" s="117">
        <v>2.5404299999999998E-3</v>
      </c>
      <c r="G1027" s="117">
        <f>VLOOKUP(B1027, 'XTF Exchange Traded Funds'!$B$7:$G$1060, 6, FALSE)</f>
        <v>1.37235E-2</v>
      </c>
      <c r="H1027" s="74">
        <f t="shared" si="57"/>
        <v>-0.814884686851022</v>
      </c>
      <c r="I1027" s="117">
        <v>0</v>
      </c>
      <c r="J1027" s="117">
        <v>0</v>
      </c>
      <c r="K1027" s="74" t="str">
        <f t="shared" si="58"/>
        <v/>
      </c>
      <c r="L1027" s="74">
        <f t="shared" si="59"/>
        <v>0</v>
      </c>
    </row>
    <row r="1028" spans="1:12" x14ac:dyDescent="0.2">
      <c r="A1028" s="116" t="s">
        <v>2338</v>
      </c>
      <c r="B1028" s="59" t="s">
        <v>809</v>
      </c>
      <c r="C1028" s="59" t="s">
        <v>1861</v>
      </c>
      <c r="D1028" s="116" t="s">
        <v>211</v>
      </c>
      <c r="E1028" s="116" t="s">
        <v>212</v>
      </c>
      <c r="F1028" s="117">
        <v>2.4658000000000002E-3</v>
      </c>
      <c r="G1028" s="117">
        <f>VLOOKUP(B1028, 'XTF Exchange Traded Funds'!$B$7:$G$1060, 6, FALSE)</f>
        <v>0</v>
      </c>
      <c r="H1028" s="74" t="str">
        <f t="shared" si="57"/>
        <v/>
      </c>
      <c r="I1028" s="117">
        <v>0</v>
      </c>
      <c r="J1028" s="117">
        <v>0</v>
      </c>
      <c r="K1028" s="74" t="str">
        <f t="shared" si="58"/>
        <v/>
      </c>
      <c r="L1028" s="74">
        <f t="shared" si="59"/>
        <v>0</v>
      </c>
    </row>
    <row r="1029" spans="1:12" x14ac:dyDescent="0.2">
      <c r="A1029" s="116" t="s">
        <v>3239</v>
      </c>
      <c r="B1029" s="59" t="s">
        <v>3246</v>
      </c>
      <c r="C1029" s="59" t="s">
        <v>650</v>
      </c>
      <c r="D1029" s="116" t="s">
        <v>211</v>
      </c>
      <c r="E1029" s="116" t="s">
        <v>998</v>
      </c>
      <c r="F1029" s="117">
        <v>2.3235E-3</v>
      </c>
      <c r="G1029" s="117">
        <f>VLOOKUP(B1029, 'XTF Exchange Traded Funds'!$B$7:$G$1060, 6, FALSE)</f>
        <v>0</v>
      </c>
      <c r="H1029" s="74" t="str">
        <f t="shared" si="57"/>
        <v/>
      </c>
      <c r="I1029" s="117">
        <v>0</v>
      </c>
      <c r="J1029" s="117">
        <v>3.4343899999999998E-3</v>
      </c>
      <c r="K1029" s="74">
        <f t="shared" si="58"/>
        <v>-1</v>
      </c>
      <c r="L1029" s="74">
        <f t="shared" si="59"/>
        <v>0</v>
      </c>
    </row>
    <row r="1030" spans="1:12" x14ac:dyDescent="0.2">
      <c r="A1030" s="116" t="s">
        <v>2846</v>
      </c>
      <c r="B1030" s="59" t="s">
        <v>942</v>
      </c>
      <c r="C1030" s="59" t="s">
        <v>870</v>
      </c>
      <c r="D1030" s="116" t="s">
        <v>210</v>
      </c>
      <c r="E1030" s="116" t="s">
        <v>2912</v>
      </c>
      <c r="F1030" s="117">
        <v>1.930672E-3</v>
      </c>
      <c r="G1030" s="117">
        <f>VLOOKUP(B1030, 'XTF Exchange Traded Funds'!$B$7:$G$1060, 6, FALSE)</f>
        <v>0.24689886999999999</v>
      </c>
      <c r="H1030" s="74">
        <f t="shared" si="57"/>
        <v>-0.99218031253038952</v>
      </c>
      <c r="I1030" s="117">
        <v>0</v>
      </c>
      <c r="J1030" s="117">
        <v>0</v>
      </c>
      <c r="K1030" s="74" t="str">
        <f t="shared" si="58"/>
        <v/>
      </c>
      <c r="L1030" s="74">
        <f t="shared" si="59"/>
        <v>0</v>
      </c>
    </row>
    <row r="1031" spans="1:12" x14ac:dyDescent="0.2">
      <c r="A1031" s="116" t="s">
        <v>2418</v>
      </c>
      <c r="B1031" s="59" t="s">
        <v>1987</v>
      </c>
      <c r="C1031" s="59" t="s">
        <v>873</v>
      </c>
      <c r="D1031" s="116" t="s">
        <v>210</v>
      </c>
      <c r="E1031" s="116" t="s">
        <v>998</v>
      </c>
      <c r="F1031" s="117">
        <v>1.4415599999999999E-3</v>
      </c>
      <c r="G1031" s="117">
        <f>VLOOKUP(B1031, 'XTF Exchange Traded Funds'!$B$7:$G$1060, 6, FALSE)</f>
        <v>7.5550949999999992E-2</v>
      </c>
      <c r="H1031" s="74">
        <f t="shared" si="57"/>
        <v>-0.98091936633490384</v>
      </c>
      <c r="I1031" s="117">
        <v>0</v>
      </c>
      <c r="J1031" s="117">
        <v>0</v>
      </c>
      <c r="K1031" s="74" t="str">
        <f t="shared" si="58"/>
        <v/>
      </c>
      <c r="L1031" s="74">
        <f t="shared" si="59"/>
        <v>0</v>
      </c>
    </row>
    <row r="1032" spans="1:12" x14ac:dyDescent="0.2">
      <c r="A1032" s="116" t="s">
        <v>2067</v>
      </c>
      <c r="B1032" s="116" t="s">
        <v>386</v>
      </c>
      <c r="C1032" s="116" t="s">
        <v>871</v>
      </c>
      <c r="D1032" s="116" t="s">
        <v>210</v>
      </c>
      <c r="E1032" s="116" t="s">
        <v>998</v>
      </c>
      <c r="F1032" s="117">
        <v>7.8795000000000004E-4</v>
      </c>
      <c r="G1032" s="117">
        <f>VLOOKUP(B1032, 'XTF Exchange Traded Funds'!$B$7:$G$1060, 6, FALSE)</f>
        <v>1.1291E-4</v>
      </c>
      <c r="H1032" s="74">
        <f t="shared" si="57"/>
        <v>5.9785670002656985</v>
      </c>
      <c r="I1032" s="117">
        <v>0</v>
      </c>
      <c r="J1032" s="117">
        <v>4.9636620000000002</v>
      </c>
      <c r="K1032" s="74">
        <f t="shared" si="58"/>
        <v>-1</v>
      </c>
      <c r="L1032" s="74">
        <f t="shared" si="59"/>
        <v>0</v>
      </c>
    </row>
    <row r="1033" spans="1:12" x14ac:dyDescent="0.2">
      <c r="A1033" s="116" t="s">
        <v>2366</v>
      </c>
      <c r="B1033" s="59" t="s">
        <v>961</v>
      </c>
      <c r="C1033" s="59" t="s">
        <v>870</v>
      </c>
      <c r="D1033" s="116" t="s">
        <v>210</v>
      </c>
      <c r="E1033" s="116" t="s">
        <v>998</v>
      </c>
      <c r="F1033" s="117">
        <v>6.3311400000000005E-4</v>
      </c>
      <c r="G1033" s="117">
        <f>VLOOKUP(B1033, 'XTF Exchange Traded Funds'!$B$7:$G$1060, 6, FALSE)</f>
        <v>0.262880375</v>
      </c>
      <c r="H1033" s="74">
        <f t="shared" si="57"/>
        <v>-0.99759162699003301</v>
      </c>
      <c r="I1033" s="117">
        <v>0</v>
      </c>
      <c r="J1033" s="117">
        <v>6.3781629999999992E-2</v>
      </c>
      <c r="K1033" s="74">
        <f t="shared" si="58"/>
        <v>-1</v>
      </c>
      <c r="L1033" s="74">
        <f t="shared" si="59"/>
        <v>0</v>
      </c>
    </row>
    <row r="1034" spans="1:12" x14ac:dyDescent="0.2">
      <c r="A1034" s="116" t="s">
        <v>1847</v>
      </c>
      <c r="B1034" s="59" t="s">
        <v>10</v>
      </c>
      <c r="C1034" s="59" t="s">
        <v>875</v>
      </c>
      <c r="D1034" s="116" t="s">
        <v>812</v>
      </c>
      <c r="E1034" s="116" t="s">
        <v>998</v>
      </c>
      <c r="F1034" s="117">
        <v>1.214176486462E-4</v>
      </c>
      <c r="G1034" s="117">
        <f>VLOOKUP(B1034, 'XTF Exchange Traded Funds'!$B$7:$G$1060, 6, FALSE)</f>
        <v>2.63879366901029</v>
      </c>
      <c r="H1034" s="74">
        <f t="shared" si="57"/>
        <v>-0.99995398744127961</v>
      </c>
      <c r="I1034" s="117">
        <v>0</v>
      </c>
      <c r="J1034" s="117">
        <v>3.8352165767211002</v>
      </c>
      <c r="K1034" s="74">
        <f t="shared" si="58"/>
        <v>-1</v>
      </c>
      <c r="L1034" s="74">
        <f t="shared" si="59"/>
        <v>0</v>
      </c>
    </row>
    <row r="1035" spans="1:12" x14ac:dyDescent="0.2">
      <c r="A1035" s="116" t="s">
        <v>1840</v>
      </c>
      <c r="B1035" s="59" t="s">
        <v>14</v>
      </c>
      <c r="C1035" s="59" t="s">
        <v>875</v>
      </c>
      <c r="D1035" s="116" t="s">
        <v>812</v>
      </c>
      <c r="E1035" s="116" t="s">
        <v>998</v>
      </c>
      <c r="F1035" s="117"/>
      <c r="G1035" s="117">
        <v>5.7490460399999996</v>
      </c>
      <c r="H1035" s="74">
        <f t="shared" si="57"/>
        <v>-1</v>
      </c>
      <c r="I1035" s="117">
        <v>0</v>
      </c>
      <c r="J1035" s="117">
        <v>14.713682439999999</v>
      </c>
      <c r="K1035" s="74">
        <f t="shared" si="58"/>
        <v>-1</v>
      </c>
      <c r="L1035" s="74" t="str">
        <f t="shared" si="59"/>
        <v/>
      </c>
    </row>
    <row r="1036" spans="1:12" x14ac:dyDescent="0.2">
      <c r="A1036" s="116" t="s">
        <v>2920</v>
      </c>
      <c r="B1036" s="59" t="s">
        <v>2921</v>
      </c>
      <c r="C1036" s="59" t="s">
        <v>650</v>
      </c>
      <c r="D1036" s="116" t="s">
        <v>210</v>
      </c>
      <c r="E1036" s="116" t="s">
        <v>998</v>
      </c>
      <c r="F1036" s="117">
        <v>0</v>
      </c>
      <c r="G1036" s="117">
        <f>VLOOKUP(B1036, 'XTF Exchange Traded Funds'!$B$7:$G$1060, 6, FALSE)</f>
        <v>1.01845904</v>
      </c>
      <c r="H1036" s="74">
        <f t="shared" si="57"/>
        <v>-1</v>
      </c>
      <c r="I1036" s="117">
        <v>0</v>
      </c>
      <c r="J1036" s="117">
        <v>8.5619302400000006</v>
      </c>
      <c r="K1036" s="74">
        <f t="shared" si="58"/>
        <v>-1</v>
      </c>
      <c r="L1036" s="74" t="str">
        <f t="shared" si="59"/>
        <v/>
      </c>
    </row>
    <row r="1037" spans="1:12" x14ac:dyDescent="0.2">
      <c r="A1037" s="116" t="s">
        <v>2950</v>
      </c>
      <c r="B1037" s="59" t="s">
        <v>2951</v>
      </c>
      <c r="C1037" s="59" t="s">
        <v>951</v>
      </c>
      <c r="D1037" s="116" t="s">
        <v>211</v>
      </c>
      <c r="E1037" s="116" t="s">
        <v>212</v>
      </c>
      <c r="F1037" s="117">
        <v>0</v>
      </c>
      <c r="G1037" s="117">
        <f>VLOOKUP(B1037, 'XTF Exchange Traded Funds'!$B$7:$G$1060, 6, FALSE)</f>
        <v>4.6706162712338198E-2</v>
      </c>
      <c r="H1037" s="74">
        <f t="shared" si="57"/>
        <v>-1</v>
      </c>
      <c r="I1037" s="117">
        <v>0</v>
      </c>
      <c r="J1037" s="117">
        <v>7.3233249186444995</v>
      </c>
      <c r="K1037" s="74">
        <f t="shared" si="58"/>
        <v>-1</v>
      </c>
      <c r="L1037" s="74" t="str">
        <f t="shared" si="59"/>
        <v/>
      </c>
    </row>
    <row r="1038" spans="1:12" x14ac:dyDescent="0.2">
      <c r="A1038" s="59" t="s">
        <v>2361</v>
      </c>
      <c r="B1038" s="59" t="s">
        <v>2362</v>
      </c>
      <c r="C1038" s="59" t="s">
        <v>872</v>
      </c>
      <c r="D1038" s="116" t="s">
        <v>210</v>
      </c>
      <c r="E1038" s="116" t="s">
        <v>998</v>
      </c>
      <c r="F1038" s="117">
        <v>0</v>
      </c>
      <c r="G1038" s="117">
        <f>VLOOKUP(B1038, 'XTF Exchange Traded Funds'!$B$7:$G$1060, 6, FALSE)</f>
        <v>2.6519999999999998E-2</v>
      </c>
      <c r="H1038" s="74">
        <f t="shared" si="57"/>
        <v>-1</v>
      </c>
      <c r="I1038" s="117">
        <v>0</v>
      </c>
      <c r="J1038" s="117">
        <v>1.1274329999999999</v>
      </c>
      <c r="K1038" s="74">
        <f t="shared" si="58"/>
        <v>-1</v>
      </c>
      <c r="L1038" s="74" t="str">
        <f t="shared" si="59"/>
        <v/>
      </c>
    </row>
    <row r="1039" spans="1:12" x14ac:dyDescent="0.2">
      <c r="A1039" s="116" t="s">
        <v>2346</v>
      </c>
      <c r="B1039" s="59" t="s">
        <v>1323</v>
      </c>
      <c r="C1039" s="59" t="s">
        <v>650</v>
      </c>
      <c r="D1039" s="116" t="s">
        <v>210</v>
      </c>
      <c r="E1039" s="116" t="s">
        <v>998</v>
      </c>
      <c r="F1039" s="117">
        <v>0</v>
      </c>
      <c r="G1039" s="117">
        <f>VLOOKUP(B1039, 'XTF Exchange Traded Funds'!$B$7:$G$1060, 6, FALSE)</f>
        <v>0.14468364</v>
      </c>
      <c r="H1039" s="74">
        <f t="shared" si="57"/>
        <v>-1</v>
      </c>
      <c r="I1039" s="117">
        <v>0</v>
      </c>
      <c r="J1039" s="117">
        <v>0.39960805999999999</v>
      </c>
      <c r="K1039" s="74">
        <f t="shared" si="58"/>
        <v>-1</v>
      </c>
      <c r="L1039" s="74" t="str">
        <f t="shared" si="59"/>
        <v/>
      </c>
    </row>
    <row r="1040" spans="1:12" x14ac:dyDescent="0.2">
      <c r="A1040" s="116" t="s">
        <v>2723</v>
      </c>
      <c r="B1040" s="59" t="s">
        <v>1906</v>
      </c>
      <c r="C1040" s="59" t="s">
        <v>1897</v>
      </c>
      <c r="D1040" s="116" t="s">
        <v>210</v>
      </c>
      <c r="E1040" s="116" t="s">
        <v>212</v>
      </c>
      <c r="F1040" s="117">
        <v>0</v>
      </c>
      <c r="G1040" s="117">
        <f>VLOOKUP(B1040, 'XTF Exchange Traded Funds'!$B$7:$G$1060, 6, FALSE)</f>
        <v>0.1183322</v>
      </c>
      <c r="H1040" s="74">
        <f t="shared" si="57"/>
        <v>-1</v>
      </c>
      <c r="I1040" s="117">
        <v>0</v>
      </c>
      <c r="J1040" s="117">
        <v>0.11833219</v>
      </c>
      <c r="K1040" s="74">
        <f t="shared" si="58"/>
        <v>-1</v>
      </c>
      <c r="L1040" s="74" t="str">
        <f t="shared" si="59"/>
        <v/>
      </c>
    </row>
    <row r="1041" spans="1:12" x14ac:dyDescent="0.2">
      <c r="A1041" s="116" t="s">
        <v>3240</v>
      </c>
      <c r="B1041" s="59" t="s">
        <v>3247</v>
      </c>
      <c r="C1041" s="59" t="s">
        <v>650</v>
      </c>
      <c r="D1041" s="116" t="s">
        <v>211</v>
      </c>
      <c r="E1041" s="116" t="s">
        <v>998</v>
      </c>
      <c r="F1041" s="117">
        <v>0</v>
      </c>
      <c r="G1041" s="117">
        <f>VLOOKUP(B1041, 'XTF Exchange Traded Funds'!$B$7:$G$1060, 6, FALSE)</f>
        <v>8.5599999999999999E-3</v>
      </c>
      <c r="H1041" s="74">
        <f t="shared" si="57"/>
        <v>-1</v>
      </c>
      <c r="I1041" s="117">
        <v>0</v>
      </c>
      <c r="J1041" s="117">
        <v>8.5599999999999999E-3</v>
      </c>
      <c r="K1041" s="74">
        <f t="shared" si="58"/>
        <v>-1</v>
      </c>
      <c r="L1041" s="74" t="str">
        <f t="shared" si="59"/>
        <v/>
      </c>
    </row>
    <row r="1042" spans="1:12" x14ac:dyDescent="0.2">
      <c r="A1042" s="116" t="s">
        <v>1693</v>
      </c>
      <c r="B1042" s="116" t="s">
        <v>1450</v>
      </c>
      <c r="C1042" s="116" t="s">
        <v>650</v>
      </c>
      <c r="D1042" s="116" t="s">
        <v>210</v>
      </c>
      <c r="E1042" s="116" t="s">
        <v>212</v>
      </c>
      <c r="F1042" s="117">
        <v>0</v>
      </c>
      <c r="G1042" s="117">
        <f>VLOOKUP(B1042, 'XTF Exchange Traded Funds'!$B$7:$G$1060, 6, FALSE)</f>
        <v>3.1244299999999997E-3</v>
      </c>
      <c r="H1042" s="74">
        <f t="shared" si="57"/>
        <v>-1</v>
      </c>
      <c r="I1042" s="117">
        <v>0</v>
      </c>
      <c r="J1042" s="117">
        <v>3.1244299999999997E-3</v>
      </c>
      <c r="K1042" s="74">
        <f t="shared" si="58"/>
        <v>-1</v>
      </c>
      <c r="L1042" s="74" t="str">
        <f t="shared" si="59"/>
        <v/>
      </c>
    </row>
    <row r="1043" spans="1:12" x14ac:dyDescent="0.2">
      <c r="A1043" s="116" t="s">
        <v>1682</v>
      </c>
      <c r="B1043" s="116" t="s">
        <v>1451</v>
      </c>
      <c r="C1043" s="116" t="s">
        <v>650</v>
      </c>
      <c r="D1043" s="116" t="s">
        <v>210</v>
      </c>
      <c r="E1043" s="116" t="s">
        <v>998</v>
      </c>
      <c r="F1043" s="117">
        <v>0</v>
      </c>
      <c r="G1043" s="117">
        <f>VLOOKUP(B1043, 'XTF Exchange Traded Funds'!$B$7:$G$1060, 6, FALSE)</f>
        <v>9.7391999999999997E-4</v>
      </c>
      <c r="H1043" s="74">
        <f t="shared" si="57"/>
        <v>-1</v>
      </c>
      <c r="I1043" s="117">
        <v>0</v>
      </c>
      <c r="J1043" s="117">
        <v>0</v>
      </c>
      <c r="K1043" s="74" t="str">
        <f t="shared" ref="K1043:K1061" si="60">IF(ISERROR(I1043/J1043-1),"",IF((I1043/J1043-1)&gt;10000%,"",I1043/J1043-1))</f>
        <v/>
      </c>
      <c r="L1043" s="74" t="str">
        <f t="shared" si="59"/>
        <v/>
      </c>
    </row>
    <row r="1044" spans="1:12" x14ac:dyDescent="0.2">
      <c r="A1044" s="116" t="s">
        <v>2343</v>
      </c>
      <c r="B1044" s="59" t="s">
        <v>505</v>
      </c>
      <c r="C1044" s="59" t="s">
        <v>951</v>
      </c>
      <c r="D1044" s="116" t="s">
        <v>210</v>
      </c>
      <c r="E1044" s="116" t="s">
        <v>998</v>
      </c>
      <c r="F1044" s="117">
        <v>0</v>
      </c>
      <c r="G1044" s="117">
        <f>VLOOKUP(B1044, 'XTF Exchange Traded Funds'!$B$7:$G$1060, 6, FALSE)</f>
        <v>0</v>
      </c>
      <c r="H1044" s="74" t="str">
        <f t="shared" si="57"/>
        <v/>
      </c>
      <c r="I1044" s="117">
        <v>0</v>
      </c>
      <c r="J1044" s="117">
        <v>0</v>
      </c>
      <c r="K1044" s="74" t="str">
        <f t="shared" si="60"/>
        <v/>
      </c>
      <c r="L1044" s="74" t="str">
        <f t="shared" si="59"/>
        <v/>
      </c>
    </row>
    <row r="1045" spans="1:12" x14ac:dyDescent="0.2">
      <c r="A1045" s="116" t="s">
        <v>2736</v>
      </c>
      <c r="B1045" s="59" t="s">
        <v>2183</v>
      </c>
      <c r="C1045" s="59" t="s">
        <v>1897</v>
      </c>
      <c r="D1045" s="116" t="s">
        <v>210</v>
      </c>
      <c r="E1045" s="116" t="s">
        <v>998</v>
      </c>
      <c r="F1045" s="117">
        <v>0</v>
      </c>
      <c r="G1045" s="117">
        <f>VLOOKUP(B1045, 'XTF Exchange Traded Funds'!$B$7:$G$1060, 6, FALSE)</f>
        <v>0</v>
      </c>
      <c r="H1045" s="74" t="str">
        <f t="shared" si="57"/>
        <v/>
      </c>
      <c r="I1045" s="117">
        <v>0</v>
      </c>
      <c r="J1045" s="117">
        <v>0</v>
      </c>
      <c r="K1045" s="74" t="str">
        <f t="shared" si="60"/>
        <v/>
      </c>
      <c r="L1045" s="74" t="str">
        <f t="shared" si="59"/>
        <v/>
      </c>
    </row>
    <row r="1046" spans="1:12" x14ac:dyDescent="0.2">
      <c r="A1046" s="116" t="s">
        <v>2031</v>
      </c>
      <c r="B1046" s="59" t="s">
        <v>880</v>
      </c>
      <c r="C1046" s="59" t="s">
        <v>871</v>
      </c>
      <c r="D1046" s="116" t="s">
        <v>210</v>
      </c>
      <c r="E1046" s="116" t="s">
        <v>998</v>
      </c>
      <c r="F1046" s="117">
        <v>0</v>
      </c>
      <c r="G1046" s="117">
        <f>VLOOKUP(B1046, 'XTF Exchange Traded Funds'!$B$7:$G$1060, 6, FALSE)</f>
        <v>3.8378849999999999E-2</v>
      </c>
      <c r="H1046" s="74">
        <f t="shared" si="57"/>
        <v>-1</v>
      </c>
      <c r="I1046" s="117">
        <v>0</v>
      </c>
      <c r="J1046" s="117">
        <v>0</v>
      </c>
      <c r="K1046" s="74" t="str">
        <f t="shared" si="60"/>
        <v/>
      </c>
      <c r="L1046" s="74" t="str">
        <f t="shared" si="59"/>
        <v/>
      </c>
    </row>
    <row r="1047" spans="1:12" x14ac:dyDescent="0.2">
      <c r="A1047" s="116" t="s">
        <v>2341</v>
      </c>
      <c r="B1047" s="59" t="s">
        <v>803</v>
      </c>
      <c r="C1047" s="59" t="s">
        <v>951</v>
      </c>
      <c r="D1047" s="116" t="s">
        <v>210</v>
      </c>
      <c r="E1047" s="116" t="s">
        <v>998</v>
      </c>
      <c r="F1047" s="117">
        <v>0</v>
      </c>
      <c r="G1047" s="117">
        <f>VLOOKUP(B1047, 'XTF Exchange Traded Funds'!$B$7:$G$1060, 6, FALSE)</f>
        <v>1.4956007568590399E-2</v>
      </c>
      <c r="H1047" s="74">
        <f t="shared" si="57"/>
        <v>-1</v>
      </c>
      <c r="I1047" s="117">
        <v>0</v>
      </c>
      <c r="J1047" s="117">
        <v>0</v>
      </c>
      <c r="K1047" s="74" t="str">
        <f t="shared" si="60"/>
        <v/>
      </c>
      <c r="L1047" s="74" t="str">
        <f t="shared" si="59"/>
        <v/>
      </c>
    </row>
    <row r="1048" spans="1:12" x14ac:dyDescent="0.2">
      <c r="A1048" s="116" t="s">
        <v>2365</v>
      </c>
      <c r="B1048" s="59" t="s">
        <v>944</v>
      </c>
      <c r="C1048" s="59" t="s">
        <v>870</v>
      </c>
      <c r="D1048" s="116" t="s">
        <v>210</v>
      </c>
      <c r="E1048" s="116" t="s">
        <v>998</v>
      </c>
      <c r="F1048" s="117">
        <v>0</v>
      </c>
      <c r="G1048" s="117">
        <f>VLOOKUP(B1048, 'XTF Exchange Traded Funds'!$B$7:$G$1060, 6, FALSE)</f>
        <v>9.3840556537344005E-3</v>
      </c>
      <c r="H1048" s="74">
        <f t="shared" si="57"/>
        <v>-1</v>
      </c>
      <c r="I1048" s="117">
        <v>0</v>
      </c>
      <c r="J1048" s="117">
        <v>0</v>
      </c>
      <c r="K1048" s="74" t="str">
        <f t="shared" si="60"/>
        <v/>
      </c>
      <c r="L1048" s="74" t="str">
        <f t="shared" si="59"/>
        <v/>
      </c>
    </row>
    <row r="1049" spans="1:12" x14ac:dyDescent="0.2">
      <c r="A1049" s="116" t="s">
        <v>2294</v>
      </c>
      <c r="B1049" s="59" t="s">
        <v>1322</v>
      </c>
      <c r="C1049" s="59" t="s">
        <v>872</v>
      </c>
      <c r="D1049" s="116" t="s">
        <v>210</v>
      </c>
      <c r="E1049" s="116" t="s">
        <v>998</v>
      </c>
      <c r="F1049" s="117">
        <v>0</v>
      </c>
      <c r="G1049" s="117">
        <f>VLOOKUP(B1049, 'XTF Exchange Traded Funds'!$B$7:$G$1060, 6, FALSE)</f>
        <v>0</v>
      </c>
      <c r="H1049" s="74" t="str">
        <f t="shared" ref="H1049:H1061" si="61">IF(ISERROR(F1049/G1049-1),"",IF((F1049/G1049-1)&gt;10000%,"",F1049/G1049-1))</f>
        <v/>
      </c>
      <c r="I1049" s="117">
        <v>0</v>
      </c>
      <c r="J1049" s="117">
        <v>0</v>
      </c>
      <c r="K1049" s="74" t="str">
        <f t="shared" si="60"/>
        <v/>
      </c>
      <c r="L1049" s="74" t="str">
        <f t="shared" si="59"/>
        <v/>
      </c>
    </row>
    <row r="1050" spans="1:12" x14ac:dyDescent="0.2">
      <c r="A1050" s="116" t="s">
        <v>1830</v>
      </c>
      <c r="B1050" s="59" t="s">
        <v>4</v>
      </c>
      <c r="C1050" s="59" t="s">
        <v>875</v>
      </c>
      <c r="D1050" s="116" t="s">
        <v>211</v>
      </c>
      <c r="E1050" s="116" t="s">
        <v>998</v>
      </c>
      <c r="F1050" s="117">
        <v>0</v>
      </c>
      <c r="G1050" s="117">
        <f>VLOOKUP(B1050, 'XTF Exchange Traded Funds'!$B$7:$G$1060, 6, FALSE)</f>
        <v>0</v>
      </c>
      <c r="H1050" s="74" t="str">
        <f t="shared" si="61"/>
        <v/>
      </c>
      <c r="I1050" s="117">
        <v>0</v>
      </c>
      <c r="J1050" s="117">
        <v>0</v>
      </c>
      <c r="K1050" s="74" t="str">
        <f t="shared" si="60"/>
        <v/>
      </c>
      <c r="L1050" s="74" t="str">
        <f t="shared" si="59"/>
        <v/>
      </c>
    </row>
    <row r="1051" spans="1:12" x14ac:dyDescent="0.2">
      <c r="A1051" s="116" t="s">
        <v>2347</v>
      </c>
      <c r="B1051" s="59" t="s">
        <v>2021</v>
      </c>
      <c r="C1051" s="59" t="s">
        <v>1897</v>
      </c>
      <c r="D1051" s="116" t="s">
        <v>210</v>
      </c>
      <c r="E1051" s="116" t="s">
        <v>998</v>
      </c>
      <c r="F1051" s="117">
        <v>0</v>
      </c>
      <c r="G1051" s="117">
        <f>VLOOKUP(B1051, 'XTF Exchange Traded Funds'!$B$7:$G$1060, 6, FALSE)</f>
        <v>0</v>
      </c>
      <c r="H1051" s="74" t="str">
        <f t="shared" si="61"/>
        <v/>
      </c>
      <c r="I1051" s="117">
        <v>0</v>
      </c>
      <c r="J1051" s="117">
        <v>0</v>
      </c>
      <c r="K1051" s="74" t="str">
        <f t="shared" si="60"/>
        <v/>
      </c>
      <c r="L1051" s="74" t="str">
        <f t="shared" si="59"/>
        <v/>
      </c>
    </row>
    <row r="1052" spans="1:12" x14ac:dyDescent="0.2">
      <c r="A1052" s="116" t="s">
        <v>2322</v>
      </c>
      <c r="B1052" s="59" t="s">
        <v>1555</v>
      </c>
      <c r="C1052" s="59" t="s">
        <v>951</v>
      </c>
      <c r="D1052" s="116" t="s">
        <v>210</v>
      </c>
      <c r="E1052" s="116" t="s">
        <v>998</v>
      </c>
      <c r="F1052" s="117">
        <v>0</v>
      </c>
      <c r="G1052" s="117">
        <f>VLOOKUP(B1052, 'XTF Exchange Traded Funds'!$B$7:$G$1060, 6, FALSE)</f>
        <v>0</v>
      </c>
      <c r="H1052" s="74" t="str">
        <f t="shared" si="61"/>
        <v/>
      </c>
      <c r="I1052" s="117">
        <v>0</v>
      </c>
      <c r="J1052" s="117">
        <v>0</v>
      </c>
      <c r="K1052" s="74" t="str">
        <f t="shared" si="60"/>
        <v/>
      </c>
      <c r="L1052" s="74" t="str">
        <f t="shared" si="59"/>
        <v/>
      </c>
    </row>
    <row r="1053" spans="1:12" x14ac:dyDescent="0.2">
      <c r="A1053" s="116" t="s">
        <v>2337</v>
      </c>
      <c r="B1053" s="59" t="s">
        <v>807</v>
      </c>
      <c r="C1053" s="59" t="s">
        <v>1861</v>
      </c>
      <c r="D1053" s="116" t="s">
        <v>211</v>
      </c>
      <c r="E1053" s="116" t="s">
        <v>212</v>
      </c>
      <c r="F1053" s="117">
        <v>0</v>
      </c>
      <c r="G1053" s="117">
        <f>VLOOKUP(B1053, 'XTF Exchange Traded Funds'!$B$7:$G$1060, 6, FALSE)</f>
        <v>0</v>
      </c>
      <c r="H1053" s="74" t="str">
        <f t="shared" si="61"/>
        <v/>
      </c>
      <c r="I1053" s="117">
        <v>0</v>
      </c>
      <c r="J1053" s="117">
        <v>0</v>
      </c>
      <c r="K1053" s="74" t="str">
        <f t="shared" si="60"/>
        <v/>
      </c>
      <c r="L1053" s="74" t="str">
        <f t="shared" si="59"/>
        <v/>
      </c>
    </row>
    <row r="1054" spans="1:12" x14ac:dyDescent="0.2">
      <c r="A1054" s="116" t="s">
        <v>2339</v>
      </c>
      <c r="B1054" s="59" t="s">
        <v>806</v>
      </c>
      <c r="C1054" s="59" t="s">
        <v>1861</v>
      </c>
      <c r="D1054" s="116" t="s">
        <v>211</v>
      </c>
      <c r="E1054" s="116" t="s">
        <v>212</v>
      </c>
      <c r="F1054" s="117">
        <v>0</v>
      </c>
      <c r="G1054" s="117">
        <f>VLOOKUP(B1054, 'XTF Exchange Traded Funds'!$B$7:$G$1060, 6, FALSE)</f>
        <v>0</v>
      </c>
      <c r="H1054" s="74" t="str">
        <f t="shared" si="61"/>
        <v/>
      </c>
      <c r="I1054" s="117">
        <v>0</v>
      </c>
      <c r="J1054" s="117">
        <v>0</v>
      </c>
      <c r="K1054" s="74" t="str">
        <f t="shared" si="60"/>
        <v/>
      </c>
      <c r="L1054" s="74" t="str">
        <f t="shared" si="59"/>
        <v/>
      </c>
    </row>
    <row r="1055" spans="1:12" x14ac:dyDescent="0.2">
      <c r="A1055" s="116" t="s">
        <v>3235</v>
      </c>
      <c r="B1055" s="59" t="s">
        <v>3242</v>
      </c>
      <c r="C1055" s="59" t="s">
        <v>951</v>
      </c>
      <c r="D1055" s="173" t="s">
        <v>210</v>
      </c>
      <c r="E1055" s="116" t="s">
        <v>998</v>
      </c>
      <c r="F1055" s="117">
        <v>0</v>
      </c>
      <c r="G1055" s="117">
        <f>VLOOKUP(B1055, 'XTF Exchange Traded Funds'!$B$7:$G$1060, 6, FALSE)</f>
        <v>0</v>
      </c>
      <c r="H1055" s="74" t="str">
        <f t="shared" si="61"/>
        <v/>
      </c>
      <c r="I1055" s="117">
        <v>0</v>
      </c>
      <c r="J1055" s="117">
        <v>0</v>
      </c>
      <c r="K1055" s="74" t="str">
        <f t="shared" si="60"/>
        <v/>
      </c>
      <c r="L1055" s="74" t="str">
        <f t="shared" si="59"/>
        <v/>
      </c>
    </row>
    <row r="1056" spans="1:12" x14ac:dyDescent="0.2">
      <c r="A1056" s="116" t="s">
        <v>2342</v>
      </c>
      <c r="B1056" s="59" t="s">
        <v>474</v>
      </c>
      <c r="C1056" s="59" t="s">
        <v>951</v>
      </c>
      <c r="D1056" s="173" t="s">
        <v>210</v>
      </c>
      <c r="E1056" s="116" t="s">
        <v>998</v>
      </c>
      <c r="F1056" s="117">
        <v>0</v>
      </c>
      <c r="G1056" s="117">
        <f>VLOOKUP(B1056, 'XTF Exchange Traded Funds'!$B$7:$G$1060, 6, FALSE)</f>
        <v>0</v>
      </c>
      <c r="H1056" s="74" t="str">
        <f t="shared" si="61"/>
        <v/>
      </c>
      <c r="I1056" s="117">
        <v>0</v>
      </c>
      <c r="J1056" s="117">
        <v>0</v>
      </c>
      <c r="K1056" s="74" t="str">
        <f t="shared" si="60"/>
        <v/>
      </c>
      <c r="L1056" s="74" t="str">
        <f t="shared" si="59"/>
        <v/>
      </c>
    </row>
    <row r="1057" spans="1:12" x14ac:dyDescent="0.2">
      <c r="A1057" s="116" t="s">
        <v>3268</v>
      </c>
      <c r="B1057" s="59" t="s">
        <v>3269</v>
      </c>
      <c r="C1057" s="59" t="s">
        <v>2986</v>
      </c>
      <c r="D1057" s="117" t="s">
        <v>812</v>
      </c>
      <c r="E1057" s="116" t="s">
        <v>212</v>
      </c>
      <c r="F1057" s="117">
        <v>6.7136600000000005E-2</v>
      </c>
      <c r="G1057" s="117"/>
      <c r="H1057" s="74" t="str">
        <f t="shared" si="61"/>
        <v/>
      </c>
      <c r="I1057" s="117">
        <v>0</v>
      </c>
      <c r="J1057" s="117"/>
      <c r="K1057" s="74" t="str">
        <f t="shared" si="60"/>
        <v/>
      </c>
      <c r="L1057" s="74">
        <f t="shared" si="59"/>
        <v>0</v>
      </c>
    </row>
    <row r="1058" spans="1:12" x14ac:dyDescent="0.2">
      <c r="A1058" s="116" t="s">
        <v>3270</v>
      </c>
      <c r="B1058" s="59" t="s">
        <v>3271</v>
      </c>
      <c r="C1058" s="59" t="s">
        <v>2986</v>
      </c>
      <c r="D1058" s="117" t="s">
        <v>211</v>
      </c>
      <c r="E1058" s="116" t="s">
        <v>212</v>
      </c>
      <c r="F1058" s="117">
        <v>4.7613999999999998E-3</v>
      </c>
      <c r="G1058" s="117"/>
      <c r="H1058" s="74" t="str">
        <f t="shared" si="61"/>
        <v/>
      </c>
      <c r="I1058" s="117">
        <v>0</v>
      </c>
      <c r="J1058" s="117"/>
      <c r="K1058" s="74" t="str">
        <f t="shared" si="60"/>
        <v/>
      </c>
      <c r="L1058" s="74">
        <f t="shared" si="59"/>
        <v>0</v>
      </c>
    </row>
    <row r="1059" spans="1:12" x14ac:dyDescent="0.2">
      <c r="A1059" s="116" t="s">
        <v>3272</v>
      </c>
      <c r="B1059" s="59" t="s">
        <v>3273</v>
      </c>
      <c r="C1059" s="59" t="s">
        <v>877</v>
      </c>
      <c r="D1059" s="117" t="s">
        <v>211</v>
      </c>
      <c r="E1059" s="116" t="s">
        <v>212</v>
      </c>
      <c r="F1059" s="117">
        <v>7.3059119999999991E-2</v>
      </c>
      <c r="G1059" s="117"/>
      <c r="H1059" s="74" t="str">
        <f t="shared" si="61"/>
        <v/>
      </c>
      <c r="I1059" s="117">
        <v>0</v>
      </c>
      <c r="J1059" s="117"/>
      <c r="K1059" s="74" t="str">
        <f t="shared" si="60"/>
        <v/>
      </c>
      <c r="L1059" s="74">
        <f t="shared" si="59"/>
        <v>0</v>
      </c>
    </row>
    <row r="1060" spans="1:12" ht="11.25" customHeight="1" x14ac:dyDescent="0.2">
      <c r="A1060" s="116" t="s">
        <v>3274</v>
      </c>
      <c r="B1060" s="59" t="s">
        <v>3275</v>
      </c>
      <c r="C1060" s="59" t="s">
        <v>3280</v>
      </c>
      <c r="D1060" s="117" t="s">
        <v>211</v>
      </c>
      <c r="E1060" s="116" t="s">
        <v>998</v>
      </c>
      <c r="F1060" s="117">
        <v>1.833E-3</v>
      </c>
      <c r="G1060" s="117"/>
      <c r="H1060" s="74" t="str">
        <f t="shared" si="61"/>
        <v/>
      </c>
      <c r="I1060" s="117">
        <v>0</v>
      </c>
      <c r="J1060" s="117"/>
      <c r="K1060" s="74" t="str">
        <f t="shared" si="60"/>
        <v/>
      </c>
      <c r="L1060" s="74">
        <f t="shared" si="59"/>
        <v>0</v>
      </c>
    </row>
    <row r="1061" spans="1:12" x14ac:dyDescent="0.2">
      <c r="A1061" s="116" t="s">
        <v>3276</v>
      </c>
      <c r="B1061" s="59" t="s">
        <v>3277</v>
      </c>
      <c r="C1061" s="59" t="s">
        <v>3280</v>
      </c>
      <c r="D1061" s="117" t="s">
        <v>211</v>
      </c>
      <c r="E1061" s="116" t="s">
        <v>998</v>
      </c>
      <c r="F1061" s="117">
        <v>7.1288000000000002E-3</v>
      </c>
      <c r="G1061" s="117"/>
      <c r="H1061" s="74" t="str">
        <f t="shared" si="61"/>
        <v/>
      </c>
      <c r="I1061" s="117">
        <v>0</v>
      </c>
      <c r="J1061" s="117"/>
      <c r="K1061" s="74" t="str">
        <f t="shared" si="60"/>
        <v/>
      </c>
      <c r="L1061" s="178">
        <f t="shared" si="59"/>
        <v>0</v>
      </c>
    </row>
    <row r="1062" spans="1:12" x14ac:dyDescent="0.2">
      <c r="A1062" s="61" t="s">
        <v>17</v>
      </c>
      <c r="B1062" s="62">
        <f>COUNTA(B7:B1061)</f>
        <v>1055</v>
      </c>
      <c r="C1062" s="62"/>
      <c r="D1062" s="62"/>
      <c r="E1062" s="62"/>
      <c r="F1062" s="131">
        <f>SUM(F7:F1061)</f>
        <v>14799.610129330718</v>
      </c>
      <c r="G1062" s="131">
        <f>SUM(G7:G1061)</f>
        <v>15275.57841693413</v>
      </c>
      <c r="H1062" s="72">
        <f>IF(ISERROR(F1062/G1062-1),"",((F1062/G1062-1)))</f>
        <v>-3.1158773475691404E-2</v>
      </c>
      <c r="I1062" s="131">
        <f>SUM(I7:I1054)</f>
        <v>45806.997765476655</v>
      </c>
      <c r="J1062" s="131">
        <f>SUM(J7:J1061)</f>
        <v>57390.195526375748</v>
      </c>
      <c r="K1062" s="72">
        <f>IF(ISERROR(I1062/J1062-1),"",((I1062/J1062-1)))</f>
        <v>-0.20183234531019523</v>
      </c>
    </row>
    <row r="1063" spans="1:12" x14ac:dyDescent="0.2">
      <c r="A1063" s="67"/>
      <c r="B1063" s="67"/>
      <c r="C1063" s="67"/>
      <c r="D1063" s="67"/>
      <c r="E1063" s="67"/>
      <c r="F1063" s="67"/>
      <c r="G1063" s="67"/>
      <c r="H1063" s="68"/>
    </row>
    <row r="1064" spans="1:12" x14ac:dyDescent="0.2">
      <c r="A1064" s="67"/>
      <c r="B1064" s="67"/>
      <c r="C1064" s="67"/>
      <c r="D1064" s="67"/>
      <c r="E1064" s="67"/>
      <c r="F1064" s="120"/>
      <c r="G1064" s="120"/>
      <c r="H1064" s="120"/>
    </row>
    <row r="1065" spans="1:12" ht="22.5" x14ac:dyDescent="0.2">
      <c r="A1065" s="56" t="s">
        <v>2122</v>
      </c>
      <c r="B1065" s="56" t="s">
        <v>98</v>
      </c>
      <c r="C1065" s="56" t="s">
        <v>2187</v>
      </c>
      <c r="D1065" s="56" t="s">
        <v>209</v>
      </c>
      <c r="E1065" s="100" t="s">
        <v>118</v>
      </c>
      <c r="F1065" s="56" t="s">
        <v>644</v>
      </c>
      <c r="G1065" s="56"/>
      <c r="H1065" s="56"/>
      <c r="I1065" s="187" t="s">
        <v>1981</v>
      </c>
      <c r="J1065" s="188"/>
      <c r="K1065" s="189"/>
      <c r="L1065" s="112"/>
    </row>
    <row r="1066" spans="1:12" ht="22.5" x14ac:dyDescent="0.2">
      <c r="A1066" s="103"/>
      <c r="B1066" s="103"/>
      <c r="C1066" s="103"/>
      <c r="D1066" s="103"/>
      <c r="E1066" s="57"/>
      <c r="F1066" s="104" t="s">
        <v>3281</v>
      </c>
      <c r="G1066" s="104" t="s">
        <v>3263</v>
      </c>
      <c r="H1066" s="58" t="s">
        <v>95</v>
      </c>
      <c r="I1066" s="104" t="s">
        <v>3281</v>
      </c>
      <c r="J1066" s="104" t="s">
        <v>3263</v>
      </c>
      <c r="K1066" s="58" t="s">
        <v>95</v>
      </c>
      <c r="L1066" s="156" t="s">
        <v>97</v>
      </c>
    </row>
    <row r="1067" spans="1:12" x14ac:dyDescent="0.2">
      <c r="A1067" s="102" t="s">
        <v>2348</v>
      </c>
      <c r="B1067" s="102" t="s">
        <v>1514</v>
      </c>
      <c r="C1067" s="102" t="s">
        <v>1321</v>
      </c>
      <c r="D1067" s="102"/>
      <c r="E1067" s="116" t="s">
        <v>212</v>
      </c>
      <c r="F1067" s="117">
        <v>14.191093780999999</v>
      </c>
      <c r="G1067" s="117">
        <v>16.506211252</v>
      </c>
      <c r="H1067" s="74">
        <f t="shared" ref="H1067:H1073" si="62">IF(ISERROR(F1067/G1067-1),"",IF((F1067/G1067-1)&gt;10000%,"",F1067/G1067-1))</f>
        <v>-0.1402573513482378</v>
      </c>
      <c r="I1067" s="117">
        <v>304.93194245999996</v>
      </c>
      <c r="J1067" s="117">
        <v>677.79672730999994</v>
      </c>
      <c r="K1067" s="74">
        <f t="shared" ref="K1067:K1082" si="63">IF(ISERROR(I1067/J1067-1),"",IF((I1067/J1067-1)&gt;10000%,"",I1067/J1067-1))</f>
        <v>-0.55011299085170262</v>
      </c>
      <c r="L1067" s="74">
        <f t="shared" ref="L1067:L1082" si="64">IF(ISERROR(I1067/F1067),"",IF(I1067/F1067&gt;10000%,"",I1067/F1067))</f>
        <v>21.487557419165501</v>
      </c>
    </row>
    <row r="1068" spans="1:12" x14ac:dyDescent="0.2">
      <c r="A1068" s="59" t="s">
        <v>2186</v>
      </c>
      <c r="B1068" s="59" t="s">
        <v>805</v>
      </c>
      <c r="C1068" s="102" t="s">
        <v>872</v>
      </c>
      <c r="D1068" s="59"/>
      <c r="E1068" s="116" t="s">
        <v>998</v>
      </c>
      <c r="F1068" s="117">
        <v>7.9736320999999997</v>
      </c>
      <c r="G1068" s="117">
        <v>6.6254259800000002</v>
      </c>
      <c r="H1068" s="74">
        <f t="shared" si="62"/>
        <v>0.20348972640699547</v>
      </c>
      <c r="I1068" s="117">
        <v>107.40098123999999</v>
      </c>
      <c r="J1068" s="117">
        <v>273.32420901</v>
      </c>
      <c r="K1068" s="74">
        <f t="shared" si="63"/>
        <v>-0.60705646371752398</v>
      </c>
      <c r="L1068" s="74">
        <f t="shared" si="64"/>
        <v>13.469518018018412</v>
      </c>
    </row>
    <row r="1069" spans="1:12" x14ac:dyDescent="0.2">
      <c r="A1069" s="59" t="s">
        <v>2128</v>
      </c>
      <c r="B1069" s="59" t="s">
        <v>2129</v>
      </c>
      <c r="C1069" s="102" t="s">
        <v>1321</v>
      </c>
      <c r="D1069" s="59"/>
      <c r="E1069" s="116" t="s">
        <v>212</v>
      </c>
      <c r="F1069" s="117">
        <v>9.6424365500000011</v>
      </c>
      <c r="G1069" s="117">
        <v>3.9596443900000002</v>
      </c>
      <c r="H1069" s="74">
        <f t="shared" si="62"/>
        <v>1.4351774049083232</v>
      </c>
      <c r="I1069" s="117">
        <v>96.750264849999994</v>
      </c>
      <c r="J1069" s="117">
        <v>25.947063280000002</v>
      </c>
      <c r="K1069" s="74">
        <f t="shared" si="63"/>
        <v>2.7287558829278034</v>
      </c>
      <c r="L1069" s="74">
        <f t="shared" si="64"/>
        <v>10.033798443817604</v>
      </c>
    </row>
    <row r="1070" spans="1:12" x14ac:dyDescent="0.2">
      <c r="A1070" s="59" t="s">
        <v>2423</v>
      </c>
      <c r="B1070" s="59" t="s">
        <v>1559</v>
      </c>
      <c r="C1070" s="102" t="s">
        <v>2018</v>
      </c>
      <c r="D1070" s="59"/>
      <c r="E1070" s="116" t="s">
        <v>998</v>
      </c>
      <c r="F1070" s="117">
        <v>3.8147889999999997E-2</v>
      </c>
      <c r="G1070" s="117">
        <v>5.2575699999999996E-2</v>
      </c>
      <c r="H1070" s="74">
        <f t="shared" si="62"/>
        <v>-0.27441974143948633</v>
      </c>
      <c r="I1070" s="117">
        <v>10.642303400000001</v>
      </c>
      <c r="J1070" s="117">
        <v>1.5902860700000001</v>
      </c>
      <c r="K1070" s="74">
        <f t="shared" si="63"/>
        <v>5.6920685534269948</v>
      </c>
      <c r="L1070" s="74" t="str">
        <f t="shared" si="64"/>
        <v/>
      </c>
    </row>
    <row r="1071" spans="1:12" x14ac:dyDescent="0.2">
      <c r="A1071" s="116" t="s">
        <v>2860</v>
      </c>
      <c r="B1071" s="59" t="s">
        <v>2861</v>
      </c>
      <c r="C1071" s="102" t="s">
        <v>1321</v>
      </c>
      <c r="D1071" s="116"/>
      <c r="E1071" s="116" t="s">
        <v>212</v>
      </c>
      <c r="F1071" s="117">
        <v>1.7472441599999999</v>
      </c>
      <c r="G1071" s="117">
        <v>1.7361577699999999</v>
      </c>
      <c r="H1071" s="74">
        <f t="shared" si="62"/>
        <v>6.3855890239745694E-3</v>
      </c>
      <c r="I1071" s="117">
        <v>6.2831987900000001</v>
      </c>
      <c r="J1071" s="117">
        <v>8.8435414199999993</v>
      </c>
      <c r="K1071" s="74">
        <f t="shared" si="63"/>
        <v>-0.289515535508172</v>
      </c>
      <c r="L1071" s="74">
        <f t="shared" si="64"/>
        <v>3.5960622641314197</v>
      </c>
    </row>
    <row r="1072" spans="1:12" x14ac:dyDescent="0.2">
      <c r="A1072" s="59" t="s">
        <v>2422</v>
      </c>
      <c r="B1072" s="59" t="s">
        <v>1558</v>
      </c>
      <c r="C1072" s="102" t="s">
        <v>2018</v>
      </c>
      <c r="D1072" s="59"/>
      <c r="E1072" s="116" t="s">
        <v>998</v>
      </c>
      <c r="F1072" s="117">
        <v>0.94436919999999991</v>
      </c>
      <c r="G1072" s="117">
        <v>4.8156539999999998E-2</v>
      </c>
      <c r="H1072" s="74">
        <f t="shared" si="62"/>
        <v>18.610403903602709</v>
      </c>
      <c r="I1072" s="117">
        <v>3.1807302400000004</v>
      </c>
      <c r="J1072" s="117">
        <v>12.1556248</v>
      </c>
      <c r="K1072" s="74">
        <f t="shared" si="63"/>
        <v>-0.73833264086927064</v>
      </c>
      <c r="L1072" s="74">
        <f t="shared" si="64"/>
        <v>3.3681003573602366</v>
      </c>
    </row>
    <row r="1073" spans="1:12" x14ac:dyDescent="0.2">
      <c r="A1073" s="59" t="s">
        <v>2420</v>
      </c>
      <c r="B1073" s="59" t="s">
        <v>1556</v>
      </c>
      <c r="C1073" s="102" t="s">
        <v>2018</v>
      </c>
      <c r="D1073" s="59"/>
      <c r="E1073" s="116" t="s">
        <v>998</v>
      </c>
      <c r="F1073" s="117">
        <v>2.7029349999999997E-2</v>
      </c>
      <c r="G1073" s="117">
        <v>1.47682E-2</v>
      </c>
      <c r="H1073" s="74">
        <f t="shared" si="62"/>
        <v>0.83023997508159408</v>
      </c>
      <c r="I1073" s="117">
        <v>2.7705343199999999</v>
      </c>
      <c r="J1073" s="117">
        <v>0</v>
      </c>
      <c r="K1073" s="74" t="str">
        <f t="shared" si="63"/>
        <v/>
      </c>
      <c r="L1073" s="74" t="str">
        <f t="shared" si="64"/>
        <v/>
      </c>
    </row>
    <row r="1074" spans="1:12" x14ac:dyDescent="0.2">
      <c r="A1074" s="59" t="s">
        <v>2348</v>
      </c>
      <c r="B1074" s="59" t="s">
        <v>3278</v>
      </c>
      <c r="C1074" s="102" t="s">
        <v>1321</v>
      </c>
      <c r="D1074" s="174"/>
      <c r="E1074" s="59" t="s">
        <v>998</v>
      </c>
      <c r="F1074" s="117">
        <v>2.0914040000000002E-2</v>
      </c>
      <c r="G1074" s="117"/>
      <c r="H1074" s="74"/>
      <c r="I1074" s="117">
        <v>2.0095999999999998</v>
      </c>
      <c r="J1074" s="117"/>
      <c r="K1074" s="74" t="str">
        <f t="shared" si="63"/>
        <v/>
      </c>
      <c r="L1074" s="74">
        <f t="shared" si="64"/>
        <v>96.088560603307613</v>
      </c>
    </row>
    <row r="1075" spans="1:12" x14ac:dyDescent="0.2">
      <c r="A1075" s="59" t="s">
        <v>2349</v>
      </c>
      <c r="B1075" s="59" t="s">
        <v>2005</v>
      </c>
      <c r="C1075" s="102" t="s">
        <v>951</v>
      </c>
      <c r="D1075" s="59"/>
      <c r="E1075" s="116" t="s">
        <v>998</v>
      </c>
      <c r="F1075" s="117">
        <v>0.76742283999999994</v>
      </c>
      <c r="G1075" s="117">
        <v>0.19797695000000001</v>
      </c>
      <c r="H1075" s="74">
        <f t="shared" ref="H1075:H1082" si="65">IF(ISERROR(F1075/G1075-1),"",IF((F1075/G1075-1)&gt;10000%,"",F1075/G1075-1))</f>
        <v>2.876324188245146</v>
      </c>
      <c r="I1075" s="117">
        <v>1.39300146</v>
      </c>
      <c r="J1075" s="117">
        <v>11.71093535</v>
      </c>
      <c r="K1075" s="74">
        <f t="shared" si="63"/>
        <v>-0.88105122107091127</v>
      </c>
      <c r="L1075" s="74">
        <f t="shared" si="64"/>
        <v>1.8151681021117383</v>
      </c>
    </row>
    <row r="1076" spans="1:12" x14ac:dyDescent="0.2">
      <c r="A1076" s="59" t="s">
        <v>1862</v>
      </c>
      <c r="B1076" s="59" t="s">
        <v>1894</v>
      </c>
      <c r="C1076" s="102" t="s">
        <v>1863</v>
      </c>
      <c r="D1076" s="59"/>
      <c r="E1076" s="116" t="s">
        <v>998</v>
      </c>
      <c r="F1076" s="117">
        <v>0.63001918999999995</v>
      </c>
      <c r="G1076" s="117">
        <v>0.90279815000000008</v>
      </c>
      <c r="H1076" s="74">
        <f t="shared" si="65"/>
        <v>-0.30214833736644242</v>
      </c>
      <c r="I1076" s="117">
        <v>0.15724964999999999</v>
      </c>
      <c r="J1076" s="117">
        <v>1.889348</v>
      </c>
      <c r="K1076" s="74">
        <f t="shared" si="63"/>
        <v>-0.91677041497913569</v>
      </c>
      <c r="L1076" s="74">
        <f t="shared" si="64"/>
        <v>0.2495950163041859</v>
      </c>
    </row>
    <row r="1077" spans="1:12" x14ac:dyDescent="0.2">
      <c r="A1077" s="59" t="s">
        <v>2988</v>
      </c>
      <c r="B1077" s="59" t="s">
        <v>2989</v>
      </c>
      <c r="C1077" s="102" t="s">
        <v>951</v>
      </c>
      <c r="D1077" s="59"/>
      <c r="E1077" s="116" t="s">
        <v>998</v>
      </c>
      <c r="F1077" s="117">
        <v>1.7874400000000002E-2</v>
      </c>
      <c r="G1077" s="117">
        <v>9.2289599999999996E-3</v>
      </c>
      <c r="H1077" s="74">
        <f t="shared" si="65"/>
        <v>0.93677294082973628</v>
      </c>
      <c r="I1077" s="117">
        <v>1.9212959999999998E-2</v>
      </c>
      <c r="J1077" s="117">
        <v>3.0180000000000002E-4</v>
      </c>
      <c r="K1077" s="74">
        <f t="shared" si="63"/>
        <v>62.661232604373744</v>
      </c>
      <c r="L1077" s="74">
        <f t="shared" si="64"/>
        <v>1.0748869892136237</v>
      </c>
    </row>
    <row r="1078" spans="1:12" x14ac:dyDescent="0.2">
      <c r="A1078" s="59" t="s">
        <v>2487</v>
      </c>
      <c r="B1078" s="59" t="s">
        <v>2488</v>
      </c>
      <c r="C1078" s="59" t="s">
        <v>872</v>
      </c>
      <c r="D1078" s="59"/>
      <c r="E1078" s="116" t="s">
        <v>998</v>
      </c>
      <c r="F1078" s="117">
        <v>0.18984901999999998</v>
      </c>
      <c r="G1078" s="117">
        <v>0.40659095000000001</v>
      </c>
      <c r="H1078" s="74">
        <f t="shared" si="65"/>
        <v>-0.53307121075862618</v>
      </c>
      <c r="I1078" s="117">
        <v>1.37857E-3</v>
      </c>
      <c r="J1078" s="117">
        <v>0.36066240000000005</v>
      </c>
      <c r="K1078" s="74">
        <f t="shared" si="63"/>
        <v>-0.99617767197245954</v>
      </c>
      <c r="L1078" s="74">
        <f t="shared" si="64"/>
        <v>7.261401718059962E-3</v>
      </c>
    </row>
    <row r="1079" spans="1:12" x14ac:dyDescent="0.2">
      <c r="A1079" s="116" t="s">
        <v>2685</v>
      </c>
      <c r="B1079" s="59" t="s">
        <v>2686</v>
      </c>
      <c r="C1079" s="59" t="s">
        <v>872</v>
      </c>
      <c r="D1079" s="116"/>
      <c r="E1079" s="116" t="s">
        <v>998</v>
      </c>
      <c r="F1079" s="117">
        <v>1.00476E-2</v>
      </c>
      <c r="G1079" s="117">
        <v>1.9942709999999999E-2</v>
      </c>
      <c r="H1079" s="74">
        <f t="shared" si="65"/>
        <v>-0.49617679843912887</v>
      </c>
      <c r="I1079" s="117">
        <v>0</v>
      </c>
      <c r="J1079" s="117">
        <v>1.00278E-2</v>
      </c>
      <c r="K1079" s="74">
        <f t="shared" si="63"/>
        <v>-1</v>
      </c>
      <c r="L1079" s="74">
        <f t="shared" si="64"/>
        <v>0</v>
      </c>
    </row>
    <row r="1080" spans="1:12" x14ac:dyDescent="0.2">
      <c r="A1080" s="59" t="s">
        <v>2683</v>
      </c>
      <c r="B1080" s="59" t="s">
        <v>2684</v>
      </c>
      <c r="C1080" s="102" t="s">
        <v>872</v>
      </c>
      <c r="D1080" s="59"/>
      <c r="E1080" s="116" t="s">
        <v>998</v>
      </c>
      <c r="F1080" s="117">
        <v>5.0792900000000002E-3</v>
      </c>
      <c r="G1080" s="117">
        <v>5.8376800000000005E-3</v>
      </c>
      <c r="H1080" s="74">
        <f t="shared" si="65"/>
        <v>-0.12991291060832388</v>
      </c>
      <c r="I1080" s="117">
        <v>0</v>
      </c>
      <c r="J1080" s="117">
        <v>5.8056999999999996E-3</v>
      </c>
      <c r="K1080" s="74">
        <f t="shared" si="63"/>
        <v>-1</v>
      </c>
      <c r="L1080" s="74">
        <f t="shared" si="64"/>
        <v>0</v>
      </c>
    </row>
    <row r="1081" spans="1:12" x14ac:dyDescent="0.2">
      <c r="A1081" s="116" t="s">
        <v>2421</v>
      </c>
      <c r="B1081" s="59" t="s">
        <v>1557</v>
      </c>
      <c r="C1081" s="59" t="s">
        <v>2018</v>
      </c>
      <c r="D1081" s="116"/>
      <c r="E1081" s="116" t="s">
        <v>998</v>
      </c>
      <c r="F1081" s="117">
        <v>0</v>
      </c>
      <c r="G1081" s="117">
        <v>1.2122999999999999E-3</v>
      </c>
      <c r="H1081" s="74">
        <f t="shared" si="65"/>
        <v>-1</v>
      </c>
      <c r="I1081" s="117">
        <v>0</v>
      </c>
      <c r="J1081" s="117">
        <v>0</v>
      </c>
      <c r="K1081" s="74" t="str">
        <f t="shared" si="63"/>
        <v/>
      </c>
      <c r="L1081" s="74" t="str">
        <f t="shared" si="64"/>
        <v/>
      </c>
    </row>
    <row r="1082" spans="1:12" x14ac:dyDescent="0.2">
      <c r="A1082" s="169" t="s">
        <v>2503</v>
      </c>
      <c r="B1082" s="169" t="s">
        <v>1729</v>
      </c>
      <c r="C1082" s="169" t="s">
        <v>876</v>
      </c>
      <c r="D1082" s="175"/>
      <c r="E1082" s="170" t="s">
        <v>998</v>
      </c>
      <c r="F1082" s="117">
        <v>8.8404099999999999E-3</v>
      </c>
      <c r="G1082" s="171">
        <v>1.013439E-2</v>
      </c>
      <c r="H1082" s="172">
        <f t="shared" si="65"/>
        <v>-0.12768208051989316</v>
      </c>
      <c r="I1082" s="117">
        <v>0</v>
      </c>
      <c r="J1082" s="171">
        <v>0</v>
      </c>
      <c r="K1082" s="74" t="str">
        <f t="shared" si="63"/>
        <v/>
      </c>
      <c r="L1082" s="178">
        <f t="shared" si="64"/>
        <v>0</v>
      </c>
    </row>
    <row r="1083" spans="1:12" x14ac:dyDescent="0.2">
      <c r="A1083" s="61" t="s">
        <v>17</v>
      </c>
      <c r="B1083" s="62">
        <f>COUNTA(B1067:B1082)</f>
        <v>16</v>
      </c>
      <c r="C1083" s="62"/>
      <c r="D1083" s="62"/>
      <c r="E1083" s="62"/>
      <c r="F1083" s="63">
        <f>SUM(F1067:F1082)</f>
        <v>36.213999820999987</v>
      </c>
      <c r="G1083" s="63">
        <f>SUM(G1067:G1082)</f>
        <v>30.496661921999994</v>
      </c>
      <c r="H1083" s="72">
        <f>IF(ISERROR(F1083/G1083-1),"",((F1083/G1083-1)))</f>
        <v>0.18747421975634526</v>
      </c>
      <c r="I1083" s="131">
        <f>SUM(I1067:I1081)</f>
        <v>535.54039794000005</v>
      </c>
      <c r="J1083" s="131">
        <f>SUM(J1067:J1081)</f>
        <v>1013.63453294</v>
      </c>
      <c r="K1083" s="72">
        <f>IF(ISERROR(I1083/J1083-1),"",((I1083/J1083-1)))</f>
        <v>-0.47166322719226039</v>
      </c>
    </row>
    <row r="1084" spans="1:12" x14ac:dyDescent="0.2">
      <c r="A1084" s="67"/>
      <c r="B1084" s="67"/>
      <c r="C1084" s="67"/>
      <c r="D1084" s="67"/>
      <c r="E1084" s="67"/>
      <c r="F1084" s="107"/>
      <c r="G1084" s="107"/>
      <c r="H1084" s="67"/>
      <c r="I1084" s="160"/>
    </row>
    <row r="1085" spans="1:12" x14ac:dyDescent="0.2">
      <c r="A1085" s="54" t="s">
        <v>279</v>
      </c>
      <c r="B1085" s="67"/>
      <c r="C1085" s="67"/>
      <c r="D1085" s="67"/>
      <c r="E1085" s="67"/>
      <c r="F1085" s="85"/>
      <c r="G1085" s="75"/>
      <c r="H1085" s="68"/>
    </row>
    <row r="1086" spans="1:12" ht="12.75" x14ac:dyDescent="0.2">
      <c r="A1086" s="67"/>
      <c r="B1086" s="67"/>
      <c r="C1086" s="67"/>
      <c r="D1086" s="67"/>
      <c r="E1086" s="67"/>
      <c r="F1086" s="76"/>
      <c r="G1086" s="76"/>
      <c r="H1086" s="68"/>
    </row>
    <row r="1087" spans="1:12" ht="12.75" x14ac:dyDescent="0.2">
      <c r="A1087" s="70" t="s">
        <v>63</v>
      </c>
      <c r="B1087" s="67"/>
      <c r="C1087" s="67"/>
      <c r="D1087" s="67"/>
      <c r="E1087" s="67"/>
      <c r="F1087" s="76"/>
      <c r="G1087" s="68"/>
      <c r="H1087" s="68"/>
    </row>
    <row r="1089" spans="6:6" x14ac:dyDescent="0.2">
      <c r="F1089" s="154"/>
    </row>
  </sheetData>
  <autoFilter ref="A6:L1083"/>
  <sortState ref="A1067:L1082">
    <sortCondition descending="1" ref="I1067:I1082"/>
  </sortState>
  <mergeCells count="2">
    <mergeCell ref="I5:K5"/>
    <mergeCell ref="I1065:K1065"/>
  </mergeCells>
  <conditionalFormatting sqref="E1067:E1075 F1049:F1053 D1055:D1061">
    <cfRule type="containsErrors" dxfId="15" priority="57">
      <formula>ISERROR(D1049)</formula>
    </cfRule>
  </conditionalFormatting>
  <conditionalFormatting sqref="E1076:E1077">
    <cfRule type="containsErrors" dxfId="14" priority="55">
      <formula>ISERROR(E1076)</formula>
    </cfRule>
  </conditionalFormatting>
  <conditionalFormatting sqref="D1078:E1079 D1081:E1081 E1082">
    <cfRule type="containsErrors" dxfId="13" priority="42">
      <formula>ISERROR(D1078)</formula>
    </cfRule>
  </conditionalFormatting>
  <conditionalFormatting sqref="F1067:F1082">
    <cfRule type="containsErrors" dxfId="12" priority="24">
      <formula>ISERROR(F1067)</formula>
    </cfRule>
  </conditionalFormatting>
  <conditionalFormatting sqref="E1080">
    <cfRule type="containsErrors" dxfId="11" priority="27">
      <formula>ISERROR(E1080)</formula>
    </cfRule>
  </conditionalFormatting>
  <conditionalFormatting sqref="D496">
    <cfRule type="containsErrors" dxfId="10" priority="17">
      <formula>ISERROR(D496)</formula>
    </cfRule>
  </conditionalFormatting>
  <conditionalFormatting sqref="D20:E20">
    <cfRule type="containsErrors" dxfId="9" priority="16">
      <formula>ISERROR(D20)</formula>
    </cfRule>
  </conditionalFormatting>
  <conditionalFormatting sqref="D1048:E1048">
    <cfRule type="containsErrors" dxfId="8" priority="15">
      <formula>ISERROR(D1048)</formula>
    </cfRule>
  </conditionalFormatting>
  <conditionalFormatting sqref="G7:G1048">
    <cfRule type="containsErrors" dxfId="7" priority="13">
      <formula>ISERROR(G7)</formula>
    </cfRule>
  </conditionalFormatting>
  <conditionalFormatting sqref="D21:E495 D7:E19 D497:E1047">
    <cfRule type="containsErrors" dxfId="6" priority="19">
      <formula>ISERROR(D7)</formula>
    </cfRule>
  </conditionalFormatting>
  <conditionalFormatting sqref="E496">
    <cfRule type="containsErrors" dxfId="5" priority="18">
      <formula>ISERROR(E496)</formula>
    </cfRule>
  </conditionalFormatting>
  <conditionalFormatting sqref="F7:F1048">
    <cfRule type="containsErrors" dxfId="4" priority="6">
      <formula>ISERROR(F7)</formula>
    </cfRule>
  </conditionalFormatting>
  <conditionalFormatting sqref="D1049:E1054 E1055:E1061">
    <cfRule type="containsErrors" dxfId="3" priority="5">
      <formula>ISERROR(D1049)</formula>
    </cfRule>
  </conditionalFormatting>
  <conditionalFormatting sqref="G1049:G1061">
    <cfRule type="containsErrors" dxfId="2" priority="4">
      <formula>ISERROR(G1049)</formula>
    </cfRule>
  </conditionalFormatting>
  <conditionalFormatting sqref="F1054:F1061">
    <cfRule type="containsErrors" dxfId="1" priority="2">
      <formula>ISERROR(F1054)</formula>
    </cfRule>
  </conditionalFormatting>
  <conditionalFormatting sqref="G1067:G1082">
    <cfRule type="containsErrors" dxfId="0" priority="1">
      <formula>ISERROR(G1067)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34"/>
  <sheetViews>
    <sheetView showGridLines="0" zoomScaleNormal="100" workbookViewId="0">
      <selection activeCell="B2" sqref="B2"/>
    </sheetView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4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7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4" width="10" style="88" bestFit="1" customWidth="1"/>
    <col min="15" max="16384" width="9.140625" style="88"/>
  </cols>
  <sheetData>
    <row r="1" spans="1:13" s="5" customFormat="1" ht="20.25" x14ac:dyDescent="0.2">
      <c r="A1" s="18" t="s">
        <v>1044</v>
      </c>
      <c r="B1" s="7"/>
      <c r="C1" s="154"/>
      <c r="D1" s="54"/>
      <c r="E1" s="54"/>
      <c r="F1" s="7"/>
      <c r="G1" s="7"/>
      <c r="I1" s="127"/>
      <c r="J1" s="54"/>
      <c r="K1" s="54"/>
      <c r="L1" s="54"/>
    </row>
    <row r="2" spans="1:13" s="5" customFormat="1" ht="15.75" customHeight="1" x14ac:dyDescent="0.2">
      <c r="A2" s="6" t="s">
        <v>3282</v>
      </c>
      <c r="B2" s="7"/>
      <c r="C2" s="87"/>
      <c r="D2" s="87"/>
      <c r="E2" s="87"/>
      <c r="F2" s="7"/>
      <c r="G2" s="7"/>
      <c r="I2" s="127"/>
      <c r="J2" s="87"/>
      <c r="K2" s="87"/>
      <c r="L2" s="87"/>
    </row>
    <row r="3" spans="1:13" s="5" customFormat="1" ht="12" x14ac:dyDescent="0.2">
      <c r="A3" s="7"/>
      <c r="B3" s="7"/>
      <c r="C3" s="154"/>
      <c r="D3" s="54"/>
      <c r="E3" s="54"/>
      <c r="F3" s="7"/>
      <c r="G3" s="7"/>
      <c r="I3" s="127"/>
      <c r="J3" s="54"/>
      <c r="K3" s="54"/>
      <c r="L3" s="54"/>
    </row>
    <row r="4" spans="1:13" s="5" customFormat="1" x14ac:dyDescent="0.2">
      <c r="C4" s="87"/>
      <c r="D4" s="87"/>
      <c r="E4" s="120"/>
      <c r="F4" s="124"/>
      <c r="G4" s="124"/>
      <c r="H4" s="124"/>
      <c r="I4" s="132"/>
      <c r="J4" s="120"/>
      <c r="K4" s="120"/>
      <c r="L4" s="120"/>
      <c r="M4" s="124"/>
    </row>
    <row r="5" spans="1:13" s="7" customFormat="1" ht="22.5" customHeight="1" x14ac:dyDescent="0.2">
      <c r="A5" s="147" t="s">
        <v>1045</v>
      </c>
      <c r="B5" s="148" t="s">
        <v>98</v>
      </c>
      <c r="C5" s="190" t="s">
        <v>644</v>
      </c>
      <c r="D5" s="191"/>
      <c r="E5" s="192"/>
      <c r="F5" s="149"/>
      <c r="G5" s="148" t="s">
        <v>277</v>
      </c>
      <c r="H5" s="150" t="s">
        <v>167</v>
      </c>
      <c r="I5" s="151"/>
      <c r="J5" s="190" t="s">
        <v>1983</v>
      </c>
      <c r="K5" s="193"/>
      <c r="L5" s="194"/>
      <c r="M5" s="152"/>
    </row>
    <row r="6" spans="1:13" s="45" customFormat="1" ht="22.5" x14ac:dyDescent="0.2">
      <c r="A6" s="113"/>
      <c r="B6" s="114"/>
      <c r="C6" s="155" t="s">
        <v>3281</v>
      </c>
      <c r="D6" s="155" t="s">
        <v>3263</v>
      </c>
      <c r="E6" s="79" t="s">
        <v>95</v>
      </c>
      <c r="F6" s="111" t="s">
        <v>96</v>
      </c>
      <c r="G6" s="111" t="s">
        <v>278</v>
      </c>
      <c r="H6" s="111" t="s">
        <v>891</v>
      </c>
      <c r="I6" s="128"/>
      <c r="J6" s="179" t="s">
        <v>3281</v>
      </c>
      <c r="K6" s="155" t="s">
        <v>3263</v>
      </c>
      <c r="L6" s="79" t="s">
        <v>95</v>
      </c>
      <c r="M6" s="115" t="s">
        <v>97</v>
      </c>
    </row>
    <row r="7" spans="1:13" ht="12.75" customHeight="1" x14ac:dyDescent="0.2">
      <c r="A7" s="46" t="s">
        <v>775</v>
      </c>
      <c r="B7" s="46" t="s">
        <v>647</v>
      </c>
      <c r="C7" s="73">
        <v>88.394183839999997</v>
      </c>
      <c r="D7" s="73">
        <v>89.96676629000001</v>
      </c>
      <c r="E7" s="74">
        <f t="shared" ref="E7:E70" si="0">IF(ISERROR(C7/D7-1),"",IF((C7/D7-1)&gt;10000%,"",C7/D7-1))</f>
        <v>-1.7479592908018149E-2</v>
      </c>
      <c r="F7" s="60">
        <f t="shared" ref="F7:F70" si="1">C7/$C$229</f>
        <v>0.25707777745805382</v>
      </c>
      <c r="G7" s="47">
        <v>2032.8283632800003</v>
      </c>
      <c r="H7" s="119">
        <v>7.1874736842105298</v>
      </c>
      <c r="I7" s="125"/>
      <c r="J7" s="73">
        <v>220.34321416</v>
      </c>
      <c r="K7" s="73">
        <v>225.227812</v>
      </c>
      <c r="L7" s="74">
        <f t="shared" ref="L7:L70" si="2">IF(ISERROR(J7/K7-1),"",IF((J7/K7-1)&gt;10000%,"",J7/K7-1))</f>
        <v>-2.1687365324136731E-2</v>
      </c>
      <c r="M7" s="60">
        <f t="shared" ref="M7:M70" si="3">IF(ISERROR(J7/C7),"",IF(J7/C7&gt;10000%,"",J7/C7))</f>
        <v>2.4927343020535999</v>
      </c>
    </row>
    <row r="8" spans="1:13" ht="12.75" customHeight="1" x14ac:dyDescent="0.2">
      <c r="A8" s="46" t="s">
        <v>1032</v>
      </c>
      <c r="B8" s="46" t="s">
        <v>614</v>
      </c>
      <c r="C8" s="73">
        <v>27.672397149999998</v>
      </c>
      <c r="D8" s="73">
        <v>20.210018210000001</v>
      </c>
      <c r="E8" s="74">
        <f t="shared" si="0"/>
        <v>0.36924157427565207</v>
      </c>
      <c r="F8" s="60">
        <f t="shared" si="1"/>
        <v>8.0479937109158364E-2</v>
      </c>
      <c r="G8" s="47">
        <v>555.29372702000001</v>
      </c>
      <c r="H8" s="119">
        <v>15.3703157894737</v>
      </c>
      <c r="I8" s="125"/>
      <c r="J8" s="73">
        <v>133.82460806999998</v>
      </c>
      <c r="K8" s="73">
        <v>181.738775</v>
      </c>
      <c r="L8" s="74">
        <f t="shared" si="2"/>
        <v>-0.26364306092632139</v>
      </c>
      <c r="M8" s="60">
        <f t="shared" si="3"/>
        <v>4.8360323590542276</v>
      </c>
    </row>
    <row r="9" spans="1:13" ht="12.75" customHeight="1" x14ac:dyDescent="0.2">
      <c r="A9" s="46" t="s">
        <v>1372</v>
      </c>
      <c r="B9" s="46" t="s">
        <v>668</v>
      </c>
      <c r="C9" s="73">
        <v>22.69605962</v>
      </c>
      <c r="D9" s="73">
        <v>37.970099359999999</v>
      </c>
      <c r="E9" s="74">
        <f t="shared" si="0"/>
        <v>-0.40226493997776047</v>
      </c>
      <c r="F9" s="60">
        <f t="shared" si="1"/>
        <v>6.6007199916300302E-2</v>
      </c>
      <c r="G9" s="47">
        <v>585.79158934999998</v>
      </c>
      <c r="H9" s="119">
        <v>16.810894736842101</v>
      </c>
      <c r="I9" s="125"/>
      <c r="J9" s="73">
        <v>16.62446349</v>
      </c>
      <c r="K9" s="73">
        <v>39.229291000000003</v>
      </c>
      <c r="L9" s="74">
        <f t="shared" si="2"/>
        <v>-0.57622319786508513</v>
      </c>
      <c r="M9" s="60">
        <f t="shared" si="3"/>
        <v>0.7324823677917357</v>
      </c>
    </row>
    <row r="10" spans="1:13" ht="12.75" customHeight="1" x14ac:dyDescent="0.2">
      <c r="A10" s="46" t="s">
        <v>1484</v>
      </c>
      <c r="B10" s="46" t="s">
        <v>1485</v>
      </c>
      <c r="C10" s="73">
        <v>20.406715590000001</v>
      </c>
      <c r="D10" s="73">
        <v>28.429834190000001</v>
      </c>
      <c r="E10" s="74">
        <f t="shared" si="0"/>
        <v>-0.282207716949052</v>
      </c>
      <c r="F10" s="60">
        <f t="shared" si="1"/>
        <v>5.9349075484329036E-2</v>
      </c>
      <c r="G10" s="47">
        <v>1673.8872844396301</v>
      </c>
      <c r="H10" s="119">
        <v>5.5744210526315801</v>
      </c>
      <c r="I10" s="125"/>
      <c r="J10" s="73">
        <v>16.502335389999999</v>
      </c>
      <c r="K10" s="73">
        <v>19.397922000000001</v>
      </c>
      <c r="L10" s="74">
        <f t="shared" si="2"/>
        <v>-0.14927303089475263</v>
      </c>
      <c r="M10" s="60">
        <f t="shared" si="3"/>
        <v>0.8086717981254522</v>
      </c>
    </row>
    <row r="11" spans="1:13" ht="12.75" customHeight="1" x14ac:dyDescent="0.2">
      <c r="A11" s="46" t="s">
        <v>1110</v>
      </c>
      <c r="B11" s="46" t="s">
        <v>667</v>
      </c>
      <c r="C11" s="73">
        <v>16.210628509999999</v>
      </c>
      <c r="D11" s="73">
        <v>36.659868270000004</v>
      </c>
      <c r="E11" s="74">
        <f t="shared" si="0"/>
        <v>-0.55780996291070428</v>
      </c>
      <c r="F11" s="60">
        <f t="shared" si="1"/>
        <v>4.7145549260257331E-2</v>
      </c>
      <c r="G11" s="47">
        <v>338.39876532</v>
      </c>
      <c r="H11" s="119">
        <v>12.3591578947368</v>
      </c>
      <c r="I11" s="125"/>
      <c r="J11" s="73">
        <v>5.2792588399999998</v>
      </c>
      <c r="K11" s="73">
        <v>3.098611</v>
      </c>
      <c r="L11" s="74">
        <f t="shared" si="2"/>
        <v>0.70375011255042974</v>
      </c>
      <c r="M11" s="60">
        <f t="shared" si="3"/>
        <v>0.32566651174217798</v>
      </c>
    </row>
    <row r="12" spans="1:13" ht="12.75" customHeight="1" x14ac:dyDescent="0.2">
      <c r="A12" s="46" t="s">
        <v>1036</v>
      </c>
      <c r="B12" s="46" t="s">
        <v>327</v>
      </c>
      <c r="C12" s="73">
        <v>14.08976704</v>
      </c>
      <c r="D12" s="73">
        <v>24.54969929</v>
      </c>
      <c r="E12" s="74">
        <f t="shared" si="0"/>
        <v>-0.42607170566283548</v>
      </c>
      <c r="F12" s="60">
        <f t="shared" si="1"/>
        <v>4.0977424511338095E-2</v>
      </c>
      <c r="G12" s="47">
        <v>369.7085389193</v>
      </c>
      <c r="H12" s="119">
        <v>7.0091052631578901</v>
      </c>
      <c r="I12" s="125"/>
      <c r="J12" s="73">
        <v>118.20597312000001</v>
      </c>
      <c r="K12" s="73">
        <v>72.738778999999994</v>
      </c>
      <c r="L12" s="74">
        <f t="shared" si="2"/>
        <v>0.6250750252489119</v>
      </c>
      <c r="M12" s="60">
        <f t="shared" si="3"/>
        <v>8.3894909535707995</v>
      </c>
    </row>
    <row r="13" spans="1:13" ht="12.75" customHeight="1" x14ac:dyDescent="0.2">
      <c r="A13" s="46" t="s">
        <v>1042</v>
      </c>
      <c r="B13" s="46" t="s">
        <v>125</v>
      </c>
      <c r="C13" s="73">
        <v>10.602909619999998</v>
      </c>
      <c r="D13" s="73">
        <v>7.8432848399999999</v>
      </c>
      <c r="E13" s="74">
        <f t="shared" si="0"/>
        <v>0.35184553873731272</v>
      </c>
      <c r="F13" s="60">
        <f t="shared" si="1"/>
        <v>3.0836558711058035E-2</v>
      </c>
      <c r="G13" s="47">
        <v>112.58184935</v>
      </c>
      <c r="H13" s="119">
        <v>42.589894736842098</v>
      </c>
      <c r="I13" s="125"/>
      <c r="J13" s="73">
        <v>12.88306371</v>
      </c>
      <c r="K13" s="73">
        <v>38.135637000000003</v>
      </c>
      <c r="L13" s="74">
        <f t="shared" si="2"/>
        <v>-0.6621778283131865</v>
      </c>
      <c r="M13" s="60">
        <f t="shared" si="3"/>
        <v>1.2150498468551505</v>
      </c>
    </row>
    <row r="14" spans="1:13" ht="12.75" customHeight="1" x14ac:dyDescent="0.2">
      <c r="A14" s="46" t="s">
        <v>1370</v>
      </c>
      <c r="B14" s="46" t="s">
        <v>665</v>
      </c>
      <c r="C14" s="73">
        <v>10.347423623999999</v>
      </c>
      <c r="D14" s="73">
        <v>12.222647915</v>
      </c>
      <c r="E14" s="74">
        <f t="shared" si="0"/>
        <v>-0.15342209838988075</v>
      </c>
      <c r="F14" s="60">
        <f t="shared" si="1"/>
        <v>3.0093525977793342E-2</v>
      </c>
      <c r="G14" s="47">
        <v>130.96418166000001</v>
      </c>
      <c r="H14" s="119">
        <v>43.253894736842099</v>
      </c>
      <c r="I14" s="125"/>
      <c r="J14" s="73">
        <v>1.9688266799999998</v>
      </c>
      <c r="K14" s="73">
        <v>1.8082</v>
      </c>
      <c r="L14" s="74">
        <f t="shared" si="2"/>
        <v>8.8832363676584425E-2</v>
      </c>
      <c r="M14" s="60">
        <f t="shared" si="3"/>
        <v>0.19027216353967263</v>
      </c>
    </row>
    <row r="15" spans="1:13" ht="12.75" customHeight="1" x14ac:dyDescent="0.2">
      <c r="A15" s="46" t="s">
        <v>777</v>
      </c>
      <c r="B15" s="46" t="s">
        <v>653</v>
      </c>
      <c r="C15" s="73">
        <v>8.3464123600000004</v>
      </c>
      <c r="D15" s="73">
        <v>5.6004652000000004</v>
      </c>
      <c r="E15" s="74">
        <f t="shared" si="0"/>
        <v>0.49030697664186884</v>
      </c>
      <c r="F15" s="60">
        <f t="shared" si="1"/>
        <v>2.4273962901688914E-2</v>
      </c>
      <c r="G15" s="47">
        <v>659.73338776000003</v>
      </c>
      <c r="H15" s="119">
        <v>17.604947368421101</v>
      </c>
      <c r="I15" s="125"/>
      <c r="J15" s="73">
        <v>6.2764975700000001</v>
      </c>
      <c r="K15" s="73">
        <v>63.326138999999998</v>
      </c>
      <c r="L15" s="74">
        <f t="shared" si="2"/>
        <v>-0.90088614797753575</v>
      </c>
      <c r="M15" s="60">
        <f t="shared" si="3"/>
        <v>0.75199945788444122</v>
      </c>
    </row>
    <row r="16" spans="1:13" ht="12.75" customHeight="1" x14ac:dyDescent="0.2">
      <c r="A16" s="46" t="s">
        <v>1148</v>
      </c>
      <c r="B16" s="46" t="s">
        <v>671</v>
      </c>
      <c r="C16" s="73">
        <v>6.3864651700000001</v>
      </c>
      <c r="D16" s="73">
        <v>6.3975882400000001</v>
      </c>
      <c r="E16" s="74">
        <f t="shared" si="0"/>
        <v>-1.73863487031789E-3</v>
      </c>
      <c r="F16" s="60">
        <f t="shared" si="1"/>
        <v>1.8573826923824355E-2</v>
      </c>
      <c r="G16" s="47">
        <v>44.324212299999999</v>
      </c>
      <c r="H16" s="119">
        <v>21.073157894736799</v>
      </c>
      <c r="I16" s="125"/>
      <c r="J16" s="73">
        <v>1.8900565900000001</v>
      </c>
      <c r="K16" s="73">
        <v>4.8776E-2</v>
      </c>
      <c r="L16" s="74">
        <f t="shared" si="2"/>
        <v>37.749725069706415</v>
      </c>
      <c r="M16" s="60">
        <f t="shared" si="3"/>
        <v>0.29594721644743582</v>
      </c>
    </row>
    <row r="17" spans="1:13" ht="12.75" customHeight="1" x14ac:dyDescent="0.2">
      <c r="A17" s="46" t="s">
        <v>785</v>
      </c>
      <c r="B17" s="46" t="s">
        <v>676</v>
      </c>
      <c r="C17" s="73">
        <v>6.3008218600000001</v>
      </c>
      <c r="D17" s="73">
        <v>5.4408222000000004</v>
      </c>
      <c r="E17" s="74">
        <f t="shared" si="0"/>
        <v>0.15806428300487374</v>
      </c>
      <c r="F17" s="60">
        <f t="shared" si="1"/>
        <v>1.8324749543022885E-2</v>
      </c>
      <c r="G17" s="47">
        <v>129.61679875999999</v>
      </c>
      <c r="H17" s="119">
        <v>14.476421052631601</v>
      </c>
      <c r="I17" s="125"/>
      <c r="J17" s="73">
        <v>7.6137837300000006</v>
      </c>
      <c r="K17" s="73">
        <v>35.025094000000003</v>
      </c>
      <c r="L17" s="74">
        <f t="shared" si="2"/>
        <v>-0.78261917783860913</v>
      </c>
      <c r="M17" s="60">
        <f t="shared" si="3"/>
        <v>1.208379462104012</v>
      </c>
    </row>
    <row r="18" spans="1:13" ht="12.75" customHeight="1" x14ac:dyDescent="0.2">
      <c r="A18" s="46" t="s">
        <v>778</v>
      </c>
      <c r="B18" s="46" t="s">
        <v>654</v>
      </c>
      <c r="C18" s="73">
        <v>5.9205245800000004</v>
      </c>
      <c r="D18" s="73">
        <v>17.851183260000003</v>
      </c>
      <c r="E18" s="74">
        <f t="shared" si="0"/>
        <v>-0.66833993613933695</v>
      </c>
      <c r="F18" s="60">
        <f t="shared" si="1"/>
        <v>1.7218726779209523E-2</v>
      </c>
      <c r="G18" s="47">
        <v>3929.6893398500001</v>
      </c>
      <c r="H18" s="119">
        <v>5.9397368421052601</v>
      </c>
      <c r="I18" s="125"/>
      <c r="J18" s="73">
        <v>6.4973942199999994</v>
      </c>
      <c r="K18" s="73">
        <v>110.83040800000001</v>
      </c>
      <c r="L18" s="74">
        <f t="shared" si="2"/>
        <v>-0.94137534691742719</v>
      </c>
      <c r="M18" s="60">
        <f t="shared" si="3"/>
        <v>1.097435562035957</v>
      </c>
    </row>
    <row r="19" spans="1:13" ht="12.75" customHeight="1" x14ac:dyDescent="0.2">
      <c r="A19" s="46" t="s">
        <v>1140</v>
      </c>
      <c r="B19" s="46" t="s">
        <v>689</v>
      </c>
      <c r="C19" s="73">
        <v>5.2010704199999997</v>
      </c>
      <c r="D19" s="73">
        <v>0.37909690000000001</v>
      </c>
      <c r="E19" s="74">
        <f t="shared" si="0"/>
        <v>12.7196332125111</v>
      </c>
      <c r="F19" s="60">
        <f t="shared" si="1"/>
        <v>1.5126330329568281E-2</v>
      </c>
      <c r="G19" s="47">
        <v>3.9104484400000001</v>
      </c>
      <c r="H19" s="119">
        <v>32.084368421052602</v>
      </c>
      <c r="I19" s="125"/>
      <c r="J19" s="73">
        <v>0.33546690999999995</v>
      </c>
      <c r="K19" s="73">
        <v>8.8022000000000003E-2</v>
      </c>
      <c r="L19" s="74">
        <f t="shared" si="2"/>
        <v>2.8111711844766076</v>
      </c>
      <c r="M19" s="60">
        <f t="shared" si="3"/>
        <v>6.4499590067076992E-2</v>
      </c>
    </row>
    <row r="20" spans="1:13" ht="12.75" customHeight="1" x14ac:dyDescent="0.2">
      <c r="A20" s="46" t="s">
        <v>1480</v>
      </c>
      <c r="B20" s="46" t="s">
        <v>1481</v>
      </c>
      <c r="C20" s="73">
        <v>4.3095404400000001</v>
      </c>
      <c r="D20" s="73">
        <v>5.4670619699999996</v>
      </c>
      <c r="E20" s="74">
        <f t="shared" si="0"/>
        <v>-0.21172643301864746</v>
      </c>
      <c r="F20" s="60">
        <f t="shared" si="1"/>
        <v>1.2533483879280573E-2</v>
      </c>
      <c r="G20" s="47">
        <v>84.96714369</v>
      </c>
      <c r="H20" s="119">
        <v>19.5960526315789</v>
      </c>
      <c r="I20" s="125"/>
      <c r="J20" s="73">
        <v>4.3229093299999999</v>
      </c>
      <c r="K20" s="73">
        <v>9.8067000000000001E-2</v>
      </c>
      <c r="L20" s="74">
        <f t="shared" si="2"/>
        <v>43.081182558862814</v>
      </c>
      <c r="M20" s="60">
        <f t="shared" si="3"/>
        <v>1.0031021613989077</v>
      </c>
    </row>
    <row r="21" spans="1:13" ht="12.75" customHeight="1" x14ac:dyDescent="0.2">
      <c r="A21" s="46" t="s">
        <v>1340</v>
      </c>
      <c r="B21" s="46" t="s">
        <v>1341</v>
      </c>
      <c r="C21" s="73">
        <v>4.1276446099999999</v>
      </c>
      <c r="D21" s="73">
        <v>1.3050665800000001</v>
      </c>
      <c r="E21" s="74">
        <f t="shared" si="0"/>
        <v>2.162784698693303</v>
      </c>
      <c r="F21" s="60">
        <f t="shared" si="1"/>
        <v>1.2004474235502091E-2</v>
      </c>
      <c r="G21" s="47">
        <v>29.524347416999998</v>
      </c>
      <c r="H21" s="119">
        <v>99.745000000000005</v>
      </c>
      <c r="I21" s="125"/>
      <c r="J21" s="73">
        <v>1.7509101899999999</v>
      </c>
      <c r="K21" s="73">
        <v>0</v>
      </c>
      <c r="L21" s="74" t="str">
        <f t="shared" si="2"/>
        <v/>
      </c>
      <c r="M21" s="60">
        <f t="shared" si="3"/>
        <v>0.42419111998113618</v>
      </c>
    </row>
    <row r="22" spans="1:13" ht="12.75" customHeight="1" x14ac:dyDescent="0.2">
      <c r="A22" s="46" t="s">
        <v>795</v>
      </c>
      <c r="B22" s="46" t="s">
        <v>693</v>
      </c>
      <c r="C22" s="73">
        <v>3.4295299300000002</v>
      </c>
      <c r="D22" s="73">
        <v>4.6127047999999995</v>
      </c>
      <c r="E22" s="74">
        <f t="shared" si="0"/>
        <v>-0.25650348793185285</v>
      </c>
      <c r="F22" s="60">
        <f t="shared" si="1"/>
        <v>9.9741396303419383E-3</v>
      </c>
      <c r="G22" s="47">
        <v>107.17183996</v>
      </c>
      <c r="H22" s="119">
        <v>47.860222222222198</v>
      </c>
      <c r="I22" s="125"/>
      <c r="J22" s="73">
        <v>5.55875231</v>
      </c>
      <c r="K22" s="73">
        <v>7.0061530000000003</v>
      </c>
      <c r="L22" s="74">
        <f t="shared" si="2"/>
        <v>-0.20658993459035224</v>
      </c>
      <c r="M22" s="60">
        <f t="shared" si="3"/>
        <v>1.6208496276339539</v>
      </c>
    </row>
    <row r="23" spans="1:13" ht="12.75" customHeight="1" x14ac:dyDescent="0.2">
      <c r="A23" s="46" t="s">
        <v>1219</v>
      </c>
      <c r="B23" s="46" t="s">
        <v>1227</v>
      </c>
      <c r="C23" s="73">
        <v>3.3602718899999999</v>
      </c>
      <c r="D23" s="73">
        <v>3.0304930000000001E-2</v>
      </c>
      <c r="E23" s="74" t="str">
        <f t="shared" si="0"/>
        <v/>
      </c>
      <c r="F23" s="60">
        <f t="shared" si="1"/>
        <v>9.7727157105676581E-3</v>
      </c>
      <c r="G23" s="47">
        <v>5.8275397999999999E-2</v>
      </c>
      <c r="H23" s="119">
        <v>49.805736842105297</v>
      </c>
      <c r="I23" s="125"/>
      <c r="J23" s="73">
        <v>0.8037396</v>
      </c>
      <c r="K23" s="73">
        <v>0</v>
      </c>
      <c r="L23" s="74" t="str">
        <f t="shared" si="2"/>
        <v/>
      </c>
      <c r="M23" s="60">
        <f t="shared" si="3"/>
        <v>0.23918885920865171</v>
      </c>
    </row>
    <row r="24" spans="1:13" ht="12.75" customHeight="1" x14ac:dyDescent="0.2">
      <c r="A24" s="46" t="s">
        <v>1037</v>
      </c>
      <c r="B24" s="46" t="s">
        <v>328</v>
      </c>
      <c r="C24" s="73">
        <v>3.15466632</v>
      </c>
      <c r="D24" s="73">
        <v>2.806181</v>
      </c>
      <c r="E24" s="74">
        <f t="shared" si="0"/>
        <v>0.1241849046800616</v>
      </c>
      <c r="F24" s="60">
        <f t="shared" si="1"/>
        <v>9.174750769070256E-3</v>
      </c>
      <c r="G24" s="47">
        <v>60.283601197125002</v>
      </c>
      <c r="H24" s="119">
        <v>40.528684210526301</v>
      </c>
      <c r="I24" s="125"/>
      <c r="J24" s="73">
        <v>6.0082784800000004</v>
      </c>
      <c r="K24" s="73">
        <v>21.605989999999998</v>
      </c>
      <c r="L24" s="74">
        <f t="shared" si="2"/>
        <v>-0.72191607605113206</v>
      </c>
      <c r="M24" s="60">
        <f t="shared" si="3"/>
        <v>1.9045686201132044</v>
      </c>
    </row>
    <row r="25" spans="1:13" ht="12.75" customHeight="1" x14ac:dyDescent="0.2">
      <c r="A25" s="46" t="s">
        <v>1033</v>
      </c>
      <c r="B25" s="46" t="s">
        <v>615</v>
      </c>
      <c r="C25" s="73">
        <v>2.92461781</v>
      </c>
      <c r="D25" s="73">
        <v>3.9155934599999997</v>
      </c>
      <c r="E25" s="74">
        <f t="shared" si="0"/>
        <v>-0.25308440728675641</v>
      </c>
      <c r="F25" s="60">
        <f t="shared" si="1"/>
        <v>8.5056981562265724E-3</v>
      </c>
      <c r="G25" s="47">
        <v>70.13548892</v>
      </c>
      <c r="H25" s="119">
        <v>67.9556842105263</v>
      </c>
      <c r="I25" s="125"/>
      <c r="J25" s="73">
        <v>4.0861622899999999</v>
      </c>
      <c r="K25" s="73">
        <v>9.1044520000000002</v>
      </c>
      <c r="L25" s="74">
        <f t="shared" si="2"/>
        <v>-0.55119074821856384</v>
      </c>
      <c r="M25" s="60">
        <f t="shared" si="3"/>
        <v>1.3971611182932651</v>
      </c>
    </row>
    <row r="26" spans="1:13" ht="12.75" customHeight="1" x14ac:dyDescent="0.2">
      <c r="A26" s="46" t="s">
        <v>788</v>
      </c>
      <c r="B26" s="46" t="s">
        <v>681</v>
      </c>
      <c r="C26" s="73">
        <v>2.91968776</v>
      </c>
      <c r="D26" s="73">
        <v>2.2476690000000001</v>
      </c>
      <c r="E26" s="74">
        <f t="shared" si="0"/>
        <v>0.29898475264818791</v>
      </c>
      <c r="F26" s="60">
        <f t="shared" si="1"/>
        <v>8.4913600375665123E-3</v>
      </c>
      <c r="G26" s="47">
        <v>310.95676887999997</v>
      </c>
      <c r="H26" s="119">
        <v>20.196842105263201</v>
      </c>
      <c r="I26" s="125"/>
      <c r="J26" s="73">
        <v>0.33149384000000004</v>
      </c>
      <c r="K26" s="73">
        <v>16.925785000000001</v>
      </c>
      <c r="L26" s="74">
        <f t="shared" si="2"/>
        <v>-0.98041486170360781</v>
      </c>
      <c r="M26" s="60">
        <f t="shared" si="3"/>
        <v>0.11353742839953546</v>
      </c>
    </row>
    <row r="27" spans="1:13" ht="12.75" customHeight="1" x14ac:dyDescent="0.2">
      <c r="A27" s="46" t="s">
        <v>1124</v>
      </c>
      <c r="B27" s="46" t="s">
        <v>672</v>
      </c>
      <c r="C27" s="73">
        <v>2.7450560950000003</v>
      </c>
      <c r="D27" s="73">
        <v>3.284802215</v>
      </c>
      <c r="E27" s="74">
        <f t="shared" si="0"/>
        <v>-0.16431617025075584</v>
      </c>
      <c r="F27" s="60">
        <f t="shared" si="1"/>
        <v>7.9834768447847263E-3</v>
      </c>
      <c r="G27" s="47">
        <v>69.594888349999991</v>
      </c>
      <c r="H27" s="119">
        <v>53.902157894736803</v>
      </c>
      <c r="I27" s="125"/>
      <c r="J27" s="73">
        <v>0.51743890999999997</v>
      </c>
      <c r="K27" s="73">
        <v>4.2833680000000003</v>
      </c>
      <c r="L27" s="74">
        <f t="shared" si="2"/>
        <v>-0.87919811933039616</v>
      </c>
      <c r="M27" s="60">
        <f t="shared" si="3"/>
        <v>0.18849848312480474</v>
      </c>
    </row>
    <row r="28" spans="1:13" ht="12.75" customHeight="1" x14ac:dyDescent="0.2">
      <c r="A28" s="46" t="s">
        <v>794</v>
      </c>
      <c r="B28" s="46" t="s">
        <v>691</v>
      </c>
      <c r="C28" s="73">
        <v>2.6557083779999999</v>
      </c>
      <c r="D28" s="73">
        <v>3.3946295750000002</v>
      </c>
      <c r="E28" s="74">
        <f t="shared" si="0"/>
        <v>-0.21767358725730779</v>
      </c>
      <c r="F28" s="60">
        <f t="shared" si="1"/>
        <v>7.7236258963457732E-3</v>
      </c>
      <c r="G28" s="47">
        <v>110.51931270999999</v>
      </c>
      <c r="H28" s="119">
        <v>29.801789473684199</v>
      </c>
      <c r="I28" s="125"/>
      <c r="J28" s="73">
        <v>3.3042962400000002</v>
      </c>
      <c r="K28" s="73">
        <v>16.418181000000001</v>
      </c>
      <c r="L28" s="74">
        <f t="shared" si="2"/>
        <v>-0.79874163648214136</v>
      </c>
      <c r="M28" s="60">
        <f t="shared" si="3"/>
        <v>1.2442240523744736</v>
      </c>
    </row>
    <row r="29" spans="1:13" ht="12.75" customHeight="1" x14ac:dyDescent="0.2">
      <c r="A29" s="46" t="s">
        <v>1371</v>
      </c>
      <c r="B29" s="46" t="s">
        <v>680</v>
      </c>
      <c r="C29" s="73">
        <v>2.62936953</v>
      </c>
      <c r="D29" s="73">
        <v>5.6688044599999996</v>
      </c>
      <c r="E29" s="74">
        <f t="shared" si="0"/>
        <v>-0.53616859629693414</v>
      </c>
      <c r="F29" s="60">
        <f t="shared" si="1"/>
        <v>7.6470243349025255E-3</v>
      </c>
      <c r="G29" s="47">
        <v>14.31155248</v>
      </c>
      <c r="H29" s="119">
        <v>20.129473684210499</v>
      </c>
      <c r="I29" s="125"/>
      <c r="J29" s="73">
        <v>0.94368479000000005</v>
      </c>
      <c r="K29" s="73">
        <v>0.15348000000000001</v>
      </c>
      <c r="L29" s="74">
        <f t="shared" si="2"/>
        <v>5.148584766744853</v>
      </c>
      <c r="M29" s="60">
        <f t="shared" si="3"/>
        <v>0.35890154625774495</v>
      </c>
    </row>
    <row r="30" spans="1:13" ht="12.75" customHeight="1" x14ac:dyDescent="0.2">
      <c r="A30" s="46" t="s">
        <v>845</v>
      </c>
      <c r="B30" s="46" t="s">
        <v>725</v>
      </c>
      <c r="C30" s="73">
        <v>2.554061753</v>
      </c>
      <c r="D30" s="73">
        <v>4.0001551439999998</v>
      </c>
      <c r="E30" s="74">
        <f t="shared" si="0"/>
        <v>-0.36150932624927201</v>
      </c>
      <c r="F30" s="60">
        <f t="shared" si="1"/>
        <v>7.4280058984462346E-3</v>
      </c>
      <c r="G30" s="47">
        <v>36.522350409999994</v>
      </c>
      <c r="H30" s="119">
        <v>60.104315789473702</v>
      </c>
      <c r="I30" s="125"/>
      <c r="J30" s="73">
        <v>0.91441069999999991</v>
      </c>
      <c r="K30" s="73">
        <v>2.6363129999999999</v>
      </c>
      <c r="L30" s="74">
        <f t="shared" si="2"/>
        <v>-0.65314790011656432</v>
      </c>
      <c r="M30" s="60">
        <f t="shared" si="3"/>
        <v>0.35802215781428676</v>
      </c>
    </row>
    <row r="31" spans="1:13" ht="12.75" customHeight="1" x14ac:dyDescent="0.2">
      <c r="A31" s="46" t="s">
        <v>1478</v>
      </c>
      <c r="B31" s="46" t="s">
        <v>1479</v>
      </c>
      <c r="C31" s="73">
        <v>2.4758519700000003</v>
      </c>
      <c r="D31" s="73">
        <v>3.1236923860000001</v>
      </c>
      <c r="E31" s="74">
        <f t="shared" si="0"/>
        <v>-0.20739571505297372</v>
      </c>
      <c r="F31" s="60">
        <f t="shared" si="1"/>
        <v>7.200547526009537E-3</v>
      </c>
      <c r="G31" s="47">
        <v>14.757482640000001</v>
      </c>
      <c r="H31" s="119">
        <v>36.976842105263202</v>
      </c>
      <c r="I31" s="125"/>
      <c r="J31" s="73">
        <v>8.2149950999999994</v>
      </c>
      <c r="K31" s="73">
        <v>4.5419179999999999</v>
      </c>
      <c r="L31" s="74">
        <f t="shared" si="2"/>
        <v>0.80870616774675352</v>
      </c>
      <c r="M31" s="60">
        <f t="shared" si="3"/>
        <v>3.318047766805702</v>
      </c>
    </row>
    <row r="32" spans="1:13" ht="12.75" customHeight="1" x14ac:dyDescent="0.2">
      <c r="A32" s="46" t="s">
        <v>814</v>
      </c>
      <c r="B32" s="46" t="s">
        <v>703</v>
      </c>
      <c r="C32" s="73">
        <v>2.4011888199999998</v>
      </c>
      <c r="D32" s="73">
        <v>0.69496055500000009</v>
      </c>
      <c r="E32" s="74">
        <f t="shared" si="0"/>
        <v>2.455144040513205</v>
      </c>
      <c r="F32" s="60">
        <f t="shared" si="1"/>
        <v>6.9834038653501388E-3</v>
      </c>
      <c r="G32" s="47">
        <v>59.159887619999999</v>
      </c>
      <c r="H32" s="119">
        <v>59.405999999999999</v>
      </c>
      <c r="I32" s="125"/>
      <c r="J32" s="73">
        <v>0.68784945999999991</v>
      </c>
      <c r="K32" s="73">
        <v>0.377133</v>
      </c>
      <c r="L32" s="74">
        <f t="shared" si="2"/>
        <v>0.82389093502822597</v>
      </c>
      <c r="M32" s="60">
        <f t="shared" si="3"/>
        <v>0.28646204507982009</v>
      </c>
    </row>
    <row r="33" spans="1:15" ht="12.75" customHeight="1" x14ac:dyDescent="0.2">
      <c r="A33" s="46" t="s">
        <v>1130</v>
      </c>
      <c r="B33" s="46" t="s">
        <v>688</v>
      </c>
      <c r="C33" s="73">
        <v>2.3616363599999999</v>
      </c>
      <c r="D33" s="73">
        <v>2.0340713099999999</v>
      </c>
      <c r="E33" s="74">
        <f t="shared" si="0"/>
        <v>0.16103911814183158</v>
      </c>
      <c r="F33" s="60">
        <f t="shared" si="1"/>
        <v>6.8683730107386692E-3</v>
      </c>
      <c r="G33" s="47">
        <v>251.00412808000002</v>
      </c>
      <c r="H33" s="119">
        <v>11.985315789473701</v>
      </c>
      <c r="I33" s="125"/>
      <c r="J33" s="73">
        <v>25.853291969999997</v>
      </c>
      <c r="K33" s="73">
        <v>2.5363180000000001</v>
      </c>
      <c r="L33" s="74">
        <f t="shared" si="2"/>
        <v>9.1932375869271894</v>
      </c>
      <c r="M33" s="60">
        <f t="shared" si="3"/>
        <v>10.947194245434128</v>
      </c>
    </row>
    <row r="34" spans="1:15" ht="12.75" customHeight="1" x14ac:dyDescent="0.2">
      <c r="A34" s="46" t="s">
        <v>1113</v>
      </c>
      <c r="B34" s="46" t="s">
        <v>704</v>
      </c>
      <c r="C34" s="73">
        <v>2.2927010929999998</v>
      </c>
      <c r="D34" s="73">
        <v>0.89053274000000004</v>
      </c>
      <c r="E34" s="74">
        <f t="shared" si="0"/>
        <v>1.5745275721137437</v>
      </c>
      <c r="F34" s="60">
        <f t="shared" si="1"/>
        <v>6.6678878152317432E-3</v>
      </c>
      <c r="G34" s="47">
        <v>35.801383649999998</v>
      </c>
      <c r="H34" s="119">
        <v>177.00588888888899</v>
      </c>
      <c r="I34" s="125"/>
      <c r="J34" s="73">
        <v>0.35554585</v>
      </c>
      <c r="K34" s="73">
        <v>5.3059120000000002</v>
      </c>
      <c r="L34" s="74">
        <f t="shared" si="2"/>
        <v>-0.93299062442045777</v>
      </c>
      <c r="M34" s="60">
        <f t="shared" si="3"/>
        <v>0.15507728028112386</v>
      </c>
    </row>
    <row r="35" spans="1:15" ht="12.75" customHeight="1" x14ac:dyDescent="0.2">
      <c r="A35" s="46" t="s">
        <v>1147</v>
      </c>
      <c r="B35" s="46" t="s">
        <v>699</v>
      </c>
      <c r="C35" s="73">
        <v>2.1694335800000002</v>
      </c>
      <c r="D35" s="73">
        <v>5.0419003499999997</v>
      </c>
      <c r="E35" s="74">
        <f t="shared" si="0"/>
        <v>-0.56971906832708419</v>
      </c>
      <c r="F35" s="60">
        <f t="shared" si="1"/>
        <v>6.3093875508684035E-3</v>
      </c>
      <c r="G35" s="47">
        <v>1.1048843500000001</v>
      </c>
      <c r="H35" s="119">
        <v>52.285263157894697</v>
      </c>
      <c r="I35" s="125"/>
      <c r="J35" s="73">
        <v>0.69079272000000003</v>
      </c>
      <c r="K35" s="73">
        <v>0</v>
      </c>
      <c r="L35" s="74" t="str">
        <f t="shared" si="2"/>
        <v/>
      </c>
      <c r="M35" s="60">
        <f t="shared" si="3"/>
        <v>0.31842077414511116</v>
      </c>
    </row>
    <row r="36" spans="1:15" ht="12.75" customHeight="1" x14ac:dyDescent="0.2">
      <c r="A36" s="46" t="s">
        <v>1466</v>
      </c>
      <c r="B36" s="46" t="s">
        <v>1467</v>
      </c>
      <c r="C36" s="73">
        <v>2.1449403949999999</v>
      </c>
      <c r="D36" s="73">
        <v>9.5318751590000002</v>
      </c>
      <c r="E36" s="74">
        <f t="shared" si="0"/>
        <v>-0.77497183301076422</v>
      </c>
      <c r="F36" s="60">
        <f t="shared" si="1"/>
        <v>6.2381537514357805E-3</v>
      </c>
      <c r="G36" s="47">
        <v>33.965594770000003</v>
      </c>
      <c r="H36" s="119">
        <v>18.8117894736842</v>
      </c>
      <c r="I36" s="125"/>
      <c r="J36" s="73">
        <v>1.4519339099999999</v>
      </c>
      <c r="K36" s="73">
        <v>5.5924699999999996</v>
      </c>
      <c r="L36" s="74">
        <f t="shared" si="2"/>
        <v>-0.74037698727038315</v>
      </c>
      <c r="M36" s="60">
        <f t="shared" si="3"/>
        <v>0.67691107565718622</v>
      </c>
    </row>
    <row r="37" spans="1:15" ht="12.75" customHeight="1" x14ac:dyDescent="0.2">
      <c r="A37" s="46" t="s">
        <v>789</v>
      </c>
      <c r="B37" s="46" t="s">
        <v>682</v>
      </c>
      <c r="C37" s="73">
        <v>2.1378534170000001</v>
      </c>
      <c r="D37" s="73">
        <v>1.6662021040000001</v>
      </c>
      <c r="E37" s="74">
        <f t="shared" si="0"/>
        <v>0.28306968996601389</v>
      </c>
      <c r="F37" s="60">
        <f t="shared" si="1"/>
        <v>6.2175426153407648E-3</v>
      </c>
      <c r="G37" s="47">
        <v>74.858392390000006</v>
      </c>
      <c r="H37" s="119">
        <v>45.2149473684211</v>
      </c>
      <c r="I37" s="125"/>
      <c r="J37" s="73">
        <v>1.66249749</v>
      </c>
      <c r="K37" s="73">
        <v>4.541245</v>
      </c>
      <c r="L37" s="74">
        <f t="shared" si="2"/>
        <v>-0.63391151765650167</v>
      </c>
      <c r="M37" s="60">
        <f t="shared" si="3"/>
        <v>0.77764802618363982</v>
      </c>
    </row>
    <row r="38" spans="1:15" ht="12.75" customHeight="1" x14ac:dyDescent="0.2">
      <c r="A38" s="46" t="s">
        <v>1338</v>
      </c>
      <c r="B38" s="46" t="s">
        <v>1339</v>
      </c>
      <c r="C38" s="73">
        <v>2.1193407999999998</v>
      </c>
      <c r="D38" s="73">
        <v>2.1674664700000004</v>
      </c>
      <c r="E38" s="74">
        <f t="shared" si="0"/>
        <v>-2.2203651436416671E-2</v>
      </c>
      <c r="F38" s="60">
        <f t="shared" si="1"/>
        <v>6.1637021676263911E-3</v>
      </c>
      <c r="G38" s="47">
        <v>3.4529488909999997</v>
      </c>
      <c r="H38" s="119">
        <v>74.449052631578894</v>
      </c>
      <c r="I38" s="125"/>
      <c r="J38" s="73">
        <v>0.18745692</v>
      </c>
      <c r="K38" s="73">
        <v>0</v>
      </c>
      <c r="L38" s="74" t="str">
        <f t="shared" si="2"/>
        <v/>
      </c>
      <c r="M38" s="60">
        <f t="shared" si="3"/>
        <v>8.8450578595004645E-2</v>
      </c>
    </row>
    <row r="39" spans="1:15" ht="12.75" customHeight="1" x14ac:dyDescent="0.2">
      <c r="A39" s="46" t="s">
        <v>1348</v>
      </c>
      <c r="B39" s="46" t="s">
        <v>1349</v>
      </c>
      <c r="C39" s="73">
        <v>2.1009838599999999</v>
      </c>
      <c r="D39" s="73">
        <v>1.6743640800000001</v>
      </c>
      <c r="E39" s="74">
        <f t="shared" si="0"/>
        <v>0.25479511003365518</v>
      </c>
      <c r="F39" s="60">
        <f t="shared" si="1"/>
        <v>6.1103144770440236E-3</v>
      </c>
      <c r="G39" s="47">
        <v>2.5379897259999997</v>
      </c>
      <c r="H39" s="119">
        <v>152.41215789473699</v>
      </c>
      <c r="I39" s="125"/>
      <c r="J39" s="73">
        <v>2.3879401900000001</v>
      </c>
      <c r="K39" s="73">
        <v>8.5524000000000003E-2</v>
      </c>
      <c r="L39" s="74">
        <f t="shared" si="2"/>
        <v>26.921287474860858</v>
      </c>
      <c r="M39" s="60">
        <f t="shared" si="3"/>
        <v>1.1365818821663867</v>
      </c>
    </row>
    <row r="40" spans="1:15" ht="12.75" customHeight="1" x14ac:dyDescent="0.2">
      <c r="A40" s="46" t="s">
        <v>1029</v>
      </c>
      <c r="B40" s="46" t="s">
        <v>489</v>
      </c>
      <c r="C40" s="73">
        <v>2.0125000000000002</v>
      </c>
      <c r="D40" s="73">
        <v>9.1677999999999996E-4</v>
      </c>
      <c r="E40" s="74" t="str">
        <f t="shared" si="0"/>
        <v/>
      </c>
      <c r="F40" s="60">
        <f t="shared" si="1"/>
        <v>5.8529758934231409E-3</v>
      </c>
      <c r="G40" s="47">
        <v>4.26103934</v>
      </c>
      <c r="H40" s="119">
        <v>80.134117647058801</v>
      </c>
      <c r="I40" s="125"/>
      <c r="J40" s="73">
        <v>0</v>
      </c>
      <c r="K40" s="73">
        <v>0</v>
      </c>
      <c r="L40" s="74" t="str">
        <f t="shared" si="2"/>
        <v/>
      </c>
      <c r="M40" s="60">
        <f t="shared" si="3"/>
        <v>0</v>
      </c>
    </row>
    <row r="41" spans="1:15" ht="12.75" customHeight="1" x14ac:dyDescent="0.2">
      <c r="A41" s="46" t="s">
        <v>860</v>
      </c>
      <c r="B41" s="46" t="s">
        <v>862</v>
      </c>
      <c r="C41" s="73">
        <v>1.9882160900000001</v>
      </c>
      <c r="D41" s="73">
        <v>2.7744176899999999</v>
      </c>
      <c r="E41" s="74">
        <f t="shared" si="0"/>
        <v>-0.28337535578501871</v>
      </c>
      <c r="F41" s="60">
        <f t="shared" si="1"/>
        <v>5.7823507307756591E-3</v>
      </c>
      <c r="G41" s="47">
        <v>58.046417590000004</v>
      </c>
      <c r="H41" s="119">
        <v>37.432947368421097</v>
      </c>
      <c r="I41" s="125"/>
      <c r="J41" s="73">
        <v>4.9606484999999996</v>
      </c>
      <c r="K41" s="73">
        <v>3.1278109999999999</v>
      </c>
      <c r="L41" s="74">
        <f t="shared" si="2"/>
        <v>0.58598089846221524</v>
      </c>
      <c r="M41" s="60">
        <f t="shared" si="3"/>
        <v>2.4950248239868129</v>
      </c>
    </row>
    <row r="42" spans="1:15" ht="12.75" customHeight="1" x14ac:dyDescent="0.2">
      <c r="A42" s="46" t="s">
        <v>1143</v>
      </c>
      <c r="B42" s="46" t="s">
        <v>771</v>
      </c>
      <c r="C42" s="73">
        <v>1.98193869</v>
      </c>
      <c r="D42" s="73">
        <v>0.34410217999999998</v>
      </c>
      <c r="E42" s="74">
        <f t="shared" si="0"/>
        <v>4.7597388368768838</v>
      </c>
      <c r="F42" s="60">
        <f t="shared" si="1"/>
        <v>5.7640940992857827E-3</v>
      </c>
      <c r="G42" s="47">
        <v>0.68285106999999989</v>
      </c>
      <c r="H42" s="119">
        <v>42.654052631578899</v>
      </c>
      <c r="I42" s="125"/>
      <c r="J42" s="73">
        <v>4.2056999999999997E-3</v>
      </c>
      <c r="K42" s="73">
        <v>0</v>
      </c>
      <c r="L42" s="74" t="str">
        <f t="shared" si="2"/>
        <v/>
      </c>
      <c r="M42" s="60">
        <f t="shared" si="3"/>
        <v>2.122013168833189E-3</v>
      </c>
    </row>
    <row r="43" spans="1:15" ht="12.75" customHeight="1" x14ac:dyDescent="0.2">
      <c r="A43" s="46" t="s">
        <v>786</v>
      </c>
      <c r="B43" s="46" t="s">
        <v>678</v>
      </c>
      <c r="C43" s="73">
        <v>1.8509381200000001</v>
      </c>
      <c r="D43" s="73">
        <v>0.65219652000000006</v>
      </c>
      <c r="E43" s="74">
        <f t="shared" si="0"/>
        <v>1.8380067406676748</v>
      </c>
      <c r="F43" s="60">
        <f t="shared" si="1"/>
        <v>5.3831037001629556E-3</v>
      </c>
      <c r="G43" s="47">
        <v>29.113230469999998</v>
      </c>
      <c r="H43" s="119">
        <v>18.899789473684201</v>
      </c>
      <c r="I43" s="125"/>
      <c r="J43" s="73">
        <v>1.1882311000000001</v>
      </c>
      <c r="K43" s="73">
        <v>1.0966849999999999</v>
      </c>
      <c r="L43" s="74">
        <f t="shared" si="2"/>
        <v>8.3475291446495792E-2</v>
      </c>
      <c r="M43" s="60">
        <f t="shared" si="3"/>
        <v>0.64196154758539414</v>
      </c>
    </row>
    <row r="44" spans="1:15" s="121" customFormat="1" ht="12.75" customHeight="1" x14ac:dyDescent="0.2">
      <c r="A44" s="46" t="s">
        <v>776</v>
      </c>
      <c r="B44" s="46" t="s">
        <v>652</v>
      </c>
      <c r="C44" s="73">
        <v>1.67008325</v>
      </c>
      <c r="D44" s="73">
        <v>11.89619729</v>
      </c>
      <c r="E44" s="74">
        <f t="shared" si="0"/>
        <v>-0.85961200799822979</v>
      </c>
      <c r="F44" s="60">
        <f t="shared" si="1"/>
        <v>4.8571214918060974E-3</v>
      </c>
      <c r="G44" s="47">
        <v>2968.7739592600001</v>
      </c>
      <c r="H44" s="119">
        <v>7.0570000000000004</v>
      </c>
      <c r="I44" s="125"/>
      <c r="J44" s="73">
        <v>4.14605947</v>
      </c>
      <c r="K44" s="73">
        <v>5.9045589999999999</v>
      </c>
      <c r="L44" s="74">
        <f t="shared" si="2"/>
        <v>-0.29782063825596461</v>
      </c>
      <c r="M44" s="60">
        <f t="shared" si="3"/>
        <v>2.4825465856267943</v>
      </c>
      <c r="N44" s="88"/>
      <c r="O44" s="88"/>
    </row>
    <row r="45" spans="1:15" ht="12.75" customHeight="1" x14ac:dyDescent="0.2">
      <c r="A45" s="46" t="s">
        <v>1122</v>
      </c>
      <c r="B45" s="46" t="s">
        <v>664</v>
      </c>
      <c r="C45" s="73">
        <v>1.621603436</v>
      </c>
      <c r="D45" s="73">
        <v>0.38666702799999997</v>
      </c>
      <c r="E45" s="74">
        <f t="shared" si="0"/>
        <v>3.193798070623183</v>
      </c>
      <c r="F45" s="60">
        <f t="shared" si="1"/>
        <v>4.7161271153292588E-3</v>
      </c>
      <c r="G45" s="47">
        <v>51.60746142</v>
      </c>
      <c r="H45" s="119">
        <v>854.99142105263195</v>
      </c>
      <c r="I45" s="125"/>
      <c r="J45" s="73">
        <v>0.53763468000000003</v>
      </c>
      <c r="K45" s="73">
        <v>1.0663769999999999</v>
      </c>
      <c r="L45" s="74">
        <f t="shared" si="2"/>
        <v>-0.4958305739902491</v>
      </c>
      <c r="M45" s="60">
        <f t="shared" si="3"/>
        <v>0.33154510410151844</v>
      </c>
    </row>
    <row r="46" spans="1:15" ht="12.75" customHeight="1" x14ac:dyDescent="0.2">
      <c r="A46" s="46" t="s">
        <v>1462</v>
      </c>
      <c r="B46" s="46" t="s">
        <v>1463</v>
      </c>
      <c r="C46" s="73">
        <v>1.5786766350000001</v>
      </c>
      <c r="D46" s="73">
        <v>0.73462725500000003</v>
      </c>
      <c r="E46" s="74">
        <f t="shared" si="0"/>
        <v>1.1489491769536921</v>
      </c>
      <c r="F46" s="60">
        <f t="shared" si="1"/>
        <v>4.5912826276598073E-3</v>
      </c>
      <c r="G46" s="47">
        <v>10.078340279999999</v>
      </c>
      <c r="H46" s="119">
        <v>58.739157894736799</v>
      </c>
      <c r="I46" s="125"/>
      <c r="J46" s="73">
        <v>4.56327894</v>
      </c>
      <c r="K46" s="73">
        <v>1.6458299999999999</v>
      </c>
      <c r="L46" s="74">
        <f t="shared" si="2"/>
        <v>1.7726307941889505</v>
      </c>
      <c r="M46" s="60">
        <f t="shared" si="3"/>
        <v>2.8905722925328527</v>
      </c>
    </row>
    <row r="47" spans="1:15" ht="12.75" customHeight="1" x14ac:dyDescent="0.2">
      <c r="A47" s="46" t="s">
        <v>798</v>
      </c>
      <c r="B47" s="46" t="s">
        <v>697</v>
      </c>
      <c r="C47" s="73">
        <v>1.41030167</v>
      </c>
      <c r="D47" s="73">
        <v>1.0998683149999999</v>
      </c>
      <c r="E47" s="74">
        <f t="shared" si="0"/>
        <v>0.28224592959567163</v>
      </c>
      <c r="F47" s="60">
        <f t="shared" si="1"/>
        <v>4.1015958643301348E-3</v>
      </c>
      <c r="G47" s="47">
        <v>280.14519404000004</v>
      </c>
      <c r="H47" s="119">
        <v>18.4956315789474</v>
      </c>
      <c r="I47" s="125"/>
      <c r="J47" s="73">
        <v>6.9243154499999999</v>
      </c>
      <c r="K47" s="73">
        <v>4.2914009999999996</v>
      </c>
      <c r="L47" s="74">
        <f t="shared" si="2"/>
        <v>0.61353260858167302</v>
      </c>
      <c r="M47" s="60">
        <f t="shared" si="3"/>
        <v>4.909811565351121</v>
      </c>
    </row>
    <row r="48" spans="1:15" ht="12.75" customHeight="1" x14ac:dyDescent="0.2">
      <c r="A48" s="46" t="s">
        <v>1217</v>
      </c>
      <c r="B48" s="46" t="s">
        <v>1225</v>
      </c>
      <c r="C48" s="73">
        <v>1.36148056</v>
      </c>
      <c r="D48" s="73">
        <v>2.1438170800000003</v>
      </c>
      <c r="E48" s="74">
        <f t="shared" si="0"/>
        <v>-0.36492689945356727</v>
      </c>
      <c r="F48" s="60">
        <f t="shared" si="1"/>
        <v>3.9596088929412356E-3</v>
      </c>
      <c r="G48" s="47">
        <v>5.2827583200000001</v>
      </c>
      <c r="H48" s="119">
        <v>49.895473684210501</v>
      </c>
      <c r="I48" s="125"/>
      <c r="J48" s="73">
        <v>1.2785262900000001</v>
      </c>
      <c r="K48" s="73">
        <v>0</v>
      </c>
      <c r="L48" s="74" t="str">
        <f t="shared" si="2"/>
        <v/>
      </c>
      <c r="M48" s="60">
        <f t="shared" si="3"/>
        <v>0.93907054390846401</v>
      </c>
    </row>
    <row r="49" spans="1:15" ht="12.75" customHeight="1" x14ac:dyDescent="0.2">
      <c r="A49" s="46" t="s">
        <v>1117</v>
      </c>
      <c r="B49" s="46" t="s">
        <v>674</v>
      </c>
      <c r="C49" s="73">
        <v>1.30770152</v>
      </c>
      <c r="D49" s="73">
        <v>2.6737623900000003</v>
      </c>
      <c r="E49" s="74">
        <f t="shared" si="0"/>
        <v>-0.51091333886254575</v>
      </c>
      <c r="F49" s="60">
        <f t="shared" si="1"/>
        <v>3.8032027191815146E-3</v>
      </c>
      <c r="G49" s="47">
        <v>42.70433654</v>
      </c>
      <c r="H49" s="119">
        <v>23.494631578947399</v>
      </c>
      <c r="I49" s="125"/>
      <c r="J49" s="73">
        <v>0.56384119999999993</v>
      </c>
      <c r="K49" s="73">
        <v>0.80884900000000004</v>
      </c>
      <c r="L49" s="74">
        <f t="shared" si="2"/>
        <v>-0.30290919565951135</v>
      </c>
      <c r="M49" s="60">
        <f t="shared" si="3"/>
        <v>0.43116964488960752</v>
      </c>
    </row>
    <row r="50" spans="1:15" s="121" customFormat="1" ht="12.75" customHeight="1" x14ac:dyDescent="0.2">
      <c r="A50" s="46" t="s">
        <v>784</v>
      </c>
      <c r="B50" s="46" t="s">
        <v>675</v>
      </c>
      <c r="C50" s="73">
        <v>1.12196765</v>
      </c>
      <c r="D50" s="73">
        <v>0.29943335499999996</v>
      </c>
      <c r="E50" s="74">
        <f t="shared" si="0"/>
        <v>2.7469695051174248</v>
      </c>
      <c r="F50" s="60">
        <f t="shared" si="1"/>
        <v>3.2630308614412973E-3</v>
      </c>
      <c r="G50" s="47">
        <v>145.57057681999999</v>
      </c>
      <c r="H50" s="119">
        <v>38.667368421052601</v>
      </c>
      <c r="I50" s="125"/>
      <c r="J50" s="73">
        <v>2.58145925</v>
      </c>
      <c r="K50" s="73">
        <v>25.655246000000002</v>
      </c>
      <c r="L50" s="74">
        <f t="shared" si="2"/>
        <v>-0.89937889311215335</v>
      </c>
      <c r="M50" s="60">
        <f t="shared" si="3"/>
        <v>2.300832158574269</v>
      </c>
      <c r="N50" s="88"/>
      <c r="O50" s="88"/>
    </row>
    <row r="51" spans="1:15" ht="12.75" customHeight="1" x14ac:dyDescent="0.2">
      <c r="A51" s="46" t="s">
        <v>1145</v>
      </c>
      <c r="B51" s="46" t="s">
        <v>707</v>
      </c>
      <c r="C51" s="73">
        <v>1.09828218</v>
      </c>
      <c r="D51" s="73">
        <v>0.17030779999999998</v>
      </c>
      <c r="E51" s="74">
        <f t="shared" si="0"/>
        <v>5.4488072771769707</v>
      </c>
      <c r="F51" s="60">
        <f t="shared" si="1"/>
        <v>3.194146148430417E-3</v>
      </c>
      <c r="G51" s="47">
        <v>0</v>
      </c>
      <c r="H51" s="119">
        <v>51.582187500000003</v>
      </c>
      <c r="I51" s="125"/>
      <c r="J51" s="73">
        <v>0.35994927000000004</v>
      </c>
      <c r="K51" s="73">
        <v>0</v>
      </c>
      <c r="L51" s="74" t="str">
        <f t="shared" si="2"/>
        <v/>
      </c>
      <c r="M51" s="60">
        <f t="shared" si="3"/>
        <v>0.32773842328935904</v>
      </c>
    </row>
    <row r="52" spans="1:15" ht="12.75" customHeight="1" x14ac:dyDescent="0.2">
      <c r="A52" s="46" t="s">
        <v>1128</v>
      </c>
      <c r="B52" s="46" t="s">
        <v>692</v>
      </c>
      <c r="C52" s="73">
        <v>1.074636983</v>
      </c>
      <c r="D52" s="73">
        <v>1.061211761</v>
      </c>
      <c r="E52" s="74">
        <f t="shared" si="0"/>
        <v>1.2650841701329352E-2</v>
      </c>
      <c r="F52" s="60">
        <f t="shared" si="1"/>
        <v>3.1253785618285579E-3</v>
      </c>
      <c r="G52" s="47">
        <v>31.968417679999998</v>
      </c>
      <c r="H52" s="119">
        <v>127.629210526316</v>
      </c>
      <c r="I52" s="125"/>
      <c r="J52" s="73">
        <v>0.45915228999999996</v>
      </c>
      <c r="K52" s="73">
        <v>2.2082109999999999</v>
      </c>
      <c r="L52" s="74">
        <f t="shared" si="2"/>
        <v>-0.79207046337510323</v>
      </c>
      <c r="M52" s="60">
        <f t="shared" si="3"/>
        <v>0.42726269174006265</v>
      </c>
    </row>
    <row r="53" spans="1:15" ht="12.75" customHeight="1" x14ac:dyDescent="0.2">
      <c r="A53" s="46" t="s">
        <v>780</v>
      </c>
      <c r="B53" s="46" t="s">
        <v>666</v>
      </c>
      <c r="C53" s="73">
        <v>1.0730745500000001</v>
      </c>
      <c r="D53" s="73">
        <v>1.7928761000000002</v>
      </c>
      <c r="E53" s="74">
        <f t="shared" si="0"/>
        <v>-0.40147869113766421</v>
      </c>
      <c r="F53" s="60">
        <f t="shared" si="1"/>
        <v>3.1208345207432969E-3</v>
      </c>
      <c r="G53" s="47">
        <v>329.94963870999999</v>
      </c>
      <c r="H53" s="119">
        <v>30.434000000000001</v>
      </c>
      <c r="I53" s="125"/>
      <c r="J53" s="73">
        <v>0.23639943999999999</v>
      </c>
      <c r="K53" s="73">
        <v>2.5563229999999999</v>
      </c>
      <c r="L53" s="74">
        <f t="shared" si="2"/>
        <v>-0.90752364235661931</v>
      </c>
      <c r="M53" s="60">
        <f t="shared" si="3"/>
        <v>0.2203010405940575</v>
      </c>
    </row>
    <row r="54" spans="1:15" ht="12.75" customHeight="1" x14ac:dyDescent="0.2">
      <c r="A54" s="46" t="s">
        <v>782</v>
      </c>
      <c r="B54" s="46" t="s">
        <v>670</v>
      </c>
      <c r="C54" s="73">
        <v>1.0638063999999998</v>
      </c>
      <c r="D54" s="73">
        <v>0.31247557500000001</v>
      </c>
      <c r="E54" s="74">
        <f t="shared" si="0"/>
        <v>2.4044465715440313</v>
      </c>
      <c r="F54" s="60">
        <f t="shared" si="1"/>
        <v>3.0938798581213681E-3</v>
      </c>
      <c r="G54" s="47">
        <v>238.56802524</v>
      </c>
      <c r="H54" s="119">
        <v>46.2136315789474</v>
      </c>
      <c r="I54" s="125"/>
      <c r="J54" s="73">
        <v>3.5290919999999996E-2</v>
      </c>
      <c r="K54" s="73">
        <v>1.020494</v>
      </c>
      <c r="L54" s="74">
        <f t="shared" si="2"/>
        <v>-0.96541780745403694</v>
      </c>
      <c r="M54" s="60">
        <f t="shared" si="3"/>
        <v>3.3174194101483132E-2</v>
      </c>
    </row>
    <row r="55" spans="1:15" ht="12.75" customHeight="1" x14ac:dyDescent="0.2">
      <c r="A55" s="46" t="s">
        <v>832</v>
      </c>
      <c r="B55" s="46" t="s">
        <v>706</v>
      </c>
      <c r="C55" s="73">
        <v>1.0333064750000001</v>
      </c>
      <c r="D55" s="73">
        <v>0.76354487999999998</v>
      </c>
      <c r="E55" s="74">
        <f t="shared" si="0"/>
        <v>0.35330155707415667</v>
      </c>
      <c r="F55" s="60">
        <f t="shared" si="1"/>
        <v>3.0051765906549273E-3</v>
      </c>
      <c r="G55" s="47">
        <v>17.6941624</v>
      </c>
      <c r="H55" s="119">
        <v>37.414111111111097</v>
      </c>
      <c r="I55" s="125"/>
      <c r="J55" s="73">
        <v>0.65805813000000002</v>
      </c>
      <c r="K55" s="73">
        <v>2.726E-2</v>
      </c>
      <c r="L55" s="74">
        <f t="shared" si="2"/>
        <v>23.140063462949378</v>
      </c>
      <c r="M55" s="60">
        <f t="shared" si="3"/>
        <v>0.63684700127326699</v>
      </c>
    </row>
    <row r="56" spans="1:15" ht="12.75" customHeight="1" x14ac:dyDescent="0.2">
      <c r="A56" s="46" t="s">
        <v>1034</v>
      </c>
      <c r="B56" s="46" t="s">
        <v>162</v>
      </c>
      <c r="C56" s="73">
        <v>0.95211306999999989</v>
      </c>
      <c r="D56" s="73">
        <v>0.92482160000000002</v>
      </c>
      <c r="E56" s="74">
        <f t="shared" si="0"/>
        <v>2.9509983330838985E-2</v>
      </c>
      <c r="F56" s="60">
        <f t="shared" si="1"/>
        <v>2.7690409175270053E-3</v>
      </c>
      <c r="G56" s="47">
        <v>29.050749109999998</v>
      </c>
      <c r="H56" s="119">
        <v>84.411263157894695</v>
      </c>
      <c r="I56" s="125"/>
      <c r="J56" s="73">
        <v>6.6795967000000003</v>
      </c>
      <c r="K56" s="73">
        <v>1.124231</v>
      </c>
      <c r="L56" s="74">
        <f t="shared" si="2"/>
        <v>4.9414806209755824</v>
      </c>
      <c r="M56" s="60">
        <f t="shared" si="3"/>
        <v>7.0155498443057827</v>
      </c>
    </row>
    <row r="57" spans="1:15" ht="12.75" customHeight="1" x14ac:dyDescent="0.2">
      <c r="A57" s="46" t="s">
        <v>846</v>
      </c>
      <c r="B57" s="46" t="s">
        <v>726</v>
      </c>
      <c r="C57" s="73">
        <v>0.93066353000000002</v>
      </c>
      <c r="D57" s="73">
        <v>0.47167032000000003</v>
      </c>
      <c r="E57" s="74">
        <f t="shared" si="0"/>
        <v>0.97312294316080772</v>
      </c>
      <c r="F57" s="60">
        <f t="shared" si="1"/>
        <v>2.706658984336936E-3</v>
      </c>
      <c r="G57" s="47">
        <v>7.2672030699999999</v>
      </c>
      <c r="H57" s="119">
        <v>17.7844210526316</v>
      </c>
      <c r="I57" s="125"/>
      <c r="J57" s="73">
        <v>1.08953791</v>
      </c>
      <c r="K57" s="73">
        <v>5.3411E-2</v>
      </c>
      <c r="L57" s="74">
        <f t="shared" si="2"/>
        <v>19.399129580049053</v>
      </c>
      <c r="M57" s="60">
        <f t="shared" si="3"/>
        <v>1.170710869050601</v>
      </c>
    </row>
    <row r="58" spans="1:15" ht="12.75" customHeight="1" x14ac:dyDescent="0.2">
      <c r="A58" s="46" t="s">
        <v>1591</v>
      </c>
      <c r="B58" s="46" t="s">
        <v>1592</v>
      </c>
      <c r="C58" s="73">
        <v>0.9203962</v>
      </c>
      <c r="D58" s="73">
        <v>0.36272375000000001</v>
      </c>
      <c r="E58" s="74">
        <f t="shared" si="0"/>
        <v>1.5374577760623613</v>
      </c>
      <c r="F58" s="60">
        <f t="shared" si="1"/>
        <v>2.6767983955270874E-3</v>
      </c>
      <c r="G58" s="47">
        <v>59.031141700000006</v>
      </c>
      <c r="H58" s="119">
        <v>32.124052631578898</v>
      </c>
      <c r="I58" s="125"/>
      <c r="J58" s="73">
        <v>1.4229181399999999</v>
      </c>
      <c r="K58" s="73">
        <v>4.9731139999999998</v>
      </c>
      <c r="L58" s="74">
        <f t="shared" si="2"/>
        <v>-0.71387783589919718</v>
      </c>
      <c r="M58" s="60">
        <f t="shared" si="3"/>
        <v>1.5459843706438596</v>
      </c>
    </row>
    <row r="59" spans="1:15" ht="12.75" customHeight="1" x14ac:dyDescent="0.2">
      <c r="A59" s="46" t="s">
        <v>1030</v>
      </c>
      <c r="B59" s="46" t="s">
        <v>490</v>
      </c>
      <c r="C59" s="73">
        <v>0.89391955000000001</v>
      </c>
      <c r="D59" s="73">
        <v>9.3778130000000001E-2</v>
      </c>
      <c r="E59" s="74">
        <f t="shared" si="0"/>
        <v>8.5322816737761773</v>
      </c>
      <c r="F59" s="60">
        <f t="shared" si="1"/>
        <v>2.5997960630110119E-3</v>
      </c>
      <c r="G59" s="47">
        <v>93.253500000000003</v>
      </c>
      <c r="H59" s="119">
        <v>35.083882352941202</v>
      </c>
      <c r="I59" s="125"/>
      <c r="J59" s="73">
        <v>177.93742232</v>
      </c>
      <c r="K59" s="73">
        <v>0.43819799999999998</v>
      </c>
      <c r="L59" s="74" t="str">
        <f t="shared" si="2"/>
        <v/>
      </c>
      <c r="M59" s="60" t="str">
        <f t="shared" si="3"/>
        <v/>
      </c>
    </row>
    <row r="60" spans="1:15" ht="12.75" customHeight="1" x14ac:dyDescent="0.2">
      <c r="A60" s="46" t="s">
        <v>851</v>
      </c>
      <c r="B60" s="46" t="s">
        <v>734</v>
      </c>
      <c r="C60" s="73">
        <v>0.86805080000000001</v>
      </c>
      <c r="D60" s="73">
        <v>0.14749179999999998</v>
      </c>
      <c r="E60" s="74">
        <f t="shared" si="0"/>
        <v>4.8854173587955412</v>
      </c>
      <c r="F60" s="60">
        <f t="shared" si="1"/>
        <v>2.5245616927536256E-3</v>
      </c>
      <c r="G60" s="47">
        <v>12.336719220000001</v>
      </c>
      <c r="H60" s="119">
        <v>30.220263157894699</v>
      </c>
      <c r="I60" s="125"/>
      <c r="J60" s="73">
        <v>4.7650000000000001E-3</v>
      </c>
      <c r="K60" s="73">
        <v>0</v>
      </c>
      <c r="L60" s="74" t="str">
        <f t="shared" si="2"/>
        <v/>
      </c>
      <c r="M60" s="60">
        <f t="shared" si="3"/>
        <v>5.4893100726363022E-3</v>
      </c>
    </row>
    <row r="61" spans="1:15" ht="12.75" customHeight="1" x14ac:dyDescent="0.2">
      <c r="A61" s="46" t="s">
        <v>1040</v>
      </c>
      <c r="B61" s="46" t="s">
        <v>486</v>
      </c>
      <c r="C61" s="73">
        <v>0.79644035000000002</v>
      </c>
      <c r="D61" s="73">
        <v>1.3980423200000001</v>
      </c>
      <c r="E61" s="74">
        <f t="shared" si="0"/>
        <v>-0.43031742415351204</v>
      </c>
      <c r="F61" s="60">
        <f t="shared" si="1"/>
        <v>2.3162962330929137E-3</v>
      </c>
      <c r="G61" s="47">
        <v>29.998375190000001</v>
      </c>
      <c r="H61" s="119">
        <v>74.079947368421102</v>
      </c>
      <c r="I61" s="125"/>
      <c r="J61" s="73">
        <v>76.613599980000004</v>
      </c>
      <c r="K61" s="73">
        <v>0.526559</v>
      </c>
      <c r="L61" s="74" t="str">
        <f t="shared" si="2"/>
        <v/>
      </c>
      <c r="M61" s="60">
        <f t="shared" si="3"/>
        <v>96.195025754282796</v>
      </c>
    </row>
    <row r="62" spans="1:15" ht="12.75" customHeight="1" x14ac:dyDescent="0.2">
      <c r="A62" s="46" t="s">
        <v>1126</v>
      </c>
      <c r="B62" s="46" t="s">
        <v>723</v>
      </c>
      <c r="C62" s="73">
        <v>0.74932309499999994</v>
      </c>
      <c r="D62" s="73">
        <v>1.4069056899999999</v>
      </c>
      <c r="E62" s="74">
        <f t="shared" si="0"/>
        <v>-0.46739635760517817</v>
      </c>
      <c r="F62" s="60">
        <f t="shared" si="1"/>
        <v>2.179264601947934E-3</v>
      </c>
      <c r="G62" s="47">
        <v>19.17216852</v>
      </c>
      <c r="H62" s="119">
        <v>124.94388888888901</v>
      </c>
      <c r="I62" s="125"/>
      <c r="J62" s="73">
        <v>0.45182721000000003</v>
      </c>
      <c r="K62" s="73">
        <v>0.49270799999999998</v>
      </c>
      <c r="L62" s="74">
        <f t="shared" si="2"/>
        <v>-8.2971638374046974E-2</v>
      </c>
      <c r="M62" s="60">
        <f t="shared" si="3"/>
        <v>0.60298049401506848</v>
      </c>
    </row>
    <row r="63" spans="1:15" ht="12.75" customHeight="1" x14ac:dyDescent="0.2">
      <c r="A63" s="46" t="s">
        <v>1474</v>
      </c>
      <c r="B63" s="46" t="s">
        <v>1475</v>
      </c>
      <c r="C63" s="73">
        <v>0.73378230200000005</v>
      </c>
      <c r="D63" s="73">
        <v>0.74624745400000003</v>
      </c>
      <c r="E63" s="74">
        <f t="shared" si="0"/>
        <v>-1.6703778261734636E-2</v>
      </c>
      <c r="F63" s="60">
        <f t="shared" si="1"/>
        <v>2.1340671426715719E-3</v>
      </c>
      <c r="G63" s="47">
        <v>1.69506972</v>
      </c>
      <c r="H63" s="119">
        <v>30.970789473684199</v>
      </c>
      <c r="I63" s="125"/>
      <c r="J63" s="73">
        <v>0.51113825999999996</v>
      </c>
      <c r="K63" s="73">
        <v>1.1176E-2</v>
      </c>
      <c r="L63" s="74">
        <f t="shared" si="2"/>
        <v>44.735348962061558</v>
      </c>
      <c r="M63" s="60">
        <f t="shared" si="3"/>
        <v>0.69658025085483721</v>
      </c>
    </row>
    <row r="64" spans="1:15" ht="12.75" customHeight="1" x14ac:dyDescent="0.2">
      <c r="A64" s="46" t="s">
        <v>1470</v>
      </c>
      <c r="B64" s="46" t="s">
        <v>1471</v>
      </c>
      <c r="C64" s="73">
        <v>0.72958106999999994</v>
      </c>
      <c r="D64" s="73">
        <v>0.68942222499999994</v>
      </c>
      <c r="E64" s="74">
        <f t="shared" si="0"/>
        <v>5.8250000571130389E-2</v>
      </c>
      <c r="F64" s="60">
        <f t="shared" si="1"/>
        <v>2.121848653420055E-3</v>
      </c>
      <c r="G64" s="47">
        <v>1.76692877</v>
      </c>
      <c r="H64" s="119">
        <v>61.5426315789474</v>
      </c>
      <c r="I64" s="125"/>
      <c r="J64" s="73">
        <v>0.43413503000000003</v>
      </c>
      <c r="K64" s="73">
        <v>0.93400000000000005</v>
      </c>
      <c r="L64" s="74">
        <f t="shared" si="2"/>
        <v>-0.53518733404710916</v>
      </c>
      <c r="M64" s="60">
        <f t="shared" si="3"/>
        <v>0.59504700416637735</v>
      </c>
    </row>
    <row r="65" spans="1:13" ht="12.75" customHeight="1" x14ac:dyDescent="0.2">
      <c r="A65" s="46" t="s">
        <v>1476</v>
      </c>
      <c r="B65" s="46" t="s">
        <v>1477</v>
      </c>
      <c r="C65" s="73">
        <v>0.72486262000000001</v>
      </c>
      <c r="D65" s="73">
        <v>0.2640458</v>
      </c>
      <c r="E65" s="74">
        <f t="shared" si="0"/>
        <v>1.7452154891310525</v>
      </c>
      <c r="F65" s="60">
        <f t="shared" si="1"/>
        <v>2.108125933368218E-3</v>
      </c>
      <c r="G65" s="47">
        <v>2.40637686</v>
      </c>
      <c r="H65" s="119">
        <v>116.869894736842</v>
      </c>
      <c r="I65" s="125"/>
      <c r="J65" s="73">
        <v>0.26360148</v>
      </c>
      <c r="K65" s="73">
        <v>2.1047720000000001</v>
      </c>
      <c r="L65" s="74">
        <f t="shared" si="2"/>
        <v>-0.87476007852632021</v>
      </c>
      <c r="M65" s="60">
        <f t="shared" si="3"/>
        <v>0.3636571575452463</v>
      </c>
    </row>
    <row r="66" spans="1:13" ht="12.75" customHeight="1" x14ac:dyDescent="0.2">
      <c r="A66" s="46" t="s">
        <v>1031</v>
      </c>
      <c r="B66" s="46" t="s">
        <v>491</v>
      </c>
      <c r="C66" s="73">
        <v>0.7072775</v>
      </c>
      <c r="D66" s="73">
        <v>3.5E-4</v>
      </c>
      <c r="E66" s="74" t="str">
        <f t="shared" si="0"/>
        <v/>
      </c>
      <c r="F66" s="60">
        <f t="shared" si="1"/>
        <v>2.0569829353841418E-3</v>
      </c>
      <c r="G66" s="47">
        <v>106.86490924</v>
      </c>
      <c r="H66" s="119">
        <v>40.696352941176499</v>
      </c>
      <c r="I66" s="125"/>
      <c r="J66" s="73">
        <v>132.07341614000001</v>
      </c>
      <c r="K66" s="73">
        <v>0.63795100000000005</v>
      </c>
      <c r="L66" s="74" t="str">
        <f t="shared" si="2"/>
        <v/>
      </c>
      <c r="M66" s="60" t="str">
        <f t="shared" si="3"/>
        <v/>
      </c>
    </row>
    <row r="67" spans="1:13" ht="12.75" customHeight="1" x14ac:dyDescent="0.2">
      <c r="A67" s="46" t="s">
        <v>800</v>
      </c>
      <c r="B67" s="46" t="s">
        <v>701</v>
      </c>
      <c r="C67" s="73">
        <v>0.669389075</v>
      </c>
      <c r="D67" s="73">
        <v>8.0529719999999999E-2</v>
      </c>
      <c r="E67" s="74">
        <f t="shared" si="0"/>
        <v>7.3123233881851331</v>
      </c>
      <c r="F67" s="60">
        <f t="shared" si="1"/>
        <v>1.9467916120724544E-3</v>
      </c>
      <c r="G67" s="47">
        <v>3.7287339100000003</v>
      </c>
      <c r="H67" s="119">
        <v>317.57249999999999</v>
      </c>
      <c r="I67" s="125"/>
      <c r="J67" s="73">
        <v>0</v>
      </c>
      <c r="K67" s="73">
        <v>0</v>
      </c>
      <c r="L67" s="74" t="str">
        <f t="shared" si="2"/>
        <v/>
      </c>
      <c r="M67" s="60">
        <f t="shared" si="3"/>
        <v>0</v>
      </c>
    </row>
    <row r="68" spans="1:13" ht="12.75" customHeight="1" x14ac:dyDescent="0.2">
      <c r="A68" s="46" t="s">
        <v>853</v>
      </c>
      <c r="B68" s="46" t="s">
        <v>748</v>
      </c>
      <c r="C68" s="73">
        <v>0.62175504000000004</v>
      </c>
      <c r="D68" s="73">
        <v>5.8157349999999997E-2</v>
      </c>
      <c r="E68" s="74">
        <f t="shared" si="0"/>
        <v>9.6909107791190632</v>
      </c>
      <c r="F68" s="60">
        <f t="shared" si="1"/>
        <v>1.8082570239673741E-3</v>
      </c>
      <c r="G68" s="47">
        <v>40.529575539999996</v>
      </c>
      <c r="H68" s="119">
        <v>65.638631578947397</v>
      </c>
      <c r="I68" s="125"/>
      <c r="J68" s="73">
        <v>0</v>
      </c>
      <c r="K68" s="73">
        <v>2.8319999999999999E-3</v>
      </c>
      <c r="L68" s="74">
        <f t="shared" si="2"/>
        <v>-1</v>
      </c>
      <c r="M68" s="60">
        <f t="shared" si="3"/>
        <v>0</v>
      </c>
    </row>
    <row r="69" spans="1:13" ht="12.75" customHeight="1" x14ac:dyDescent="0.2">
      <c r="A69" s="46" t="s">
        <v>779</v>
      </c>
      <c r="B69" s="46" t="s">
        <v>655</v>
      </c>
      <c r="C69" s="73">
        <v>0.59830399300000003</v>
      </c>
      <c r="D69" s="73">
        <v>0.35714875099999999</v>
      </c>
      <c r="E69" s="74">
        <f t="shared" si="0"/>
        <v>0.67522353452105466</v>
      </c>
      <c r="F69" s="60">
        <f t="shared" si="1"/>
        <v>1.7400540859467367E-3</v>
      </c>
      <c r="G69" s="47">
        <v>62.298495430000003</v>
      </c>
      <c r="H69" s="119">
        <v>154.437526315789</v>
      </c>
      <c r="I69" s="125"/>
      <c r="J69" s="73">
        <v>7.2660370000000002E-2</v>
      </c>
      <c r="K69" s="73">
        <v>1.486307</v>
      </c>
      <c r="L69" s="74">
        <f t="shared" si="2"/>
        <v>-0.95111348463002598</v>
      </c>
      <c r="M69" s="60">
        <f t="shared" si="3"/>
        <v>0.12144389950611612</v>
      </c>
    </row>
    <row r="70" spans="1:13" ht="12.75" customHeight="1" x14ac:dyDescent="0.2">
      <c r="A70" s="46" t="s">
        <v>790</v>
      </c>
      <c r="B70" s="46" t="s">
        <v>684</v>
      </c>
      <c r="C70" s="73">
        <v>0.59118904999999999</v>
      </c>
      <c r="D70" s="73">
        <v>0.50690084000000002</v>
      </c>
      <c r="E70" s="74">
        <f t="shared" si="0"/>
        <v>0.16628145654680693</v>
      </c>
      <c r="F70" s="60">
        <f t="shared" si="1"/>
        <v>1.719361618934523E-3</v>
      </c>
      <c r="G70" s="47">
        <v>166.58670125</v>
      </c>
      <c r="H70" s="119">
        <v>41.326368421052599</v>
      </c>
      <c r="I70" s="125"/>
      <c r="J70" s="73">
        <v>2.09040267</v>
      </c>
      <c r="K70" s="73">
        <v>0.112918</v>
      </c>
      <c r="L70" s="74">
        <f t="shared" si="2"/>
        <v>17.512572574788784</v>
      </c>
      <c r="M70" s="60">
        <f t="shared" si="3"/>
        <v>3.5359292767685737</v>
      </c>
    </row>
    <row r="71" spans="1:13" ht="12.75" customHeight="1" x14ac:dyDescent="0.2">
      <c r="A71" s="46" t="s">
        <v>1216</v>
      </c>
      <c r="B71" s="46" t="s">
        <v>1224</v>
      </c>
      <c r="C71" s="73">
        <v>0.52236294999999999</v>
      </c>
      <c r="D71" s="73">
        <v>0.28799547999999997</v>
      </c>
      <c r="E71" s="74">
        <f t="shared" ref="E71:E134" si="4">IF(ISERROR(C71/D71-1),"",IF((C71/D71-1)&gt;10000%,"",C71/D71-1))</f>
        <v>0.81378870946169024</v>
      </c>
      <c r="F71" s="60">
        <f t="shared" ref="F71:F134" si="5">C71/$C$229</f>
        <v>1.5191939150148556E-3</v>
      </c>
      <c r="G71" s="47">
        <v>28.346839412000001</v>
      </c>
      <c r="H71" s="119">
        <v>44.465052631578899</v>
      </c>
      <c r="I71" s="125"/>
      <c r="J71" s="73">
        <v>6.6754369999999993E-2</v>
      </c>
      <c r="K71" s="73">
        <v>0</v>
      </c>
      <c r="L71" s="74" t="str">
        <f t="shared" ref="L71:L134" si="6">IF(ISERROR(J71/K71-1),"",IF((J71/K71-1)&gt;10000%,"",J71/K71-1))</f>
        <v/>
      </c>
      <c r="M71" s="60">
        <f t="shared" ref="M71:M134" si="7">IF(ISERROR(J71/C71),"",IF(J71/C71&gt;10000%,"",J71/C71))</f>
        <v>0.1277930795053516</v>
      </c>
    </row>
    <row r="72" spans="1:13" ht="12.75" customHeight="1" x14ac:dyDescent="0.2">
      <c r="A72" s="46" t="s">
        <v>787</v>
      </c>
      <c r="B72" s="46" t="s">
        <v>679</v>
      </c>
      <c r="C72" s="73">
        <v>0.52031117999999998</v>
      </c>
      <c r="D72" s="73">
        <v>0.29477787999999999</v>
      </c>
      <c r="E72" s="74">
        <f t="shared" si="4"/>
        <v>0.76509573920539764</v>
      </c>
      <c r="F72" s="60">
        <f t="shared" si="5"/>
        <v>1.5132267297483469E-3</v>
      </c>
      <c r="G72" s="47">
        <v>175.27200116999998</v>
      </c>
      <c r="H72" s="119">
        <v>39.653736842105303</v>
      </c>
      <c r="I72" s="125"/>
      <c r="J72" s="73">
        <v>8.3427050000000003E-2</v>
      </c>
      <c r="K72" s="73">
        <v>0.44786500000000001</v>
      </c>
      <c r="L72" s="74">
        <f t="shared" si="6"/>
        <v>-0.81372277360365286</v>
      </c>
      <c r="M72" s="60">
        <f t="shared" si="7"/>
        <v>0.16034068305047761</v>
      </c>
    </row>
    <row r="73" spans="1:13" ht="12.75" customHeight="1" x14ac:dyDescent="0.2">
      <c r="A73" s="46" t="s">
        <v>1398</v>
      </c>
      <c r="B73" s="46" t="s">
        <v>1399</v>
      </c>
      <c r="C73" s="73">
        <v>0.49430832000000002</v>
      </c>
      <c r="D73" s="73">
        <v>4.9129269999999996E-2</v>
      </c>
      <c r="E73" s="74">
        <f t="shared" si="4"/>
        <v>9.0613813313326261</v>
      </c>
      <c r="F73" s="60">
        <f t="shared" si="5"/>
        <v>1.4376023259023562E-3</v>
      </c>
      <c r="G73" s="47">
        <v>10.094713554</v>
      </c>
      <c r="H73" s="119">
        <v>99.952263157894706</v>
      </c>
      <c r="I73" s="125"/>
      <c r="J73" s="73">
        <v>0.31067475</v>
      </c>
      <c r="K73" s="73">
        <v>0</v>
      </c>
      <c r="L73" s="74" t="str">
        <f t="shared" si="6"/>
        <v/>
      </c>
      <c r="M73" s="60">
        <f t="shared" si="7"/>
        <v>0.62850398714713118</v>
      </c>
    </row>
    <row r="74" spans="1:13" ht="12.75" customHeight="1" x14ac:dyDescent="0.2">
      <c r="A74" s="46" t="s">
        <v>1123</v>
      </c>
      <c r="B74" s="46" t="s">
        <v>705</v>
      </c>
      <c r="C74" s="73">
        <v>0.492053289</v>
      </c>
      <c r="D74" s="73">
        <v>0.25660343499999999</v>
      </c>
      <c r="E74" s="74">
        <f t="shared" si="4"/>
        <v>0.9175631417404837</v>
      </c>
      <c r="F74" s="60">
        <f t="shared" si="5"/>
        <v>1.4310439944330781E-3</v>
      </c>
      <c r="G74" s="47">
        <v>13.26240823</v>
      </c>
      <c r="H74" s="119">
        <v>194.43731578947401</v>
      </c>
      <c r="I74" s="125"/>
      <c r="J74" s="73">
        <v>0.30656465000000005</v>
      </c>
      <c r="K74" s="73">
        <v>0.29316500000000001</v>
      </c>
      <c r="L74" s="74">
        <f t="shared" si="6"/>
        <v>4.5706854501731176E-2</v>
      </c>
      <c r="M74" s="60">
        <f t="shared" si="7"/>
        <v>0.62303140097494614</v>
      </c>
    </row>
    <row r="75" spans="1:13" ht="12.75" customHeight="1" x14ac:dyDescent="0.2">
      <c r="A75" s="46" t="s">
        <v>1394</v>
      </c>
      <c r="B75" s="46" t="s">
        <v>1395</v>
      </c>
      <c r="C75" s="73">
        <v>0.47850105999999998</v>
      </c>
      <c r="D75" s="73">
        <v>0.39893421999999995</v>
      </c>
      <c r="E75" s="74">
        <f t="shared" si="4"/>
        <v>0.19944852061074148</v>
      </c>
      <c r="F75" s="60">
        <f t="shared" si="5"/>
        <v>1.3916298977179724E-3</v>
      </c>
      <c r="G75" s="47">
        <v>1.3562653519999999</v>
      </c>
      <c r="H75" s="119">
        <v>49.900052631578902</v>
      </c>
      <c r="I75" s="125"/>
      <c r="J75" s="73">
        <v>0.13341708999999999</v>
      </c>
      <c r="K75" s="73">
        <v>0</v>
      </c>
      <c r="L75" s="74" t="str">
        <f t="shared" si="6"/>
        <v/>
      </c>
      <c r="M75" s="60">
        <f t="shared" si="7"/>
        <v>0.2788229769020783</v>
      </c>
    </row>
    <row r="76" spans="1:13" ht="12.75" customHeight="1" x14ac:dyDescent="0.2">
      <c r="A76" s="46" t="s">
        <v>2885</v>
      </c>
      <c r="B76" s="46" t="s">
        <v>2886</v>
      </c>
      <c r="C76" s="73">
        <v>0.41320879999999999</v>
      </c>
      <c r="D76" s="73">
        <v>7.6121140000000004E-2</v>
      </c>
      <c r="E76" s="74">
        <f t="shared" si="4"/>
        <v>4.4283054615314477</v>
      </c>
      <c r="F76" s="60">
        <f t="shared" si="5"/>
        <v>1.2017396995529458E-3</v>
      </c>
      <c r="G76" s="47">
        <v>5.6519853639673121</v>
      </c>
      <c r="H76" s="119">
        <v>322.99663157894702</v>
      </c>
      <c r="I76" s="125"/>
      <c r="J76" s="73">
        <v>0</v>
      </c>
      <c r="K76" s="73">
        <v>0</v>
      </c>
      <c r="L76" s="74" t="str">
        <f t="shared" si="6"/>
        <v/>
      </c>
      <c r="M76" s="60">
        <f t="shared" si="7"/>
        <v>0</v>
      </c>
    </row>
    <row r="77" spans="1:13" ht="12.75" customHeight="1" x14ac:dyDescent="0.2">
      <c r="A77" s="46" t="s">
        <v>861</v>
      </c>
      <c r="B77" s="46" t="s">
        <v>863</v>
      </c>
      <c r="C77" s="73">
        <v>0.41183396</v>
      </c>
      <c r="D77" s="73">
        <v>0.47362437000000002</v>
      </c>
      <c r="E77" s="74">
        <f t="shared" si="4"/>
        <v>-0.1304629024895827</v>
      </c>
      <c r="F77" s="60">
        <f t="shared" si="5"/>
        <v>1.1977412372536594E-3</v>
      </c>
      <c r="G77" s="47">
        <v>26.35484932</v>
      </c>
      <c r="H77" s="119">
        <v>554.12384210526295</v>
      </c>
      <c r="I77" s="125"/>
      <c r="J77" s="73">
        <v>0.62819145999999992</v>
      </c>
      <c r="K77" s="73">
        <v>1.4070050000000001</v>
      </c>
      <c r="L77" s="74">
        <f t="shared" si="6"/>
        <v>-0.55352577993681629</v>
      </c>
      <c r="M77" s="60">
        <f t="shared" si="7"/>
        <v>1.5253512847750581</v>
      </c>
    </row>
    <row r="78" spans="1:13" ht="12.75" customHeight="1" x14ac:dyDescent="0.2">
      <c r="A78" s="46" t="s">
        <v>799</v>
      </c>
      <c r="B78" s="46" t="s">
        <v>698</v>
      </c>
      <c r="C78" s="73">
        <v>0.40591020400000005</v>
      </c>
      <c r="D78" s="73">
        <v>0.48424050499999999</v>
      </c>
      <c r="E78" s="74">
        <f t="shared" si="4"/>
        <v>-0.16175908498195524</v>
      </c>
      <c r="F78" s="60">
        <f t="shared" si="5"/>
        <v>1.1805131125001091E-3</v>
      </c>
      <c r="G78" s="47">
        <v>28.07823745</v>
      </c>
      <c r="H78" s="119">
        <v>40.889684210526298</v>
      </c>
      <c r="I78" s="125"/>
      <c r="J78" s="73">
        <v>0.59497406999999991</v>
      </c>
      <c r="K78" s="73">
        <v>0.25440299999999999</v>
      </c>
      <c r="L78" s="74">
        <f t="shared" si="6"/>
        <v>1.3387069727951317</v>
      </c>
      <c r="M78" s="60">
        <f t="shared" si="7"/>
        <v>1.4657775639461379</v>
      </c>
    </row>
    <row r="79" spans="1:13" ht="12.75" customHeight="1" x14ac:dyDescent="0.2">
      <c r="A79" s="46" t="s">
        <v>852</v>
      </c>
      <c r="B79" s="46" t="s">
        <v>735</v>
      </c>
      <c r="C79" s="73">
        <v>0.40477639399999998</v>
      </c>
      <c r="D79" s="73">
        <v>3.093769E-2</v>
      </c>
      <c r="E79" s="74">
        <f t="shared" si="4"/>
        <v>12.083601070409587</v>
      </c>
      <c r="F79" s="60">
        <f t="shared" si="5"/>
        <v>1.1772156404018619E-3</v>
      </c>
      <c r="G79" s="47">
        <v>4.7589813200000002</v>
      </c>
      <c r="H79" s="119">
        <v>47.151421052631598</v>
      </c>
      <c r="I79" s="125"/>
      <c r="J79" s="73">
        <v>1.40744E-3</v>
      </c>
      <c r="K79" s="73">
        <v>0</v>
      </c>
      <c r="L79" s="74" t="str">
        <f t="shared" si="6"/>
        <v/>
      </c>
      <c r="M79" s="60">
        <f t="shared" si="7"/>
        <v>3.4770802370456418E-3</v>
      </c>
    </row>
    <row r="80" spans="1:13" ht="12.75" customHeight="1" x14ac:dyDescent="0.2">
      <c r="A80" s="46" t="s">
        <v>1342</v>
      </c>
      <c r="B80" s="46" t="s">
        <v>1343</v>
      </c>
      <c r="C80" s="73">
        <v>0.35963089000000004</v>
      </c>
      <c r="D80" s="73">
        <v>0.65294695999999997</v>
      </c>
      <c r="E80" s="74">
        <f t="shared" si="4"/>
        <v>-0.44921883088329251</v>
      </c>
      <c r="F80" s="60">
        <f t="shared" si="5"/>
        <v>1.0459184743852469E-3</v>
      </c>
      <c r="G80" s="47">
        <v>8.6730494000000005E-2</v>
      </c>
      <c r="H80" s="119">
        <v>74.937736842105295</v>
      </c>
      <c r="I80" s="125"/>
      <c r="J80" s="73">
        <v>3.8382629999999994E-2</v>
      </c>
      <c r="K80" s="73">
        <v>0</v>
      </c>
      <c r="L80" s="74" t="str">
        <f t="shared" si="6"/>
        <v/>
      </c>
      <c r="M80" s="60">
        <f t="shared" si="7"/>
        <v>0.1067278453194051</v>
      </c>
    </row>
    <row r="81" spans="1:13" ht="12.75" customHeight="1" x14ac:dyDescent="0.2">
      <c r="A81" s="46" t="s">
        <v>1043</v>
      </c>
      <c r="B81" s="46" t="s">
        <v>126</v>
      </c>
      <c r="C81" s="73">
        <v>0.35335540999999998</v>
      </c>
      <c r="D81" s="73">
        <v>0.50979783000000001</v>
      </c>
      <c r="E81" s="74">
        <f t="shared" si="4"/>
        <v>-0.30687149060638419</v>
      </c>
      <c r="F81" s="60">
        <f t="shared" si="5"/>
        <v>1.0276674268524968E-3</v>
      </c>
      <c r="G81" s="47">
        <v>8.1392862600000004</v>
      </c>
      <c r="H81" s="119">
        <v>96.709526315789503</v>
      </c>
      <c r="I81" s="125"/>
      <c r="J81" s="73">
        <v>4.5490600000000006E-3</v>
      </c>
      <c r="K81" s="73">
        <v>0.45428499999999999</v>
      </c>
      <c r="L81" s="74">
        <f t="shared" si="6"/>
        <v>-0.98998633016718585</v>
      </c>
      <c r="M81" s="60">
        <f t="shared" si="7"/>
        <v>1.2873893737752596E-2</v>
      </c>
    </row>
    <row r="82" spans="1:13" ht="12.75" customHeight="1" x14ac:dyDescent="0.2">
      <c r="A82" s="46" t="s">
        <v>1261</v>
      </c>
      <c r="B82" s="46" t="s">
        <v>1260</v>
      </c>
      <c r="C82" s="73">
        <v>0.33900480999999999</v>
      </c>
      <c r="D82" s="73">
        <v>0.33205589000000002</v>
      </c>
      <c r="E82" s="74">
        <f t="shared" si="4"/>
        <v>2.092695901283359E-2</v>
      </c>
      <c r="F82" s="60">
        <f t="shared" si="5"/>
        <v>9.8593141897366046E-4</v>
      </c>
      <c r="G82" s="47">
        <v>3.502687683</v>
      </c>
      <c r="H82" s="119">
        <v>150.34668421052601</v>
      </c>
      <c r="I82" s="125"/>
      <c r="J82" s="73">
        <v>0.25064592000000002</v>
      </c>
      <c r="K82" s="73">
        <v>9.7520999999999997E-2</v>
      </c>
      <c r="L82" s="74">
        <f t="shared" si="6"/>
        <v>1.5701738087181227</v>
      </c>
      <c r="M82" s="60">
        <f t="shared" si="7"/>
        <v>0.73935800497933946</v>
      </c>
    </row>
    <row r="83" spans="1:13" ht="12.75" customHeight="1" x14ac:dyDescent="0.2">
      <c r="A83" s="46" t="s">
        <v>1136</v>
      </c>
      <c r="B83" s="46" t="s">
        <v>677</v>
      </c>
      <c r="C83" s="73">
        <v>0.31936301</v>
      </c>
      <c r="D83" s="73">
        <v>0.17833635</v>
      </c>
      <c r="E83" s="74">
        <f t="shared" si="4"/>
        <v>0.79079032401414517</v>
      </c>
      <c r="F83" s="60">
        <f t="shared" si="5"/>
        <v>9.288069559160513E-4</v>
      </c>
      <c r="G83" s="47">
        <v>20.689982269999998</v>
      </c>
      <c r="H83" s="119">
        <v>14.756368421052599</v>
      </c>
      <c r="I83" s="125"/>
      <c r="J83" s="73">
        <v>4.7773800000000003E-3</v>
      </c>
      <c r="K83" s="73">
        <v>3.069944</v>
      </c>
      <c r="L83" s="74">
        <f t="shared" si="6"/>
        <v>-0.99844382177655355</v>
      </c>
      <c r="M83" s="60">
        <f t="shared" si="7"/>
        <v>1.4959089971001965E-2</v>
      </c>
    </row>
    <row r="84" spans="1:13" ht="12.75" customHeight="1" x14ac:dyDescent="0.2">
      <c r="A84" s="46" t="s">
        <v>1344</v>
      </c>
      <c r="B84" s="46" t="s">
        <v>1345</v>
      </c>
      <c r="C84" s="73">
        <v>0.29994752000000002</v>
      </c>
      <c r="D84" s="73">
        <v>0.57190238000000004</v>
      </c>
      <c r="E84" s="74">
        <f t="shared" si="4"/>
        <v>-0.47552671489144704</v>
      </c>
      <c r="F84" s="60">
        <f t="shared" si="5"/>
        <v>8.7234067272151823E-4</v>
      </c>
      <c r="G84" s="47">
        <v>0.68599269100000004</v>
      </c>
      <c r="H84" s="119">
        <v>99.965526315789504</v>
      </c>
      <c r="I84" s="125"/>
      <c r="J84" s="73">
        <v>0.17121153</v>
      </c>
      <c r="K84" s="73">
        <v>1.6527E-2</v>
      </c>
      <c r="L84" s="74">
        <f t="shared" si="6"/>
        <v>9.3595044472681064</v>
      </c>
      <c r="M84" s="60">
        <f t="shared" si="7"/>
        <v>0.57080495281307875</v>
      </c>
    </row>
    <row r="85" spans="1:13" ht="12.75" customHeight="1" x14ac:dyDescent="0.2">
      <c r="A85" s="46" t="s">
        <v>1392</v>
      </c>
      <c r="B85" s="46" t="s">
        <v>1393</v>
      </c>
      <c r="C85" s="73">
        <v>0.24839412</v>
      </c>
      <c r="D85" s="73">
        <v>1.0001289899999999</v>
      </c>
      <c r="E85" s="74">
        <f t="shared" si="4"/>
        <v>-0.75163791622518605</v>
      </c>
      <c r="F85" s="60">
        <f t="shared" si="5"/>
        <v>7.2240735226238744E-4</v>
      </c>
      <c r="G85" s="47">
        <v>11.259030131999999</v>
      </c>
      <c r="H85" s="119">
        <v>25.001526315789501</v>
      </c>
      <c r="I85" s="125"/>
      <c r="J85" s="73">
        <v>0</v>
      </c>
      <c r="K85" s="73">
        <v>0</v>
      </c>
      <c r="L85" s="74" t="str">
        <f t="shared" si="6"/>
        <v/>
      </c>
      <c r="M85" s="60">
        <f t="shared" si="7"/>
        <v>0</v>
      </c>
    </row>
    <row r="86" spans="1:13" ht="12.75" customHeight="1" x14ac:dyDescent="0.2">
      <c r="A86" s="46" t="s">
        <v>864</v>
      </c>
      <c r="B86" s="46" t="s">
        <v>763</v>
      </c>
      <c r="C86" s="73">
        <v>0.23392220999999999</v>
      </c>
      <c r="D86" s="73">
        <v>3.1876750000000002E-2</v>
      </c>
      <c r="E86" s="74">
        <f t="shared" si="4"/>
        <v>6.3383331111233101</v>
      </c>
      <c r="F86" s="60">
        <f t="shared" si="5"/>
        <v>6.8031853717578407E-4</v>
      </c>
      <c r="G86" s="47">
        <v>41.412285829999995</v>
      </c>
      <c r="H86" s="119">
        <v>41.160473684210501</v>
      </c>
      <c r="I86" s="125"/>
      <c r="J86" s="73">
        <v>0</v>
      </c>
      <c r="K86" s="73">
        <v>0</v>
      </c>
      <c r="L86" s="74" t="str">
        <f t="shared" si="6"/>
        <v/>
      </c>
      <c r="M86" s="60">
        <f t="shared" si="7"/>
        <v>0</v>
      </c>
    </row>
    <row r="87" spans="1:13" ht="12.75" customHeight="1" x14ac:dyDescent="0.2">
      <c r="A87" s="46" t="s">
        <v>1406</v>
      </c>
      <c r="B87" s="46" t="s">
        <v>1407</v>
      </c>
      <c r="C87" s="73">
        <v>0.23067593</v>
      </c>
      <c r="D87" s="73">
        <v>0.20780603</v>
      </c>
      <c r="E87" s="74">
        <f t="shared" si="4"/>
        <v>0.11005407302184644</v>
      </c>
      <c r="F87" s="60">
        <f t="shared" si="5"/>
        <v>6.7087734533314972E-4</v>
      </c>
      <c r="G87" s="47">
        <v>0.69892531000000002</v>
      </c>
      <c r="H87" s="119">
        <v>99.978789473684202</v>
      </c>
      <c r="I87" s="125"/>
      <c r="J87" s="73">
        <v>1.8149909999999998E-2</v>
      </c>
      <c r="K87" s="73">
        <v>0.273341</v>
      </c>
      <c r="L87" s="74">
        <f t="shared" si="6"/>
        <v>-0.93359975268986362</v>
      </c>
      <c r="M87" s="60">
        <f t="shared" si="7"/>
        <v>7.8681421160846726E-2</v>
      </c>
    </row>
    <row r="88" spans="1:13" ht="12.75" customHeight="1" x14ac:dyDescent="0.2">
      <c r="A88" s="46" t="s">
        <v>1112</v>
      </c>
      <c r="B88" s="46" t="s">
        <v>758</v>
      </c>
      <c r="C88" s="73">
        <v>0.19829606</v>
      </c>
      <c r="D88" s="73">
        <v>0.31597318000000002</v>
      </c>
      <c r="E88" s="74">
        <f t="shared" si="4"/>
        <v>-0.37242755856683796</v>
      </c>
      <c r="F88" s="60">
        <f t="shared" si="5"/>
        <v>5.7670661313828002E-4</v>
      </c>
      <c r="G88" s="47">
        <v>2.4103272400000004</v>
      </c>
      <c r="H88" s="119">
        <v>153.11783333333301</v>
      </c>
      <c r="I88" s="125"/>
      <c r="J88" s="73">
        <v>0.18139556000000001</v>
      </c>
      <c r="K88" s="73">
        <v>0.90182300000000004</v>
      </c>
      <c r="L88" s="74">
        <f t="shared" si="6"/>
        <v>-0.79885680449489538</v>
      </c>
      <c r="M88" s="60">
        <f t="shared" si="7"/>
        <v>0.9147713777066474</v>
      </c>
    </row>
    <row r="89" spans="1:13" ht="12.75" customHeight="1" x14ac:dyDescent="0.2">
      <c r="A89" s="46" t="s">
        <v>1220</v>
      </c>
      <c r="B89" s="46" t="s">
        <v>1228</v>
      </c>
      <c r="C89" s="73">
        <v>0.19120788</v>
      </c>
      <c r="D89" s="73">
        <v>5.4043599999999997E-2</v>
      </c>
      <c r="E89" s="74">
        <f t="shared" si="4"/>
        <v>2.538030035008771</v>
      </c>
      <c r="F89" s="60">
        <f t="shared" si="5"/>
        <v>5.560919812534383E-4</v>
      </c>
      <c r="G89" s="47">
        <v>0.34632811800000002</v>
      </c>
      <c r="H89" s="119">
        <v>44.967526315789499</v>
      </c>
      <c r="I89" s="125"/>
      <c r="J89" s="73">
        <v>0</v>
      </c>
      <c r="K89" s="73">
        <v>0</v>
      </c>
      <c r="L89" s="74" t="str">
        <f t="shared" si="6"/>
        <v/>
      </c>
      <c r="M89" s="60">
        <f t="shared" si="7"/>
        <v>0</v>
      </c>
    </row>
    <row r="90" spans="1:13" ht="12.75" customHeight="1" x14ac:dyDescent="0.2">
      <c r="A90" s="46" t="s">
        <v>847</v>
      </c>
      <c r="B90" s="46" t="s">
        <v>727</v>
      </c>
      <c r="C90" s="73">
        <v>0.17351079999999999</v>
      </c>
      <c r="D90" s="73">
        <v>0.44354522999999996</v>
      </c>
      <c r="E90" s="74">
        <f t="shared" si="4"/>
        <v>-0.60880923012068011</v>
      </c>
      <c r="F90" s="60">
        <f t="shared" si="5"/>
        <v>5.0462336876947269E-4</v>
      </c>
      <c r="G90" s="47">
        <v>17.393005760000001</v>
      </c>
      <c r="H90" s="119">
        <v>34.570444444444398</v>
      </c>
      <c r="I90" s="125"/>
      <c r="J90" s="73">
        <v>1.576E-2</v>
      </c>
      <c r="K90" s="73">
        <v>0</v>
      </c>
      <c r="L90" s="74" t="str">
        <f t="shared" si="6"/>
        <v/>
      </c>
      <c r="M90" s="60">
        <f t="shared" si="7"/>
        <v>9.0830080894099968E-2</v>
      </c>
    </row>
    <row r="91" spans="1:13" ht="12.75" customHeight="1" x14ac:dyDescent="0.2">
      <c r="A91" s="46" t="s">
        <v>1125</v>
      </c>
      <c r="B91" s="46" t="s">
        <v>694</v>
      </c>
      <c r="C91" s="73">
        <v>0.16259746</v>
      </c>
      <c r="D91" s="73">
        <v>0.40811724999999999</v>
      </c>
      <c r="E91" s="74">
        <f t="shared" si="4"/>
        <v>-0.60159130740001798</v>
      </c>
      <c r="F91" s="60">
        <f t="shared" si="5"/>
        <v>4.7288398196861282E-4</v>
      </c>
      <c r="G91" s="47">
        <v>0</v>
      </c>
      <c r="H91" s="119">
        <v>73.463125000000005</v>
      </c>
      <c r="I91" s="125"/>
      <c r="J91" s="73">
        <v>9.9274500000000009E-3</v>
      </c>
      <c r="K91" s="73">
        <v>0</v>
      </c>
      <c r="L91" s="74" t="str">
        <f t="shared" si="6"/>
        <v/>
      </c>
      <c r="M91" s="60">
        <f t="shared" si="7"/>
        <v>6.1055381799937102E-2</v>
      </c>
    </row>
    <row r="92" spans="1:13" ht="12.75" customHeight="1" x14ac:dyDescent="0.2">
      <c r="A92" s="46" t="s">
        <v>1121</v>
      </c>
      <c r="B92" s="46" t="s">
        <v>745</v>
      </c>
      <c r="C92" s="73">
        <v>0.15990311999999998</v>
      </c>
      <c r="D92" s="73">
        <v>5.04807E-3</v>
      </c>
      <c r="E92" s="74">
        <f t="shared" si="4"/>
        <v>30.67609007006638</v>
      </c>
      <c r="F92" s="60">
        <f t="shared" si="5"/>
        <v>4.6504800330094288E-4</v>
      </c>
      <c r="G92" s="47">
        <v>1.03074208</v>
      </c>
      <c r="H92" s="119">
        <v>319.42278947368402</v>
      </c>
      <c r="I92" s="125"/>
      <c r="J92" s="73">
        <v>0</v>
      </c>
      <c r="K92" s="73">
        <v>0</v>
      </c>
      <c r="L92" s="74" t="str">
        <f t="shared" si="6"/>
        <v/>
      </c>
      <c r="M92" s="60">
        <f t="shared" si="7"/>
        <v>0</v>
      </c>
    </row>
    <row r="93" spans="1:13" ht="12.75" customHeight="1" x14ac:dyDescent="0.2">
      <c r="A93" s="46" t="s">
        <v>1448</v>
      </c>
      <c r="B93" s="46" t="s">
        <v>712</v>
      </c>
      <c r="C93" s="73">
        <v>0.15817879099999999</v>
      </c>
      <c r="D93" s="73">
        <v>0.10522335400000001</v>
      </c>
      <c r="E93" s="74">
        <f t="shared" si="4"/>
        <v>0.50326695535669752</v>
      </c>
      <c r="F93" s="60">
        <f t="shared" si="5"/>
        <v>4.6003311829754889E-4</v>
      </c>
      <c r="G93" s="47">
        <v>8.9722530299999992</v>
      </c>
      <c r="H93" s="119">
        <v>104.316666666667</v>
      </c>
      <c r="I93" s="125"/>
      <c r="J93" s="73">
        <v>0.10142327000000001</v>
      </c>
      <c r="K93" s="73">
        <v>0.131102</v>
      </c>
      <c r="L93" s="74">
        <f t="shared" si="6"/>
        <v>-0.22637892633216872</v>
      </c>
      <c r="M93" s="60">
        <f t="shared" si="7"/>
        <v>0.64119386270944512</v>
      </c>
    </row>
    <row r="94" spans="1:13" ht="12.75" customHeight="1" x14ac:dyDescent="0.2">
      <c r="A94" s="46" t="s">
        <v>2891</v>
      </c>
      <c r="B94" s="46" t="s">
        <v>2892</v>
      </c>
      <c r="C94" s="73">
        <v>0.15652368</v>
      </c>
      <c r="D94" s="73">
        <v>6.6158889999999998E-2</v>
      </c>
      <c r="E94" s="74">
        <f t="shared" si="4"/>
        <v>1.365875243674735</v>
      </c>
      <c r="F94" s="60">
        <f t="shared" si="5"/>
        <v>4.5521954076515665E-4</v>
      </c>
      <c r="G94" s="47">
        <v>22.991733927670939</v>
      </c>
      <c r="H94" s="119">
        <v>332.230210526316</v>
      </c>
      <c r="I94" s="125"/>
      <c r="J94" s="73">
        <v>5.4953990000000001E-2</v>
      </c>
      <c r="K94" s="73">
        <v>0</v>
      </c>
      <c r="L94" s="74" t="str">
        <f t="shared" si="6"/>
        <v/>
      </c>
      <c r="M94" s="60">
        <f t="shared" si="7"/>
        <v>0.35109058258788706</v>
      </c>
    </row>
    <row r="95" spans="1:13" ht="12.75" customHeight="1" x14ac:dyDescent="0.2">
      <c r="A95" s="46" t="s">
        <v>1114</v>
      </c>
      <c r="B95" s="46" t="s">
        <v>687</v>
      </c>
      <c r="C95" s="73">
        <v>0.15523301</v>
      </c>
      <c r="D95" s="73">
        <v>0.2843175</v>
      </c>
      <c r="E95" s="74">
        <f t="shared" si="4"/>
        <v>-0.45401528221090859</v>
      </c>
      <c r="F95" s="60">
        <f t="shared" si="5"/>
        <v>4.5146587100298796E-4</v>
      </c>
      <c r="G95" s="47">
        <v>8.9606649000000012</v>
      </c>
      <c r="H95" s="119">
        <v>37.705055555555603</v>
      </c>
      <c r="I95" s="125"/>
      <c r="J95" s="73">
        <v>1.16404E-2</v>
      </c>
      <c r="K95" s="73">
        <v>1.2207000000000001E-2</v>
      </c>
      <c r="L95" s="74">
        <f t="shared" si="6"/>
        <v>-4.6415990824936526E-2</v>
      </c>
      <c r="M95" s="60">
        <f t="shared" si="7"/>
        <v>7.4986628166264377E-2</v>
      </c>
    </row>
    <row r="96" spans="1:13" ht="12.75" customHeight="1" x14ac:dyDescent="0.2">
      <c r="A96" s="46" t="s">
        <v>783</v>
      </c>
      <c r="B96" s="46" t="s">
        <v>673</v>
      </c>
      <c r="C96" s="73">
        <v>0.15473882</v>
      </c>
      <c r="D96" s="73">
        <v>0.34072478</v>
      </c>
      <c r="E96" s="74">
        <f t="shared" si="4"/>
        <v>-0.54585392937960076</v>
      </c>
      <c r="F96" s="60">
        <f t="shared" si="5"/>
        <v>4.5002861278844346E-4</v>
      </c>
      <c r="G96" s="47">
        <v>0</v>
      </c>
      <c r="H96" s="119">
        <v>18.1491875</v>
      </c>
      <c r="I96" s="125"/>
      <c r="J96" s="73">
        <v>5.3271569999999997E-2</v>
      </c>
      <c r="K96" s="73">
        <v>0</v>
      </c>
      <c r="L96" s="74" t="str">
        <f t="shared" si="6"/>
        <v/>
      </c>
      <c r="M96" s="60">
        <f t="shared" si="7"/>
        <v>0.34426765048356966</v>
      </c>
    </row>
    <row r="97" spans="1:13" ht="12.75" customHeight="1" x14ac:dyDescent="0.2">
      <c r="A97" s="46" t="s">
        <v>2887</v>
      </c>
      <c r="B97" s="46" t="s">
        <v>2888</v>
      </c>
      <c r="C97" s="73">
        <v>0.14163834</v>
      </c>
      <c r="D97" s="73">
        <v>0.16485994500000001</v>
      </c>
      <c r="E97" s="74">
        <f t="shared" si="4"/>
        <v>-0.1408565616105234</v>
      </c>
      <c r="F97" s="60">
        <f t="shared" si="5"/>
        <v>4.1192834266060648E-4</v>
      </c>
      <c r="G97" s="47">
        <v>97.494141703332204</v>
      </c>
      <c r="H97" s="119">
        <v>318.174842105263</v>
      </c>
      <c r="I97" s="125"/>
      <c r="J97" s="73">
        <v>0</v>
      </c>
      <c r="K97" s="73">
        <v>0</v>
      </c>
      <c r="L97" s="74" t="str">
        <f t="shared" si="6"/>
        <v/>
      </c>
      <c r="M97" s="60">
        <f t="shared" si="7"/>
        <v>0</v>
      </c>
    </row>
    <row r="98" spans="1:13" ht="12.75" customHeight="1" x14ac:dyDescent="0.2">
      <c r="A98" s="46" t="s">
        <v>1396</v>
      </c>
      <c r="B98" s="46" t="s">
        <v>1397</v>
      </c>
      <c r="C98" s="73">
        <v>0.13683842000000002</v>
      </c>
      <c r="D98" s="73">
        <v>0.17621866</v>
      </c>
      <c r="E98" s="74">
        <f t="shared" si="4"/>
        <v>-0.22347372293036383</v>
      </c>
      <c r="F98" s="60">
        <f t="shared" si="5"/>
        <v>3.979686825113595E-4</v>
      </c>
      <c r="G98" s="47">
        <v>1.5861366939999999</v>
      </c>
      <c r="H98" s="119">
        <v>74.907421052631605</v>
      </c>
      <c r="I98" s="125"/>
      <c r="J98" s="73">
        <v>2.1558200000000001E-3</v>
      </c>
      <c r="K98" s="73">
        <v>0</v>
      </c>
      <c r="L98" s="74" t="str">
        <f t="shared" si="6"/>
        <v/>
      </c>
      <c r="M98" s="60">
        <f t="shared" si="7"/>
        <v>1.5754493511398331E-2</v>
      </c>
    </row>
    <row r="99" spans="1:13" ht="12.75" customHeight="1" x14ac:dyDescent="0.2">
      <c r="A99" s="46" t="s">
        <v>1132</v>
      </c>
      <c r="B99" s="46" t="s">
        <v>746</v>
      </c>
      <c r="C99" s="73">
        <v>0.13624538</v>
      </c>
      <c r="D99" s="73">
        <v>1.0225001999999999</v>
      </c>
      <c r="E99" s="74">
        <f t="shared" si="4"/>
        <v>-0.86675271065961645</v>
      </c>
      <c r="F99" s="60">
        <f t="shared" si="5"/>
        <v>3.9624393775417402E-4</v>
      </c>
      <c r="G99" s="47">
        <v>1.47202571</v>
      </c>
      <c r="H99" s="119">
        <v>129.274888888889</v>
      </c>
      <c r="I99" s="125"/>
      <c r="J99" s="73">
        <v>0</v>
      </c>
      <c r="K99" s="73">
        <v>9.9179000000000003E-2</v>
      </c>
      <c r="L99" s="74">
        <f t="shared" si="6"/>
        <v>-1</v>
      </c>
      <c r="M99" s="60">
        <f t="shared" si="7"/>
        <v>0</v>
      </c>
    </row>
    <row r="100" spans="1:13" ht="12.75" customHeight="1" x14ac:dyDescent="0.2">
      <c r="A100" s="46" t="s">
        <v>1141</v>
      </c>
      <c r="B100" s="46" t="s">
        <v>719</v>
      </c>
      <c r="C100" s="73">
        <v>0.1333463</v>
      </c>
      <c r="D100" s="73">
        <v>0.14595327</v>
      </c>
      <c r="E100" s="74">
        <f t="shared" si="4"/>
        <v>-8.6376756067198746E-2</v>
      </c>
      <c r="F100" s="60">
        <f t="shared" si="5"/>
        <v>3.8781251149176151E-4</v>
      </c>
      <c r="G100" s="47">
        <v>1.37480947</v>
      </c>
      <c r="H100" s="119">
        <v>96.986526315789504</v>
      </c>
      <c r="I100" s="125"/>
      <c r="J100" s="73">
        <v>8.8972000000000009E-3</v>
      </c>
      <c r="K100" s="73">
        <v>6.4113000000000003E-2</v>
      </c>
      <c r="L100" s="74">
        <f t="shared" si="6"/>
        <v>-0.86122627236285931</v>
      </c>
      <c r="M100" s="60">
        <f t="shared" si="7"/>
        <v>6.6722511235782322E-2</v>
      </c>
    </row>
    <row r="101" spans="1:13" ht="12.75" customHeight="1" x14ac:dyDescent="0.2">
      <c r="A101" s="46" t="s">
        <v>1133</v>
      </c>
      <c r="B101" s="46" t="s">
        <v>756</v>
      </c>
      <c r="C101" s="73">
        <v>0.13170414999999999</v>
      </c>
      <c r="D101" s="73">
        <v>0.22282548000000002</v>
      </c>
      <c r="E101" s="74">
        <f t="shared" si="4"/>
        <v>-0.40893586316968789</v>
      </c>
      <c r="F101" s="60">
        <f t="shared" si="5"/>
        <v>3.8303662857827836E-4</v>
      </c>
      <c r="G101" s="47">
        <v>0</v>
      </c>
      <c r="H101" s="119">
        <v>31.224937499999999</v>
      </c>
      <c r="I101" s="125"/>
      <c r="J101" s="73">
        <v>2.1708000000000001E-3</v>
      </c>
      <c r="K101" s="73">
        <v>1.9966999999999999E-2</v>
      </c>
      <c r="L101" s="74">
        <f t="shared" si="6"/>
        <v>-0.89128061301146888</v>
      </c>
      <c r="M101" s="60">
        <f t="shared" si="7"/>
        <v>1.648239634058608E-2</v>
      </c>
    </row>
    <row r="102" spans="1:13" ht="12.75" customHeight="1" x14ac:dyDescent="0.2">
      <c r="A102" s="46" t="s">
        <v>1138</v>
      </c>
      <c r="B102" s="46" t="s">
        <v>759</v>
      </c>
      <c r="C102" s="73">
        <v>0.1302846</v>
      </c>
      <c r="D102" s="73">
        <v>0.45143756000000002</v>
      </c>
      <c r="E102" s="74">
        <f t="shared" si="4"/>
        <v>-0.71140061983322789</v>
      </c>
      <c r="F102" s="60">
        <f t="shared" si="5"/>
        <v>3.7890813569405041E-4</v>
      </c>
      <c r="G102" s="47">
        <v>0.72096755000000001</v>
      </c>
      <c r="H102" s="119">
        <v>181.996789473684</v>
      </c>
      <c r="I102" s="125"/>
      <c r="J102" s="73">
        <v>0</v>
      </c>
      <c r="K102" s="73">
        <v>0</v>
      </c>
      <c r="L102" s="74" t="str">
        <f t="shared" si="6"/>
        <v/>
      </c>
      <c r="M102" s="60">
        <f t="shared" si="7"/>
        <v>0</v>
      </c>
    </row>
    <row r="103" spans="1:13" ht="12.75" customHeight="1" x14ac:dyDescent="0.2">
      <c r="A103" s="46" t="s">
        <v>850</v>
      </c>
      <c r="B103" s="46" t="s">
        <v>732</v>
      </c>
      <c r="C103" s="73">
        <v>0.12789343</v>
      </c>
      <c r="D103" s="73">
        <v>3.9256000000000002E-4</v>
      </c>
      <c r="E103" s="74" t="str">
        <f t="shared" si="4"/>
        <v/>
      </c>
      <c r="F103" s="60">
        <f t="shared" si="5"/>
        <v>3.7195386967314281E-4</v>
      </c>
      <c r="G103" s="47">
        <v>0</v>
      </c>
      <c r="H103" s="119">
        <v>65.211624999999998</v>
      </c>
      <c r="I103" s="125"/>
      <c r="J103" s="73">
        <v>0</v>
      </c>
      <c r="K103" s="73">
        <v>0</v>
      </c>
      <c r="L103" s="74" t="str">
        <f t="shared" si="6"/>
        <v/>
      </c>
      <c r="M103" s="60">
        <f t="shared" si="7"/>
        <v>0</v>
      </c>
    </row>
    <row r="104" spans="1:13" ht="12.75" customHeight="1" x14ac:dyDescent="0.2">
      <c r="A104" s="46" t="s">
        <v>840</v>
      </c>
      <c r="B104" s="46" t="s">
        <v>718</v>
      </c>
      <c r="C104" s="73">
        <v>0.11992999999999999</v>
      </c>
      <c r="D104" s="73">
        <v>9.9956929999999999E-2</v>
      </c>
      <c r="E104" s="74">
        <f t="shared" si="4"/>
        <v>0.19981676107899671</v>
      </c>
      <c r="F104" s="60">
        <f t="shared" si="5"/>
        <v>3.4879373858297502E-4</v>
      </c>
      <c r="G104" s="47">
        <v>2.1211444700000004</v>
      </c>
      <c r="H104" s="119">
        <v>185.97455555555601</v>
      </c>
      <c r="I104" s="125"/>
      <c r="J104" s="73">
        <v>0.11991014</v>
      </c>
      <c r="K104" s="73">
        <v>0</v>
      </c>
      <c r="L104" s="74" t="str">
        <f t="shared" si="6"/>
        <v/>
      </c>
      <c r="M104" s="60">
        <f t="shared" si="7"/>
        <v>0.99983440340198448</v>
      </c>
    </row>
    <row r="105" spans="1:13" ht="12.75" customHeight="1" x14ac:dyDescent="0.2">
      <c r="A105" s="46" t="s">
        <v>1352</v>
      </c>
      <c r="B105" s="46" t="s">
        <v>1353</v>
      </c>
      <c r="C105" s="73">
        <v>0.1150553</v>
      </c>
      <c r="D105" s="73">
        <v>0.16208110000000001</v>
      </c>
      <c r="E105" s="74">
        <f t="shared" si="4"/>
        <v>-0.29013746821807107</v>
      </c>
      <c r="F105" s="60">
        <f t="shared" si="5"/>
        <v>3.3461659493692794E-4</v>
      </c>
      <c r="G105" s="47">
        <v>0.25653110699999998</v>
      </c>
      <c r="H105" s="119">
        <v>235.395526315789</v>
      </c>
      <c r="I105" s="125"/>
      <c r="J105" s="73">
        <v>1.70213E-3</v>
      </c>
      <c r="K105" s="73">
        <v>2.1073999999999999E-2</v>
      </c>
      <c r="L105" s="74">
        <f t="shared" si="6"/>
        <v>-0.91923080573218185</v>
      </c>
      <c r="M105" s="60">
        <f t="shared" si="7"/>
        <v>1.4794016442528072E-2</v>
      </c>
    </row>
    <row r="106" spans="1:13" ht="12.75" customHeight="1" x14ac:dyDescent="0.2">
      <c r="A106" s="46" t="s">
        <v>1039</v>
      </c>
      <c r="B106" s="46" t="s">
        <v>485</v>
      </c>
      <c r="C106" s="73">
        <v>0.10725671000000001</v>
      </c>
      <c r="D106" s="73">
        <v>1.19835574</v>
      </c>
      <c r="E106" s="74">
        <f t="shared" si="4"/>
        <v>-0.91049676951520253</v>
      </c>
      <c r="F106" s="60">
        <f t="shared" si="5"/>
        <v>3.1193586983248534E-4</v>
      </c>
      <c r="G106" s="47">
        <v>36.658604689999997</v>
      </c>
      <c r="H106" s="119">
        <v>101.678105263158</v>
      </c>
      <c r="I106" s="125"/>
      <c r="J106" s="73">
        <v>108.7832571</v>
      </c>
      <c r="K106" s="73">
        <v>45.987264000000003</v>
      </c>
      <c r="L106" s="74">
        <f t="shared" si="6"/>
        <v>1.365508352486462</v>
      </c>
      <c r="M106" s="60" t="str">
        <f t="shared" si="7"/>
        <v/>
      </c>
    </row>
    <row r="107" spans="1:13" ht="12.75" customHeight="1" x14ac:dyDescent="0.2">
      <c r="A107" s="46" t="s">
        <v>1718</v>
      </c>
      <c r="B107" s="46" t="s">
        <v>1719</v>
      </c>
      <c r="C107" s="73">
        <v>0.10671523500000001</v>
      </c>
      <c r="D107" s="73">
        <v>0.21490465</v>
      </c>
      <c r="E107" s="74">
        <f t="shared" si="4"/>
        <v>-0.50342984667851531</v>
      </c>
      <c r="F107" s="60">
        <f t="shared" si="5"/>
        <v>3.1036109213216663E-4</v>
      </c>
      <c r="G107" s="47">
        <v>9.1432911199999989</v>
      </c>
      <c r="H107" s="119">
        <v>108.113</v>
      </c>
      <c r="I107" s="125"/>
      <c r="J107" s="73">
        <v>2.3063163199999996</v>
      </c>
      <c r="K107" s="73">
        <v>5.4334E-2</v>
      </c>
      <c r="L107" s="74">
        <f t="shared" si="6"/>
        <v>41.447018809585153</v>
      </c>
      <c r="M107" s="60">
        <f t="shared" si="7"/>
        <v>21.611875005476019</v>
      </c>
    </row>
    <row r="108" spans="1:13" ht="12.75" customHeight="1" x14ac:dyDescent="0.2">
      <c r="A108" s="46" t="s">
        <v>1134</v>
      </c>
      <c r="B108" s="46" t="s">
        <v>736</v>
      </c>
      <c r="C108" s="73">
        <v>8.8948929999999995E-2</v>
      </c>
      <c r="D108" s="73">
        <v>2.4099999999999998E-3</v>
      </c>
      <c r="E108" s="74">
        <f t="shared" si="4"/>
        <v>35.908269709543568</v>
      </c>
      <c r="F108" s="60">
        <f t="shared" si="5"/>
        <v>2.5869115181902227E-4</v>
      </c>
      <c r="G108" s="47">
        <v>0</v>
      </c>
      <c r="H108" s="119">
        <v>51.358312499999997</v>
      </c>
      <c r="I108" s="125"/>
      <c r="J108" s="73">
        <v>4.4260000000000002E-4</v>
      </c>
      <c r="K108" s="73">
        <v>0</v>
      </c>
      <c r="L108" s="74" t="str">
        <f t="shared" si="6"/>
        <v/>
      </c>
      <c r="M108" s="60">
        <f t="shared" si="7"/>
        <v>4.9758889735941744E-3</v>
      </c>
    </row>
    <row r="109" spans="1:13" ht="12.75" customHeight="1" x14ac:dyDescent="0.2">
      <c r="A109" s="46" t="s">
        <v>844</v>
      </c>
      <c r="B109" s="46" t="s">
        <v>724</v>
      </c>
      <c r="C109" s="73">
        <v>8.3923280000000003E-2</v>
      </c>
      <c r="D109" s="73">
        <v>9.0332250000000006E-3</v>
      </c>
      <c r="E109" s="74">
        <f t="shared" si="4"/>
        <v>8.2905114175723504</v>
      </c>
      <c r="F109" s="60">
        <f t="shared" si="5"/>
        <v>2.4407499862708092E-4</v>
      </c>
      <c r="G109" s="47">
        <v>0</v>
      </c>
      <c r="H109" s="119">
        <v>391.92868750000002</v>
      </c>
      <c r="I109" s="125"/>
      <c r="J109" s="73">
        <v>6.9349309999999997E-2</v>
      </c>
      <c r="K109" s="73">
        <v>0</v>
      </c>
      <c r="L109" s="74" t="str">
        <f t="shared" si="6"/>
        <v/>
      </c>
      <c r="M109" s="60">
        <f t="shared" si="7"/>
        <v>0.8263417492738605</v>
      </c>
    </row>
    <row r="110" spans="1:13" ht="12.75" customHeight="1" x14ac:dyDescent="0.2">
      <c r="A110" s="46" t="s">
        <v>1360</v>
      </c>
      <c r="B110" s="46" t="s">
        <v>1361</v>
      </c>
      <c r="C110" s="73">
        <v>8.3856E-2</v>
      </c>
      <c r="D110" s="73">
        <v>4.8540900000000005E-2</v>
      </c>
      <c r="E110" s="74">
        <f t="shared" si="4"/>
        <v>0.72753286403836737</v>
      </c>
      <c r="F110" s="60">
        <f t="shared" si="5"/>
        <v>2.438793274628029E-4</v>
      </c>
      <c r="G110" s="47">
        <v>0.52227143399999998</v>
      </c>
      <c r="H110" s="119">
        <v>79.998263157894698</v>
      </c>
      <c r="I110" s="125"/>
      <c r="J110" s="73">
        <v>7.4969570000000013E-2</v>
      </c>
      <c r="K110" s="73">
        <v>5.5746999999999998E-2</v>
      </c>
      <c r="L110" s="74">
        <f t="shared" si="6"/>
        <v>0.34481801711302884</v>
      </c>
      <c r="M110" s="60">
        <f t="shared" si="7"/>
        <v>0.89402749952299199</v>
      </c>
    </row>
    <row r="111" spans="1:13" ht="12.75" customHeight="1" x14ac:dyDescent="0.2">
      <c r="A111" s="46" t="s">
        <v>1129</v>
      </c>
      <c r="B111" s="46" t="s">
        <v>700</v>
      </c>
      <c r="C111" s="73">
        <v>8.3229549999999999E-2</v>
      </c>
      <c r="D111" s="73">
        <v>0.29378247999999996</v>
      </c>
      <c r="E111" s="74">
        <f t="shared" si="4"/>
        <v>-0.71669668660976649</v>
      </c>
      <c r="F111" s="60">
        <f t="shared" si="5"/>
        <v>2.4205741603500915E-4</v>
      </c>
      <c r="G111" s="47">
        <v>0</v>
      </c>
      <c r="H111" s="119">
        <v>118.1243125</v>
      </c>
      <c r="I111" s="125"/>
      <c r="J111" s="73">
        <v>0.14205972</v>
      </c>
      <c r="K111" s="73">
        <v>0</v>
      </c>
      <c r="L111" s="74" t="str">
        <f t="shared" si="6"/>
        <v/>
      </c>
      <c r="M111" s="60">
        <f t="shared" si="7"/>
        <v>1.7068423414520444</v>
      </c>
    </row>
    <row r="112" spans="1:13" ht="12.75" customHeight="1" x14ac:dyDescent="0.2">
      <c r="A112" s="46" t="s">
        <v>1035</v>
      </c>
      <c r="B112" s="46" t="s">
        <v>163</v>
      </c>
      <c r="C112" s="73">
        <v>8.3070600000000008E-2</v>
      </c>
      <c r="D112" s="73">
        <v>0.62870269999999995</v>
      </c>
      <c r="E112" s="74">
        <f t="shared" si="4"/>
        <v>-0.867869821459332</v>
      </c>
      <c r="F112" s="60">
        <f t="shared" si="5"/>
        <v>2.4159514000109136E-4</v>
      </c>
      <c r="G112" s="47">
        <v>14.400736949999999</v>
      </c>
      <c r="H112" s="119">
        <v>71.963526315789494</v>
      </c>
      <c r="I112" s="125"/>
      <c r="J112" s="73">
        <v>4.8006941799999998</v>
      </c>
      <c r="K112" s="73">
        <v>8.3137699999999999</v>
      </c>
      <c r="L112" s="74">
        <f t="shared" si="6"/>
        <v>-0.422561102845039</v>
      </c>
      <c r="M112" s="60">
        <f t="shared" si="7"/>
        <v>57.790532149761759</v>
      </c>
    </row>
    <row r="113" spans="1:13" ht="12.75" customHeight="1" x14ac:dyDescent="0.2">
      <c r="A113" s="46" t="s">
        <v>792</v>
      </c>
      <c r="B113" s="46" t="s">
        <v>686</v>
      </c>
      <c r="C113" s="73">
        <v>8.0404509999999998E-2</v>
      </c>
      <c r="D113" s="73">
        <v>1.0961633400000002</v>
      </c>
      <c r="E113" s="74">
        <f t="shared" si="4"/>
        <v>-0.9266491524885333</v>
      </c>
      <c r="F113" s="60">
        <f t="shared" si="5"/>
        <v>2.3384132111925457E-4</v>
      </c>
      <c r="G113" s="47">
        <v>77.693943939999997</v>
      </c>
      <c r="H113" s="119">
        <v>28.762105263157899</v>
      </c>
      <c r="I113" s="125"/>
      <c r="J113" s="73">
        <v>1.4501040000000001E-2</v>
      </c>
      <c r="K113" s="73">
        <v>0.77987300000000004</v>
      </c>
      <c r="L113" s="74">
        <f t="shared" si="6"/>
        <v>-0.98140589557530522</v>
      </c>
      <c r="M113" s="60">
        <f t="shared" si="7"/>
        <v>0.18035107732140898</v>
      </c>
    </row>
    <row r="114" spans="1:13" ht="12.75" customHeight="1" x14ac:dyDescent="0.2">
      <c r="A114" s="46" t="s">
        <v>1414</v>
      </c>
      <c r="B114" s="46" t="s">
        <v>1415</v>
      </c>
      <c r="C114" s="73">
        <v>8.0114649999999996E-2</v>
      </c>
      <c r="D114" s="73">
        <v>4.5660349999999995E-2</v>
      </c>
      <c r="E114" s="74">
        <f t="shared" si="4"/>
        <v>0.75457809675133913</v>
      </c>
      <c r="F114" s="60">
        <f t="shared" si="5"/>
        <v>2.3299831809194145E-4</v>
      </c>
      <c r="G114" s="47">
        <v>0.30832667800000002</v>
      </c>
      <c r="H114" s="119">
        <v>266.70878947368402</v>
      </c>
      <c r="I114" s="125"/>
      <c r="J114" s="73">
        <v>3.3941180000000001E-2</v>
      </c>
      <c r="K114" s="73">
        <v>0</v>
      </c>
      <c r="L114" s="74" t="str">
        <f t="shared" si="6"/>
        <v/>
      </c>
      <c r="M114" s="60">
        <f t="shared" si="7"/>
        <v>0.42365759570815081</v>
      </c>
    </row>
    <row r="115" spans="1:13" ht="12.75" customHeight="1" x14ac:dyDescent="0.2">
      <c r="A115" s="46" t="s">
        <v>1221</v>
      </c>
      <c r="B115" s="46" t="s">
        <v>1229</v>
      </c>
      <c r="C115" s="73">
        <v>7.5232670000000001E-2</v>
      </c>
      <c r="D115" s="73">
        <v>0.10444075999999999</v>
      </c>
      <c r="E115" s="74">
        <f t="shared" si="4"/>
        <v>-0.27966179104786282</v>
      </c>
      <c r="F115" s="60">
        <f t="shared" si="5"/>
        <v>2.1880000194179295E-4</v>
      </c>
      <c r="G115" s="47">
        <v>0.165092603</v>
      </c>
      <c r="H115" s="119">
        <v>89.999421052631604</v>
      </c>
      <c r="I115" s="125"/>
      <c r="J115" s="73">
        <v>0</v>
      </c>
      <c r="K115" s="73">
        <v>0</v>
      </c>
      <c r="L115" s="74" t="str">
        <f t="shared" si="6"/>
        <v/>
      </c>
      <c r="M115" s="60">
        <f t="shared" si="7"/>
        <v>0</v>
      </c>
    </row>
    <row r="116" spans="1:13" ht="12.75" customHeight="1" x14ac:dyDescent="0.2">
      <c r="A116" s="46" t="s">
        <v>781</v>
      </c>
      <c r="B116" s="46" t="s">
        <v>669</v>
      </c>
      <c r="C116" s="73">
        <v>7.0009929999999998E-2</v>
      </c>
      <c r="D116" s="73">
        <v>9.1208800000000007E-2</v>
      </c>
      <c r="E116" s="74">
        <f t="shared" si="4"/>
        <v>-0.23242132338107735</v>
      </c>
      <c r="F116" s="60">
        <f t="shared" si="5"/>
        <v>2.036106497342815E-4</v>
      </c>
      <c r="G116" s="47">
        <v>42.086641540000002</v>
      </c>
      <c r="H116" s="119">
        <v>46.034500000000001</v>
      </c>
      <c r="I116" s="125"/>
      <c r="J116" s="73">
        <v>0.58261156999999997</v>
      </c>
      <c r="K116" s="73">
        <v>0.10236000000000001</v>
      </c>
      <c r="L116" s="74">
        <f t="shared" si="6"/>
        <v>4.6917894685423986</v>
      </c>
      <c r="M116" s="60">
        <f t="shared" si="7"/>
        <v>8.3218419158539358</v>
      </c>
    </row>
    <row r="117" spans="1:13" ht="12.75" customHeight="1" x14ac:dyDescent="0.2">
      <c r="A117" s="46" t="s">
        <v>1354</v>
      </c>
      <c r="B117" s="46" t="s">
        <v>1355</v>
      </c>
      <c r="C117" s="73">
        <v>6.9913160000000002E-2</v>
      </c>
      <c r="D117" s="73">
        <v>3.54287E-3</v>
      </c>
      <c r="E117" s="74">
        <f t="shared" si="4"/>
        <v>18.733481612365118</v>
      </c>
      <c r="F117" s="60">
        <f t="shared" si="5"/>
        <v>2.0332921247852669E-4</v>
      </c>
      <c r="G117" s="47">
        <v>0.90902676599999999</v>
      </c>
      <c r="H117" s="119">
        <v>20.001052631578901</v>
      </c>
      <c r="I117" s="125"/>
      <c r="J117" s="73">
        <v>0</v>
      </c>
      <c r="K117" s="73">
        <v>0</v>
      </c>
      <c r="L117" s="74" t="str">
        <f t="shared" si="6"/>
        <v/>
      </c>
      <c r="M117" s="60">
        <f t="shared" si="7"/>
        <v>0</v>
      </c>
    </row>
    <row r="118" spans="1:13" ht="12.75" customHeight="1" x14ac:dyDescent="0.2">
      <c r="A118" s="46" t="s">
        <v>1257</v>
      </c>
      <c r="B118" s="46" t="s">
        <v>1256</v>
      </c>
      <c r="C118" s="73">
        <v>6.8448469999999997E-2</v>
      </c>
      <c r="D118" s="73">
        <v>0.52167430000000004</v>
      </c>
      <c r="E118" s="74">
        <f t="shared" si="4"/>
        <v>-0.86879079532957637</v>
      </c>
      <c r="F118" s="60">
        <f t="shared" si="5"/>
        <v>1.9906943843562585E-4</v>
      </c>
      <c r="G118" s="47">
        <v>4.448261467</v>
      </c>
      <c r="H118" s="119">
        <v>59.956105263157902</v>
      </c>
      <c r="I118" s="125"/>
      <c r="J118" s="73">
        <v>3.4819879999999997E-2</v>
      </c>
      <c r="K118" s="73">
        <v>0.109636</v>
      </c>
      <c r="L118" s="74">
        <f t="shared" si="6"/>
        <v>-0.68240468459265213</v>
      </c>
      <c r="M118" s="60">
        <f t="shared" si="7"/>
        <v>0.50870209370640418</v>
      </c>
    </row>
    <row r="119" spans="1:13" ht="12.75" customHeight="1" x14ac:dyDescent="0.2">
      <c r="A119" s="46" t="s">
        <v>1142</v>
      </c>
      <c r="B119" s="46" t="s">
        <v>683</v>
      </c>
      <c r="C119" s="73">
        <v>6.8239770000000005E-2</v>
      </c>
      <c r="D119" s="73">
        <v>0.16760376999999999</v>
      </c>
      <c r="E119" s="74">
        <f t="shared" si="4"/>
        <v>-0.59285062621204754</v>
      </c>
      <c r="F119" s="60">
        <f t="shared" si="5"/>
        <v>1.9846247392931162E-4</v>
      </c>
      <c r="G119" s="47">
        <v>3.6206728999999997</v>
      </c>
      <c r="H119" s="119">
        <v>41.915736842105296</v>
      </c>
      <c r="I119" s="125"/>
      <c r="J119" s="73">
        <v>3.7283000000000004E-3</v>
      </c>
      <c r="K119" s="73">
        <v>1.3651E-2</v>
      </c>
      <c r="L119" s="74">
        <f t="shared" si="6"/>
        <v>-0.72688447732766825</v>
      </c>
      <c r="M119" s="60">
        <f t="shared" si="7"/>
        <v>5.4635295517555235E-2</v>
      </c>
    </row>
    <row r="120" spans="1:13" ht="12.75" customHeight="1" x14ac:dyDescent="0.2">
      <c r="A120" s="46" t="s">
        <v>1116</v>
      </c>
      <c r="B120" s="46" t="s">
        <v>747</v>
      </c>
      <c r="C120" s="73">
        <v>6.8114229999999998E-2</v>
      </c>
      <c r="D120" s="73">
        <v>0.20281595999999999</v>
      </c>
      <c r="E120" s="74">
        <f t="shared" si="4"/>
        <v>-0.66415744599192283</v>
      </c>
      <c r="F120" s="60">
        <f t="shared" si="5"/>
        <v>1.9809736456600211E-4</v>
      </c>
      <c r="G120" s="47">
        <v>1.77821049</v>
      </c>
      <c r="H120" s="119">
        <v>52.078666666666699</v>
      </c>
      <c r="I120" s="125"/>
      <c r="J120" s="73">
        <v>6.8631490000000003E-2</v>
      </c>
      <c r="K120" s="73">
        <v>0</v>
      </c>
      <c r="L120" s="74" t="str">
        <f t="shared" si="6"/>
        <v/>
      </c>
      <c r="M120" s="60">
        <f t="shared" si="7"/>
        <v>1.0075940078893941</v>
      </c>
    </row>
    <row r="121" spans="1:13" ht="12.75" customHeight="1" x14ac:dyDescent="0.2">
      <c r="A121" s="46" t="s">
        <v>1060</v>
      </c>
      <c r="B121" s="46" t="s">
        <v>1061</v>
      </c>
      <c r="C121" s="73">
        <v>6.5904100000000007E-2</v>
      </c>
      <c r="D121" s="73">
        <v>8.4033799999999985E-3</v>
      </c>
      <c r="E121" s="74">
        <f t="shared" si="4"/>
        <v>6.8425704894935153</v>
      </c>
      <c r="F121" s="60">
        <f t="shared" si="5"/>
        <v>1.9166961916906733E-4</v>
      </c>
      <c r="G121" s="47">
        <v>0.48007598299999998</v>
      </c>
      <c r="H121" s="119">
        <v>29.9838421052632</v>
      </c>
      <c r="I121" s="125"/>
      <c r="J121" s="73">
        <v>0</v>
      </c>
      <c r="K121" s="73">
        <v>0</v>
      </c>
      <c r="L121" s="74" t="str">
        <f t="shared" si="6"/>
        <v/>
      </c>
      <c r="M121" s="60">
        <f t="shared" si="7"/>
        <v>0</v>
      </c>
    </row>
    <row r="122" spans="1:13" ht="12.75" customHeight="1" x14ac:dyDescent="0.2">
      <c r="A122" s="46" t="s">
        <v>1054</v>
      </c>
      <c r="B122" s="46" t="s">
        <v>1055</v>
      </c>
      <c r="C122" s="73">
        <v>6.3216099999999997E-2</v>
      </c>
      <c r="D122" s="73">
        <v>9.0901599999999999E-3</v>
      </c>
      <c r="E122" s="74">
        <f t="shared" si="4"/>
        <v>5.9543440379487267</v>
      </c>
      <c r="F122" s="60">
        <f t="shared" si="5"/>
        <v>1.8385207919315605E-4</v>
      </c>
      <c r="G122" s="47">
        <v>0.42093574099999997</v>
      </c>
      <c r="H122" s="119">
        <v>24.9972631578947</v>
      </c>
      <c r="I122" s="125"/>
      <c r="J122" s="73">
        <v>0</v>
      </c>
      <c r="K122" s="73">
        <v>0</v>
      </c>
      <c r="L122" s="74" t="str">
        <f t="shared" si="6"/>
        <v/>
      </c>
      <c r="M122" s="60">
        <f t="shared" si="7"/>
        <v>0</v>
      </c>
    </row>
    <row r="123" spans="1:13" ht="12.75" customHeight="1" x14ac:dyDescent="0.2">
      <c r="A123" s="46" t="s">
        <v>839</v>
      </c>
      <c r="B123" s="46" t="s">
        <v>717</v>
      </c>
      <c r="C123" s="73">
        <v>6.2378494E-2</v>
      </c>
      <c r="D123" s="73">
        <v>4.2300767999999996E-2</v>
      </c>
      <c r="E123" s="74">
        <f t="shared" si="4"/>
        <v>0.47464211524481081</v>
      </c>
      <c r="F123" s="60">
        <f t="shared" si="5"/>
        <v>1.8141606044722483E-4</v>
      </c>
      <c r="G123" s="47">
        <v>5.3943951999999999</v>
      </c>
      <c r="H123" s="119">
        <v>188.09505263157899</v>
      </c>
      <c r="I123" s="125"/>
      <c r="J123" s="73">
        <v>2.6123090000000002E-2</v>
      </c>
      <c r="K123" s="73">
        <v>0</v>
      </c>
      <c r="L123" s="74" t="str">
        <f t="shared" si="6"/>
        <v/>
      </c>
      <c r="M123" s="60">
        <f t="shared" si="7"/>
        <v>0.41878359551290228</v>
      </c>
    </row>
    <row r="124" spans="1:13" ht="12.75" customHeight="1" x14ac:dyDescent="0.2">
      <c r="A124" s="46" t="s">
        <v>1120</v>
      </c>
      <c r="B124" s="46" t="s">
        <v>751</v>
      </c>
      <c r="C124" s="73">
        <v>5.1695610000000003E-2</v>
      </c>
      <c r="D124" s="73">
        <v>0.165353632</v>
      </c>
      <c r="E124" s="74">
        <f t="shared" si="4"/>
        <v>-0.6873633232319929</v>
      </c>
      <c r="F124" s="60">
        <f t="shared" si="5"/>
        <v>1.5034691136685924E-4</v>
      </c>
      <c r="G124" s="47">
        <v>1.41919325</v>
      </c>
      <c r="H124" s="119">
        <v>653.38815789473699</v>
      </c>
      <c r="I124" s="125"/>
      <c r="J124" s="73">
        <v>6.0454999999999997E-3</v>
      </c>
      <c r="K124" s="73">
        <v>0</v>
      </c>
      <c r="L124" s="74" t="str">
        <f t="shared" si="6"/>
        <v/>
      </c>
      <c r="M124" s="60">
        <f t="shared" si="7"/>
        <v>0.11694416605201098</v>
      </c>
    </row>
    <row r="125" spans="1:13" ht="12.75" customHeight="1" x14ac:dyDescent="0.2">
      <c r="A125" s="46" t="s">
        <v>2893</v>
      </c>
      <c r="B125" s="46" t="s">
        <v>2894</v>
      </c>
      <c r="C125" s="73">
        <v>4.9919999999999999E-2</v>
      </c>
      <c r="D125" s="73">
        <v>0.109001</v>
      </c>
      <c r="E125" s="74">
        <f t="shared" si="4"/>
        <v>-0.54202255025183255</v>
      </c>
      <c r="F125" s="60">
        <f t="shared" si="5"/>
        <v>1.4518288526692332E-4</v>
      </c>
      <c r="G125" s="47">
        <v>10.013172412516621</v>
      </c>
      <c r="H125" s="119">
        <v>355.88773684210503</v>
      </c>
      <c r="I125" s="125"/>
      <c r="J125" s="73">
        <v>0</v>
      </c>
      <c r="K125" s="73">
        <v>0</v>
      </c>
      <c r="L125" s="74" t="str">
        <f t="shared" si="6"/>
        <v/>
      </c>
      <c r="M125" s="60">
        <f t="shared" si="7"/>
        <v>0</v>
      </c>
    </row>
    <row r="126" spans="1:13" ht="12.75" customHeight="1" x14ac:dyDescent="0.2">
      <c r="A126" s="46" t="s">
        <v>1041</v>
      </c>
      <c r="B126" s="46" t="s">
        <v>484</v>
      </c>
      <c r="C126" s="73">
        <v>4.8449390000000002E-2</v>
      </c>
      <c r="D126" s="73">
        <v>3.4954230000000003E-2</v>
      </c>
      <c r="E126" s="74">
        <f t="shared" si="4"/>
        <v>0.38608088348677683</v>
      </c>
      <c r="F126" s="60">
        <f t="shared" si="5"/>
        <v>1.4090589402288505E-4</v>
      </c>
      <c r="G126" s="47">
        <v>0.92315931999999989</v>
      </c>
      <c r="H126" s="119">
        <v>96.562846153846195</v>
      </c>
      <c r="I126" s="125"/>
      <c r="J126" s="73">
        <v>3.9473010000000003E-2</v>
      </c>
      <c r="K126" s="73">
        <v>0.16183800000000001</v>
      </c>
      <c r="L126" s="74">
        <f t="shared" si="6"/>
        <v>-0.75609553998442891</v>
      </c>
      <c r="M126" s="60">
        <f t="shared" si="7"/>
        <v>0.81472666632128909</v>
      </c>
    </row>
    <row r="127" spans="1:13" ht="12.75" customHeight="1" x14ac:dyDescent="0.2">
      <c r="A127" s="46" t="s">
        <v>791</v>
      </c>
      <c r="B127" s="46" t="s">
        <v>685</v>
      </c>
      <c r="C127" s="73">
        <v>4.5443199999999996E-2</v>
      </c>
      <c r="D127" s="73">
        <v>5.4052204999999999E-2</v>
      </c>
      <c r="E127" s="74">
        <f t="shared" si="4"/>
        <v>-0.15927204079833568</v>
      </c>
      <c r="F127" s="60">
        <f t="shared" si="5"/>
        <v>1.3216295856894729E-4</v>
      </c>
      <c r="G127" s="47">
        <v>4.9058489700000001</v>
      </c>
      <c r="H127" s="119">
        <v>484.54868750000003</v>
      </c>
      <c r="I127" s="125"/>
      <c r="J127" s="73">
        <v>0</v>
      </c>
      <c r="K127" s="73">
        <v>0</v>
      </c>
      <c r="L127" s="74" t="str">
        <f t="shared" si="6"/>
        <v/>
      </c>
      <c r="M127" s="60">
        <f t="shared" si="7"/>
        <v>0</v>
      </c>
    </row>
    <row r="128" spans="1:13" ht="12.75" customHeight="1" x14ac:dyDescent="0.2">
      <c r="A128" s="46" t="s">
        <v>834</v>
      </c>
      <c r="B128" s="46" t="s">
        <v>710</v>
      </c>
      <c r="C128" s="73">
        <v>4.2333000000000003E-2</v>
      </c>
      <c r="D128" s="73">
        <v>1.7056000000000002E-2</v>
      </c>
      <c r="E128" s="74">
        <f t="shared" si="4"/>
        <v>1.4820004690431521</v>
      </c>
      <c r="F128" s="60">
        <f t="shared" si="5"/>
        <v>1.2311752968759344E-4</v>
      </c>
      <c r="G128" s="47">
        <v>0</v>
      </c>
      <c r="H128" s="119">
        <v>356.40181250000001</v>
      </c>
      <c r="I128" s="125"/>
      <c r="J128" s="73">
        <v>1.3398E-2</v>
      </c>
      <c r="K128" s="73">
        <v>0</v>
      </c>
      <c r="L128" s="74" t="str">
        <f t="shared" si="6"/>
        <v/>
      </c>
      <c r="M128" s="60">
        <f t="shared" si="7"/>
        <v>0.31649068102898448</v>
      </c>
    </row>
    <row r="129" spans="1:13" ht="12.75" customHeight="1" x14ac:dyDescent="0.2">
      <c r="A129" s="46" t="s">
        <v>1218</v>
      </c>
      <c r="B129" s="46" t="s">
        <v>1226</v>
      </c>
      <c r="C129" s="73">
        <v>4.0340040000000001E-2</v>
      </c>
      <c r="D129" s="73">
        <v>3.1595222400000003</v>
      </c>
      <c r="E129" s="74">
        <f t="shared" si="4"/>
        <v>-0.98723223420006689</v>
      </c>
      <c r="F129" s="60">
        <f t="shared" si="5"/>
        <v>1.1732138219116782E-4</v>
      </c>
      <c r="G129" s="47">
        <v>0.120569274</v>
      </c>
      <c r="H129" s="119">
        <v>24.997736842105301</v>
      </c>
      <c r="I129" s="125"/>
      <c r="J129" s="73">
        <v>3.0918439999999998E-2</v>
      </c>
      <c r="K129" s="73">
        <v>0</v>
      </c>
      <c r="L129" s="74" t="str">
        <f t="shared" si="6"/>
        <v/>
      </c>
      <c r="M129" s="60">
        <f t="shared" si="7"/>
        <v>0.76644544725290298</v>
      </c>
    </row>
    <row r="130" spans="1:13" ht="12.75" customHeight="1" x14ac:dyDescent="0.2">
      <c r="A130" s="46" t="s">
        <v>2889</v>
      </c>
      <c r="B130" s="46" t="s">
        <v>2890</v>
      </c>
      <c r="C130" s="73">
        <v>3.457006E-2</v>
      </c>
      <c r="D130" s="73">
        <v>0.7211010699999999</v>
      </c>
      <c r="E130" s="74">
        <f t="shared" si="4"/>
        <v>-0.95205934169533268</v>
      </c>
      <c r="F130" s="60">
        <f t="shared" si="5"/>
        <v>1.0054048587040574E-4</v>
      </c>
      <c r="G130" s="47">
        <v>12.019449523238634</v>
      </c>
      <c r="H130" s="119">
        <v>310.48247368421102</v>
      </c>
      <c r="I130" s="125"/>
      <c r="J130" s="73">
        <v>0</v>
      </c>
      <c r="K130" s="73">
        <v>0</v>
      </c>
      <c r="L130" s="74" t="str">
        <f t="shared" si="6"/>
        <v/>
      </c>
      <c r="M130" s="60">
        <f t="shared" si="7"/>
        <v>0</v>
      </c>
    </row>
    <row r="131" spans="1:13" ht="12.75" customHeight="1" x14ac:dyDescent="0.2">
      <c r="A131" s="46" t="s">
        <v>1408</v>
      </c>
      <c r="B131" s="46" t="s">
        <v>1409</v>
      </c>
      <c r="C131" s="73">
        <v>3.3647530000000002E-2</v>
      </c>
      <c r="D131" s="73">
        <v>1.2164680000000001E-2</v>
      </c>
      <c r="E131" s="74">
        <f t="shared" si="4"/>
        <v>1.7660020649947223</v>
      </c>
      <c r="F131" s="60">
        <f t="shared" si="5"/>
        <v>9.7857481720860584E-5</v>
      </c>
      <c r="G131" s="47">
        <v>0.277584357</v>
      </c>
      <c r="H131" s="119">
        <v>87.627421052631604</v>
      </c>
      <c r="I131" s="125"/>
      <c r="J131" s="73">
        <v>2.0672639999999999E-2</v>
      </c>
      <c r="K131" s="73">
        <v>0</v>
      </c>
      <c r="L131" s="74" t="str">
        <f t="shared" si="6"/>
        <v/>
      </c>
      <c r="M131" s="60">
        <f t="shared" si="7"/>
        <v>0.61438803977587653</v>
      </c>
    </row>
    <row r="132" spans="1:13" ht="12.75" customHeight="1" x14ac:dyDescent="0.2">
      <c r="A132" s="46" t="s">
        <v>1127</v>
      </c>
      <c r="B132" s="46" t="s">
        <v>730</v>
      </c>
      <c r="C132" s="73">
        <v>3.2715500000000002E-2</v>
      </c>
      <c r="D132" s="73">
        <v>0.44717841999999997</v>
      </c>
      <c r="E132" s="74">
        <f t="shared" si="4"/>
        <v>-0.92684016370915212</v>
      </c>
      <c r="F132" s="60">
        <f t="shared" si="5"/>
        <v>9.514684861678745E-5</v>
      </c>
      <c r="G132" s="47">
        <v>0</v>
      </c>
      <c r="H132" s="119">
        <v>767.18518749999998</v>
      </c>
      <c r="I132" s="125"/>
      <c r="J132" s="73">
        <v>0</v>
      </c>
      <c r="K132" s="73">
        <v>0</v>
      </c>
      <c r="L132" s="74" t="str">
        <f t="shared" si="6"/>
        <v/>
      </c>
      <c r="M132" s="60">
        <f t="shared" si="7"/>
        <v>0</v>
      </c>
    </row>
    <row r="133" spans="1:13" ht="12.75" customHeight="1" x14ac:dyDescent="0.2">
      <c r="A133" s="46" t="s">
        <v>1111</v>
      </c>
      <c r="B133" s="46" t="s">
        <v>715</v>
      </c>
      <c r="C133" s="73">
        <v>3.0414225E-2</v>
      </c>
      <c r="D133" s="73">
        <v>2.0198632000000001E-2</v>
      </c>
      <c r="E133" s="74">
        <f t="shared" si="4"/>
        <v>0.50575667698683735</v>
      </c>
      <c r="F133" s="60">
        <f t="shared" si="5"/>
        <v>8.8454025213489395E-5</v>
      </c>
      <c r="G133" s="47">
        <v>0</v>
      </c>
      <c r="H133" s="119">
        <v>295.20018750000003</v>
      </c>
      <c r="I133" s="125"/>
      <c r="J133" s="73">
        <v>1.4929999999999999E-5</v>
      </c>
      <c r="K133" s="73">
        <v>0</v>
      </c>
      <c r="L133" s="74" t="str">
        <f t="shared" si="6"/>
        <v/>
      </c>
      <c r="M133" s="60">
        <f t="shared" si="7"/>
        <v>4.9088872065620613E-4</v>
      </c>
    </row>
    <row r="134" spans="1:13" ht="12.75" customHeight="1" x14ac:dyDescent="0.2">
      <c r="A134" s="46" t="s">
        <v>1062</v>
      </c>
      <c r="B134" s="46" t="s">
        <v>1063</v>
      </c>
      <c r="C134" s="73">
        <v>3.0330080000000002E-2</v>
      </c>
      <c r="D134" s="73">
        <v>3.9462800000000006E-2</v>
      </c>
      <c r="E134" s="74">
        <f t="shared" si="4"/>
        <v>-0.23142605187670418</v>
      </c>
      <c r="F134" s="60">
        <f t="shared" si="5"/>
        <v>8.8209305384146744E-5</v>
      </c>
      <c r="G134" s="47">
        <v>0.341784696</v>
      </c>
      <c r="H134" s="119">
        <v>50.000842105263203</v>
      </c>
      <c r="I134" s="125"/>
      <c r="J134" s="73">
        <v>0</v>
      </c>
      <c r="K134" s="73">
        <v>0</v>
      </c>
      <c r="L134" s="74" t="str">
        <f t="shared" si="6"/>
        <v/>
      </c>
      <c r="M134" s="60">
        <f t="shared" si="7"/>
        <v>0</v>
      </c>
    </row>
    <row r="135" spans="1:13" ht="12.75" customHeight="1" x14ac:dyDescent="0.2">
      <c r="A135" s="46" t="s">
        <v>855</v>
      </c>
      <c r="B135" s="46" t="s">
        <v>752</v>
      </c>
      <c r="C135" s="73">
        <v>2.7833460000000001E-2</v>
      </c>
      <c r="D135" s="73">
        <v>3.4635599999999996E-2</v>
      </c>
      <c r="E135" s="74">
        <f t="shared" ref="E135:E198" si="8">IF(ISERROR(C135/D135-1),"",IF((C135/D135-1)&gt;10000%,"",C135/D135-1))</f>
        <v>-0.19639157398745788</v>
      </c>
      <c r="F135" s="60">
        <f t="shared" ref="F135:F198" si="9">C135/$C$229</f>
        <v>8.0948357967978757E-5</v>
      </c>
      <c r="G135" s="47">
        <v>11.99813565</v>
      </c>
      <c r="H135" s="119">
        <v>30.212578947368399</v>
      </c>
      <c r="I135" s="125"/>
      <c r="J135" s="73">
        <v>1.163545E-2</v>
      </c>
      <c r="K135" s="73">
        <v>0</v>
      </c>
      <c r="L135" s="74" t="str">
        <f t="shared" ref="L135:L198" si="10">IF(ISERROR(J135/K135-1),"",IF((J135/K135-1)&gt;10000%,"",J135/K135-1))</f>
        <v/>
      </c>
      <c r="M135" s="60">
        <f t="shared" ref="M135:M198" si="11">IF(ISERROR(J135/C135),"",IF(J135/C135&gt;10000%,"",J135/C135))</f>
        <v>0.41803821731110685</v>
      </c>
    </row>
    <row r="136" spans="1:13" ht="12.75" customHeight="1" x14ac:dyDescent="0.2">
      <c r="A136" s="46" t="s">
        <v>1051</v>
      </c>
      <c r="B136" s="46" t="s">
        <v>1052</v>
      </c>
      <c r="C136" s="73">
        <v>2.2932259999999999E-2</v>
      </c>
      <c r="D136" s="73">
        <v>1.1891000000000001E-2</v>
      </c>
      <c r="E136" s="74">
        <f t="shared" si="8"/>
        <v>0.92853923135144223</v>
      </c>
      <c r="F136" s="60">
        <f t="shared" si="9"/>
        <v>6.6694144080353655E-5</v>
      </c>
      <c r="G136" s="47">
        <v>0.59709046499999996</v>
      </c>
      <c r="H136" s="119">
        <v>12.4983157894737</v>
      </c>
      <c r="I136" s="125"/>
      <c r="J136" s="73">
        <v>0</v>
      </c>
      <c r="K136" s="73">
        <v>0</v>
      </c>
      <c r="L136" s="74" t="str">
        <f t="shared" si="10"/>
        <v/>
      </c>
      <c r="M136" s="60">
        <f t="shared" si="11"/>
        <v>0</v>
      </c>
    </row>
    <row r="137" spans="1:13" ht="12.75" customHeight="1" x14ac:dyDescent="0.2">
      <c r="A137" s="46" t="s">
        <v>1404</v>
      </c>
      <c r="B137" s="46" t="s">
        <v>1405</v>
      </c>
      <c r="C137" s="73">
        <v>2.212631E-2</v>
      </c>
      <c r="D137" s="73">
        <v>3.7567800000000004E-3</v>
      </c>
      <c r="E137" s="74">
        <f t="shared" si="8"/>
        <v>4.8897007543694331</v>
      </c>
      <c r="F137" s="60">
        <f t="shared" si="9"/>
        <v>6.4350190827531611E-5</v>
      </c>
      <c r="G137" s="47">
        <v>2.4918293000000001E-2</v>
      </c>
      <c r="H137" s="119">
        <v>74.997315789473703</v>
      </c>
      <c r="I137" s="125"/>
      <c r="J137" s="73">
        <v>0</v>
      </c>
      <c r="K137" s="73">
        <v>0</v>
      </c>
      <c r="L137" s="74" t="str">
        <f t="shared" si="10"/>
        <v/>
      </c>
      <c r="M137" s="60">
        <f t="shared" si="11"/>
        <v>0</v>
      </c>
    </row>
    <row r="138" spans="1:13" ht="12.75" customHeight="1" x14ac:dyDescent="0.2">
      <c r="A138" s="46" t="s">
        <v>1058</v>
      </c>
      <c r="B138" s="46" t="s">
        <v>1059</v>
      </c>
      <c r="C138" s="73">
        <v>2.1187500000000001E-2</v>
      </c>
      <c r="D138" s="73">
        <v>1.4698000000000001E-3</v>
      </c>
      <c r="E138" s="74">
        <f t="shared" si="8"/>
        <v>13.415226561436931</v>
      </c>
      <c r="F138" s="60">
        <f t="shared" si="9"/>
        <v>6.1619839374858526E-5</v>
      </c>
      <c r="G138" s="47">
        <v>0.10821460199999999</v>
      </c>
      <c r="H138" s="119">
        <v>25.003631578947399</v>
      </c>
      <c r="I138" s="125"/>
      <c r="J138" s="73">
        <v>0</v>
      </c>
      <c r="K138" s="73">
        <v>0</v>
      </c>
      <c r="L138" s="74" t="str">
        <f t="shared" si="10"/>
        <v/>
      </c>
      <c r="M138" s="60">
        <f t="shared" si="11"/>
        <v>0</v>
      </c>
    </row>
    <row r="139" spans="1:13" ht="12.75" customHeight="1" x14ac:dyDescent="0.2">
      <c r="A139" s="46" t="s">
        <v>868</v>
      </c>
      <c r="B139" s="46" t="s">
        <v>767</v>
      </c>
      <c r="C139" s="73">
        <v>2.1000000000000001E-2</v>
      </c>
      <c r="D139" s="73">
        <v>0.224521</v>
      </c>
      <c r="E139" s="74">
        <f t="shared" si="8"/>
        <v>-0.90646754646558669</v>
      </c>
      <c r="F139" s="60">
        <f t="shared" si="9"/>
        <v>6.1074531061806691E-5</v>
      </c>
      <c r="G139" s="47">
        <v>0</v>
      </c>
      <c r="H139" s="119">
        <v>58.796999999999997</v>
      </c>
      <c r="I139" s="125"/>
      <c r="J139" s="73">
        <v>0</v>
      </c>
      <c r="K139" s="73">
        <v>0</v>
      </c>
      <c r="L139" s="74" t="str">
        <f t="shared" si="10"/>
        <v/>
      </c>
      <c r="M139" s="60">
        <f t="shared" si="11"/>
        <v>0</v>
      </c>
    </row>
    <row r="140" spans="1:13" ht="12.75" customHeight="1" x14ac:dyDescent="0.2">
      <c r="A140" s="46" t="s">
        <v>793</v>
      </c>
      <c r="B140" s="46" t="s">
        <v>690</v>
      </c>
      <c r="C140" s="73">
        <v>2.0947839999999999E-2</v>
      </c>
      <c r="D140" s="73">
        <v>0.27038965999999998</v>
      </c>
      <c r="E140" s="74">
        <f t="shared" si="8"/>
        <v>-0.92252721498299894</v>
      </c>
      <c r="F140" s="60">
        <f t="shared" si="9"/>
        <v>6.0922833559893158E-5</v>
      </c>
      <c r="G140" s="47">
        <v>23.27163037</v>
      </c>
      <c r="H140" s="119">
        <v>43.734052631578898</v>
      </c>
      <c r="I140" s="125"/>
      <c r="J140" s="73">
        <v>2.483001E-2</v>
      </c>
      <c r="K140" s="73">
        <v>0.12581300000000001</v>
      </c>
      <c r="L140" s="74">
        <f t="shared" si="10"/>
        <v>-0.80264352650362047</v>
      </c>
      <c r="M140" s="60">
        <f t="shared" si="11"/>
        <v>1.1853255514649721</v>
      </c>
    </row>
    <row r="141" spans="1:13" ht="12.75" customHeight="1" x14ac:dyDescent="0.2">
      <c r="A141" s="46" t="s">
        <v>2006</v>
      </c>
      <c r="B141" s="46" t="s">
        <v>2007</v>
      </c>
      <c r="C141" s="73">
        <v>1.9939224999999998E-2</v>
      </c>
      <c r="D141" s="73">
        <v>4.6152474999999998E-2</v>
      </c>
      <c r="E141" s="74">
        <f t="shared" si="8"/>
        <v>-0.56797062346060534</v>
      </c>
      <c r="F141" s="60">
        <f t="shared" si="9"/>
        <v>5.7989467457659627E-5</v>
      </c>
      <c r="G141" s="47">
        <v>5.86482393</v>
      </c>
      <c r="H141" s="119">
        <v>71.825400000000002</v>
      </c>
      <c r="I141" s="125"/>
      <c r="J141" s="73">
        <v>20.453275959999999</v>
      </c>
      <c r="K141" s="73">
        <v>0</v>
      </c>
      <c r="L141" s="74" t="str">
        <f t="shared" si="10"/>
        <v/>
      </c>
      <c r="M141" s="60" t="str">
        <f t="shared" si="11"/>
        <v/>
      </c>
    </row>
    <row r="142" spans="1:13" ht="12.75" customHeight="1" x14ac:dyDescent="0.2">
      <c r="A142" s="46" t="s">
        <v>848</v>
      </c>
      <c r="B142" s="46" t="s">
        <v>728</v>
      </c>
      <c r="C142" s="73">
        <v>1.9426700000000002E-2</v>
      </c>
      <c r="D142" s="73">
        <v>8.4394300000000005E-2</v>
      </c>
      <c r="E142" s="74">
        <f t="shared" si="8"/>
        <v>-0.76981028339591651</v>
      </c>
      <c r="F142" s="60">
        <f t="shared" si="9"/>
        <v>5.6498885360876186E-5</v>
      </c>
      <c r="G142" s="47">
        <v>0.32081619</v>
      </c>
      <c r="H142" s="119">
        <v>49.677210526315797</v>
      </c>
      <c r="I142" s="125"/>
      <c r="J142" s="73">
        <v>4.5009999999999998E-3</v>
      </c>
      <c r="K142" s="73">
        <v>0</v>
      </c>
      <c r="L142" s="74" t="str">
        <f t="shared" si="10"/>
        <v/>
      </c>
      <c r="M142" s="60">
        <f t="shared" si="11"/>
        <v>0.23169143498381092</v>
      </c>
    </row>
    <row r="143" spans="1:13" ht="12.75" customHeight="1" x14ac:dyDescent="0.2">
      <c r="A143" s="46" t="s">
        <v>1135</v>
      </c>
      <c r="B143" s="46" t="s">
        <v>769</v>
      </c>
      <c r="C143" s="73">
        <v>1.8391599999999998E-2</v>
      </c>
      <c r="D143" s="73">
        <v>0.12223608999999999</v>
      </c>
      <c r="E143" s="74">
        <f t="shared" si="8"/>
        <v>-0.84954034442692006</v>
      </c>
      <c r="F143" s="60">
        <f t="shared" si="9"/>
        <v>5.3488492641729697E-5</v>
      </c>
      <c r="G143" s="47">
        <v>0</v>
      </c>
      <c r="H143" s="119">
        <v>24.104937499999998</v>
      </c>
      <c r="I143" s="125"/>
      <c r="J143" s="73">
        <v>8.865399999999999E-3</v>
      </c>
      <c r="K143" s="73">
        <v>0</v>
      </c>
      <c r="L143" s="74" t="str">
        <f t="shared" si="10"/>
        <v/>
      </c>
      <c r="M143" s="60">
        <f t="shared" si="11"/>
        <v>0.4820352769742709</v>
      </c>
    </row>
    <row r="144" spans="1:13" ht="12.75" customHeight="1" x14ac:dyDescent="0.2">
      <c r="A144" s="46" t="s">
        <v>1115</v>
      </c>
      <c r="B144" s="46" t="s">
        <v>757</v>
      </c>
      <c r="C144" s="73">
        <v>1.8202279999999998E-2</v>
      </c>
      <c r="D144" s="73">
        <v>0.61968030000000007</v>
      </c>
      <c r="E144" s="74">
        <f t="shared" si="8"/>
        <v>-0.97062633748402205</v>
      </c>
      <c r="F144" s="60">
        <f t="shared" si="9"/>
        <v>5.2937891202652493E-5</v>
      </c>
      <c r="G144" s="47">
        <v>0</v>
      </c>
      <c r="H144" s="119">
        <v>81.627250000000004</v>
      </c>
      <c r="I144" s="125"/>
      <c r="J144" s="73">
        <v>0</v>
      </c>
      <c r="K144" s="73">
        <v>0</v>
      </c>
      <c r="L144" s="74" t="str">
        <f t="shared" si="10"/>
        <v/>
      </c>
      <c r="M144" s="60">
        <f t="shared" si="11"/>
        <v>0</v>
      </c>
    </row>
    <row r="145" spans="1:13" ht="12.75" customHeight="1" x14ac:dyDescent="0.2">
      <c r="A145" s="46" t="s">
        <v>1137</v>
      </c>
      <c r="B145" s="46" t="s">
        <v>733</v>
      </c>
      <c r="C145" s="73">
        <v>1.8010499999999999E-2</v>
      </c>
      <c r="D145" s="73">
        <v>0</v>
      </c>
      <c r="E145" s="74" t="str">
        <f t="shared" si="8"/>
        <v/>
      </c>
      <c r="F145" s="60">
        <f t="shared" si="9"/>
        <v>5.2380135318508057E-5</v>
      </c>
      <c r="G145" s="47">
        <v>0</v>
      </c>
      <c r="H145" s="119">
        <v>173.404875</v>
      </c>
      <c r="I145" s="125"/>
      <c r="J145" s="73">
        <v>0</v>
      </c>
      <c r="K145" s="73">
        <v>0</v>
      </c>
      <c r="L145" s="74" t="str">
        <f t="shared" si="10"/>
        <v/>
      </c>
      <c r="M145" s="60">
        <f t="shared" si="11"/>
        <v>0</v>
      </c>
    </row>
    <row r="146" spans="1:13" ht="12.75" customHeight="1" x14ac:dyDescent="0.2">
      <c r="A146" s="46" t="s">
        <v>841</v>
      </c>
      <c r="B146" s="46" t="s">
        <v>720</v>
      </c>
      <c r="C146" s="73">
        <v>1.7016538000000001E-2</v>
      </c>
      <c r="D146" s="73">
        <v>5.7469305999999998E-2</v>
      </c>
      <c r="E146" s="74">
        <f t="shared" si="8"/>
        <v>-0.70390214908807147</v>
      </c>
      <c r="F146" s="60">
        <f t="shared" si="9"/>
        <v>4.9489384697400657E-5</v>
      </c>
      <c r="G146" s="47">
        <v>2.1105229300000001</v>
      </c>
      <c r="H146" s="119">
        <v>126.58857894736801</v>
      </c>
      <c r="I146" s="125"/>
      <c r="J146" s="73">
        <v>0</v>
      </c>
      <c r="K146" s="73">
        <v>1.013E-3</v>
      </c>
      <c r="L146" s="74">
        <f t="shared" si="10"/>
        <v>-1</v>
      </c>
      <c r="M146" s="60">
        <f t="shared" si="11"/>
        <v>0</v>
      </c>
    </row>
    <row r="147" spans="1:13" ht="12.75" customHeight="1" x14ac:dyDescent="0.2">
      <c r="A147" s="46" t="s">
        <v>1259</v>
      </c>
      <c r="B147" s="46" t="s">
        <v>1258</v>
      </c>
      <c r="C147" s="73">
        <v>1.6567200000000001E-2</v>
      </c>
      <c r="D147" s="73">
        <v>1.17611E-3</v>
      </c>
      <c r="E147" s="74">
        <f t="shared" si="8"/>
        <v>13.086437493091633</v>
      </c>
      <c r="F147" s="60">
        <f t="shared" si="9"/>
        <v>4.8182570047960177E-5</v>
      </c>
      <c r="G147" s="47">
        <v>6.8926411999999992E-2</v>
      </c>
      <c r="H147" s="119">
        <v>60.002315789473698</v>
      </c>
      <c r="I147" s="125"/>
      <c r="J147" s="73">
        <v>0</v>
      </c>
      <c r="K147" s="73">
        <v>6.5399999999999998E-3</v>
      </c>
      <c r="L147" s="74">
        <f t="shared" si="10"/>
        <v>-1</v>
      </c>
      <c r="M147" s="60">
        <f t="shared" si="11"/>
        <v>0</v>
      </c>
    </row>
    <row r="148" spans="1:13" ht="12.75" customHeight="1" x14ac:dyDescent="0.2">
      <c r="A148" s="46" t="s">
        <v>1263</v>
      </c>
      <c r="B148" s="46" t="s">
        <v>1262</v>
      </c>
      <c r="C148" s="73">
        <v>1.5345839999999999E-2</v>
      </c>
      <c r="D148" s="73">
        <v>4.10312E-3</v>
      </c>
      <c r="E148" s="74">
        <f t="shared" si="8"/>
        <v>2.7400417243463511</v>
      </c>
      <c r="F148" s="60">
        <f t="shared" si="9"/>
        <v>4.4630475321405497E-5</v>
      </c>
      <c r="G148" s="47">
        <v>7.9398595000000002E-2</v>
      </c>
      <c r="H148" s="119">
        <v>99.979947368421094</v>
      </c>
      <c r="I148" s="125"/>
      <c r="J148" s="73">
        <v>0</v>
      </c>
      <c r="K148" s="73">
        <v>5.8500000000000002E-3</v>
      </c>
      <c r="L148" s="74">
        <f t="shared" si="10"/>
        <v>-1</v>
      </c>
      <c r="M148" s="60">
        <f t="shared" si="11"/>
        <v>0</v>
      </c>
    </row>
    <row r="149" spans="1:13" ht="12.75" customHeight="1" x14ac:dyDescent="0.2">
      <c r="A149" s="46" t="s">
        <v>849</v>
      </c>
      <c r="B149" s="46" t="s">
        <v>731</v>
      </c>
      <c r="C149" s="73">
        <v>1.35812E-2</v>
      </c>
      <c r="D149" s="73">
        <v>1.10636E-2</v>
      </c>
      <c r="E149" s="74">
        <f t="shared" si="8"/>
        <v>0.22755703387685755</v>
      </c>
      <c r="F149" s="60">
        <f t="shared" si="9"/>
        <v>3.949835339317185E-5</v>
      </c>
      <c r="G149" s="47">
        <v>0</v>
      </c>
      <c r="H149" s="119">
        <v>367.41662500000001</v>
      </c>
      <c r="I149" s="125"/>
      <c r="J149" s="73">
        <v>0</v>
      </c>
      <c r="K149" s="73">
        <v>0</v>
      </c>
      <c r="L149" s="74" t="str">
        <f t="shared" si="10"/>
        <v/>
      </c>
      <c r="M149" s="60">
        <f t="shared" si="11"/>
        <v>0</v>
      </c>
    </row>
    <row r="150" spans="1:13" ht="12.75" customHeight="1" x14ac:dyDescent="0.2">
      <c r="A150" s="46" t="s">
        <v>1482</v>
      </c>
      <c r="B150" s="46" t="s">
        <v>1483</v>
      </c>
      <c r="C150" s="73">
        <v>1.2597000000000001E-2</v>
      </c>
      <c r="D150" s="73">
        <v>2.8500089999999999E-2</v>
      </c>
      <c r="E150" s="74">
        <f t="shared" si="8"/>
        <v>-0.55800139578506591</v>
      </c>
      <c r="F150" s="60">
        <f t="shared" si="9"/>
        <v>3.6635993704075179E-5</v>
      </c>
      <c r="G150" s="47">
        <v>0.51259843999999999</v>
      </c>
      <c r="H150" s="119">
        <v>267.00978947368401</v>
      </c>
      <c r="I150" s="125"/>
      <c r="J150" s="73">
        <v>0</v>
      </c>
      <c r="K150" s="73">
        <v>0</v>
      </c>
      <c r="L150" s="74" t="str">
        <f t="shared" si="10"/>
        <v/>
      </c>
      <c r="M150" s="60">
        <f t="shared" si="11"/>
        <v>0</v>
      </c>
    </row>
    <row r="151" spans="1:13" ht="12.75" customHeight="1" x14ac:dyDescent="0.2">
      <c r="A151" s="46" t="s">
        <v>1464</v>
      </c>
      <c r="B151" s="46" t="s">
        <v>1465</v>
      </c>
      <c r="C151" s="73">
        <v>1.1120659999999999E-2</v>
      </c>
      <c r="D151" s="73">
        <v>0.2245442</v>
      </c>
      <c r="E151" s="74">
        <f t="shared" si="8"/>
        <v>-0.95047451682118711</v>
      </c>
      <c r="F151" s="60">
        <f t="shared" si="9"/>
        <v>3.2342337837990049E-5</v>
      </c>
      <c r="G151" s="47">
        <v>1.2459958</v>
      </c>
      <c r="H151" s="119">
        <v>26.740263157894699</v>
      </c>
      <c r="I151" s="125"/>
      <c r="J151" s="73">
        <v>1.281741E-2</v>
      </c>
      <c r="K151" s="73">
        <v>8.7999999999999998E-5</v>
      </c>
      <c r="L151" s="74" t="str">
        <f t="shared" si="10"/>
        <v/>
      </c>
      <c r="M151" s="60">
        <f t="shared" si="11"/>
        <v>1.1525763758625838</v>
      </c>
    </row>
    <row r="152" spans="1:13" ht="12.75" customHeight="1" x14ac:dyDescent="0.2">
      <c r="A152" s="46" t="s">
        <v>1118</v>
      </c>
      <c r="B152" s="46" t="s">
        <v>750</v>
      </c>
      <c r="C152" s="73">
        <v>1.0654228E-2</v>
      </c>
      <c r="D152" s="73">
        <v>2.9393900000000001E-2</v>
      </c>
      <c r="E152" s="74">
        <f t="shared" si="8"/>
        <v>-0.63753608741949863</v>
      </c>
      <c r="F152" s="60">
        <f t="shared" si="9"/>
        <v>3.098580852026526E-5</v>
      </c>
      <c r="G152" s="47">
        <v>0</v>
      </c>
      <c r="H152" s="119">
        <v>131.37581249999999</v>
      </c>
      <c r="I152" s="125"/>
      <c r="J152" s="73">
        <v>0</v>
      </c>
      <c r="K152" s="73">
        <v>0</v>
      </c>
      <c r="L152" s="74" t="str">
        <f t="shared" si="10"/>
        <v/>
      </c>
      <c r="M152" s="60">
        <f t="shared" si="11"/>
        <v>0</v>
      </c>
    </row>
    <row r="153" spans="1:13" ht="12.75" customHeight="1" x14ac:dyDescent="0.2">
      <c r="A153" s="46" t="s">
        <v>1255</v>
      </c>
      <c r="B153" s="46" t="s">
        <v>1254</v>
      </c>
      <c r="C153" s="73">
        <v>1.04031E-2</v>
      </c>
      <c r="D153" s="73">
        <v>0</v>
      </c>
      <c r="E153" s="74" t="str">
        <f t="shared" si="8"/>
        <v/>
      </c>
      <c r="F153" s="60">
        <f t="shared" si="9"/>
        <v>3.0255450194718148E-5</v>
      </c>
      <c r="G153" s="47">
        <v>2.1542248999999999E-2</v>
      </c>
      <c r="H153" s="119">
        <v>75.003368421052599</v>
      </c>
      <c r="I153" s="125"/>
      <c r="J153" s="73">
        <v>0</v>
      </c>
      <c r="K153" s="73">
        <v>0</v>
      </c>
      <c r="L153" s="74" t="str">
        <f t="shared" si="10"/>
        <v/>
      </c>
      <c r="M153" s="60">
        <f t="shared" si="11"/>
        <v>0</v>
      </c>
    </row>
    <row r="154" spans="1:13" ht="12.75" customHeight="1" x14ac:dyDescent="0.2">
      <c r="A154" s="46" t="s">
        <v>1251</v>
      </c>
      <c r="B154" s="46" t="s">
        <v>1250</v>
      </c>
      <c r="C154" s="73">
        <v>9.7929000000000002E-3</v>
      </c>
      <c r="D154" s="73">
        <v>1.2175490000000001E-2</v>
      </c>
      <c r="E154" s="74">
        <f t="shared" si="8"/>
        <v>-0.19568740149267094</v>
      </c>
      <c r="F154" s="60">
        <f t="shared" si="9"/>
        <v>2.8480798820722221E-5</v>
      </c>
      <c r="G154" s="47">
        <v>5.2596971999999999E-2</v>
      </c>
      <c r="H154" s="119">
        <v>45.003578947368403</v>
      </c>
      <c r="I154" s="125"/>
      <c r="J154" s="73">
        <v>0</v>
      </c>
      <c r="K154" s="73">
        <v>0</v>
      </c>
      <c r="L154" s="74" t="str">
        <f t="shared" si="10"/>
        <v/>
      </c>
      <c r="M154" s="60">
        <f t="shared" si="11"/>
        <v>0</v>
      </c>
    </row>
    <row r="155" spans="1:13" ht="12.75" customHeight="1" x14ac:dyDescent="0.2">
      <c r="A155" s="46" t="s">
        <v>1460</v>
      </c>
      <c r="B155" s="46" t="s">
        <v>1461</v>
      </c>
      <c r="C155" s="73">
        <v>8.8230849999999996E-3</v>
      </c>
      <c r="D155" s="73">
        <v>5.7995039999999998E-2</v>
      </c>
      <c r="E155" s="74">
        <f t="shared" si="8"/>
        <v>-0.8478648346479285</v>
      </c>
      <c r="F155" s="60">
        <f t="shared" si="9"/>
        <v>2.5660275185402885E-5</v>
      </c>
      <c r="G155" s="47">
        <v>0.55070379000000003</v>
      </c>
      <c r="H155" s="119">
        <v>77.836368421052597</v>
      </c>
      <c r="I155" s="125"/>
      <c r="J155" s="73">
        <v>3.4250000000000001E-3</v>
      </c>
      <c r="K155" s="73">
        <v>8.2261000000000001E-2</v>
      </c>
      <c r="L155" s="74">
        <f t="shared" si="10"/>
        <v>-0.95836423092352385</v>
      </c>
      <c r="M155" s="60">
        <f t="shared" si="11"/>
        <v>0.38818621831252903</v>
      </c>
    </row>
    <row r="156" spans="1:13" ht="12.75" customHeight="1" x14ac:dyDescent="0.2">
      <c r="A156" s="46" t="s">
        <v>1368</v>
      </c>
      <c r="B156" s="46" t="s">
        <v>1369</v>
      </c>
      <c r="C156" s="73">
        <v>8.528860000000001E-3</v>
      </c>
      <c r="D156" s="73">
        <v>1.7634300000000001E-3</v>
      </c>
      <c r="E156" s="74">
        <f t="shared" si="8"/>
        <v>3.8365174687966066</v>
      </c>
      <c r="F156" s="60">
        <f t="shared" si="9"/>
        <v>2.4804577380561932E-5</v>
      </c>
      <c r="G156" s="47">
        <v>6.6377757999999995E-2</v>
      </c>
      <c r="H156" s="119">
        <v>79.992263157894698</v>
      </c>
      <c r="I156" s="125"/>
      <c r="J156" s="73">
        <v>3.4697499999999999E-2</v>
      </c>
      <c r="K156" s="73">
        <v>0</v>
      </c>
      <c r="L156" s="74" t="str">
        <f t="shared" si="10"/>
        <v/>
      </c>
      <c r="M156" s="60">
        <f t="shared" si="11"/>
        <v>4.0682459320471898</v>
      </c>
    </row>
    <row r="157" spans="1:13" ht="12.75" customHeight="1" x14ac:dyDescent="0.2">
      <c r="A157" s="46" t="s">
        <v>1144</v>
      </c>
      <c r="B157" s="46" t="s">
        <v>760</v>
      </c>
      <c r="C157" s="73">
        <v>7.5926400000000003E-3</v>
      </c>
      <c r="D157" s="73">
        <v>7.4075630000000003E-2</v>
      </c>
      <c r="E157" s="74">
        <f t="shared" si="8"/>
        <v>-0.89750151298071978</v>
      </c>
      <c r="F157" s="60">
        <f t="shared" si="9"/>
        <v>2.2081758453386472E-5</v>
      </c>
      <c r="G157" s="47">
        <v>0</v>
      </c>
      <c r="H157" s="119">
        <v>52.733499999999999</v>
      </c>
      <c r="I157" s="125"/>
      <c r="J157" s="73">
        <v>5.7136800000000005E-3</v>
      </c>
      <c r="K157" s="73">
        <v>0</v>
      </c>
      <c r="L157" s="74" t="str">
        <f t="shared" si="10"/>
        <v/>
      </c>
      <c r="M157" s="60">
        <f t="shared" si="11"/>
        <v>0.75252876469844487</v>
      </c>
    </row>
    <row r="158" spans="1:13" ht="12.75" customHeight="1" x14ac:dyDescent="0.2">
      <c r="A158" s="46" t="s">
        <v>1358</v>
      </c>
      <c r="B158" s="46" t="s">
        <v>1359</v>
      </c>
      <c r="C158" s="73">
        <v>7.0796000000000001E-3</v>
      </c>
      <c r="D158" s="73">
        <v>7.3393E-3</v>
      </c>
      <c r="E158" s="74">
        <f t="shared" si="8"/>
        <v>-3.5384845966236589E-2</v>
      </c>
      <c r="F158" s="60">
        <f t="shared" si="9"/>
        <v>2.0589678576436506E-5</v>
      </c>
      <c r="G158" s="47">
        <v>0.23164490900000001</v>
      </c>
      <c r="H158" s="119">
        <v>60.003421052631602</v>
      </c>
      <c r="I158" s="125"/>
      <c r="J158" s="73">
        <v>5.4491100000000001E-3</v>
      </c>
      <c r="K158" s="73">
        <v>0</v>
      </c>
      <c r="L158" s="74" t="str">
        <f t="shared" si="10"/>
        <v/>
      </c>
      <c r="M158" s="60">
        <f t="shared" si="11"/>
        <v>0.76969179049663827</v>
      </c>
    </row>
    <row r="159" spans="1:13" ht="12.75" customHeight="1" x14ac:dyDescent="0.2">
      <c r="A159" s="46" t="s">
        <v>1534</v>
      </c>
      <c r="B159" s="46" t="s">
        <v>1523</v>
      </c>
      <c r="C159" s="73">
        <v>6.8849999999999996E-3</v>
      </c>
      <c r="D159" s="73">
        <v>4.8696099999999999E-3</v>
      </c>
      <c r="E159" s="74">
        <f t="shared" si="8"/>
        <v>0.41387092600844833</v>
      </c>
      <c r="F159" s="60">
        <f t="shared" si="9"/>
        <v>2.002372125526376E-5</v>
      </c>
      <c r="G159" s="47">
        <v>5.1482760000000002E-2</v>
      </c>
      <c r="H159" s="119">
        <v>75.007368421052604</v>
      </c>
      <c r="I159" s="125"/>
      <c r="J159" s="73">
        <v>0</v>
      </c>
      <c r="K159" s="73">
        <v>0</v>
      </c>
      <c r="L159" s="74" t="str">
        <f t="shared" si="10"/>
        <v/>
      </c>
      <c r="M159" s="60">
        <f t="shared" si="11"/>
        <v>0</v>
      </c>
    </row>
    <row r="160" spans="1:13" ht="12.75" customHeight="1" x14ac:dyDescent="0.2">
      <c r="A160" s="46" t="s">
        <v>796</v>
      </c>
      <c r="B160" s="46" t="s">
        <v>695</v>
      </c>
      <c r="C160" s="73">
        <v>6.5100000000000002E-3</v>
      </c>
      <c r="D160" s="73">
        <v>0.45771619499999999</v>
      </c>
      <c r="E160" s="74">
        <f t="shared" si="8"/>
        <v>-0.98577721288625153</v>
      </c>
      <c r="F160" s="60">
        <f t="shared" si="9"/>
        <v>1.8933104629160072E-5</v>
      </c>
      <c r="G160" s="47">
        <v>4.1381965899999997</v>
      </c>
      <c r="H160" s="119">
        <v>101.262526315789</v>
      </c>
      <c r="I160" s="125"/>
      <c r="J160" s="73">
        <v>6.5100000000000002E-3</v>
      </c>
      <c r="K160" s="73">
        <v>0</v>
      </c>
      <c r="L160" s="74" t="str">
        <f t="shared" si="10"/>
        <v/>
      </c>
      <c r="M160" s="60">
        <f t="shared" si="11"/>
        <v>1</v>
      </c>
    </row>
    <row r="161" spans="1:13" ht="12.75" customHeight="1" x14ac:dyDescent="0.2">
      <c r="A161" s="46" t="s">
        <v>1472</v>
      </c>
      <c r="B161" s="46" t="s">
        <v>1473</v>
      </c>
      <c r="C161" s="73">
        <v>6.4815899999999997E-3</v>
      </c>
      <c r="D161" s="73">
        <v>0</v>
      </c>
      <c r="E161" s="74" t="str">
        <f t="shared" si="8"/>
        <v/>
      </c>
      <c r="F161" s="60">
        <f t="shared" si="9"/>
        <v>1.8850479513566455E-5</v>
      </c>
      <c r="G161" s="47">
        <v>0.10011511000000001</v>
      </c>
      <c r="H161" s="119">
        <v>28.377157894736801</v>
      </c>
      <c r="I161" s="125"/>
      <c r="J161" s="73">
        <v>6.4815899999999997E-3</v>
      </c>
      <c r="K161" s="73">
        <v>0</v>
      </c>
      <c r="L161" s="74" t="str">
        <f t="shared" si="10"/>
        <v/>
      </c>
      <c r="M161" s="60">
        <f t="shared" si="11"/>
        <v>1</v>
      </c>
    </row>
    <row r="162" spans="1:13" ht="12.75" customHeight="1" x14ac:dyDescent="0.2">
      <c r="A162" s="46" t="s">
        <v>1139</v>
      </c>
      <c r="B162" s="46" t="s">
        <v>770</v>
      </c>
      <c r="C162" s="73">
        <v>6.0179999999999999E-3</v>
      </c>
      <c r="D162" s="73">
        <v>7.1159029999999998E-2</v>
      </c>
      <c r="E162" s="74">
        <f t="shared" si="8"/>
        <v>-0.91542886405281243</v>
      </c>
      <c r="F162" s="60">
        <f t="shared" si="9"/>
        <v>1.7502215615712028E-5</v>
      </c>
      <c r="G162" s="47">
        <v>0.56417031000000006</v>
      </c>
      <c r="H162" s="119">
        <v>306.828052631579</v>
      </c>
      <c r="I162" s="125"/>
      <c r="J162" s="73">
        <v>0</v>
      </c>
      <c r="K162" s="73">
        <v>0</v>
      </c>
      <c r="L162" s="74" t="str">
        <f t="shared" si="10"/>
        <v/>
      </c>
      <c r="M162" s="60">
        <f t="shared" si="11"/>
        <v>0</v>
      </c>
    </row>
    <row r="163" spans="1:13" ht="12.75" customHeight="1" x14ac:dyDescent="0.2">
      <c r="A163" s="46" t="s">
        <v>1119</v>
      </c>
      <c r="B163" s="46" t="s">
        <v>708</v>
      </c>
      <c r="C163" s="73">
        <v>5.8539999999999998E-3</v>
      </c>
      <c r="D163" s="73">
        <v>2.4349175000000001E-2</v>
      </c>
      <c r="E163" s="74">
        <f t="shared" si="8"/>
        <v>-0.75958117677498316</v>
      </c>
      <c r="F163" s="60">
        <f t="shared" si="9"/>
        <v>1.7025252611229349E-5</v>
      </c>
      <c r="G163" s="47">
        <v>0</v>
      </c>
      <c r="H163" s="119">
        <v>460.44931250000002</v>
      </c>
      <c r="I163" s="125"/>
      <c r="J163" s="73">
        <v>2.1526900000000001E-3</v>
      </c>
      <c r="K163" s="73">
        <v>3.898E-3</v>
      </c>
      <c r="L163" s="74">
        <f t="shared" si="10"/>
        <v>-0.44774499743458185</v>
      </c>
      <c r="M163" s="60">
        <f t="shared" si="11"/>
        <v>0.36772975743081654</v>
      </c>
    </row>
    <row r="164" spans="1:13" ht="12.75" customHeight="1" x14ac:dyDescent="0.2">
      <c r="A164" s="46" t="s">
        <v>2881</v>
      </c>
      <c r="B164" s="46" t="s">
        <v>2882</v>
      </c>
      <c r="C164" s="73">
        <v>5.8087499999999997E-3</v>
      </c>
      <c r="D164" s="73">
        <v>0.11554399999999999</v>
      </c>
      <c r="E164" s="74">
        <f t="shared" si="8"/>
        <v>-0.94972694384823098</v>
      </c>
      <c r="F164" s="60">
        <f t="shared" si="9"/>
        <v>1.6893651538346169E-5</v>
      </c>
      <c r="G164" s="47">
        <v>7.2418783884053148</v>
      </c>
      <c r="H164" s="119">
        <v>313.161368421053</v>
      </c>
      <c r="I164" s="125"/>
      <c r="J164" s="73">
        <v>0</v>
      </c>
      <c r="K164" s="73">
        <v>0</v>
      </c>
      <c r="L164" s="74" t="str">
        <f t="shared" si="10"/>
        <v/>
      </c>
      <c r="M164" s="60">
        <f t="shared" si="11"/>
        <v>0</v>
      </c>
    </row>
    <row r="165" spans="1:13" ht="12.75" customHeight="1" x14ac:dyDescent="0.2">
      <c r="A165" s="46" t="s">
        <v>835</v>
      </c>
      <c r="B165" s="46" t="s">
        <v>711</v>
      </c>
      <c r="C165" s="73">
        <v>5.232535E-3</v>
      </c>
      <c r="D165" s="73">
        <v>6.8366718999999992E-2</v>
      </c>
      <c r="E165" s="74">
        <f t="shared" si="8"/>
        <v>-0.92346371046415143</v>
      </c>
      <c r="F165" s="60">
        <f t="shared" si="9"/>
        <v>1.5217839113785268E-5</v>
      </c>
      <c r="G165" s="47">
        <v>31.837820480000001</v>
      </c>
      <c r="H165" s="119">
        <v>110.313578947368</v>
      </c>
      <c r="I165" s="125"/>
      <c r="J165" s="73">
        <v>5.2125299999999999E-3</v>
      </c>
      <c r="K165" s="73">
        <v>8.9936000000000002E-2</v>
      </c>
      <c r="L165" s="74">
        <f t="shared" si="10"/>
        <v>-0.94204178526952498</v>
      </c>
      <c r="M165" s="60">
        <f t="shared" si="11"/>
        <v>0.99617680531520569</v>
      </c>
    </row>
    <row r="166" spans="1:13" ht="12.75" customHeight="1" x14ac:dyDescent="0.2">
      <c r="A166" s="46" t="s">
        <v>1146</v>
      </c>
      <c r="B166" s="46" t="s">
        <v>753</v>
      </c>
      <c r="C166" s="73">
        <v>4.7618999999999995E-3</v>
      </c>
      <c r="D166" s="73">
        <v>0.12101650999999999</v>
      </c>
      <c r="E166" s="74">
        <f t="shared" si="8"/>
        <v>-0.96065082359423526</v>
      </c>
      <c r="F166" s="60">
        <f t="shared" si="9"/>
        <v>1.3849086164915105E-5</v>
      </c>
      <c r="G166" s="47">
        <v>0</v>
      </c>
      <c r="H166" s="119">
        <v>113.3840625</v>
      </c>
      <c r="I166" s="125"/>
      <c r="J166" s="73">
        <v>0</v>
      </c>
      <c r="K166" s="73">
        <v>0</v>
      </c>
      <c r="L166" s="74" t="str">
        <f t="shared" si="10"/>
        <v/>
      </c>
      <c r="M166" s="60">
        <f t="shared" si="11"/>
        <v>0</v>
      </c>
    </row>
    <row r="167" spans="1:13" ht="12.75" customHeight="1" x14ac:dyDescent="0.2">
      <c r="A167" s="46" t="s">
        <v>1253</v>
      </c>
      <c r="B167" s="46" t="s">
        <v>1252</v>
      </c>
      <c r="C167" s="73">
        <v>4.0695000000000002E-3</v>
      </c>
      <c r="D167" s="73">
        <v>6.4124999999999998E-3</v>
      </c>
      <c r="E167" s="74">
        <f t="shared" si="8"/>
        <v>-0.36538011695906425</v>
      </c>
      <c r="F167" s="60">
        <f t="shared" si="9"/>
        <v>1.1835371626477253E-5</v>
      </c>
      <c r="G167" s="47">
        <v>0.261979935</v>
      </c>
      <c r="H167" s="119">
        <v>74.953999999999994</v>
      </c>
      <c r="I167" s="125"/>
      <c r="J167" s="73">
        <v>0</v>
      </c>
      <c r="K167" s="73">
        <v>0</v>
      </c>
      <c r="L167" s="74" t="str">
        <f t="shared" si="10"/>
        <v/>
      </c>
      <c r="M167" s="60">
        <f t="shared" si="11"/>
        <v>0</v>
      </c>
    </row>
    <row r="168" spans="1:13" ht="12.75" customHeight="1" x14ac:dyDescent="0.2">
      <c r="A168" s="46" t="s">
        <v>1131</v>
      </c>
      <c r="B168" s="46" t="s">
        <v>729</v>
      </c>
      <c r="C168" s="73">
        <v>3.4559999999999999E-3</v>
      </c>
      <c r="D168" s="73">
        <v>0.14718676999999999</v>
      </c>
      <c r="E168" s="74">
        <f t="shared" si="8"/>
        <v>-0.97651962876826492</v>
      </c>
      <c r="F168" s="60">
        <f t="shared" si="9"/>
        <v>1.0051122826171613E-5</v>
      </c>
      <c r="G168" s="47">
        <v>0</v>
      </c>
      <c r="H168" s="119">
        <v>100.823125</v>
      </c>
      <c r="I168" s="125"/>
      <c r="J168" s="73">
        <v>2.4650000000000002E-3</v>
      </c>
      <c r="K168" s="73">
        <v>0</v>
      </c>
      <c r="L168" s="74" t="str">
        <f t="shared" si="10"/>
        <v/>
      </c>
      <c r="M168" s="60">
        <f t="shared" si="11"/>
        <v>0.71325231481481488</v>
      </c>
    </row>
    <row r="169" spans="1:13" ht="12.75" customHeight="1" x14ac:dyDescent="0.2">
      <c r="A169" s="46" t="s">
        <v>1249</v>
      </c>
      <c r="B169" s="46" t="s">
        <v>1248</v>
      </c>
      <c r="C169" s="73">
        <v>3.2287499999999998E-3</v>
      </c>
      <c r="D169" s="73">
        <v>1.8685049999999998E-2</v>
      </c>
      <c r="E169" s="74">
        <f t="shared" si="8"/>
        <v>-0.82720142573875899</v>
      </c>
      <c r="F169" s="60">
        <f t="shared" si="9"/>
        <v>9.3902091507527775E-6</v>
      </c>
      <c r="G169" s="47">
        <v>0.206193025</v>
      </c>
      <c r="H169" s="119">
        <v>45.01</v>
      </c>
      <c r="I169" s="125"/>
      <c r="J169" s="73">
        <v>0</v>
      </c>
      <c r="K169" s="73">
        <v>0</v>
      </c>
      <c r="L169" s="74" t="str">
        <f t="shared" si="10"/>
        <v/>
      </c>
      <c r="M169" s="60">
        <f t="shared" si="11"/>
        <v>0</v>
      </c>
    </row>
    <row r="170" spans="1:13" ht="12.75" customHeight="1" x14ac:dyDescent="0.2">
      <c r="A170" s="46" t="s">
        <v>854</v>
      </c>
      <c r="B170" s="46" t="s">
        <v>749</v>
      </c>
      <c r="C170" s="73">
        <v>3.0739999999999999E-3</v>
      </c>
      <c r="D170" s="73">
        <v>8.9472000000000006E-3</v>
      </c>
      <c r="E170" s="74">
        <f t="shared" si="8"/>
        <v>-0.65642882689556514</v>
      </c>
      <c r="F170" s="60">
        <f t="shared" si="9"/>
        <v>8.9401480230473199E-6</v>
      </c>
      <c r="G170" s="47">
        <v>0</v>
      </c>
      <c r="H170" s="119">
        <v>87.968562500000004</v>
      </c>
      <c r="I170" s="125"/>
      <c r="J170" s="73">
        <v>0</v>
      </c>
      <c r="K170" s="73">
        <v>0</v>
      </c>
      <c r="L170" s="74" t="str">
        <f t="shared" si="10"/>
        <v/>
      </c>
      <c r="M170" s="60">
        <f t="shared" si="11"/>
        <v>0</v>
      </c>
    </row>
    <row r="171" spans="1:13" ht="12.75" customHeight="1" x14ac:dyDescent="0.2">
      <c r="A171" s="46" t="s">
        <v>843</v>
      </c>
      <c r="B171" s="46" t="s">
        <v>722</v>
      </c>
      <c r="C171" s="73">
        <v>2.9805000000000001E-3</v>
      </c>
      <c r="D171" s="73">
        <v>7.6191699999999998E-3</v>
      </c>
      <c r="E171" s="74">
        <f t="shared" si="8"/>
        <v>-0.60881565839848695</v>
      </c>
      <c r="F171" s="60">
        <f t="shared" si="9"/>
        <v>8.6682209442721339E-6</v>
      </c>
      <c r="G171" s="47">
        <v>4.3869071599999998</v>
      </c>
      <c r="H171" s="119">
        <v>43.954105263157899</v>
      </c>
      <c r="I171" s="125"/>
      <c r="J171" s="73">
        <v>0</v>
      </c>
      <c r="K171" s="73">
        <v>0</v>
      </c>
      <c r="L171" s="74" t="str">
        <f t="shared" si="10"/>
        <v/>
      </c>
      <c r="M171" s="60">
        <f t="shared" si="11"/>
        <v>0</v>
      </c>
    </row>
    <row r="172" spans="1:13" ht="12.75" customHeight="1" x14ac:dyDescent="0.2">
      <c r="A172" s="46" t="s">
        <v>1538</v>
      </c>
      <c r="B172" s="46" t="s">
        <v>1527</v>
      </c>
      <c r="C172" s="73">
        <v>2.4993000000000003E-3</v>
      </c>
      <c r="D172" s="73">
        <v>0</v>
      </c>
      <c r="E172" s="74" t="str">
        <f t="shared" si="8"/>
        <v/>
      </c>
      <c r="F172" s="60">
        <f t="shared" si="9"/>
        <v>7.2687416896558791E-6</v>
      </c>
      <c r="G172" s="47">
        <v>0.18195135000000001</v>
      </c>
      <c r="H172" s="119">
        <v>19.998578947368401</v>
      </c>
      <c r="I172" s="125"/>
      <c r="J172" s="73">
        <v>0</v>
      </c>
      <c r="K172" s="73">
        <v>0</v>
      </c>
      <c r="L172" s="74" t="str">
        <f t="shared" si="10"/>
        <v/>
      </c>
      <c r="M172" s="60">
        <f t="shared" si="11"/>
        <v>0</v>
      </c>
    </row>
    <row r="173" spans="1:13" ht="12.75" customHeight="1" x14ac:dyDescent="0.2">
      <c r="A173" s="46" t="s">
        <v>1356</v>
      </c>
      <c r="B173" s="46" t="s">
        <v>1357</v>
      </c>
      <c r="C173" s="73">
        <v>2.2785000000000001E-3</v>
      </c>
      <c r="D173" s="73">
        <v>5.0412E-3</v>
      </c>
      <c r="E173" s="74">
        <f t="shared" si="8"/>
        <v>-0.54802427993334923</v>
      </c>
      <c r="F173" s="60">
        <f t="shared" si="9"/>
        <v>6.6265866202060251E-6</v>
      </c>
      <c r="G173" s="47">
        <v>8.7119428999999998E-2</v>
      </c>
      <c r="H173" s="119">
        <v>40.0032631578947</v>
      </c>
      <c r="I173" s="125"/>
      <c r="J173" s="73">
        <v>0</v>
      </c>
      <c r="K173" s="73">
        <v>0</v>
      </c>
      <c r="L173" s="74" t="str">
        <f t="shared" si="10"/>
        <v/>
      </c>
      <c r="M173" s="60">
        <f t="shared" si="11"/>
        <v>0</v>
      </c>
    </row>
    <row r="174" spans="1:13" ht="12.75" customHeight="1" x14ac:dyDescent="0.2">
      <c r="A174" s="46" t="s">
        <v>1402</v>
      </c>
      <c r="B174" s="46" t="s">
        <v>1403</v>
      </c>
      <c r="C174" s="73">
        <v>2.1138000000000003E-3</v>
      </c>
      <c r="D174" s="73">
        <v>0.27225545000000001</v>
      </c>
      <c r="E174" s="74">
        <f t="shared" si="8"/>
        <v>-0.99223596809540449</v>
      </c>
      <c r="F174" s="60">
        <f t="shared" si="9"/>
        <v>6.1475877980212845E-6</v>
      </c>
      <c r="G174" s="47">
        <v>0.31683690199999998</v>
      </c>
      <c r="H174" s="119">
        <v>49.975263157894702</v>
      </c>
      <c r="I174" s="125"/>
      <c r="J174" s="73">
        <v>0.40004519999999999</v>
      </c>
      <c r="K174" s="73">
        <v>0</v>
      </c>
      <c r="L174" s="74" t="str">
        <f t="shared" si="10"/>
        <v/>
      </c>
      <c r="M174" s="60" t="str">
        <f t="shared" si="11"/>
        <v/>
      </c>
    </row>
    <row r="175" spans="1:13" ht="12.75" customHeight="1" x14ac:dyDescent="0.2">
      <c r="A175" s="46" t="s">
        <v>1420</v>
      </c>
      <c r="B175" s="46" t="s">
        <v>1421</v>
      </c>
      <c r="C175" s="73">
        <v>2.0217600000000001E-3</v>
      </c>
      <c r="D175" s="73">
        <v>0</v>
      </c>
      <c r="E175" s="74" t="str">
        <f t="shared" si="8"/>
        <v/>
      </c>
      <c r="F175" s="60">
        <f t="shared" si="9"/>
        <v>5.879906853310394E-6</v>
      </c>
      <c r="G175" s="47">
        <v>2.0479970000000002E-3</v>
      </c>
      <c r="H175" s="119">
        <v>208.32550000000001</v>
      </c>
      <c r="I175" s="125"/>
      <c r="J175" s="73">
        <v>0</v>
      </c>
      <c r="K175" s="73">
        <v>0</v>
      </c>
      <c r="L175" s="74" t="str">
        <f t="shared" si="10"/>
        <v/>
      </c>
      <c r="M175" s="60">
        <f t="shared" si="11"/>
        <v>0</v>
      </c>
    </row>
    <row r="176" spans="1:13" ht="12.75" customHeight="1" x14ac:dyDescent="0.2">
      <c r="A176" s="46" t="s">
        <v>867</v>
      </c>
      <c r="B176" s="46" t="s">
        <v>766</v>
      </c>
      <c r="C176" s="73">
        <v>1.3270000000000001E-3</v>
      </c>
      <c r="D176" s="73">
        <v>0</v>
      </c>
      <c r="E176" s="74" t="str">
        <f t="shared" si="8"/>
        <v/>
      </c>
      <c r="F176" s="60">
        <f t="shared" si="9"/>
        <v>3.8593287009055934E-6</v>
      </c>
      <c r="G176" s="47">
        <v>2.0949507399999998</v>
      </c>
      <c r="H176" s="119">
        <v>62.695055555555598</v>
      </c>
      <c r="I176" s="125"/>
      <c r="J176" s="73">
        <v>0</v>
      </c>
      <c r="K176" s="73">
        <v>0</v>
      </c>
      <c r="L176" s="74" t="str">
        <f t="shared" si="10"/>
        <v/>
      </c>
      <c r="M176" s="60">
        <f t="shared" si="11"/>
        <v>0</v>
      </c>
    </row>
    <row r="177" spans="1:13" ht="12.75" customHeight="1" x14ac:dyDescent="0.2">
      <c r="A177" s="46" t="s">
        <v>856</v>
      </c>
      <c r="B177" s="46" t="s">
        <v>754</v>
      </c>
      <c r="C177" s="73">
        <v>1.29192E-3</v>
      </c>
      <c r="D177" s="73">
        <v>0</v>
      </c>
      <c r="E177" s="74" t="str">
        <f t="shared" si="8"/>
        <v/>
      </c>
      <c r="F177" s="60">
        <f t="shared" si="9"/>
        <v>3.7573051509223471E-6</v>
      </c>
      <c r="G177" s="47">
        <v>0</v>
      </c>
      <c r="H177" s="119">
        <v>79.519437499999995</v>
      </c>
      <c r="I177" s="125"/>
      <c r="J177" s="73">
        <v>0</v>
      </c>
      <c r="K177" s="73">
        <v>0</v>
      </c>
      <c r="L177" s="74" t="str">
        <f t="shared" si="10"/>
        <v/>
      </c>
      <c r="M177" s="60">
        <f t="shared" si="11"/>
        <v>0</v>
      </c>
    </row>
    <row r="178" spans="1:13" ht="12.75" customHeight="1" x14ac:dyDescent="0.2">
      <c r="A178" s="46" t="s">
        <v>842</v>
      </c>
      <c r="B178" s="46" t="s">
        <v>721</v>
      </c>
      <c r="C178" s="73">
        <v>9.8900000000000008E-4</v>
      </c>
      <c r="D178" s="73">
        <v>3.1055889999999999E-2</v>
      </c>
      <c r="E178" s="74">
        <f t="shared" si="8"/>
        <v>-0.96815418910873263</v>
      </c>
      <c r="F178" s="60">
        <f t="shared" si="9"/>
        <v>2.8763195819108006E-6</v>
      </c>
      <c r="G178" s="47">
        <v>0</v>
      </c>
      <c r="H178" s="119">
        <v>52.046437500000003</v>
      </c>
      <c r="I178" s="125"/>
      <c r="J178" s="73">
        <v>0</v>
      </c>
      <c r="K178" s="73">
        <v>0</v>
      </c>
      <c r="L178" s="74" t="str">
        <f t="shared" si="10"/>
        <v/>
      </c>
      <c r="M178" s="60">
        <f t="shared" si="11"/>
        <v>0</v>
      </c>
    </row>
    <row r="179" spans="1:13" ht="12.75" customHeight="1" x14ac:dyDescent="0.2">
      <c r="A179" s="46" t="s">
        <v>1468</v>
      </c>
      <c r="B179" s="46" t="s">
        <v>1469</v>
      </c>
      <c r="C179" s="73">
        <v>9.6000000000000002E-4</v>
      </c>
      <c r="D179" s="73">
        <v>1.9469999999999999E-3</v>
      </c>
      <c r="E179" s="74">
        <f t="shared" si="8"/>
        <v>-0.50693374422187976</v>
      </c>
      <c r="F179" s="60">
        <f t="shared" si="9"/>
        <v>2.7919785628254485E-6</v>
      </c>
      <c r="G179" s="47">
        <v>3.9104716499999999</v>
      </c>
      <c r="H179" s="119">
        <v>26.9078421052632</v>
      </c>
      <c r="I179" s="125"/>
      <c r="J179" s="73">
        <v>9.6000000000000002E-4</v>
      </c>
      <c r="K179" s="73">
        <v>0</v>
      </c>
      <c r="L179" s="74" t="str">
        <f t="shared" si="10"/>
        <v/>
      </c>
      <c r="M179" s="60">
        <f t="shared" si="11"/>
        <v>1</v>
      </c>
    </row>
    <row r="180" spans="1:13" ht="12.75" customHeight="1" x14ac:dyDescent="0.2">
      <c r="A180" s="46" t="s">
        <v>1066</v>
      </c>
      <c r="B180" s="46" t="s">
        <v>1067</v>
      </c>
      <c r="C180" s="73">
        <v>3.7586E-4</v>
      </c>
      <c r="D180" s="73">
        <v>2.44312E-3</v>
      </c>
      <c r="E180" s="74">
        <f t="shared" si="8"/>
        <v>-0.84615573528930221</v>
      </c>
      <c r="F180" s="60">
        <f t="shared" si="9"/>
        <v>1.0931177735662218E-6</v>
      </c>
      <c r="G180" s="47">
        <v>8.9455290000000007E-3</v>
      </c>
      <c r="H180" s="119">
        <v>49.999052631578898</v>
      </c>
      <c r="I180" s="125"/>
      <c r="J180" s="73">
        <v>0</v>
      </c>
      <c r="K180" s="73">
        <v>0</v>
      </c>
      <c r="L180" s="74" t="str">
        <f t="shared" si="10"/>
        <v/>
      </c>
      <c r="M180" s="60">
        <f t="shared" si="11"/>
        <v>0</v>
      </c>
    </row>
    <row r="181" spans="1:13" ht="12.75" customHeight="1" x14ac:dyDescent="0.2">
      <c r="A181" s="46" t="s">
        <v>1412</v>
      </c>
      <c r="B181" s="46" t="s">
        <v>1413</v>
      </c>
      <c r="C181" s="73">
        <v>3.1712999999999999E-4</v>
      </c>
      <c r="D181" s="73">
        <v>0</v>
      </c>
      <c r="E181" s="74" t="str">
        <f t="shared" si="8"/>
        <v/>
      </c>
      <c r="F181" s="60">
        <f t="shared" si="9"/>
        <v>9.2231266836336914E-7</v>
      </c>
      <c r="G181" s="47">
        <v>9.3500300000000001E-4</v>
      </c>
      <c r="H181" s="119">
        <v>213.600315789474</v>
      </c>
      <c r="I181" s="125"/>
      <c r="J181" s="73">
        <v>0</v>
      </c>
      <c r="K181" s="73">
        <v>0</v>
      </c>
      <c r="L181" s="74" t="str">
        <f t="shared" si="10"/>
        <v/>
      </c>
      <c r="M181" s="60">
        <f t="shared" si="11"/>
        <v>0</v>
      </c>
    </row>
    <row r="182" spans="1:13" ht="12.75" customHeight="1" x14ac:dyDescent="0.2">
      <c r="A182" s="46" t="s">
        <v>833</v>
      </c>
      <c r="B182" s="46" t="s">
        <v>709</v>
      </c>
      <c r="C182" s="73">
        <v>0</v>
      </c>
      <c r="D182" s="73">
        <v>0.12318119500000001</v>
      </c>
      <c r="E182" s="74">
        <f t="shared" si="8"/>
        <v>-1</v>
      </c>
      <c r="F182" s="60">
        <f t="shared" si="9"/>
        <v>0</v>
      </c>
      <c r="G182" s="47">
        <v>14.74032437</v>
      </c>
      <c r="H182" s="119">
        <v>57.331000000000003</v>
      </c>
      <c r="I182" s="125"/>
      <c r="J182" s="73">
        <v>0</v>
      </c>
      <c r="K182" s="73">
        <v>0</v>
      </c>
      <c r="L182" s="74" t="str">
        <f t="shared" si="10"/>
        <v/>
      </c>
      <c r="M182" s="60" t="str">
        <f t="shared" si="11"/>
        <v/>
      </c>
    </row>
    <row r="183" spans="1:13" ht="12.75" customHeight="1" x14ac:dyDescent="0.2">
      <c r="A183" s="46" t="s">
        <v>1539</v>
      </c>
      <c r="B183" s="46" t="s">
        <v>1528</v>
      </c>
      <c r="C183" s="73">
        <v>0</v>
      </c>
      <c r="D183" s="73">
        <v>7.5014999999999998E-2</v>
      </c>
      <c r="E183" s="74">
        <f t="shared" si="8"/>
        <v>-1</v>
      </c>
      <c r="F183" s="60">
        <f t="shared" si="9"/>
        <v>0</v>
      </c>
      <c r="G183" s="47">
        <v>3.2308760999999998E-2</v>
      </c>
      <c r="H183" s="119">
        <v>39.985210526315797</v>
      </c>
      <c r="I183" s="125"/>
      <c r="J183" s="73">
        <v>0</v>
      </c>
      <c r="K183" s="73">
        <v>0</v>
      </c>
      <c r="L183" s="74" t="str">
        <f t="shared" si="10"/>
        <v/>
      </c>
      <c r="M183" s="60" t="str">
        <f t="shared" si="11"/>
        <v/>
      </c>
    </row>
    <row r="184" spans="1:13" ht="12.75" customHeight="1" x14ac:dyDescent="0.2">
      <c r="A184" s="46" t="s">
        <v>1056</v>
      </c>
      <c r="B184" s="46" t="s">
        <v>1057</v>
      </c>
      <c r="C184" s="73">
        <v>0</v>
      </c>
      <c r="D184" s="73">
        <v>6.0589999999999998E-2</v>
      </c>
      <c r="E184" s="74">
        <f t="shared" si="8"/>
        <v>-1</v>
      </c>
      <c r="F184" s="60">
        <f t="shared" si="9"/>
        <v>0</v>
      </c>
      <c r="G184" s="47">
        <v>2.7039565999999998E-2</v>
      </c>
      <c r="H184" s="119">
        <v>12.4976315789474</v>
      </c>
      <c r="I184" s="125"/>
      <c r="J184" s="73">
        <v>0</v>
      </c>
      <c r="K184" s="73">
        <v>0</v>
      </c>
      <c r="L184" s="74" t="str">
        <f t="shared" si="10"/>
        <v/>
      </c>
      <c r="M184" s="60" t="str">
        <f t="shared" si="11"/>
        <v/>
      </c>
    </row>
    <row r="185" spans="1:13" ht="12.75" customHeight="1" x14ac:dyDescent="0.2">
      <c r="A185" s="46" t="s">
        <v>2883</v>
      </c>
      <c r="B185" s="46" t="s">
        <v>2884</v>
      </c>
      <c r="C185" s="73">
        <v>0</v>
      </c>
      <c r="D185" s="73">
        <v>5.03382E-2</v>
      </c>
      <c r="E185" s="74">
        <f t="shared" si="8"/>
        <v>-1</v>
      </c>
      <c r="F185" s="60">
        <f t="shared" si="9"/>
        <v>0</v>
      </c>
      <c r="G185" s="47">
        <v>1.3350866492156717</v>
      </c>
      <c r="H185" s="119">
        <v>276.10436842105298</v>
      </c>
      <c r="I185" s="125"/>
      <c r="J185" s="73">
        <v>0</v>
      </c>
      <c r="K185" s="73">
        <v>0</v>
      </c>
      <c r="L185" s="74" t="str">
        <f t="shared" si="10"/>
        <v/>
      </c>
      <c r="M185" s="60" t="str">
        <f t="shared" si="11"/>
        <v/>
      </c>
    </row>
    <row r="186" spans="1:13" ht="12.75" customHeight="1" x14ac:dyDescent="0.2">
      <c r="A186" s="46" t="s">
        <v>1536</v>
      </c>
      <c r="B186" s="46" t="s">
        <v>1525</v>
      </c>
      <c r="C186" s="73">
        <v>0</v>
      </c>
      <c r="D186" s="73">
        <v>4.7801000000000003E-2</v>
      </c>
      <c r="E186" s="74">
        <f t="shared" si="8"/>
        <v>-1</v>
      </c>
      <c r="F186" s="60">
        <f t="shared" si="9"/>
        <v>0</v>
      </c>
      <c r="G186" s="47">
        <v>0.17656411900000002</v>
      </c>
      <c r="H186" s="119">
        <v>75.004789473684198</v>
      </c>
      <c r="I186" s="125"/>
      <c r="J186" s="73">
        <v>0</v>
      </c>
      <c r="K186" s="73">
        <v>0</v>
      </c>
      <c r="L186" s="74" t="str">
        <f t="shared" si="10"/>
        <v/>
      </c>
      <c r="M186" s="60" t="str">
        <f t="shared" si="11"/>
        <v/>
      </c>
    </row>
    <row r="187" spans="1:13" ht="12.75" customHeight="1" x14ac:dyDescent="0.2">
      <c r="A187" s="46" t="s">
        <v>1400</v>
      </c>
      <c r="B187" s="46" t="s">
        <v>1401</v>
      </c>
      <c r="C187" s="73">
        <v>0</v>
      </c>
      <c r="D187" s="73">
        <v>3.1093080000000002E-2</v>
      </c>
      <c r="E187" s="74">
        <f t="shared" si="8"/>
        <v>-1</v>
      </c>
      <c r="F187" s="60">
        <f t="shared" si="9"/>
        <v>0</v>
      </c>
      <c r="G187" s="47">
        <v>9.4356492E-2</v>
      </c>
      <c r="H187" s="119">
        <v>24.9994736842105</v>
      </c>
      <c r="I187" s="125"/>
      <c r="J187" s="73">
        <v>0</v>
      </c>
      <c r="K187" s="73">
        <v>0</v>
      </c>
      <c r="L187" s="74" t="str">
        <f t="shared" si="10"/>
        <v/>
      </c>
      <c r="M187" s="60" t="str">
        <f t="shared" si="11"/>
        <v/>
      </c>
    </row>
    <row r="188" spans="1:13" ht="12.75" customHeight="1" x14ac:dyDescent="0.2">
      <c r="A188" s="46" t="s">
        <v>836</v>
      </c>
      <c r="B188" s="46" t="s">
        <v>713</v>
      </c>
      <c r="C188" s="73">
        <v>0</v>
      </c>
      <c r="D188" s="73">
        <v>2.9690299999999999E-2</v>
      </c>
      <c r="E188" s="74">
        <f t="shared" si="8"/>
        <v>-1</v>
      </c>
      <c r="F188" s="60">
        <f t="shared" si="9"/>
        <v>0</v>
      </c>
      <c r="G188" s="47">
        <v>1.9584941200000001</v>
      </c>
      <c r="H188" s="119">
        <v>157.18768421052599</v>
      </c>
      <c r="I188" s="125"/>
      <c r="J188" s="73">
        <v>0</v>
      </c>
      <c r="K188" s="73">
        <v>0</v>
      </c>
      <c r="L188" s="74" t="str">
        <f t="shared" si="10"/>
        <v/>
      </c>
      <c r="M188" s="60" t="str">
        <f t="shared" si="11"/>
        <v/>
      </c>
    </row>
    <row r="189" spans="1:13" ht="12.75" customHeight="1" x14ac:dyDescent="0.2">
      <c r="A189" s="46" t="s">
        <v>837</v>
      </c>
      <c r="B189" s="46" t="s">
        <v>714</v>
      </c>
      <c r="C189" s="73">
        <v>0</v>
      </c>
      <c r="D189" s="73">
        <v>2.8866711E-2</v>
      </c>
      <c r="E189" s="74">
        <f t="shared" si="8"/>
        <v>-1</v>
      </c>
      <c r="F189" s="60">
        <f t="shared" si="9"/>
        <v>0</v>
      </c>
      <c r="G189" s="47">
        <v>0</v>
      </c>
      <c r="H189" s="119">
        <v>126.62875</v>
      </c>
      <c r="I189" s="125"/>
      <c r="J189" s="73">
        <v>0</v>
      </c>
      <c r="K189" s="73">
        <v>0.77983800000000003</v>
      </c>
      <c r="L189" s="74">
        <f t="shared" si="10"/>
        <v>-1</v>
      </c>
      <c r="M189" s="60" t="str">
        <f t="shared" si="11"/>
        <v/>
      </c>
    </row>
    <row r="190" spans="1:13" ht="12.75" customHeight="1" x14ac:dyDescent="0.2">
      <c r="A190" s="46" t="s">
        <v>797</v>
      </c>
      <c r="B190" s="46" t="s">
        <v>696</v>
      </c>
      <c r="C190" s="73">
        <v>0</v>
      </c>
      <c r="D190" s="73">
        <v>2.6040000000000001E-2</v>
      </c>
      <c r="E190" s="74">
        <f t="shared" si="8"/>
        <v>-1</v>
      </c>
      <c r="F190" s="60">
        <f t="shared" si="9"/>
        <v>0</v>
      </c>
      <c r="G190" s="47">
        <v>0.69820031000000005</v>
      </c>
      <c r="H190" s="119">
        <v>48.111526315789497</v>
      </c>
      <c r="I190" s="125"/>
      <c r="J190" s="73">
        <v>0</v>
      </c>
      <c r="K190" s="73">
        <v>0</v>
      </c>
      <c r="L190" s="74" t="str">
        <f t="shared" si="10"/>
        <v/>
      </c>
      <c r="M190" s="60" t="str">
        <f t="shared" si="11"/>
        <v/>
      </c>
    </row>
    <row r="191" spans="1:13" ht="12.75" customHeight="1" x14ac:dyDescent="0.2">
      <c r="A191" s="46" t="s">
        <v>859</v>
      </c>
      <c r="B191" s="46" t="s">
        <v>762</v>
      </c>
      <c r="C191" s="73">
        <v>0</v>
      </c>
      <c r="D191" s="73">
        <v>2.1237880000000001E-2</v>
      </c>
      <c r="E191" s="74">
        <f t="shared" si="8"/>
        <v>-1</v>
      </c>
      <c r="F191" s="60">
        <f t="shared" si="9"/>
        <v>0</v>
      </c>
      <c r="G191" s="47">
        <v>0</v>
      </c>
      <c r="H191" s="119">
        <v>796.63012500000002</v>
      </c>
      <c r="I191" s="125"/>
      <c r="J191" s="73">
        <v>0</v>
      </c>
      <c r="K191" s="73">
        <v>0</v>
      </c>
      <c r="L191" s="74" t="str">
        <f t="shared" si="10"/>
        <v/>
      </c>
      <c r="M191" s="60" t="str">
        <f t="shared" si="11"/>
        <v/>
      </c>
    </row>
    <row r="192" spans="1:13" ht="12.75" customHeight="1" x14ac:dyDescent="0.2">
      <c r="A192" s="46" t="s">
        <v>1531</v>
      </c>
      <c r="B192" s="46" t="s">
        <v>1520</v>
      </c>
      <c r="C192" s="73">
        <v>0</v>
      </c>
      <c r="D192" s="73">
        <v>1.5440000000000001E-2</v>
      </c>
      <c r="E192" s="74">
        <f t="shared" si="8"/>
        <v>-1</v>
      </c>
      <c r="F192" s="60">
        <f t="shared" si="9"/>
        <v>0</v>
      </c>
      <c r="G192" s="47">
        <v>6.6733486999999994E-2</v>
      </c>
      <c r="H192" s="119">
        <v>99.999263157894703</v>
      </c>
      <c r="I192" s="125"/>
      <c r="J192" s="73">
        <v>0</v>
      </c>
      <c r="K192" s="73">
        <v>0</v>
      </c>
      <c r="L192" s="74" t="str">
        <f t="shared" si="10"/>
        <v/>
      </c>
      <c r="M192" s="60" t="str">
        <f t="shared" si="11"/>
        <v/>
      </c>
    </row>
    <row r="193" spans="1:13" ht="12.75" customHeight="1" x14ac:dyDescent="0.2">
      <c r="A193" s="46" t="s">
        <v>1851</v>
      </c>
      <c r="B193" s="46" t="s">
        <v>1852</v>
      </c>
      <c r="C193" s="73">
        <v>0</v>
      </c>
      <c r="D193" s="73">
        <v>6.0498000000000001E-3</v>
      </c>
      <c r="E193" s="74">
        <f t="shared" si="8"/>
        <v>-1</v>
      </c>
      <c r="F193" s="60">
        <f t="shared" si="9"/>
        <v>0</v>
      </c>
      <c r="G193" s="47">
        <v>0.96210446999999999</v>
      </c>
      <c r="H193" s="119">
        <v>30.225315789473701</v>
      </c>
      <c r="I193" s="125"/>
      <c r="J193" s="73">
        <v>4.5700999999999999E-2</v>
      </c>
      <c r="K193" s="73">
        <v>5.8379E-2</v>
      </c>
      <c r="L193" s="74">
        <f t="shared" si="10"/>
        <v>-0.21716713201664983</v>
      </c>
      <c r="M193" s="60" t="str">
        <f t="shared" si="11"/>
        <v/>
      </c>
    </row>
    <row r="194" spans="1:13" ht="12.75" customHeight="1" x14ac:dyDescent="0.2">
      <c r="A194" s="46" t="s">
        <v>838</v>
      </c>
      <c r="B194" s="46" t="s">
        <v>716</v>
      </c>
      <c r="C194" s="73">
        <v>0</v>
      </c>
      <c r="D194" s="73">
        <v>5.1891400000000001E-3</v>
      </c>
      <c r="E194" s="74">
        <f t="shared" si="8"/>
        <v>-1</v>
      </c>
      <c r="F194" s="60">
        <f t="shared" si="9"/>
        <v>0</v>
      </c>
      <c r="G194" s="47">
        <v>0</v>
      </c>
      <c r="H194" s="119">
        <v>48.054499999999997</v>
      </c>
      <c r="I194" s="125"/>
      <c r="J194" s="73">
        <v>0</v>
      </c>
      <c r="K194" s="73">
        <v>0</v>
      </c>
      <c r="L194" s="74" t="str">
        <f t="shared" si="10"/>
        <v/>
      </c>
      <c r="M194" s="60" t="str">
        <f t="shared" si="11"/>
        <v/>
      </c>
    </row>
    <row r="195" spans="1:13" ht="12.75" customHeight="1" x14ac:dyDescent="0.2">
      <c r="A195" s="46" t="s">
        <v>1346</v>
      </c>
      <c r="B195" s="46" t="s">
        <v>1347</v>
      </c>
      <c r="C195" s="73">
        <v>0</v>
      </c>
      <c r="D195" s="73">
        <v>2.7964800000000001E-3</v>
      </c>
      <c r="E195" s="74">
        <f t="shared" si="8"/>
        <v>-1</v>
      </c>
      <c r="F195" s="60">
        <f t="shared" si="9"/>
        <v>0</v>
      </c>
      <c r="G195" s="47">
        <v>0.120660611</v>
      </c>
      <c r="H195" s="119">
        <v>134.91757894736801</v>
      </c>
      <c r="I195" s="125"/>
      <c r="J195" s="73">
        <v>4.48E-2</v>
      </c>
      <c r="K195" s="73">
        <v>0</v>
      </c>
      <c r="L195" s="74" t="str">
        <f t="shared" si="10"/>
        <v/>
      </c>
      <c r="M195" s="60" t="str">
        <f t="shared" si="11"/>
        <v/>
      </c>
    </row>
    <row r="196" spans="1:13" ht="12.75" customHeight="1" x14ac:dyDescent="0.2">
      <c r="A196" s="46" t="s">
        <v>1222</v>
      </c>
      <c r="B196" s="46" t="s">
        <v>1230</v>
      </c>
      <c r="C196" s="73">
        <v>0</v>
      </c>
      <c r="D196" s="73">
        <v>1.4137500000000001E-3</v>
      </c>
      <c r="E196" s="74">
        <f t="shared" si="8"/>
        <v>-1</v>
      </c>
      <c r="F196" s="60">
        <f t="shared" si="9"/>
        <v>0</v>
      </c>
      <c r="G196" s="47">
        <v>6.8235262000000005E-2</v>
      </c>
      <c r="H196" s="119">
        <v>44.999789473684203</v>
      </c>
      <c r="I196" s="125"/>
      <c r="J196" s="73">
        <v>0</v>
      </c>
      <c r="K196" s="73">
        <v>0</v>
      </c>
      <c r="L196" s="74" t="str">
        <f t="shared" si="10"/>
        <v/>
      </c>
      <c r="M196" s="60" t="str">
        <f t="shared" si="11"/>
        <v/>
      </c>
    </row>
    <row r="197" spans="1:13" ht="12.75" customHeight="1" x14ac:dyDescent="0.2">
      <c r="A197" s="46" t="s">
        <v>1223</v>
      </c>
      <c r="B197" s="46" t="s">
        <v>1231</v>
      </c>
      <c r="C197" s="73">
        <v>0</v>
      </c>
      <c r="D197" s="73">
        <v>8.5574999999999996E-4</v>
      </c>
      <c r="E197" s="74">
        <f t="shared" si="8"/>
        <v>-1</v>
      </c>
      <c r="F197" s="60">
        <f t="shared" si="9"/>
        <v>0</v>
      </c>
      <c r="G197" s="47">
        <v>1.513536E-3</v>
      </c>
      <c r="H197" s="119">
        <v>90.002315789473698</v>
      </c>
      <c r="I197" s="125"/>
      <c r="J197" s="73">
        <v>0</v>
      </c>
      <c r="K197" s="73">
        <v>0</v>
      </c>
      <c r="L197" s="74" t="str">
        <f t="shared" si="10"/>
        <v/>
      </c>
      <c r="M197" s="60" t="str">
        <f t="shared" si="11"/>
        <v/>
      </c>
    </row>
    <row r="198" spans="1:13" ht="12.75" customHeight="1" x14ac:dyDescent="0.2">
      <c r="A198" s="46" t="s">
        <v>1537</v>
      </c>
      <c r="B198" s="46" t="s">
        <v>1526</v>
      </c>
      <c r="C198" s="73">
        <v>0</v>
      </c>
      <c r="D198" s="73">
        <v>4.1180000000000003E-4</v>
      </c>
      <c r="E198" s="74">
        <f t="shared" si="8"/>
        <v>-1</v>
      </c>
      <c r="F198" s="60">
        <f t="shared" si="9"/>
        <v>0</v>
      </c>
      <c r="G198" s="47">
        <v>6.0257300000000002E-4</v>
      </c>
      <c r="H198" s="119">
        <v>150.002526315789</v>
      </c>
      <c r="I198" s="125"/>
      <c r="J198" s="73">
        <v>0</v>
      </c>
      <c r="K198" s="73">
        <v>0</v>
      </c>
      <c r="L198" s="74" t="str">
        <f t="shared" si="10"/>
        <v/>
      </c>
      <c r="M198" s="60" t="str">
        <f t="shared" si="11"/>
        <v/>
      </c>
    </row>
    <row r="199" spans="1:13" ht="12.75" customHeight="1" x14ac:dyDescent="0.2">
      <c r="A199" s="46" t="s">
        <v>866</v>
      </c>
      <c r="B199" s="46" t="s">
        <v>765</v>
      </c>
      <c r="C199" s="73">
        <v>0</v>
      </c>
      <c r="D199" s="73">
        <v>2.5060000000000002E-4</v>
      </c>
      <c r="E199" s="74">
        <f t="shared" ref="E199:E228" si="12">IF(ISERROR(C199/D199-1),"",IF((C199/D199-1)&gt;10000%,"",C199/D199-1))</f>
        <v>-1</v>
      </c>
      <c r="F199" s="60">
        <f t="shared" ref="F199:F228" si="13">C199/$C$229</f>
        <v>0</v>
      </c>
      <c r="G199" s="47">
        <v>0.28579065000000003</v>
      </c>
      <c r="H199" s="119">
        <v>135.55426315789501</v>
      </c>
      <c r="I199" s="125"/>
      <c r="J199" s="73">
        <v>0</v>
      </c>
      <c r="K199" s="73">
        <v>0</v>
      </c>
      <c r="L199" s="74" t="str">
        <f t="shared" ref="L199:L228" si="14">IF(ISERROR(J199/K199-1),"",IF((J199/K199-1)&gt;10000%,"",J199/K199-1))</f>
        <v/>
      </c>
      <c r="M199" s="60" t="str">
        <f t="shared" ref="M199:M228" si="15">IF(ISERROR(J199/C199),"",IF(J199/C199&gt;10000%,"",J199/C199))</f>
        <v/>
      </c>
    </row>
    <row r="200" spans="1:13" ht="12.75" customHeight="1" x14ac:dyDescent="0.2">
      <c r="A200" s="46" t="s">
        <v>857</v>
      </c>
      <c r="B200" s="46" t="s">
        <v>755</v>
      </c>
      <c r="C200" s="73">
        <v>0</v>
      </c>
      <c r="D200" s="73">
        <v>2.5280000000000002E-5</v>
      </c>
      <c r="E200" s="74">
        <f t="shared" si="12"/>
        <v>-1</v>
      </c>
      <c r="F200" s="60">
        <f t="shared" si="13"/>
        <v>0</v>
      </c>
      <c r="G200" s="47">
        <v>0</v>
      </c>
      <c r="H200" s="119">
        <v>58.086187500000001</v>
      </c>
      <c r="I200" s="125"/>
      <c r="J200" s="73">
        <v>0</v>
      </c>
      <c r="K200" s="73">
        <v>0</v>
      </c>
      <c r="L200" s="74" t="str">
        <f t="shared" si="14"/>
        <v/>
      </c>
      <c r="M200" s="60" t="str">
        <f t="shared" si="15"/>
        <v/>
      </c>
    </row>
    <row r="201" spans="1:13" ht="12.75" customHeight="1" x14ac:dyDescent="0.2">
      <c r="A201" s="46" t="s">
        <v>858</v>
      </c>
      <c r="B201" s="46" t="s">
        <v>761</v>
      </c>
      <c r="C201" s="73">
        <v>0</v>
      </c>
      <c r="D201" s="73">
        <v>0</v>
      </c>
      <c r="E201" s="74" t="str">
        <f t="shared" si="12"/>
        <v/>
      </c>
      <c r="F201" s="60">
        <f t="shared" si="13"/>
        <v>0</v>
      </c>
      <c r="G201" s="47">
        <v>1.66723881</v>
      </c>
      <c r="H201" s="119">
        <v>145.45131578947399</v>
      </c>
      <c r="I201" s="125"/>
      <c r="J201" s="73">
        <v>0</v>
      </c>
      <c r="K201" s="73">
        <v>0</v>
      </c>
      <c r="L201" s="74" t="str">
        <f t="shared" si="14"/>
        <v/>
      </c>
      <c r="M201" s="60" t="str">
        <f t="shared" si="15"/>
        <v/>
      </c>
    </row>
    <row r="202" spans="1:13" ht="12.75" customHeight="1" x14ac:dyDescent="0.2">
      <c r="A202" s="46" t="s">
        <v>2879</v>
      </c>
      <c r="B202" s="46" t="s">
        <v>2880</v>
      </c>
      <c r="C202" s="73">
        <v>0</v>
      </c>
      <c r="D202" s="73">
        <v>0</v>
      </c>
      <c r="E202" s="74" t="str">
        <f t="shared" si="12"/>
        <v/>
      </c>
      <c r="F202" s="60">
        <f t="shared" si="13"/>
        <v>0</v>
      </c>
      <c r="G202" s="47">
        <v>1.178641464609822</v>
      </c>
      <c r="H202" s="119">
        <v>279.71842105263198</v>
      </c>
      <c r="I202" s="125"/>
      <c r="J202" s="73">
        <v>0</v>
      </c>
      <c r="K202" s="73">
        <v>0</v>
      </c>
      <c r="L202" s="74" t="str">
        <f t="shared" si="14"/>
        <v/>
      </c>
      <c r="M202" s="60" t="str">
        <f t="shared" si="15"/>
        <v/>
      </c>
    </row>
    <row r="203" spans="1:13" ht="12.75" customHeight="1" x14ac:dyDescent="0.2">
      <c r="A203" s="46" t="s">
        <v>813</v>
      </c>
      <c r="B203" s="46" t="s">
        <v>702</v>
      </c>
      <c r="C203" s="73">
        <v>0</v>
      </c>
      <c r="D203" s="73">
        <v>0</v>
      </c>
      <c r="E203" s="74" t="str">
        <f t="shared" si="12"/>
        <v/>
      </c>
      <c r="F203" s="60">
        <f t="shared" si="13"/>
        <v>0</v>
      </c>
      <c r="G203" s="47">
        <v>0</v>
      </c>
      <c r="H203" s="119">
        <v>76.322062500000001</v>
      </c>
      <c r="I203" s="125"/>
      <c r="J203" s="73">
        <v>0</v>
      </c>
      <c r="K203" s="73">
        <v>0</v>
      </c>
      <c r="L203" s="74" t="str">
        <f t="shared" si="14"/>
        <v/>
      </c>
      <c r="M203" s="60" t="str">
        <f t="shared" si="15"/>
        <v/>
      </c>
    </row>
    <row r="204" spans="1:13" ht="12.75" customHeight="1" x14ac:dyDescent="0.2">
      <c r="A204" s="46" t="s">
        <v>865</v>
      </c>
      <c r="B204" s="46" t="s">
        <v>764</v>
      </c>
      <c r="C204" s="73">
        <v>0</v>
      </c>
      <c r="D204" s="73">
        <v>0</v>
      </c>
      <c r="E204" s="74" t="str">
        <f t="shared" si="12"/>
        <v/>
      </c>
      <c r="F204" s="60">
        <f t="shared" si="13"/>
        <v>0</v>
      </c>
      <c r="G204" s="47">
        <v>0.12867959000000001</v>
      </c>
      <c r="H204" s="119">
        <v>56.1031052631579</v>
      </c>
      <c r="I204" s="125"/>
      <c r="J204" s="73">
        <v>0</v>
      </c>
      <c r="K204" s="73">
        <v>0</v>
      </c>
      <c r="L204" s="74" t="str">
        <f t="shared" si="14"/>
        <v/>
      </c>
      <c r="M204" s="60" t="str">
        <f t="shared" si="15"/>
        <v/>
      </c>
    </row>
    <row r="205" spans="1:13" ht="12.75" customHeight="1" x14ac:dyDescent="0.2">
      <c r="A205" s="46" t="s">
        <v>1390</v>
      </c>
      <c r="B205" s="46" t="s">
        <v>1391</v>
      </c>
      <c r="C205" s="73">
        <v>0</v>
      </c>
      <c r="D205" s="73">
        <v>0</v>
      </c>
      <c r="E205" s="74" t="str">
        <f t="shared" si="12"/>
        <v/>
      </c>
      <c r="F205" s="60">
        <f t="shared" si="13"/>
        <v>0</v>
      </c>
      <c r="G205" s="47">
        <v>1.9205336899999998</v>
      </c>
      <c r="H205" s="119">
        <v>64.329736842105305</v>
      </c>
      <c r="I205" s="125"/>
      <c r="J205" s="73">
        <v>2.7480999999999998E-2</v>
      </c>
      <c r="K205" s="73">
        <v>1.9616039999999999</v>
      </c>
      <c r="L205" s="74">
        <f t="shared" si="14"/>
        <v>-0.98599054651193618</v>
      </c>
      <c r="M205" s="60" t="str">
        <f t="shared" si="15"/>
        <v/>
      </c>
    </row>
    <row r="206" spans="1:13" ht="12.75" customHeight="1" x14ac:dyDescent="0.2">
      <c r="A206" s="46" t="s">
        <v>1366</v>
      </c>
      <c r="B206" s="46" t="s">
        <v>1367</v>
      </c>
      <c r="C206" s="73">
        <v>0</v>
      </c>
      <c r="D206" s="73">
        <v>0</v>
      </c>
      <c r="E206" s="74" t="str">
        <f t="shared" si="12"/>
        <v/>
      </c>
      <c r="F206" s="60">
        <f t="shared" si="13"/>
        <v>0</v>
      </c>
      <c r="G206" s="47">
        <v>1.3602149999999999E-3</v>
      </c>
      <c r="H206" s="119">
        <v>59.997</v>
      </c>
      <c r="I206" s="125"/>
      <c r="J206" s="73">
        <v>0</v>
      </c>
      <c r="K206" s="73">
        <v>0</v>
      </c>
      <c r="L206" s="74" t="str">
        <f t="shared" si="14"/>
        <v/>
      </c>
      <c r="M206" s="60" t="str">
        <f t="shared" si="15"/>
        <v/>
      </c>
    </row>
    <row r="207" spans="1:13" ht="12.75" customHeight="1" x14ac:dyDescent="0.2">
      <c r="A207" s="46" t="s">
        <v>1364</v>
      </c>
      <c r="B207" s="46" t="s">
        <v>1365</v>
      </c>
      <c r="C207" s="73">
        <v>0</v>
      </c>
      <c r="D207" s="73">
        <v>0</v>
      </c>
      <c r="E207" s="74" t="str">
        <f t="shared" si="12"/>
        <v/>
      </c>
      <c r="F207" s="60">
        <f t="shared" si="13"/>
        <v>0</v>
      </c>
      <c r="G207" s="47">
        <v>5.9278152000000001E-2</v>
      </c>
      <c r="H207" s="119">
        <v>40.003157894736802</v>
      </c>
      <c r="I207" s="125"/>
      <c r="J207" s="73">
        <v>0</v>
      </c>
      <c r="K207" s="73">
        <v>0</v>
      </c>
      <c r="L207" s="74" t="str">
        <f t="shared" si="14"/>
        <v/>
      </c>
      <c r="M207" s="60" t="str">
        <f t="shared" si="15"/>
        <v/>
      </c>
    </row>
    <row r="208" spans="1:13" ht="12.75" customHeight="1" x14ac:dyDescent="0.2">
      <c r="A208" s="46" t="s">
        <v>1530</v>
      </c>
      <c r="B208" s="46" t="s">
        <v>1519</v>
      </c>
      <c r="C208" s="73">
        <v>0</v>
      </c>
      <c r="D208" s="73">
        <v>0</v>
      </c>
      <c r="E208" s="74" t="str">
        <f t="shared" si="12"/>
        <v/>
      </c>
      <c r="F208" s="60">
        <f t="shared" si="13"/>
        <v>0</v>
      </c>
      <c r="G208" s="47">
        <v>8.3177104000000002E-2</v>
      </c>
      <c r="H208" s="119">
        <v>49.995631578947403</v>
      </c>
      <c r="I208" s="125"/>
      <c r="J208" s="73">
        <v>0</v>
      </c>
      <c r="K208" s="73">
        <v>0</v>
      </c>
      <c r="L208" s="74" t="str">
        <f t="shared" si="14"/>
        <v/>
      </c>
      <c r="M208" s="60" t="str">
        <f t="shared" si="15"/>
        <v/>
      </c>
    </row>
    <row r="209" spans="1:13" ht="12.75" customHeight="1" x14ac:dyDescent="0.2">
      <c r="A209" s="46" t="s">
        <v>1064</v>
      </c>
      <c r="B209" s="46" t="s">
        <v>1065</v>
      </c>
      <c r="C209" s="73">
        <v>0</v>
      </c>
      <c r="D209" s="73">
        <v>0</v>
      </c>
      <c r="E209" s="74" t="str">
        <f t="shared" si="12"/>
        <v/>
      </c>
      <c r="F209" s="60">
        <f t="shared" si="13"/>
        <v>0</v>
      </c>
      <c r="G209" s="47">
        <v>2.9762499999999998E-4</v>
      </c>
      <c r="H209" s="119">
        <v>25.006</v>
      </c>
      <c r="I209" s="125"/>
      <c r="J209" s="73">
        <v>0</v>
      </c>
      <c r="K209" s="73">
        <v>0</v>
      </c>
      <c r="L209" s="74" t="str">
        <f t="shared" si="14"/>
        <v/>
      </c>
      <c r="M209" s="60" t="str">
        <f t="shared" si="15"/>
        <v/>
      </c>
    </row>
    <row r="210" spans="1:13" ht="12.75" customHeight="1" x14ac:dyDescent="0.2">
      <c r="A210" s="46" t="s">
        <v>1028</v>
      </c>
      <c r="B210" s="46" t="s">
        <v>488</v>
      </c>
      <c r="C210" s="73">
        <v>0</v>
      </c>
      <c r="D210" s="73">
        <v>0</v>
      </c>
      <c r="E210" s="74" t="str">
        <f t="shared" si="12"/>
        <v/>
      </c>
      <c r="F210" s="60">
        <f t="shared" si="13"/>
        <v>0</v>
      </c>
      <c r="G210" s="47">
        <v>10.213619850000001</v>
      </c>
      <c r="H210" s="119" t="s">
        <v>3287</v>
      </c>
      <c r="I210" s="125"/>
      <c r="J210" s="73">
        <v>0</v>
      </c>
      <c r="K210" s="73">
        <v>0</v>
      </c>
      <c r="L210" s="74" t="str">
        <f t="shared" si="14"/>
        <v/>
      </c>
      <c r="M210" s="60" t="str">
        <f t="shared" si="15"/>
        <v/>
      </c>
    </row>
    <row r="211" spans="1:13" ht="12.75" customHeight="1" x14ac:dyDescent="0.2">
      <c r="A211" s="46" t="s">
        <v>1362</v>
      </c>
      <c r="B211" s="46" t="s">
        <v>1363</v>
      </c>
      <c r="C211" s="73">
        <v>0</v>
      </c>
      <c r="D211" s="73">
        <v>0</v>
      </c>
      <c r="E211" s="74" t="str">
        <f t="shared" si="12"/>
        <v/>
      </c>
      <c r="F211" s="60">
        <f t="shared" si="13"/>
        <v>0</v>
      </c>
      <c r="G211" s="47">
        <v>1.2188781000000001E-2</v>
      </c>
      <c r="H211" s="119">
        <v>20.005105263157901</v>
      </c>
      <c r="I211" s="125"/>
      <c r="J211" s="73">
        <v>0</v>
      </c>
      <c r="K211" s="73">
        <v>0</v>
      </c>
      <c r="L211" s="74" t="str">
        <f t="shared" si="14"/>
        <v/>
      </c>
      <c r="M211" s="60" t="str">
        <f t="shared" si="15"/>
        <v/>
      </c>
    </row>
    <row r="212" spans="1:13" ht="12.75" customHeight="1" x14ac:dyDescent="0.2">
      <c r="A212" s="46" t="s">
        <v>1540</v>
      </c>
      <c r="B212" s="46" t="s">
        <v>1518</v>
      </c>
      <c r="C212" s="73">
        <v>0</v>
      </c>
      <c r="D212" s="73">
        <v>0</v>
      </c>
      <c r="E212" s="74" t="str">
        <f t="shared" si="12"/>
        <v/>
      </c>
      <c r="F212" s="60">
        <f t="shared" si="13"/>
        <v>0</v>
      </c>
      <c r="G212" s="47">
        <v>1.8999500000000001E-3</v>
      </c>
      <c r="H212" s="119">
        <v>20.001473684210499</v>
      </c>
      <c r="I212" s="125"/>
      <c r="J212" s="73">
        <v>0</v>
      </c>
      <c r="K212" s="73">
        <v>0</v>
      </c>
      <c r="L212" s="74" t="str">
        <f t="shared" si="14"/>
        <v/>
      </c>
      <c r="M212" s="60" t="str">
        <f t="shared" si="15"/>
        <v/>
      </c>
    </row>
    <row r="213" spans="1:13" ht="12.75" customHeight="1" x14ac:dyDescent="0.2">
      <c r="A213" s="46" t="s">
        <v>1422</v>
      </c>
      <c r="B213" s="46" t="s">
        <v>1423</v>
      </c>
      <c r="C213" s="73">
        <v>0</v>
      </c>
      <c r="D213" s="73">
        <v>0</v>
      </c>
      <c r="E213" s="74" t="str">
        <f t="shared" si="12"/>
        <v/>
      </c>
      <c r="F213" s="60">
        <f t="shared" si="13"/>
        <v>0</v>
      </c>
      <c r="G213" s="47">
        <v>2.1765595000000002E-2</v>
      </c>
      <c r="H213" s="119">
        <v>266.72766666666701</v>
      </c>
      <c r="I213" s="125"/>
      <c r="J213" s="73">
        <v>0</v>
      </c>
      <c r="K213" s="73">
        <v>0</v>
      </c>
      <c r="L213" s="74" t="str">
        <f t="shared" si="14"/>
        <v/>
      </c>
      <c r="M213" s="60" t="str">
        <f t="shared" si="15"/>
        <v/>
      </c>
    </row>
    <row r="214" spans="1:13" ht="12.75" customHeight="1" x14ac:dyDescent="0.2">
      <c r="A214" s="46" t="s">
        <v>1350</v>
      </c>
      <c r="B214" s="46" t="s">
        <v>1351</v>
      </c>
      <c r="C214" s="73">
        <v>0</v>
      </c>
      <c r="D214" s="73">
        <v>0</v>
      </c>
      <c r="E214" s="74" t="str">
        <f t="shared" si="12"/>
        <v/>
      </c>
      <c r="F214" s="60">
        <f t="shared" si="13"/>
        <v>0</v>
      </c>
      <c r="G214" s="47">
        <v>1.786578E-3</v>
      </c>
      <c r="H214" s="119">
        <v>124.87668421052599</v>
      </c>
      <c r="I214" s="125"/>
      <c r="J214" s="73">
        <v>0</v>
      </c>
      <c r="K214" s="73">
        <v>0</v>
      </c>
      <c r="L214" s="74" t="str">
        <f t="shared" si="14"/>
        <v/>
      </c>
      <c r="M214" s="60" t="str">
        <f t="shared" si="15"/>
        <v/>
      </c>
    </row>
    <row r="215" spans="1:13" ht="12.75" customHeight="1" x14ac:dyDescent="0.2">
      <c r="A215" s="46" t="s">
        <v>869</v>
      </c>
      <c r="B215" s="46" t="s">
        <v>768</v>
      </c>
      <c r="C215" s="73">
        <v>0</v>
      </c>
      <c r="D215" s="73">
        <v>0</v>
      </c>
      <c r="E215" s="74" t="str">
        <f t="shared" si="12"/>
        <v/>
      </c>
      <c r="F215" s="60">
        <f t="shared" si="13"/>
        <v>0</v>
      </c>
      <c r="G215" s="47">
        <v>0</v>
      </c>
      <c r="H215" s="119">
        <v>149.16425000000001</v>
      </c>
      <c r="I215" s="125"/>
      <c r="J215" s="73">
        <v>0</v>
      </c>
      <c r="K215" s="73">
        <v>0</v>
      </c>
      <c r="L215" s="74" t="str">
        <f t="shared" si="14"/>
        <v/>
      </c>
      <c r="M215" s="60" t="str">
        <f t="shared" si="15"/>
        <v/>
      </c>
    </row>
    <row r="216" spans="1:13" ht="12.75" customHeight="1" x14ac:dyDescent="0.2">
      <c r="A216" s="46" t="s">
        <v>1410</v>
      </c>
      <c r="B216" s="46" t="s">
        <v>1411</v>
      </c>
      <c r="C216" s="73">
        <v>0</v>
      </c>
      <c r="D216" s="73">
        <v>0</v>
      </c>
      <c r="E216" s="74" t="str">
        <f t="shared" si="12"/>
        <v/>
      </c>
      <c r="F216" s="60">
        <f t="shared" si="13"/>
        <v>0</v>
      </c>
      <c r="G216" s="47">
        <v>4.7906440000000002E-3</v>
      </c>
      <c r="H216" s="119">
        <v>155.618315789474</v>
      </c>
      <c r="I216" s="125"/>
      <c r="J216" s="73">
        <v>0</v>
      </c>
      <c r="K216" s="73">
        <v>0</v>
      </c>
      <c r="L216" s="74" t="str">
        <f t="shared" si="14"/>
        <v/>
      </c>
      <c r="M216" s="60" t="str">
        <f t="shared" si="15"/>
        <v/>
      </c>
    </row>
    <row r="217" spans="1:13" ht="12.75" customHeight="1" x14ac:dyDescent="0.2">
      <c r="A217" s="46" t="s">
        <v>1535</v>
      </c>
      <c r="B217" s="46" t="s">
        <v>1524</v>
      </c>
      <c r="C217" s="73">
        <v>0</v>
      </c>
      <c r="D217" s="73">
        <v>0</v>
      </c>
      <c r="E217" s="74" t="str">
        <f t="shared" si="12"/>
        <v/>
      </c>
      <c r="F217" s="60">
        <f t="shared" si="13"/>
        <v>0</v>
      </c>
      <c r="G217" s="47">
        <v>2.1043796E-2</v>
      </c>
      <c r="H217" s="119">
        <v>150.00131578947401</v>
      </c>
      <c r="I217" s="125"/>
      <c r="J217" s="73">
        <v>0</v>
      </c>
      <c r="K217" s="73">
        <v>0</v>
      </c>
      <c r="L217" s="74" t="str">
        <f t="shared" si="14"/>
        <v/>
      </c>
      <c r="M217" s="60" t="str">
        <f t="shared" si="15"/>
        <v/>
      </c>
    </row>
    <row r="218" spans="1:13" ht="12.75" customHeight="1" x14ac:dyDescent="0.2">
      <c r="A218" s="46" t="s">
        <v>1416</v>
      </c>
      <c r="B218" s="46" t="s">
        <v>1417</v>
      </c>
      <c r="C218" s="73">
        <v>0</v>
      </c>
      <c r="D218" s="73">
        <v>0</v>
      </c>
      <c r="E218" s="74" t="str">
        <f t="shared" si="12"/>
        <v/>
      </c>
      <c r="F218" s="60">
        <f t="shared" si="13"/>
        <v>0</v>
      </c>
      <c r="G218" s="47">
        <v>5.0260439999999995E-3</v>
      </c>
      <c r="H218" s="119">
        <v>86.0893333333333</v>
      </c>
      <c r="I218" s="125"/>
      <c r="J218" s="73">
        <v>0</v>
      </c>
      <c r="K218" s="73">
        <v>0</v>
      </c>
      <c r="L218" s="74" t="str">
        <f t="shared" si="14"/>
        <v/>
      </c>
      <c r="M218" s="60" t="str">
        <f t="shared" si="15"/>
        <v/>
      </c>
    </row>
    <row r="219" spans="1:13" ht="12.75" customHeight="1" x14ac:dyDescent="0.2">
      <c r="A219" s="46" t="s">
        <v>1532</v>
      </c>
      <c r="B219" s="46" t="s">
        <v>1521</v>
      </c>
      <c r="C219" s="73">
        <v>0</v>
      </c>
      <c r="D219" s="73">
        <v>0</v>
      </c>
      <c r="E219" s="74" t="str">
        <f t="shared" si="12"/>
        <v/>
      </c>
      <c r="F219" s="60">
        <f t="shared" si="13"/>
        <v>0</v>
      </c>
      <c r="G219" s="47">
        <v>0</v>
      </c>
      <c r="H219" s="119">
        <v>49.993368421052601</v>
      </c>
      <c r="I219" s="125"/>
      <c r="J219" s="73">
        <v>0</v>
      </c>
      <c r="K219" s="73">
        <v>0</v>
      </c>
      <c r="L219" s="74" t="str">
        <f t="shared" si="14"/>
        <v/>
      </c>
      <c r="M219" s="60" t="str">
        <f t="shared" si="15"/>
        <v/>
      </c>
    </row>
    <row r="220" spans="1:13" ht="12.75" customHeight="1" x14ac:dyDescent="0.2">
      <c r="A220" s="46" t="s">
        <v>1418</v>
      </c>
      <c r="B220" s="46" t="s">
        <v>1419</v>
      </c>
      <c r="C220" s="73">
        <v>0</v>
      </c>
      <c r="D220" s="73">
        <v>0</v>
      </c>
      <c r="E220" s="74" t="str">
        <f t="shared" si="12"/>
        <v/>
      </c>
      <c r="F220" s="60">
        <f t="shared" si="13"/>
        <v>0</v>
      </c>
      <c r="G220" s="47">
        <v>8.7205600000000007E-4</v>
      </c>
      <c r="H220" s="119">
        <v>155.57373684210501</v>
      </c>
      <c r="I220" s="125"/>
      <c r="J220" s="73">
        <v>0</v>
      </c>
      <c r="K220" s="73">
        <v>0</v>
      </c>
      <c r="L220" s="74" t="str">
        <f t="shared" si="14"/>
        <v/>
      </c>
      <c r="M220" s="60" t="str">
        <f t="shared" si="15"/>
        <v/>
      </c>
    </row>
    <row r="221" spans="1:13" ht="12.75" customHeight="1" x14ac:dyDescent="0.2">
      <c r="A221" s="46" t="s">
        <v>1541</v>
      </c>
      <c r="B221" s="46" t="s">
        <v>1529</v>
      </c>
      <c r="C221" s="73">
        <v>0</v>
      </c>
      <c r="D221" s="73">
        <v>0</v>
      </c>
      <c r="E221" s="74" t="str">
        <f t="shared" si="12"/>
        <v/>
      </c>
      <c r="F221" s="60">
        <f t="shared" si="13"/>
        <v>0</v>
      </c>
      <c r="G221" s="47">
        <v>1.6368100000000002E-4</v>
      </c>
      <c r="H221" s="119">
        <v>40.002526315789503</v>
      </c>
      <c r="I221" s="125"/>
      <c r="J221" s="73">
        <v>0</v>
      </c>
      <c r="K221" s="73">
        <v>0</v>
      </c>
      <c r="L221" s="74" t="str">
        <f t="shared" si="14"/>
        <v/>
      </c>
      <c r="M221" s="60" t="str">
        <f t="shared" si="15"/>
        <v/>
      </c>
    </row>
    <row r="222" spans="1:13" ht="12.75" customHeight="1" x14ac:dyDescent="0.2">
      <c r="A222" s="46" t="s">
        <v>1533</v>
      </c>
      <c r="B222" s="46" t="s">
        <v>1522</v>
      </c>
      <c r="C222" s="73">
        <v>0</v>
      </c>
      <c r="D222" s="73">
        <v>0</v>
      </c>
      <c r="E222" s="74" t="str">
        <f t="shared" si="12"/>
        <v/>
      </c>
      <c r="F222" s="60">
        <f t="shared" si="13"/>
        <v>0</v>
      </c>
      <c r="G222" s="47">
        <v>0</v>
      </c>
      <c r="H222" s="119">
        <v>100.000578947368</v>
      </c>
      <c r="I222" s="125"/>
      <c r="J222" s="73">
        <v>0</v>
      </c>
      <c r="K222" s="73">
        <v>0</v>
      </c>
      <c r="L222" s="74" t="str">
        <f t="shared" si="14"/>
        <v/>
      </c>
      <c r="M222" s="60" t="str">
        <f t="shared" si="15"/>
        <v/>
      </c>
    </row>
    <row r="223" spans="1:13" ht="12.75" customHeight="1" x14ac:dyDescent="0.2">
      <c r="A223" s="46" t="s">
        <v>1101</v>
      </c>
      <c r="B223" s="46" t="s">
        <v>1100</v>
      </c>
      <c r="C223" s="73"/>
      <c r="D223" s="73">
        <v>1.5683</v>
      </c>
      <c r="E223" s="74">
        <f t="shared" si="12"/>
        <v>-1</v>
      </c>
      <c r="F223" s="60">
        <f t="shared" si="13"/>
        <v>0</v>
      </c>
      <c r="G223" s="47">
        <v>0</v>
      </c>
      <c r="H223" s="119"/>
      <c r="I223" s="125"/>
      <c r="J223" s="73">
        <v>0</v>
      </c>
      <c r="K223" s="73">
        <v>8.6647470000000002</v>
      </c>
      <c r="L223" s="74">
        <f t="shared" si="14"/>
        <v>-1</v>
      </c>
      <c r="M223" s="60" t="str">
        <f t="shared" si="15"/>
        <v/>
      </c>
    </row>
    <row r="224" spans="1:13" ht="12.75" customHeight="1" x14ac:dyDescent="0.2">
      <c r="A224" s="46" t="s">
        <v>1038</v>
      </c>
      <c r="B224" s="46" t="s">
        <v>487</v>
      </c>
      <c r="C224" s="73"/>
      <c r="D224" s="73">
        <v>9.090899999999999E-3</v>
      </c>
      <c r="E224" s="74">
        <f t="shared" si="12"/>
        <v>-1</v>
      </c>
      <c r="F224" s="60">
        <f t="shared" si="13"/>
        <v>0</v>
      </c>
      <c r="G224" s="47">
        <v>0</v>
      </c>
      <c r="H224" s="119"/>
      <c r="I224" s="125"/>
      <c r="J224" s="73">
        <v>0</v>
      </c>
      <c r="K224" s="73">
        <v>0.33359800000000001</v>
      </c>
      <c r="L224" s="74">
        <f t="shared" si="14"/>
        <v>-1</v>
      </c>
      <c r="M224" s="60" t="str">
        <f t="shared" si="15"/>
        <v/>
      </c>
    </row>
    <row r="225" spans="1:13" ht="12.75" customHeight="1" x14ac:dyDescent="0.2">
      <c r="A225" s="46" t="s">
        <v>1103</v>
      </c>
      <c r="B225" s="46" t="s">
        <v>1102</v>
      </c>
      <c r="C225" s="73"/>
      <c r="D225" s="73">
        <v>0</v>
      </c>
      <c r="E225" s="74" t="str">
        <f t="shared" si="12"/>
        <v/>
      </c>
      <c r="F225" s="60">
        <f t="shared" si="13"/>
        <v>0</v>
      </c>
      <c r="G225" s="47">
        <v>0</v>
      </c>
      <c r="H225" s="119"/>
      <c r="I225" s="125"/>
      <c r="J225" s="73">
        <v>0</v>
      </c>
      <c r="K225" s="73">
        <v>0.252272</v>
      </c>
      <c r="L225" s="74">
        <f t="shared" si="14"/>
        <v>-1</v>
      </c>
      <c r="M225" s="60" t="str">
        <f t="shared" si="15"/>
        <v/>
      </c>
    </row>
    <row r="226" spans="1:13" ht="12.75" customHeight="1" x14ac:dyDescent="0.2">
      <c r="A226" s="46" t="s">
        <v>1109</v>
      </c>
      <c r="B226" s="46" t="s">
        <v>1108</v>
      </c>
      <c r="C226" s="73"/>
      <c r="D226" s="73">
        <v>0</v>
      </c>
      <c r="E226" s="74" t="str">
        <f t="shared" si="12"/>
        <v/>
      </c>
      <c r="F226" s="60">
        <f t="shared" si="13"/>
        <v>0</v>
      </c>
      <c r="G226" s="47">
        <v>0</v>
      </c>
      <c r="H226" s="119"/>
      <c r="I226" s="125"/>
      <c r="J226" s="73">
        <v>0</v>
      </c>
      <c r="K226" s="73">
        <v>5.7210000000000004E-3</v>
      </c>
      <c r="L226" s="74">
        <f t="shared" si="14"/>
        <v>-1</v>
      </c>
      <c r="M226" s="60" t="str">
        <f t="shared" si="15"/>
        <v/>
      </c>
    </row>
    <row r="227" spans="1:13" ht="12.75" customHeight="1" x14ac:dyDescent="0.2">
      <c r="A227" s="46" t="s">
        <v>1107</v>
      </c>
      <c r="B227" s="46" t="s">
        <v>1106</v>
      </c>
      <c r="C227" s="73"/>
      <c r="D227" s="73">
        <v>0</v>
      </c>
      <c r="E227" s="74" t="str">
        <f t="shared" si="12"/>
        <v/>
      </c>
      <c r="F227" s="60">
        <f t="shared" si="13"/>
        <v>0</v>
      </c>
      <c r="G227" s="47">
        <v>0</v>
      </c>
      <c r="H227" s="119"/>
      <c r="I227" s="125"/>
      <c r="J227" s="73">
        <v>0</v>
      </c>
      <c r="K227" s="73">
        <v>0</v>
      </c>
      <c r="L227" s="74" t="str">
        <f t="shared" si="14"/>
        <v/>
      </c>
      <c r="M227" s="60" t="str">
        <f t="shared" si="15"/>
        <v/>
      </c>
    </row>
    <row r="228" spans="1:13" ht="12.75" customHeight="1" x14ac:dyDescent="0.2">
      <c r="A228" s="46" t="s">
        <v>1105</v>
      </c>
      <c r="B228" s="46" t="s">
        <v>1104</v>
      </c>
      <c r="C228" s="73"/>
      <c r="D228" s="73">
        <v>0</v>
      </c>
      <c r="E228" s="74" t="str">
        <f t="shared" si="12"/>
        <v/>
      </c>
      <c r="F228" s="60">
        <f t="shared" si="13"/>
        <v>0</v>
      </c>
      <c r="G228" s="47">
        <v>0</v>
      </c>
      <c r="H228" s="119"/>
      <c r="I228" s="125"/>
      <c r="J228" s="73">
        <v>0</v>
      </c>
      <c r="K228" s="73">
        <v>2.0119000000000001E-2</v>
      </c>
      <c r="L228" s="74">
        <f t="shared" si="14"/>
        <v>-1</v>
      </c>
      <c r="M228" s="60" t="str">
        <f t="shared" si="15"/>
        <v/>
      </c>
    </row>
    <row r="229" spans="1:13" x14ac:dyDescent="0.2">
      <c r="A229" s="9"/>
      <c r="B229" s="71">
        <f>COUNTA(B7:B228)</f>
        <v>222</v>
      </c>
      <c r="C229" s="63">
        <f>SUM(C7:C228)</f>
        <v>343.84218159200037</v>
      </c>
      <c r="D229" s="63">
        <f>SUM(D7:D228)</f>
        <v>416.86635966899996</v>
      </c>
      <c r="E229" s="72">
        <f>IF(ISERROR(C229/D229-1),"",((C229/D229-1)))</f>
        <v>-0.17517407289708442</v>
      </c>
      <c r="F229" s="83">
        <f>SUM(F7:F228)</f>
        <v>0.99999999999999856</v>
      </c>
      <c r="G229" s="84">
        <f>SUM(G7:G228)</f>
        <v>17701.091385910026</v>
      </c>
      <c r="H229" s="108"/>
      <c r="I229" s="129"/>
      <c r="J229" s="82">
        <f>SUM(J7:J228)</f>
        <v>1187.7567176499995</v>
      </c>
      <c r="K229" s="63">
        <f>SUM(K7:K228)</f>
        <v>1029.7466690000001</v>
      </c>
      <c r="L229" s="72">
        <f>IF(ISERROR(J229/K229-1),"",((J229/K229-1)))</f>
        <v>0.15344555452987763</v>
      </c>
      <c r="M229" s="51">
        <f>IF(ISERROR(J229/C229),"",(J229/C229))</f>
        <v>3.4543659307611638</v>
      </c>
    </row>
    <row r="230" spans="1:13" x14ac:dyDescent="0.2">
      <c r="A230" s="10"/>
      <c r="B230" s="10"/>
      <c r="C230" s="85"/>
      <c r="D230" s="85"/>
      <c r="E230" s="86"/>
      <c r="F230" s="52"/>
      <c r="G230" s="17"/>
      <c r="H230" s="8"/>
      <c r="J230" s="85"/>
      <c r="K230" s="85"/>
      <c r="L230" s="86"/>
    </row>
    <row r="231" spans="1:13" x14ac:dyDescent="0.2">
      <c r="A231" s="54" t="s">
        <v>279</v>
      </c>
      <c r="B231" s="10"/>
      <c r="C231" s="85"/>
      <c r="D231" s="85"/>
      <c r="E231" s="86"/>
      <c r="F231" s="17"/>
      <c r="G231" s="17"/>
      <c r="H231" s="8"/>
      <c r="J231" s="85"/>
      <c r="K231" s="85"/>
      <c r="L231" s="86"/>
    </row>
    <row r="232" spans="1:13" x14ac:dyDescent="0.2">
      <c r="A232" s="67" t="s">
        <v>1982</v>
      </c>
      <c r="B232" s="10"/>
      <c r="C232" s="85"/>
      <c r="D232" s="85"/>
      <c r="E232" s="86"/>
      <c r="F232" s="17"/>
      <c r="G232" s="17"/>
      <c r="H232" s="8"/>
      <c r="J232" s="85"/>
      <c r="K232" s="85"/>
      <c r="L232" s="86"/>
    </row>
    <row r="233" spans="1:13" x14ac:dyDescent="0.2">
      <c r="A233" s="10"/>
      <c r="B233" s="10"/>
      <c r="C233" s="85"/>
      <c r="D233" s="85"/>
      <c r="E233" s="86"/>
      <c r="F233" s="17"/>
      <c r="G233" s="17"/>
      <c r="H233" s="8"/>
      <c r="J233" s="85"/>
      <c r="K233" s="85"/>
      <c r="L233" s="86"/>
    </row>
    <row r="234" spans="1:13" x14ac:dyDescent="0.2">
      <c r="A234" s="11" t="s">
        <v>63</v>
      </c>
      <c r="B234" s="10"/>
      <c r="C234" s="85"/>
      <c r="D234" s="85"/>
      <c r="E234" s="86"/>
      <c r="F234" s="11"/>
      <c r="G234" s="17"/>
      <c r="H234" s="8"/>
      <c r="J234" s="85"/>
      <c r="K234" s="85"/>
      <c r="L234" s="86"/>
    </row>
  </sheetData>
  <autoFilter ref="A6:M229"/>
  <sortState ref="A7:M228">
    <sortCondition descending="1" ref="C7:C228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64"/>
  <sheetViews>
    <sheetView showGridLines="0" zoomScaleNormal="100" workbookViewId="0">
      <selection activeCell="B2" sqref="B2"/>
    </sheetView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1046</v>
      </c>
      <c r="B1" s="90"/>
      <c r="C1" s="54"/>
      <c r="D1" s="54"/>
      <c r="E1" s="54"/>
      <c r="F1" s="90"/>
      <c r="G1" s="92"/>
      <c r="H1" s="92"/>
    </row>
    <row r="2" spans="1:13" s="91" customFormat="1" ht="15.75" customHeight="1" x14ac:dyDescent="0.2">
      <c r="A2" s="6" t="s">
        <v>3282</v>
      </c>
      <c r="B2" s="90"/>
      <c r="C2" s="87"/>
      <c r="D2" s="87"/>
      <c r="E2" s="87"/>
      <c r="F2" s="90"/>
      <c r="G2" s="92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G3" s="92"/>
      <c r="H3" s="92"/>
    </row>
    <row r="4" spans="1:13" s="91" customFormat="1" ht="12" x14ac:dyDescent="0.2">
      <c r="C4" s="120"/>
      <c r="D4" s="120"/>
      <c r="E4" s="120"/>
      <c r="F4" s="137"/>
      <c r="G4" s="140"/>
      <c r="H4" s="140"/>
      <c r="I4" s="137"/>
      <c r="J4" s="137"/>
      <c r="K4" s="137"/>
      <c r="L4" s="137"/>
      <c r="M4" s="137"/>
    </row>
    <row r="5" spans="1:13" s="7" customFormat="1" ht="22.5" customHeight="1" x14ac:dyDescent="0.2">
      <c r="A5" s="147" t="s">
        <v>1047</v>
      </c>
      <c r="B5" s="148" t="s">
        <v>98</v>
      </c>
      <c r="C5" s="190" t="s">
        <v>644</v>
      </c>
      <c r="D5" s="191"/>
      <c r="E5" s="192"/>
      <c r="F5" s="149"/>
      <c r="G5" s="165" t="s">
        <v>277</v>
      </c>
      <c r="H5" s="150" t="s">
        <v>167</v>
      </c>
      <c r="J5" s="195" t="s">
        <v>1983</v>
      </c>
      <c r="K5" s="196"/>
      <c r="L5" s="197"/>
      <c r="M5" s="153"/>
    </row>
    <row r="6" spans="1:13" s="45" customFormat="1" ht="22.5" x14ac:dyDescent="0.2">
      <c r="A6" s="113"/>
      <c r="B6" s="114"/>
      <c r="C6" s="78" t="s">
        <v>3281</v>
      </c>
      <c r="D6" s="78" t="s">
        <v>3263</v>
      </c>
      <c r="E6" s="79" t="s">
        <v>95</v>
      </c>
      <c r="F6" s="111" t="s">
        <v>96</v>
      </c>
      <c r="G6" s="111" t="s">
        <v>278</v>
      </c>
      <c r="H6" s="111" t="s">
        <v>891</v>
      </c>
      <c r="J6" s="180" t="s">
        <v>3281</v>
      </c>
      <c r="K6" s="78" t="s">
        <v>3263</v>
      </c>
      <c r="L6" s="79" t="s">
        <v>95</v>
      </c>
      <c r="M6" s="143" t="s">
        <v>97</v>
      </c>
    </row>
    <row r="7" spans="1:13" ht="12.75" customHeight="1" x14ac:dyDescent="0.2">
      <c r="A7" s="93" t="s">
        <v>2429</v>
      </c>
      <c r="B7" s="93" t="s">
        <v>2430</v>
      </c>
      <c r="C7" s="117">
        <v>10.94857783</v>
      </c>
      <c r="D7" s="117">
        <v>11.04236481</v>
      </c>
      <c r="E7" s="74">
        <f t="shared" ref="E7:E38" si="0">IF(ISERROR(C7/D7-1),"",IF((C7/D7-1)&gt;10000%,"",C7/D7-1))</f>
        <v>-8.493378149856734E-3</v>
      </c>
      <c r="F7" s="94">
        <f t="shared" ref="F7:F38" si="1">C7/$C$159</f>
        <v>0.22887312412251959</v>
      </c>
      <c r="G7" s="166">
        <v>9.4677817200000014</v>
      </c>
      <c r="H7" s="122">
        <v>16.920263157894698</v>
      </c>
      <c r="J7" s="146">
        <v>2.1119906200000003</v>
      </c>
      <c r="K7" s="181">
        <v>0</v>
      </c>
      <c r="L7" s="74" t="str">
        <f t="shared" ref="L7:L38" si="2">IF(ISERROR(J7/K7-1),"",IF((J7/K7-1)&gt;10000%,"",J7/K7-1))</f>
        <v/>
      </c>
      <c r="M7" s="74">
        <f t="shared" ref="M7:M38" si="3">IF(ISERROR(J7/C7),"",IF(J7/C7&gt;10000%,"",J7/C7))</f>
        <v>0.19290090939601059</v>
      </c>
    </row>
    <row r="8" spans="1:13" ht="12.75" customHeight="1" x14ac:dyDescent="0.2">
      <c r="A8" s="93" t="s">
        <v>638</v>
      </c>
      <c r="B8" s="93" t="s">
        <v>627</v>
      </c>
      <c r="C8" s="117">
        <v>6.7322282400000004</v>
      </c>
      <c r="D8" s="117">
        <v>1.82276679</v>
      </c>
      <c r="E8" s="74">
        <f t="shared" si="0"/>
        <v>2.6934117282222378</v>
      </c>
      <c r="F8" s="94">
        <f t="shared" si="1"/>
        <v>0.14073299140027684</v>
      </c>
      <c r="G8" s="166">
        <v>7.6221807300000002</v>
      </c>
      <c r="H8" s="122">
        <v>27.8876666666667</v>
      </c>
      <c r="J8" s="146">
        <v>5.6177060000000001</v>
      </c>
      <c r="K8" s="181">
        <v>1.0356000000000001E-2</v>
      </c>
      <c r="L8" s="74" t="str">
        <f t="shared" si="2"/>
        <v/>
      </c>
      <c r="M8" s="74">
        <f t="shared" si="3"/>
        <v>0.83444972447933519</v>
      </c>
    </row>
    <row r="9" spans="1:13" ht="12.75" customHeight="1" x14ac:dyDescent="0.2">
      <c r="A9" s="93" t="s">
        <v>2620</v>
      </c>
      <c r="B9" s="93" t="s">
        <v>2616</v>
      </c>
      <c r="C9" s="117">
        <v>4.2227231999999999</v>
      </c>
      <c r="D9" s="117">
        <v>3.2108840399999998</v>
      </c>
      <c r="E9" s="74">
        <f t="shared" si="0"/>
        <v>0.31512790477478592</v>
      </c>
      <c r="F9" s="94">
        <f t="shared" si="1"/>
        <v>8.8273369025193574E-2</v>
      </c>
      <c r="G9" s="166">
        <v>11.354058550145</v>
      </c>
      <c r="H9" s="122">
        <v>36.5757368421053</v>
      </c>
      <c r="J9" s="146">
        <v>0</v>
      </c>
      <c r="K9" s="181">
        <v>0</v>
      </c>
      <c r="L9" s="74" t="str">
        <f t="shared" si="2"/>
        <v/>
      </c>
      <c r="M9" s="74">
        <f t="shared" si="3"/>
        <v>0</v>
      </c>
    </row>
    <row r="10" spans="1:13" ht="12.75" customHeight="1" x14ac:dyDescent="0.2">
      <c r="A10" s="93" t="s">
        <v>2697</v>
      </c>
      <c r="B10" s="93" t="s">
        <v>2698</v>
      </c>
      <c r="C10" s="117">
        <v>3.2942564000000001</v>
      </c>
      <c r="D10" s="117">
        <v>2.0094165500000001</v>
      </c>
      <c r="E10" s="74">
        <f t="shared" si="0"/>
        <v>0.63940940966172488</v>
      </c>
      <c r="F10" s="94">
        <f t="shared" si="1"/>
        <v>6.8864355319525963E-2</v>
      </c>
      <c r="G10" s="166">
        <v>54.390282540000001</v>
      </c>
      <c r="H10" s="122">
        <v>64.432210526315799</v>
      </c>
      <c r="J10" s="146">
        <v>2.1388225200000002</v>
      </c>
      <c r="K10" s="181">
        <v>0</v>
      </c>
      <c r="L10" s="74" t="str">
        <f t="shared" si="2"/>
        <v/>
      </c>
      <c r="M10" s="74">
        <f t="shared" si="3"/>
        <v>0.64925806018013654</v>
      </c>
    </row>
    <row r="11" spans="1:13" ht="12.75" customHeight="1" x14ac:dyDescent="0.2">
      <c r="A11" s="93" t="s">
        <v>2433</v>
      </c>
      <c r="B11" s="93" t="s">
        <v>2434</v>
      </c>
      <c r="C11" s="117">
        <v>2.699190363</v>
      </c>
      <c r="D11" s="117">
        <v>5.2707546299999999</v>
      </c>
      <c r="E11" s="74">
        <f t="shared" si="0"/>
        <v>-0.48789299588396884</v>
      </c>
      <c r="F11" s="94">
        <f t="shared" si="1"/>
        <v>5.6424874588593736E-2</v>
      </c>
      <c r="G11" s="166">
        <v>6.7682040099999998</v>
      </c>
      <c r="H11" s="122">
        <v>33.618947368421097</v>
      </c>
      <c r="J11" s="146">
        <v>0.94919455000000008</v>
      </c>
      <c r="K11" s="181">
        <v>0</v>
      </c>
      <c r="L11" s="74" t="str">
        <f t="shared" si="2"/>
        <v/>
      </c>
      <c r="M11" s="74">
        <f t="shared" si="3"/>
        <v>0.35165898745467628</v>
      </c>
    </row>
    <row r="12" spans="1:13" ht="12.75" customHeight="1" x14ac:dyDescent="0.2">
      <c r="A12" s="93" t="s">
        <v>2699</v>
      </c>
      <c r="B12" s="93" t="s">
        <v>2700</v>
      </c>
      <c r="C12" s="117">
        <v>1.98375602</v>
      </c>
      <c r="D12" s="117">
        <v>2.27555789</v>
      </c>
      <c r="E12" s="74">
        <f t="shared" si="0"/>
        <v>-0.12823311210069899</v>
      </c>
      <c r="F12" s="94">
        <f t="shared" si="1"/>
        <v>4.1469170228683065E-2</v>
      </c>
      <c r="G12" s="166">
        <v>3.7112414900000004</v>
      </c>
      <c r="H12" s="122">
        <v>198.70910526315799</v>
      </c>
      <c r="J12" s="146">
        <v>0.45652559999999998</v>
      </c>
      <c r="K12" s="181">
        <v>0</v>
      </c>
      <c r="L12" s="74" t="str">
        <f t="shared" si="2"/>
        <v/>
      </c>
      <c r="M12" s="74">
        <f t="shared" si="3"/>
        <v>0.23013192922786946</v>
      </c>
    </row>
    <row r="13" spans="1:13" ht="12.75" customHeight="1" x14ac:dyDescent="0.2">
      <c r="A13" s="93" t="s">
        <v>2619</v>
      </c>
      <c r="B13" s="93" t="s">
        <v>2615</v>
      </c>
      <c r="C13" s="117">
        <v>1.9111832200000001</v>
      </c>
      <c r="D13" s="117">
        <v>0.7403651</v>
      </c>
      <c r="E13" s="74">
        <f t="shared" si="0"/>
        <v>1.5814064169151139</v>
      </c>
      <c r="F13" s="94">
        <f t="shared" si="1"/>
        <v>3.9952081551027953E-2</v>
      </c>
      <c r="G13" s="166">
        <v>6.1982164039949996</v>
      </c>
      <c r="H13" s="122">
        <v>37.147210526315803</v>
      </c>
      <c r="J13" s="146">
        <v>0</v>
      </c>
      <c r="K13" s="181">
        <v>0</v>
      </c>
      <c r="L13" s="74" t="str">
        <f t="shared" si="2"/>
        <v/>
      </c>
      <c r="M13" s="74">
        <f t="shared" si="3"/>
        <v>0</v>
      </c>
    </row>
    <row r="14" spans="1:13" ht="12.75" customHeight="1" x14ac:dyDescent="0.2">
      <c r="A14" s="93" t="s">
        <v>1307</v>
      </c>
      <c r="B14" s="93" t="s">
        <v>1308</v>
      </c>
      <c r="C14" s="117">
        <v>1.7794753810000001</v>
      </c>
      <c r="D14" s="117">
        <v>0.37938772399999998</v>
      </c>
      <c r="E14" s="74">
        <f t="shared" si="0"/>
        <v>3.6903873489591357</v>
      </c>
      <c r="F14" s="94">
        <f t="shared" si="1"/>
        <v>3.7198812126321694E-2</v>
      </c>
      <c r="G14" s="166">
        <v>3.1237002179999998</v>
      </c>
      <c r="H14" s="122">
        <v>66.075578947368399</v>
      </c>
      <c r="J14" s="146">
        <v>1.3044377300000001</v>
      </c>
      <c r="K14" s="181">
        <v>0.114986</v>
      </c>
      <c r="L14" s="74">
        <f t="shared" si="2"/>
        <v>10.344317829996696</v>
      </c>
      <c r="M14" s="74">
        <f t="shared" si="3"/>
        <v>0.73304623594564922</v>
      </c>
    </row>
    <row r="15" spans="1:13" ht="12.75" customHeight="1" x14ac:dyDescent="0.2">
      <c r="A15" s="93" t="s">
        <v>633</v>
      </c>
      <c r="B15" s="93" t="s">
        <v>621</v>
      </c>
      <c r="C15" s="117">
        <v>1.6027323999999998</v>
      </c>
      <c r="D15" s="117">
        <v>1.36169812</v>
      </c>
      <c r="E15" s="74">
        <f t="shared" si="0"/>
        <v>0.17701007033776306</v>
      </c>
      <c r="F15" s="94">
        <f t="shared" si="1"/>
        <v>3.3504111421235036E-2</v>
      </c>
      <c r="G15" s="166">
        <v>16.799411940000002</v>
      </c>
      <c r="H15" s="122">
        <v>21.2257777777778</v>
      </c>
      <c r="J15" s="146">
        <v>0.35606628000000001</v>
      </c>
      <c r="K15" s="181">
        <v>0.36027799999999999</v>
      </c>
      <c r="L15" s="74">
        <f t="shared" si="2"/>
        <v>-1.1690194794020115E-2</v>
      </c>
      <c r="M15" s="74">
        <f t="shared" si="3"/>
        <v>0.22216202779702965</v>
      </c>
    </row>
    <row r="16" spans="1:13" ht="12.75" customHeight="1" x14ac:dyDescent="0.2">
      <c r="A16" s="93" t="s">
        <v>2651</v>
      </c>
      <c r="B16" s="93" t="s">
        <v>2652</v>
      </c>
      <c r="C16" s="117">
        <v>1.5432826000000002</v>
      </c>
      <c r="D16" s="117">
        <v>1.8531769999999999E-2</v>
      </c>
      <c r="E16" s="74">
        <f t="shared" si="0"/>
        <v>82.277668565927598</v>
      </c>
      <c r="F16" s="94">
        <f t="shared" si="1"/>
        <v>3.2261350793715352E-2</v>
      </c>
      <c r="G16" s="166">
        <v>18.409774653031874</v>
      </c>
      <c r="H16" s="122">
        <v>26.977263157894701</v>
      </c>
      <c r="J16" s="146">
        <v>0</v>
      </c>
      <c r="K16" s="181">
        <v>0</v>
      </c>
      <c r="L16" s="74" t="str">
        <f t="shared" si="2"/>
        <v/>
      </c>
      <c r="M16" s="74">
        <f t="shared" si="3"/>
        <v>0</v>
      </c>
    </row>
    <row r="17" spans="1:13" ht="12.75" customHeight="1" x14ac:dyDescent="0.2">
      <c r="A17" s="93" t="s">
        <v>2621</v>
      </c>
      <c r="B17" s="93" t="s">
        <v>2617</v>
      </c>
      <c r="C17" s="117">
        <v>1.41628</v>
      </c>
      <c r="D17" s="117">
        <v>2.0996030000000001</v>
      </c>
      <c r="E17" s="74">
        <f t="shared" si="0"/>
        <v>-0.32545343095813828</v>
      </c>
      <c r="F17" s="94">
        <f t="shared" si="1"/>
        <v>2.9606441426944859E-2</v>
      </c>
      <c r="G17" s="166">
        <v>6.9023815484415003</v>
      </c>
      <c r="H17" s="122">
        <v>46.485052631578903</v>
      </c>
      <c r="J17" s="146">
        <v>0</v>
      </c>
      <c r="K17" s="181">
        <v>0</v>
      </c>
      <c r="L17" s="74" t="str">
        <f t="shared" si="2"/>
        <v/>
      </c>
      <c r="M17" s="74">
        <f t="shared" si="3"/>
        <v>0</v>
      </c>
    </row>
    <row r="18" spans="1:13" ht="12.75" customHeight="1" x14ac:dyDescent="0.2">
      <c r="A18" s="93" t="s">
        <v>2622</v>
      </c>
      <c r="B18" s="93" t="s">
        <v>2618</v>
      </c>
      <c r="C18" s="117">
        <v>1.1779771499999998</v>
      </c>
      <c r="D18" s="117">
        <v>2.37171537</v>
      </c>
      <c r="E18" s="74">
        <f t="shared" si="0"/>
        <v>-0.50332271532228601</v>
      </c>
      <c r="F18" s="94">
        <f t="shared" si="1"/>
        <v>2.4624870430814832E-2</v>
      </c>
      <c r="G18" s="166">
        <v>5.9112288968400009</v>
      </c>
      <c r="H18" s="122">
        <v>65.1657894736842</v>
      </c>
      <c r="J18" s="146">
        <v>0</v>
      </c>
      <c r="K18" s="181">
        <v>0</v>
      </c>
      <c r="L18" s="74" t="str">
        <f t="shared" si="2"/>
        <v/>
      </c>
      <c r="M18" s="74">
        <f t="shared" si="3"/>
        <v>0</v>
      </c>
    </row>
    <row r="19" spans="1:13" ht="12.75" customHeight="1" x14ac:dyDescent="0.2">
      <c r="A19" s="93" t="s">
        <v>1301</v>
      </c>
      <c r="B19" s="93" t="s">
        <v>1302</v>
      </c>
      <c r="C19" s="117">
        <v>1.12849457</v>
      </c>
      <c r="D19" s="117">
        <v>6.3611400000000004E-3</v>
      </c>
      <c r="E19" s="74" t="str">
        <f t="shared" si="0"/>
        <v/>
      </c>
      <c r="F19" s="94">
        <f t="shared" si="1"/>
        <v>2.3590468260040617E-2</v>
      </c>
      <c r="G19" s="166">
        <v>0.26305672299999999</v>
      </c>
      <c r="H19" s="122">
        <v>64.407052631578907</v>
      </c>
      <c r="J19" s="146">
        <v>0.95215327999999999</v>
      </c>
      <c r="K19" s="181">
        <v>0</v>
      </c>
      <c r="L19" s="74" t="str">
        <f t="shared" si="2"/>
        <v/>
      </c>
      <c r="M19" s="74">
        <f t="shared" si="3"/>
        <v>0.84373758218437866</v>
      </c>
    </row>
    <row r="20" spans="1:13" ht="12.75" customHeight="1" x14ac:dyDescent="0.2">
      <c r="A20" s="93" t="s">
        <v>1434</v>
      </c>
      <c r="B20" s="93" t="s">
        <v>1435</v>
      </c>
      <c r="C20" s="117">
        <v>0.79004395999999999</v>
      </c>
      <c r="D20" s="117">
        <v>6.9260800000000003E-3</v>
      </c>
      <c r="E20" s="74" t="str">
        <f t="shared" si="0"/>
        <v/>
      </c>
      <c r="F20" s="94">
        <f t="shared" si="1"/>
        <v>1.6515371414163559E-2</v>
      </c>
      <c r="G20" s="166">
        <v>0.84021468700000002</v>
      </c>
      <c r="H20" s="122">
        <v>41.645000000000003</v>
      </c>
      <c r="J20" s="146">
        <v>0</v>
      </c>
      <c r="K20" s="181">
        <v>6.4479999999999997E-3</v>
      </c>
      <c r="L20" s="74">
        <f t="shared" si="2"/>
        <v>-1</v>
      </c>
      <c r="M20" s="74">
        <f t="shared" si="3"/>
        <v>0</v>
      </c>
    </row>
    <row r="21" spans="1:13" ht="12.75" customHeight="1" x14ac:dyDescent="0.2">
      <c r="A21" s="93" t="s">
        <v>2649</v>
      </c>
      <c r="B21" s="93" t="s">
        <v>2650</v>
      </c>
      <c r="C21" s="117">
        <v>0.75805481999999991</v>
      </c>
      <c r="D21" s="117">
        <v>0</v>
      </c>
      <c r="E21" s="74" t="str">
        <f t="shared" si="0"/>
        <v/>
      </c>
      <c r="F21" s="94">
        <f t="shared" si="1"/>
        <v>1.5846658589221924E-2</v>
      </c>
      <c r="G21" s="166">
        <v>5.8201153255999989</v>
      </c>
      <c r="H21" s="122">
        <v>19.281263157894699</v>
      </c>
      <c r="J21" s="146">
        <v>1.5121200000000001E-2</v>
      </c>
      <c r="K21" s="181">
        <v>0</v>
      </c>
      <c r="L21" s="74" t="str">
        <f t="shared" si="2"/>
        <v/>
      </c>
      <c r="M21" s="74">
        <f t="shared" si="3"/>
        <v>1.9947370033212113E-2</v>
      </c>
    </row>
    <row r="22" spans="1:13" ht="12.75" customHeight="1" x14ac:dyDescent="0.2">
      <c r="A22" s="93" t="s">
        <v>1266</v>
      </c>
      <c r="B22" s="93" t="s">
        <v>1267</v>
      </c>
      <c r="C22" s="117">
        <v>0.65393363999999998</v>
      </c>
      <c r="D22" s="117">
        <v>3.6862535099999998</v>
      </c>
      <c r="E22" s="74">
        <f t="shared" si="0"/>
        <v>-0.8226020977054288</v>
      </c>
      <c r="F22" s="94">
        <f t="shared" si="1"/>
        <v>1.3670070896834556E-2</v>
      </c>
      <c r="G22" s="166">
        <v>2.0426583200000001</v>
      </c>
      <c r="H22" s="122">
        <v>14.271157894736801</v>
      </c>
      <c r="J22" s="146">
        <v>3.2930109999999999E-2</v>
      </c>
      <c r="K22" s="181">
        <v>0.65751999999999999</v>
      </c>
      <c r="L22" s="74">
        <f t="shared" si="2"/>
        <v>-0.94991770592529501</v>
      </c>
      <c r="M22" s="74">
        <f t="shared" si="3"/>
        <v>5.0356959767354985E-2</v>
      </c>
    </row>
    <row r="23" spans="1:13" ht="12.75" customHeight="1" x14ac:dyDescent="0.2">
      <c r="A23" s="93" t="s">
        <v>2431</v>
      </c>
      <c r="B23" s="93" t="s">
        <v>2432</v>
      </c>
      <c r="C23" s="117">
        <v>0.63598951999999997</v>
      </c>
      <c r="D23" s="117">
        <v>5.2267110399999996</v>
      </c>
      <c r="E23" s="74">
        <f t="shared" si="0"/>
        <v>-0.87831936467641414</v>
      </c>
      <c r="F23" s="94">
        <f t="shared" si="1"/>
        <v>1.3294960369440206E-2</v>
      </c>
      <c r="G23" s="166">
        <v>1.7338555099999999</v>
      </c>
      <c r="H23" s="122">
        <v>38.350842105263197</v>
      </c>
      <c r="J23" s="146">
        <v>2.28561214</v>
      </c>
      <c r="K23" s="181">
        <v>0</v>
      </c>
      <c r="L23" s="74" t="str">
        <f t="shared" si="2"/>
        <v/>
      </c>
      <c r="M23" s="74">
        <f t="shared" si="3"/>
        <v>3.5937889982841229</v>
      </c>
    </row>
    <row r="24" spans="1:13" ht="12.75" customHeight="1" x14ac:dyDescent="0.2">
      <c r="A24" s="93" t="s">
        <v>2435</v>
      </c>
      <c r="B24" s="93" t="s">
        <v>2436</v>
      </c>
      <c r="C24" s="117">
        <v>0.51634872499999995</v>
      </c>
      <c r="D24" s="117">
        <v>1.320629042</v>
      </c>
      <c r="E24" s="74">
        <f t="shared" si="0"/>
        <v>-0.60901304713242865</v>
      </c>
      <c r="F24" s="94">
        <f t="shared" si="1"/>
        <v>1.0793944899730391E-2</v>
      </c>
      <c r="G24" s="166">
        <v>1.62294136</v>
      </c>
      <c r="H24" s="122">
        <v>36.199578947368401</v>
      </c>
      <c r="J24" s="146">
        <v>1.9757815300000001</v>
      </c>
      <c r="K24" s="181">
        <v>0</v>
      </c>
      <c r="L24" s="74" t="str">
        <f t="shared" si="2"/>
        <v/>
      </c>
      <c r="M24" s="74">
        <f t="shared" si="3"/>
        <v>3.8264479688605801</v>
      </c>
    </row>
    <row r="25" spans="1:13" ht="12.75" customHeight="1" x14ac:dyDescent="0.2">
      <c r="A25" s="93" t="s">
        <v>436</v>
      </c>
      <c r="B25" s="93" t="s">
        <v>423</v>
      </c>
      <c r="C25" s="117">
        <v>0.43254809499999997</v>
      </c>
      <c r="D25" s="117">
        <v>0.33941359700000001</v>
      </c>
      <c r="E25" s="74">
        <f t="shared" si="0"/>
        <v>0.27439825281955321</v>
      </c>
      <c r="F25" s="94">
        <f t="shared" si="1"/>
        <v>9.0421455072119076E-3</v>
      </c>
      <c r="G25" s="166" t="s">
        <v>3286</v>
      </c>
      <c r="H25" s="122">
        <v>281.25910526315801</v>
      </c>
      <c r="J25" s="146">
        <v>2.41231317</v>
      </c>
      <c r="K25" s="181">
        <v>1.215751</v>
      </c>
      <c r="L25" s="74">
        <f t="shared" si="2"/>
        <v>0.98421648018385333</v>
      </c>
      <c r="M25" s="74">
        <f t="shared" si="3"/>
        <v>5.5769825318500139</v>
      </c>
    </row>
    <row r="26" spans="1:13" ht="12.75" customHeight="1" x14ac:dyDescent="0.2">
      <c r="A26" s="93" t="s">
        <v>2691</v>
      </c>
      <c r="B26" s="93" t="s">
        <v>2692</v>
      </c>
      <c r="C26" s="117">
        <v>0.37899434000000004</v>
      </c>
      <c r="D26" s="117">
        <v>0.14509360000000002</v>
      </c>
      <c r="E26" s="74">
        <f t="shared" si="0"/>
        <v>1.6120679340784156</v>
      </c>
      <c r="F26" s="94">
        <f t="shared" si="1"/>
        <v>7.9226379870884472E-3</v>
      </c>
      <c r="G26" s="166">
        <v>0.53862001999999998</v>
      </c>
      <c r="H26" s="122">
        <v>203.437421052632</v>
      </c>
      <c r="J26" s="146">
        <v>6.7105919999999999E-2</v>
      </c>
      <c r="K26" s="181">
        <v>0</v>
      </c>
      <c r="L26" s="74" t="str">
        <f t="shared" si="2"/>
        <v/>
      </c>
      <c r="M26" s="74">
        <f t="shared" si="3"/>
        <v>0.17706311920119966</v>
      </c>
    </row>
    <row r="27" spans="1:13" ht="12.75" customHeight="1" x14ac:dyDescent="0.2">
      <c r="A27" s="93" t="s">
        <v>439</v>
      </c>
      <c r="B27" s="93" t="s">
        <v>426</v>
      </c>
      <c r="C27" s="117">
        <v>0.31500527</v>
      </c>
      <c r="D27" s="117">
        <v>0.1991753</v>
      </c>
      <c r="E27" s="74">
        <f t="shared" si="0"/>
        <v>0.58154786261147851</v>
      </c>
      <c r="F27" s="94">
        <f t="shared" si="1"/>
        <v>6.5849867790507182E-3</v>
      </c>
      <c r="G27" s="166">
        <v>4.6140414500000002</v>
      </c>
      <c r="H27" s="122">
        <v>50.237444444444399</v>
      </c>
      <c r="J27" s="146">
        <v>8.8276399999999994E-3</v>
      </c>
      <c r="K27" s="181">
        <v>4.5475000000000002E-2</v>
      </c>
      <c r="L27" s="74">
        <f t="shared" si="2"/>
        <v>-0.80587927432655304</v>
      </c>
      <c r="M27" s="74">
        <f t="shared" si="3"/>
        <v>2.802378512588059E-2</v>
      </c>
    </row>
    <row r="28" spans="1:13" ht="12.75" customHeight="1" x14ac:dyDescent="0.2">
      <c r="A28" s="93" t="s">
        <v>441</v>
      </c>
      <c r="B28" s="93" t="s">
        <v>428</v>
      </c>
      <c r="C28" s="117">
        <v>0.29008658000000004</v>
      </c>
      <c r="D28" s="117">
        <v>1.5916091699999999</v>
      </c>
      <c r="E28" s="74">
        <f t="shared" si="0"/>
        <v>-0.8177400674312526</v>
      </c>
      <c r="F28" s="94">
        <f t="shared" si="1"/>
        <v>6.0640772583901168E-3</v>
      </c>
      <c r="G28" s="166">
        <v>1.9032020700000001</v>
      </c>
      <c r="H28" s="122">
        <v>29.325222222222202</v>
      </c>
      <c r="J28" s="146">
        <v>2.9588371800000002</v>
      </c>
      <c r="K28" s="181">
        <v>0.66330800000000001</v>
      </c>
      <c r="L28" s="74">
        <f t="shared" si="2"/>
        <v>3.4607289223106008</v>
      </c>
      <c r="M28" s="74">
        <f t="shared" si="3"/>
        <v>10.199841647276477</v>
      </c>
    </row>
    <row r="29" spans="1:13" ht="12.75" customHeight="1" x14ac:dyDescent="0.2">
      <c r="A29" s="93" t="s">
        <v>440</v>
      </c>
      <c r="B29" s="93" t="s">
        <v>427</v>
      </c>
      <c r="C29" s="117">
        <v>0.28346404999999997</v>
      </c>
      <c r="D29" s="117">
        <v>0.48638799999999999</v>
      </c>
      <c r="E29" s="74">
        <f t="shared" si="0"/>
        <v>-0.41720591379721539</v>
      </c>
      <c r="F29" s="94">
        <f t="shared" si="1"/>
        <v>5.925637439609094E-3</v>
      </c>
      <c r="G29" s="166">
        <v>10.1510233</v>
      </c>
      <c r="H29" s="122">
        <v>41.317333333333302</v>
      </c>
      <c r="J29" s="146">
        <v>0.2176679</v>
      </c>
      <c r="K29" s="181">
        <v>0</v>
      </c>
      <c r="L29" s="74" t="str">
        <f t="shared" si="2"/>
        <v/>
      </c>
      <c r="M29" s="74">
        <f t="shared" si="3"/>
        <v>0.76788538087986824</v>
      </c>
    </row>
    <row r="30" spans="1:13" ht="12.75" customHeight="1" x14ac:dyDescent="0.2">
      <c r="A30" s="93" t="s">
        <v>438</v>
      </c>
      <c r="B30" s="93" t="s">
        <v>425</v>
      </c>
      <c r="C30" s="117">
        <v>0.25167489999999998</v>
      </c>
      <c r="D30" s="117">
        <v>4.9237500000000002E-3</v>
      </c>
      <c r="E30" s="74">
        <f t="shared" si="0"/>
        <v>50.114475755267826</v>
      </c>
      <c r="F30" s="94">
        <f t="shared" si="1"/>
        <v>5.2611052796637699E-3</v>
      </c>
      <c r="G30" s="166">
        <v>0.75296593000000001</v>
      </c>
      <c r="H30" s="122">
        <v>37.262111111111103</v>
      </c>
      <c r="J30" s="146">
        <v>0.23576168</v>
      </c>
      <c r="K30" s="181">
        <v>0</v>
      </c>
      <c r="L30" s="74" t="str">
        <f t="shared" si="2"/>
        <v/>
      </c>
      <c r="M30" s="74">
        <f t="shared" si="3"/>
        <v>0.93677073081185303</v>
      </c>
    </row>
    <row r="31" spans="1:13" ht="12.75" customHeight="1" x14ac:dyDescent="0.2">
      <c r="A31" s="93" t="s">
        <v>628</v>
      </c>
      <c r="B31" s="93" t="s">
        <v>616</v>
      </c>
      <c r="C31" s="117">
        <v>0.16866651999999999</v>
      </c>
      <c r="D31" s="117">
        <v>0.33331596000000002</v>
      </c>
      <c r="E31" s="74">
        <f t="shared" si="0"/>
        <v>-0.49397406592831627</v>
      </c>
      <c r="F31" s="94">
        <f t="shared" si="1"/>
        <v>3.525867374436286E-3</v>
      </c>
      <c r="G31" s="166">
        <v>1.7014977600000001</v>
      </c>
      <c r="H31" s="122">
        <v>20.609944444444402</v>
      </c>
      <c r="J31" s="146">
        <v>0</v>
      </c>
      <c r="K31" s="181">
        <v>0</v>
      </c>
      <c r="L31" s="74" t="str">
        <f t="shared" si="2"/>
        <v/>
      </c>
      <c r="M31" s="74">
        <f t="shared" si="3"/>
        <v>0</v>
      </c>
    </row>
    <row r="32" spans="1:13" ht="12.75" customHeight="1" x14ac:dyDescent="0.2">
      <c r="A32" s="93" t="s">
        <v>1305</v>
      </c>
      <c r="B32" s="93" t="s">
        <v>1306</v>
      </c>
      <c r="C32" s="117">
        <v>0.16311469000000001</v>
      </c>
      <c r="D32" s="117">
        <v>8.3471839999999992E-2</v>
      </c>
      <c r="E32" s="74">
        <f t="shared" si="0"/>
        <v>0.9541283623315362</v>
      </c>
      <c r="F32" s="94">
        <f t="shared" si="1"/>
        <v>3.409809864828472E-3</v>
      </c>
      <c r="G32" s="166">
        <v>0.22271356</v>
      </c>
      <c r="H32" s="122">
        <v>54.812842105263201</v>
      </c>
      <c r="J32" s="146">
        <v>2.7946399999999997E-3</v>
      </c>
      <c r="K32" s="181">
        <v>4.0099999999999997E-3</v>
      </c>
      <c r="L32" s="74">
        <f t="shared" si="2"/>
        <v>-0.30308229426433919</v>
      </c>
      <c r="M32" s="74">
        <f t="shared" si="3"/>
        <v>1.7132975576877839E-2</v>
      </c>
    </row>
    <row r="33" spans="1:13" ht="12.75" customHeight="1" x14ac:dyDescent="0.2">
      <c r="A33" s="93" t="s">
        <v>1200</v>
      </c>
      <c r="B33" s="93" t="s">
        <v>1199</v>
      </c>
      <c r="C33" s="117">
        <v>0.15387916000000001</v>
      </c>
      <c r="D33" s="117">
        <v>0.59999856000000007</v>
      </c>
      <c r="E33" s="74">
        <f t="shared" si="0"/>
        <v>-0.74353411781521617</v>
      </c>
      <c r="F33" s="94">
        <f t="shared" si="1"/>
        <v>3.2167469267146867E-3</v>
      </c>
      <c r="G33" s="166">
        <v>0.60372318299999994</v>
      </c>
      <c r="H33" s="122">
        <v>218.00042105263199</v>
      </c>
      <c r="J33" s="146">
        <v>9.2112800000000005E-3</v>
      </c>
      <c r="K33" s="181">
        <v>0</v>
      </c>
      <c r="L33" s="74" t="str">
        <f t="shared" si="2"/>
        <v/>
      </c>
      <c r="M33" s="74">
        <f t="shared" si="3"/>
        <v>5.9860477533150033E-2</v>
      </c>
    </row>
    <row r="34" spans="1:13" ht="12.75" customHeight="1" x14ac:dyDescent="0.2">
      <c r="A34" s="93" t="s">
        <v>2693</v>
      </c>
      <c r="B34" s="93" t="s">
        <v>2694</v>
      </c>
      <c r="C34" s="117">
        <v>0.13191851999999998</v>
      </c>
      <c r="D34" s="117">
        <v>0.18961148999999999</v>
      </c>
      <c r="E34" s="74">
        <f t="shared" si="0"/>
        <v>-0.30426937734627801</v>
      </c>
      <c r="F34" s="94">
        <f t="shared" si="1"/>
        <v>2.7576735783243806E-3</v>
      </c>
      <c r="G34" s="166">
        <v>0.90891299000000003</v>
      </c>
      <c r="H34" s="122">
        <v>157.626</v>
      </c>
      <c r="J34" s="146">
        <v>9.5126399999999993E-3</v>
      </c>
      <c r="K34" s="181">
        <v>0</v>
      </c>
      <c r="L34" s="74" t="str">
        <f t="shared" si="2"/>
        <v/>
      </c>
      <c r="M34" s="74">
        <f t="shared" si="3"/>
        <v>7.2109966060868488E-2</v>
      </c>
    </row>
    <row r="35" spans="1:13" ht="12.75" customHeight="1" x14ac:dyDescent="0.2">
      <c r="A35" s="93" t="s">
        <v>1488</v>
      </c>
      <c r="B35" s="93" t="s">
        <v>1489</v>
      </c>
      <c r="C35" s="117">
        <v>0.12199063</v>
      </c>
      <c r="D35" s="117">
        <v>0</v>
      </c>
      <c r="E35" s="74" t="str">
        <f t="shared" si="0"/>
        <v/>
      </c>
      <c r="F35" s="94">
        <f t="shared" si="1"/>
        <v>2.5501372904588797E-3</v>
      </c>
      <c r="G35" s="166">
        <v>1.7418351999999998E-2</v>
      </c>
      <c r="H35" s="122">
        <v>53.452894736842097</v>
      </c>
      <c r="J35" s="146">
        <v>0.12199063</v>
      </c>
      <c r="K35" s="181">
        <v>0</v>
      </c>
      <c r="L35" s="74" t="str">
        <f t="shared" si="2"/>
        <v/>
      </c>
      <c r="M35" s="74">
        <f t="shared" si="3"/>
        <v>1</v>
      </c>
    </row>
    <row r="36" spans="1:13" ht="12.75" customHeight="1" x14ac:dyDescent="0.2">
      <c r="A36" s="93" t="s">
        <v>448</v>
      </c>
      <c r="B36" s="93" t="s">
        <v>435</v>
      </c>
      <c r="C36" s="117">
        <v>0.11040899999999999</v>
      </c>
      <c r="D36" s="117">
        <v>5.0130000000000001E-3</v>
      </c>
      <c r="E36" s="74">
        <f t="shared" si="0"/>
        <v>21.024536205864749</v>
      </c>
      <c r="F36" s="94">
        <f t="shared" si="1"/>
        <v>2.3080306094187268E-3</v>
      </c>
      <c r="G36" s="166" t="s">
        <v>3286</v>
      </c>
      <c r="H36" s="122">
        <v>315.30878947368399</v>
      </c>
      <c r="J36" s="146">
        <v>0.20353816</v>
      </c>
      <c r="K36" s="181">
        <v>0</v>
      </c>
      <c r="L36" s="74" t="str">
        <f t="shared" si="2"/>
        <v/>
      </c>
      <c r="M36" s="74">
        <f t="shared" si="3"/>
        <v>1.843492468911049</v>
      </c>
    </row>
    <row r="37" spans="1:13" ht="12.75" customHeight="1" x14ac:dyDescent="0.2">
      <c r="A37" s="93" t="s">
        <v>445</v>
      </c>
      <c r="B37" s="93" t="s">
        <v>432</v>
      </c>
      <c r="C37" s="117">
        <v>0.11019045</v>
      </c>
      <c r="D37" s="117">
        <v>0.5258006999999999</v>
      </c>
      <c r="E37" s="74">
        <f t="shared" si="0"/>
        <v>-0.79043304811119497</v>
      </c>
      <c r="F37" s="94">
        <f t="shared" si="1"/>
        <v>2.3034619593115032E-3</v>
      </c>
      <c r="G37" s="166" t="s">
        <v>3286</v>
      </c>
      <c r="H37" s="122">
        <v>330.95442105263197</v>
      </c>
      <c r="J37" s="146">
        <v>0</v>
      </c>
      <c r="K37" s="181">
        <v>0.36906899999999998</v>
      </c>
      <c r="L37" s="74">
        <f t="shared" si="2"/>
        <v>-1</v>
      </c>
      <c r="M37" s="74">
        <f t="shared" si="3"/>
        <v>0</v>
      </c>
    </row>
    <row r="38" spans="1:13" ht="12.75" customHeight="1" x14ac:dyDescent="0.2">
      <c r="A38" s="93" t="s">
        <v>1440</v>
      </c>
      <c r="B38" s="93" t="s">
        <v>1441</v>
      </c>
      <c r="C38" s="117">
        <v>9.605648E-2</v>
      </c>
      <c r="D38" s="117">
        <v>0</v>
      </c>
      <c r="E38" s="74" t="str">
        <f t="shared" si="0"/>
        <v/>
      </c>
      <c r="F38" s="94">
        <f t="shared" si="1"/>
        <v>2.0080002180349228E-3</v>
      </c>
      <c r="G38" s="166">
        <v>0</v>
      </c>
      <c r="H38" s="122">
        <v>19.890157894736799</v>
      </c>
      <c r="J38" s="146">
        <v>0</v>
      </c>
      <c r="K38" s="181">
        <v>0</v>
      </c>
      <c r="L38" s="74" t="str">
        <f t="shared" si="2"/>
        <v/>
      </c>
      <c r="M38" s="74">
        <f t="shared" si="3"/>
        <v>0</v>
      </c>
    </row>
    <row r="39" spans="1:13" ht="12.75" customHeight="1" x14ac:dyDescent="0.2">
      <c r="A39" s="93" t="s">
        <v>1172</v>
      </c>
      <c r="B39" s="93" t="s">
        <v>1171</v>
      </c>
      <c r="C39" s="117">
        <v>9.5140410000000009E-2</v>
      </c>
      <c r="D39" s="117">
        <v>0</v>
      </c>
      <c r="E39" s="74" t="str">
        <f t="shared" ref="E39:E70" si="4">IF(ISERROR(C39/D39-1),"",IF((C39/D39-1)&gt;10000%,"",C39/D39-1))</f>
        <v/>
      </c>
      <c r="F39" s="94">
        <f t="shared" ref="F39:F70" si="5">C39/$C$159</f>
        <v>1.9888503516257514E-3</v>
      </c>
      <c r="G39" s="166">
        <v>0.29852319500000002</v>
      </c>
      <c r="H39" s="122">
        <v>102.073947368421</v>
      </c>
      <c r="J39" s="146">
        <v>0</v>
      </c>
      <c r="K39" s="181">
        <v>0</v>
      </c>
      <c r="L39" s="74" t="str">
        <f t="shared" ref="L39:L70" si="6">IF(ISERROR(J39/K39-1),"",IF((J39/K39-1)&gt;10000%,"",J39/K39-1))</f>
        <v/>
      </c>
      <c r="M39" s="74">
        <f t="shared" ref="M39:M70" si="7">IF(ISERROR(J39/C39),"",IF(J39/C39&gt;10000%,"",J39/C39))</f>
        <v>0</v>
      </c>
    </row>
    <row r="40" spans="1:13" ht="12.75" customHeight="1" x14ac:dyDescent="0.2">
      <c r="A40" s="93" t="s">
        <v>1270</v>
      </c>
      <c r="B40" s="93" t="s">
        <v>1271</v>
      </c>
      <c r="C40" s="117">
        <v>7.7104712000000006E-2</v>
      </c>
      <c r="D40" s="117">
        <v>6.6275029999999999E-2</v>
      </c>
      <c r="E40" s="74">
        <f t="shared" si="4"/>
        <v>0.16340516179321241</v>
      </c>
      <c r="F40" s="94">
        <f t="shared" si="5"/>
        <v>1.6118254438172201E-3</v>
      </c>
      <c r="G40" s="166">
        <v>2.486191255</v>
      </c>
      <c r="H40" s="122">
        <v>115.242894736842</v>
      </c>
      <c r="J40" s="146">
        <v>0</v>
      </c>
      <c r="K40" s="181">
        <v>0.380913</v>
      </c>
      <c r="L40" s="74">
        <f t="shared" si="6"/>
        <v>-1</v>
      </c>
      <c r="M40" s="74">
        <f t="shared" si="7"/>
        <v>0</v>
      </c>
    </row>
    <row r="41" spans="1:13" ht="12.75" customHeight="1" x14ac:dyDescent="0.2">
      <c r="A41" s="93" t="s">
        <v>2687</v>
      </c>
      <c r="B41" s="93" t="s">
        <v>2688</v>
      </c>
      <c r="C41" s="117">
        <v>7.5265979999999996E-2</v>
      </c>
      <c r="D41" s="117">
        <v>0.32438448999999997</v>
      </c>
      <c r="E41" s="74">
        <f t="shared" si="4"/>
        <v>-0.76797293853352855</v>
      </c>
      <c r="F41" s="94">
        <f t="shared" si="5"/>
        <v>1.5733879093905183E-3</v>
      </c>
      <c r="G41" s="166">
        <v>0.40771851000000003</v>
      </c>
      <c r="H41" s="122">
        <v>123.616105263158</v>
      </c>
      <c r="J41" s="146">
        <v>0</v>
      </c>
      <c r="K41" s="181">
        <v>0</v>
      </c>
      <c r="L41" s="74" t="str">
        <f t="shared" si="6"/>
        <v/>
      </c>
      <c r="M41" s="74">
        <f t="shared" si="7"/>
        <v>0</v>
      </c>
    </row>
    <row r="42" spans="1:13" ht="12.75" customHeight="1" x14ac:dyDescent="0.2">
      <c r="A42" s="93" t="s">
        <v>632</v>
      </c>
      <c r="B42" s="93" t="s">
        <v>620</v>
      </c>
      <c r="C42" s="117">
        <v>7.1193610000000004E-2</v>
      </c>
      <c r="D42" s="117">
        <v>1.3388E-3</v>
      </c>
      <c r="E42" s="74">
        <f t="shared" si="4"/>
        <v>52.177181057663581</v>
      </c>
      <c r="F42" s="94">
        <f t="shared" si="5"/>
        <v>1.4882575793188889E-3</v>
      </c>
      <c r="G42" s="166">
        <v>0</v>
      </c>
      <c r="H42" s="122">
        <v>32.782062500000002</v>
      </c>
      <c r="J42" s="146">
        <v>0</v>
      </c>
      <c r="K42" s="181">
        <v>0</v>
      </c>
      <c r="L42" s="74" t="str">
        <f t="shared" si="6"/>
        <v/>
      </c>
      <c r="M42" s="74">
        <f t="shared" si="7"/>
        <v>0</v>
      </c>
    </row>
    <row r="43" spans="1:13" ht="12.75" customHeight="1" x14ac:dyDescent="0.2">
      <c r="A43" s="93" t="s">
        <v>444</v>
      </c>
      <c r="B43" s="93" t="s">
        <v>431</v>
      </c>
      <c r="C43" s="117">
        <v>6.2939800000000004E-2</v>
      </c>
      <c r="D43" s="117">
        <v>2.0883499999999999E-2</v>
      </c>
      <c r="E43" s="74">
        <f t="shared" si="4"/>
        <v>2.0138530418751648</v>
      </c>
      <c r="F43" s="94">
        <f t="shared" si="5"/>
        <v>1.315716879517909E-3</v>
      </c>
      <c r="G43" s="166">
        <v>0.74417927000000006</v>
      </c>
      <c r="H43" s="122">
        <v>54.158277777777798</v>
      </c>
      <c r="J43" s="146">
        <v>0</v>
      </c>
      <c r="K43" s="181">
        <v>0</v>
      </c>
      <c r="L43" s="74" t="str">
        <f t="shared" si="6"/>
        <v/>
      </c>
      <c r="M43" s="74">
        <f t="shared" si="7"/>
        <v>0</v>
      </c>
    </row>
    <row r="44" spans="1:13" ht="12.75" customHeight="1" x14ac:dyDescent="0.2">
      <c r="A44" s="93" t="s">
        <v>629</v>
      </c>
      <c r="B44" s="93" t="s">
        <v>617</v>
      </c>
      <c r="C44" s="117">
        <v>6.0285739999999997E-2</v>
      </c>
      <c r="D44" s="117">
        <v>0.22034701000000001</v>
      </c>
      <c r="E44" s="74">
        <f t="shared" si="4"/>
        <v>-0.72640545474159146</v>
      </c>
      <c r="F44" s="94">
        <f t="shared" si="5"/>
        <v>1.2602354267447302E-3</v>
      </c>
      <c r="G44" s="166">
        <v>1.1425214299999999</v>
      </c>
      <c r="H44" s="122">
        <v>36.8913333333333</v>
      </c>
      <c r="J44" s="146">
        <v>0</v>
      </c>
      <c r="K44" s="181">
        <v>2.5298000000000001E-2</v>
      </c>
      <c r="L44" s="74">
        <f t="shared" si="6"/>
        <v>-1</v>
      </c>
      <c r="M44" s="74">
        <f t="shared" si="7"/>
        <v>0</v>
      </c>
    </row>
    <row r="45" spans="1:13" ht="12.75" customHeight="1" x14ac:dyDescent="0.2">
      <c r="A45" s="93" t="s">
        <v>2695</v>
      </c>
      <c r="B45" s="93" t="s">
        <v>2696</v>
      </c>
      <c r="C45" s="117">
        <v>4.5035589999999993E-2</v>
      </c>
      <c r="D45" s="117">
        <v>0</v>
      </c>
      <c r="E45" s="74" t="str">
        <f t="shared" si="4"/>
        <v/>
      </c>
      <c r="F45" s="94">
        <f t="shared" si="5"/>
        <v>9.414406455382434E-4</v>
      </c>
      <c r="G45" s="166">
        <v>9.6260890000000002E-2</v>
      </c>
      <c r="H45" s="122">
        <v>200.08047368421001</v>
      </c>
      <c r="J45" s="146">
        <v>0</v>
      </c>
      <c r="K45" s="181">
        <v>0</v>
      </c>
      <c r="L45" s="74" t="str">
        <f t="shared" si="6"/>
        <v/>
      </c>
      <c r="M45" s="74">
        <f t="shared" si="7"/>
        <v>0</v>
      </c>
    </row>
    <row r="46" spans="1:13" ht="12.75" customHeight="1" x14ac:dyDescent="0.2">
      <c r="A46" s="93" t="s">
        <v>1204</v>
      </c>
      <c r="B46" s="93" t="s">
        <v>1203</v>
      </c>
      <c r="C46" s="117">
        <v>4.0558999999999998E-2</v>
      </c>
      <c r="D46" s="117">
        <v>0.16615323999999998</v>
      </c>
      <c r="E46" s="74">
        <f t="shared" si="4"/>
        <v>-0.75589401687261715</v>
      </c>
      <c r="F46" s="94">
        <f t="shared" si="5"/>
        <v>8.4786035094434463E-4</v>
      </c>
      <c r="G46" s="166">
        <v>0.93399417699999998</v>
      </c>
      <c r="H46" s="122">
        <v>347.53744444444402</v>
      </c>
      <c r="J46" s="146">
        <v>0</v>
      </c>
      <c r="K46" s="181">
        <v>0</v>
      </c>
      <c r="L46" s="74" t="str">
        <f t="shared" si="6"/>
        <v/>
      </c>
      <c r="M46" s="74">
        <f t="shared" si="7"/>
        <v>0</v>
      </c>
    </row>
    <row r="47" spans="1:13" ht="12.75" customHeight="1" x14ac:dyDescent="0.2">
      <c r="A47" s="93" t="s">
        <v>446</v>
      </c>
      <c r="B47" s="93" t="s">
        <v>433</v>
      </c>
      <c r="C47" s="117">
        <v>3.8240199999999995E-2</v>
      </c>
      <c r="D47" s="117">
        <v>4.0507099999999997E-2</v>
      </c>
      <c r="E47" s="74">
        <f t="shared" si="4"/>
        <v>-5.5963028703610029E-2</v>
      </c>
      <c r="F47" s="94">
        <f t="shared" si="5"/>
        <v>7.9938729732443909E-4</v>
      </c>
      <c r="G47" s="166">
        <v>0</v>
      </c>
      <c r="H47" s="122">
        <v>52.77075</v>
      </c>
      <c r="J47" s="146">
        <v>0</v>
      </c>
      <c r="K47" s="181">
        <v>0</v>
      </c>
      <c r="L47" s="74" t="str">
        <f t="shared" si="6"/>
        <v/>
      </c>
      <c r="M47" s="74">
        <f t="shared" si="7"/>
        <v>0</v>
      </c>
    </row>
    <row r="48" spans="1:13" ht="12.75" customHeight="1" x14ac:dyDescent="0.2">
      <c r="A48" s="93" t="s">
        <v>1070</v>
      </c>
      <c r="B48" s="93" t="s">
        <v>1071</v>
      </c>
      <c r="C48" s="117">
        <v>3.7005000000000003E-2</v>
      </c>
      <c r="D48" s="117">
        <v>2.1924869999999999E-2</v>
      </c>
      <c r="E48" s="74">
        <f t="shared" si="4"/>
        <v>0.68780932338481393</v>
      </c>
      <c r="F48" s="94">
        <f t="shared" si="5"/>
        <v>7.7356621925332182E-4</v>
      </c>
      <c r="G48" s="166">
        <v>0.12694475099999999</v>
      </c>
      <c r="H48" s="122">
        <v>14.1722105263158</v>
      </c>
      <c r="J48" s="146">
        <v>0</v>
      </c>
      <c r="K48" s="181">
        <v>4.8120000000000003E-3</v>
      </c>
      <c r="L48" s="74">
        <f t="shared" si="6"/>
        <v>-1</v>
      </c>
      <c r="M48" s="74">
        <f t="shared" si="7"/>
        <v>0</v>
      </c>
    </row>
    <row r="49" spans="1:13" ht="12.75" customHeight="1" x14ac:dyDescent="0.2">
      <c r="A49" s="93" t="s">
        <v>634</v>
      </c>
      <c r="B49" s="93" t="s">
        <v>623</v>
      </c>
      <c r="C49" s="117">
        <v>3.6709699999999998E-2</v>
      </c>
      <c r="D49" s="117">
        <v>3.2649619999999997E-2</v>
      </c>
      <c r="E49" s="74">
        <f t="shared" si="4"/>
        <v>0.12435305525761109</v>
      </c>
      <c r="F49" s="94">
        <f t="shared" si="5"/>
        <v>7.6739315873324313E-4</v>
      </c>
      <c r="G49" s="166">
        <v>0</v>
      </c>
      <c r="H49" s="122">
        <v>28.324000000000002</v>
      </c>
      <c r="J49" s="146">
        <v>4.1874700000000004E-3</v>
      </c>
      <c r="K49" s="181">
        <v>2.1699999999999999E-4</v>
      </c>
      <c r="L49" s="74">
        <f t="shared" si="6"/>
        <v>18.297096774193552</v>
      </c>
      <c r="M49" s="74">
        <f t="shared" si="7"/>
        <v>0.11406985074789498</v>
      </c>
    </row>
    <row r="50" spans="1:13" ht="12.75" customHeight="1" x14ac:dyDescent="0.2">
      <c r="A50" s="93" t="s">
        <v>1170</v>
      </c>
      <c r="B50" s="93" t="s">
        <v>1169</v>
      </c>
      <c r="C50" s="117">
        <v>3.5616330000000002E-2</v>
      </c>
      <c r="D50" s="117">
        <v>0.20386373999999999</v>
      </c>
      <c r="E50" s="74">
        <f t="shared" si="4"/>
        <v>-0.82529345336252535</v>
      </c>
      <c r="F50" s="94">
        <f t="shared" si="5"/>
        <v>7.445369474876006E-4</v>
      </c>
      <c r="G50" s="166">
        <v>0.35520008799999997</v>
      </c>
      <c r="H50" s="122">
        <v>116.441538461538</v>
      </c>
      <c r="J50" s="146">
        <v>0</v>
      </c>
      <c r="K50" s="181">
        <v>2.9898000000000001E-2</v>
      </c>
      <c r="L50" s="74">
        <f t="shared" si="6"/>
        <v>-1</v>
      </c>
      <c r="M50" s="74">
        <f t="shared" si="7"/>
        <v>0</v>
      </c>
    </row>
    <row r="51" spans="1:13" ht="12.75" customHeight="1" x14ac:dyDescent="0.2">
      <c r="A51" s="93" t="s">
        <v>1176</v>
      </c>
      <c r="B51" s="93" t="s">
        <v>1175</v>
      </c>
      <c r="C51" s="117">
        <v>3.3197290000000004E-2</v>
      </c>
      <c r="D51" s="117">
        <v>0.11557305</v>
      </c>
      <c r="E51" s="74">
        <f t="shared" si="4"/>
        <v>-0.71275924620835041</v>
      </c>
      <c r="F51" s="94">
        <f t="shared" si="5"/>
        <v>6.9396843979884089E-4</v>
      </c>
      <c r="G51" s="166">
        <v>0.60025962300000002</v>
      </c>
      <c r="H51" s="122">
        <v>172.919105263158</v>
      </c>
      <c r="J51" s="146">
        <v>0</v>
      </c>
      <c r="K51" s="181">
        <v>0</v>
      </c>
      <c r="L51" s="74" t="str">
        <f t="shared" si="6"/>
        <v/>
      </c>
      <c r="M51" s="74">
        <f t="shared" si="7"/>
        <v>0</v>
      </c>
    </row>
    <row r="52" spans="1:13" ht="12.75" customHeight="1" x14ac:dyDescent="0.2">
      <c r="A52" s="93" t="s">
        <v>1190</v>
      </c>
      <c r="B52" s="93" t="s">
        <v>1189</v>
      </c>
      <c r="C52" s="117">
        <v>2.9056999999999999E-2</v>
      </c>
      <c r="D52" s="117">
        <v>6.5502500000000005E-2</v>
      </c>
      <c r="E52" s="74">
        <f t="shared" si="4"/>
        <v>-0.55639861074004815</v>
      </c>
      <c r="F52" s="94">
        <f t="shared" si="5"/>
        <v>6.0741828490322306E-4</v>
      </c>
      <c r="G52" s="166">
        <v>7.1970240000000007E-3</v>
      </c>
      <c r="H52" s="122">
        <v>12.2715789473684</v>
      </c>
      <c r="J52" s="146">
        <v>0</v>
      </c>
      <c r="K52" s="181">
        <v>0</v>
      </c>
      <c r="L52" s="74" t="str">
        <f t="shared" si="6"/>
        <v/>
      </c>
      <c r="M52" s="74">
        <f t="shared" si="7"/>
        <v>0</v>
      </c>
    </row>
    <row r="53" spans="1:13" ht="12.75" customHeight="1" x14ac:dyDescent="0.2">
      <c r="A53" s="93" t="s">
        <v>442</v>
      </c>
      <c r="B53" s="93" t="s">
        <v>429</v>
      </c>
      <c r="C53" s="117">
        <v>2.8932470000000002E-2</v>
      </c>
      <c r="D53" s="117">
        <v>2.837346E-2</v>
      </c>
      <c r="E53" s="74">
        <f t="shared" si="4"/>
        <v>1.9701862233227896E-2</v>
      </c>
      <c r="F53" s="94">
        <f t="shared" si="5"/>
        <v>6.0481506368220933E-4</v>
      </c>
      <c r="G53" s="166">
        <v>0</v>
      </c>
      <c r="H53" s="122">
        <v>31.214062500000001</v>
      </c>
      <c r="J53" s="146">
        <v>0</v>
      </c>
      <c r="K53" s="181">
        <v>0</v>
      </c>
      <c r="L53" s="74" t="str">
        <f t="shared" si="6"/>
        <v/>
      </c>
      <c r="M53" s="74">
        <f t="shared" si="7"/>
        <v>0</v>
      </c>
    </row>
    <row r="54" spans="1:13" ht="12.75" customHeight="1" x14ac:dyDescent="0.2">
      <c r="A54" s="93" t="s">
        <v>443</v>
      </c>
      <c r="B54" s="93" t="s">
        <v>430</v>
      </c>
      <c r="C54" s="117">
        <v>2.7792500000000001E-2</v>
      </c>
      <c r="D54" s="117">
        <v>9.2523350000000004E-2</v>
      </c>
      <c r="E54" s="74">
        <f t="shared" si="4"/>
        <v>-0.69961636711165343</v>
      </c>
      <c r="F54" s="94">
        <f t="shared" si="5"/>
        <v>5.8098470878524371E-4</v>
      </c>
      <c r="G54" s="166">
        <v>0.99205806000000007</v>
      </c>
      <c r="H54" s="122">
        <v>35.528944444444399</v>
      </c>
      <c r="J54" s="146">
        <v>3.6992160000000003E-2</v>
      </c>
      <c r="K54" s="181">
        <v>4.0855000000000002E-2</v>
      </c>
      <c r="L54" s="74">
        <f t="shared" si="6"/>
        <v>-9.4549993880797878E-2</v>
      </c>
      <c r="M54" s="74">
        <f t="shared" si="7"/>
        <v>1.3310123234685618</v>
      </c>
    </row>
    <row r="55" spans="1:13" ht="12.75" customHeight="1" x14ac:dyDescent="0.2">
      <c r="A55" s="93" t="s">
        <v>1303</v>
      </c>
      <c r="B55" s="93" t="s">
        <v>1304</v>
      </c>
      <c r="C55" s="117">
        <v>2.602989E-2</v>
      </c>
      <c r="D55" s="117">
        <v>1.5458059999999999E-2</v>
      </c>
      <c r="E55" s="74">
        <f t="shared" si="4"/>
        <v>0.6839040604060278</v>
      </c>
      <c r="F55" s="94">
        <f t="shared" si="5"/>
        <v>5.4413845682691115E-4</v>
      </c>
      <c r="G55" s="166">
        <v>0.24531146599999998</v>
      </c>
      <c r="H55" s="122">
        <v>35.761789473684203</v>
      </c>
      <c r="J55" s="146">
        <v>1.0412370000000001E-2</v>
      </c>
      <c r="K55" s="181">
        <v>0</v>
      </c>
      <c r="L55" s="74" t="str">
        <f t="shared" si="6"/>
        <v/>
      </c>
      <c r="M55" s="74">
        <f t="shared" si="7"/>
        <v>0.40001590479252891</v>
      </c>
    </row>
    <row r="56" spans="1:13" ht="12.75" customHeight="1" x14ac:dyDescent="0.2">
      <c r="A56" s="93" t="s">
        <v>1283</v>
      </c>
      <c r="B56" s="93" t="s">
        <v>1284</v>
      </c>
      <c r="C56" s="117">
        <v>2.4241550000000001E-2</v>
      </c>
      <c r="D56" s="117">
        <v>0.19873750000000001</v>
      </c>
      <c r="E56" s="74">
        <f t="shared" si="4"/>
        <v>-0.87802226555129259</v>
      </c>
      <c r="F56" s="94">
        <f t="shared" si="5"/>
        <v>5.0675433542333092E-4</v>
      </c>
      <c r="G56" s="166">
        <v>0.96963855599999993</v>
      </c>
      <c r="H56" s="122">
        <v>121.736210526316</v>
      </c>
      <c r="J56" s="146">
        <v>3.8338999999999999E-3</v>
      </c>
      <c r="K56" s="181">
        <v>0.26828099999999999</v>
      </c>
      <c r="L56" s="74">
        <f t="shared" si="6"/>
        <v>-0.98570938679966158</v>
      </c>
      <c r="M56" s="74">
        <f t="shared" si="7"/>
        <v>0.15815407843145343</v>
      </c>
    </row>
    <row r="57" spans="1:13" ht="12.75" customHeight="1" x14ac:dyDescent="0.2">
      <c r="A57" s="93" t="s">
        <v>1502</v>
      </c>
      <c r="B57" s="93" t="s">
        <v>1503</v>
      </c>
      <c r="C57" s="117">
        <v>1.8551999999999999E-2</v>
      </c>
      <c r="D57" s="117">
        <v>0</v>
      </c>
      <c r="E57" s="74" t="str">
        <f t="shared" si="4"/>
        <v/>
      </c>
      <c r="F57" s="94">
        <f t="shared" si="5"/>
        <v>3.8781787595156393E-4</v>
      </c>
      <c r="G57" s="166">
        <v>0.72837698100000003</v>
      </c>
      <c r="H57" s="122">
        <v>121.541473684211</v>
      </c>
      <c r="J57" s="146">
        <v>0.25000144000000002</v>
      </c>
      <c r="K57" s="181">
        <v>0</v>
      </c>
      <c r="L57" s="74" t="str">
        <f t="shared" si="6"/>
        <v/>
      </c>
      <c r="M57" s="74">
        <f t="shared" si="7"/>
        <v>13.475713669685211</v>
      </c>
    </row>
    <row r="58" spans="1:13" ht="12.75" customHeight="1" x14ac:dyDescent="0.2">
      <c r="A58" s="93" t="s">
        <v>1297</v>
      </c>
      <c r="B58" s="93" t="s">
        <v>1298</v>
      </c>
      <c r="C58" s="117">
        <v>1.75201E-2</v>
      </c>
      <c r="D58" s="117">
        <v>0</v>
      </c>
      <c r="E58" s="74" t="str">
        <f t="shared" si="4"/>
        <v/>
      </c>
      <c r="F58" s="94">
        <f t="shared" si="5"/>
        <v>3.6624665634211925E-4</v>
      </c>
      <c r="G58" s="166">
        <v>1.7135039000000001E-2</v>
      </c>
      <c r="H58" s="122">
        <v>36.293105263157898</v>
      </c>
      <c r="J58" s="146">
        <v>0</v>
      </c>
      <c r="K58" s="181">
        <v>0</v>
      </c>
      <c r="L58" s="74" t="str">
        <f t="shared" si="6"/>
        <v/>
      </c>
      <c r="M58" s="74">
        <f t="shared" si="7"/>
        <v>0</v>
      </c>
    </row>
    <row r="59" spans="1:13" ht="12.75" customHeight="1" x14ac:dyDescent="0.2">
      <c r="A59" s="93" t="s">
        <v>437</v>
      </c>
      <c r="B59" s="93" t="s">
        <v>424</v>
      </c>
      <c r="C59" s="117">
        <v>1.69003E-2</v>
      </c>
      <c r="D59" s="117">
        <v>1.7060180000000001E-2</v>
      </c>
      <c r="E59" s="74">
        <f t="shared" si="4"/>
        <v>-9.3715306638031404E-3</v>
      </c>
      <c r="F59" s="94">
        <f t="shared" si="5"/>
        <v>3.5329012769212036E-4</v>
      </c>
      <c r="G59" s="166">
        <v>0</v>
      </c>
      <c r="H59" s="122">
        <v>32.157937500000003</v>
      </c>
      <c r="J59" s="146">
        <v>9.7514999999999993E-4</v>
      </c>
      <c r="K59" s="181">
        <v>3.0075999999999999E-2</v>
      </c>
      <c r="L59" s="74">
        <f t="shared" si="6"/>
        <v>-0.96757713791727618</v>
      </c>
      <c r="M59" s="74">
        <f t="shared" si="7"/>
        <v>5.770015916877215E-2</v>
      </c>
    </row>
    <row r="60" spans="1:13" ht="12.75" customHeight="1" x14ac:dyDescent="0.2">
      <c r="A60" s="93" t="s">
        <v>1202</v>
      </c>
      <c r="B60" s="93" t="s">
        <v>1201</v>
      </c>
      <c r="C60" s="117">
        <v>1.6086E-2</v>
      </c>
      <c r="D60" s="117">
        <v>3.8999999999999999E-4</v>
      </c>
      <c r="E60" s="74">
        <f t="shared" si="4"/>
        <v>40.246153846153845</v>
      </c>
      <c r="F60" s="94">
        <f t="shared" si="5"/>
        <v>3.3626769903820922E-4</v>
      </c>
      <c r="G60" s="166">
        <v>0.190046085</v>
      </c>
      <c r="H60" s="122">
        <v>784.23183333333304</v>
      </c>
      <c r="J60" s="146">
        <v>2.0002900000000001E-2</v>
      </c>
      <c r="K60" s="181">
        <v>9.9869999999999994E-3</v>
      </c>
      <c r="L60" s="74">
        <f t="shared" si="6"/>
        <v>1.0028937618904576</v>
      </c>
      <c r="M60" s="74">
        <f t="shared" si="7"/>
        <v>1.2434974511998012</v>
      </c>
    </row>
    <row r="61" spans="1:13" ht="12.75" customHeight="1" x14ac:dyDescent="0.2">
      <c r="A61" s="93" t="s">
        <v>1438</v>
      </c>
      <c r="B61" s="93" t="s">
        <v>1439</v>
      </c>
      <c r="C61" s="117">
        <v>1.396845E-2</v>
      </c>
      <c r="D61" s="117">
        <v>1.10305E-2</v>
      </c>
      <c r="E61" s="74">
        <f t="shared" si="4"/>
        <v>0.26634785367843694</v>
      </c>
      <c r="F61" s="94">
        <f t="shared" si="5"/>
        <v>2.9200164992106641E-4</v>
      </c>
      <c r="G61" s="166">
        <v>3.7293407000000001E-2</v>
      </c>
      <c r="H61" s="122">
        <v>143.82175000000001</v>
      </c>
      <c r="J61" s="146">
        <v>4.7580000000000001E-3</v>
      </c>
      <c r="K61" s="181">
        <v>0</v>
      </c>
      <c r="L61" s="74" t="str">
        <f t="shared" si="6"/>
        <v/>
      </c>
      <c r="M61" s="74">
        <f t="shared" si="7"/>
        <v>0.34062476509562623</v>
      </c>
    </row>
    <row r="62" spans="1:13" ht="12.75" customHeight="1" x14ac:dyDescent="0.2">
      <c r="A62" s="93" t="s">
        <v>1426</v>
      </c>
      <c r="B62" s="93" t="s">
        <v>1427</v>
      </c>
      <c r="C62" s="117">
        <v>1.2028239999999999E-2</v>
      </c>
      <c r="D62" s="117">
        <v>0</v>
      </c>
      <c r="E62" s="74" t="str">
        <f t="shared" si="4"/>
        <v/>
      </c>
      <c r="F62" s="94">
        <f t="shared" si="5"/>
        <v>2.5144278181520263E-4</v>
      </c>
      <c r="G62" s="166">
        <v>0.130588388</v>
      </c>
      <c r="H62" s="122">
        <v>12.4291578947368</v>
      </c>
      <c r="J62" s="146">
        <v>0</v>
      </c>
      <c r="K62" s="181">
        <v>0</v>
      </c>
      <c r="L62" s="74" t="str">
        <f t="shared" si="6"/>
        <v/>
      </c>
      <c r="M62" s="74">
        <f t="shared" si="7"/>
        <v>0</v>
      </c>
    </row>
    <row r="63" spans="1:13" ht="12.75" customHeight="1" x14ac:dyDescent="0.2">
      <c r="A63" s="93" t="s">
        <v>1186</v>
      </c>
      <c r="B63" s="93" t="s">
        <v>1185</v>
      </c>
      <c r="C63" s="117">
        <v>1.025145E-2</v>
      </c>
      <c r="D63" s="117">
        <v>2.4687419999999998E-2</v>
      </c>
      <c r="E63" s="74">
        <f t="shared" si="4"/>
        <v>-0.58475004678496167</v>
      </c>
      <c r="F63" s="94">
        <f t="shared" si="5"/>
        <v>2.1430010588743319E-4</v>
      </c>
      <c r="G63" s="166">
        <v>7.2219736999999992E-2</v>
      </c>
      <c r="H63" s="122">
        <v>11.232684210526299</v>
      </c>
      <c r="J63" s="146">
        <v>0</v>
      </c>
      <c r="K63" s="181">
        <v>0</v>
      </c>
      <c r="L63" s="74" t="str">
        <f t="shared" si="6"/>
        <v/>
      </c>
      <c r="M63" s="74">
        <f t="shared" si="7"/>
        <v>0</v>
      </c>
    </row>
    <row r="64" spans="1:13" ht="12.75" customHeight="1" x14ac:dyDescent="0.2">
      <c r="A64" s="93" t="s">
        <v>1074</v>
      </c>
      <c r="B64" s="93" t="s">
        <v>1075</v>
      </c>
      <c r="C64" s="117">
        <v>8.1619199999999996E-3</v>
      </c>
      <c r="D64" s="117">
        <v>0</v>
      </c>
      <c r="E64" s="74" t="str">
        <f t="shared" si="4"/>
        <v/>
      </c>
      <c r="F64" s="94">
        <f t="shared" si="5"/>
        <v>1.7061979722329609E-4</v>
      </c>
      <c r="G64" s="166">
        <v>9.4817942000000002E-2</v>
      </c>
      <c r="H64" s="122">
        <v>89.808210526315804</v>
      </c>
      <c r="J64" s="146">
        <v>1.1138399999999998E-3</v>
      </c>
      <c r="K64" s="181">
        <v>0</v>
      </c>
      <c r="L64" s="74" t="str">
        <f t="shared" si="6"/>
        <v/>
      </c>
      <c r="M64" s="74">
        <f t="shared" si="7"/>
        <v>0.13646788990825687</v>
      </c>
    </row>
    <row r="65" spans="1:13" ht="12.75" customHeight="1" x14ac:dyDescent="0.2">
      <c r="A65" s="93" t="s">
        <v>1188</v>
      </c>
      <c r="B65" s="93" t="s">
        <v>1187</v>
      </c>
      <c r="C65" s="117">
        <v>7.9665200000000012E-3</v>
      </c>
      <c r="D65" s="117">
        <v>4.2824999999999998E-3</v>
      </c>
      <c r="E65" s="74">
        <f t="shared" si="4"/>
        <v>0.86024985405720988</v>
      </c>
      <c r="F65" s="94">
        <f t="shared" si="5"/>
        <v>1.6653508328620385E-4</v>
      </c>
      <c r="G65" s="166">
        <v>1.1543261000000001E-2</v>
      </c>
      <c r="H65" s="122">
        <v>179.732714285714</v>
      </c>
      <c r="J65" s="146">
        <v>0</v>
      </c>
      <c r="K65" s="181">
        <v>0</v>
      </c>
      <c r="L65" s="74" t="str">
        <f t="shared" si="6"/>
        <v/>
      </c>
      <c r="M65" s="74">
        <f t="shared" si="7"/>
        <v>0</v>
      </c>
    </row>
    <row r="66" spans="1:13" ht="12.75" customHeight="1" x14ac:dyDescent="0.2">
      <c r="A66" s="93" t="s">
        <v>1446</v>
      </c>
      <c r="B66" s="93" t="s">
        <v>1447</v>
      </c>
      <c r="C66" s="117">
        <v>6.9700100000000004E-3</v>
      </c>
      <c r="D66" s="117">
        <v>0</v>
      </c>
      <c r="E66" s="74" t="str">
        <f t="shared" si="4"/>
        <v/>
      </c>
      <c r="F66" s="94">
        <f t="shared" si="5"/>
        <v>1.4570366933813931E-4</v>
      </c>
      <c r="G66" s="166">
        <v>2.3885692E-2</v>
      </c>
      <c r="H66" s="122">
        <v>158.11799999999999</v>
      </c>
      <c r="J66" s="146">
        <v>0</v>
      </c>
      <c r="K66" s="181">
        <v>0</v>
      </c>
      <c r="L66" s="74" t="str">
        <f t="shared" si="6"/>
        <v/>
      </c>
      <c r="M66" s="74">
        <f t="shared" si="7"/>
        <v>0</v>
      </c>
    </row>
    <row r="67" spans="1:13" ht="12.75" customHeight="1" x14ac:dyDescent="0.2">
      <c r="A67" s="93" t="s">
        <v>744</v>
      </c>
      <c r="B67" s="93" t="s">
        <v>622</v>
      </c>
      <c r="C67" s="117">
        <v>5.9146599999999995E-3</v>
      </c>
      <c r="D67" s="117">
        <v>2.051296E-2</v>
      </c>
      <c r="E67" s="74">
        <f t="shared" si="4"/>
        <v>-0.71166228569645729</v>
      </c>
      <c r="F67" s="94">
        <f t="shared" si="5"/>
        <v>1.2364224224750307E-4</v>
      </c>
      <c r="G67" s="166">
        <v>0</v>
      </c>
      <c r="H67" s="122">
        <v>21.745125000000002</v>
      </c>
      <c r="J67" s="146">
        <v>2.66263E-3</v>
      </c>
      <c r="K67" s="181">
        <v>0</v>
      </c>
      <c r="L67" s="74" t="str">
        <f t="shared" si="6"/>
        <v/>
      </c>
      <c r="M67" s="74">
        <f t="shared" si="7"/>
        <v>0.45017465078296981</v>
      </c>
    </row>
    <row r="68" spans="1:13" ht="12.75" customHeight="1" x14ac:dyDescent="0.2">
      <c r="A68" s="93" t="s">
        <v>1490</v>
      </c>
      <c r="B68" s="93" t="s">
        <v>1491</v>
      </c>
      <c r="C68" s="117">
        <v>5.0959999999999998E-3</v>
      </c>
      <c r="D68" s="117">
        <v>1.3298549999999999E-2</v>
      </c>
      <c r="E68" s="74">
        <f t="shared" si="4"/>
        <v>-0.61680032785529249</v>
      </c>
      <c r="F68" s="94">
        <f t="shared" si="5"/>
        <v>1.0652867053951972E-4</v>
      </c>
      <c r="G68" s="166">
        <v>2.8313518999999999E-2</v>
      </c>
      <c r="H68" s="122">
        <v>168.808153846154</v>
      </c>
      <c r="J68" s="146">
        <v>0</v>
      </c>
      <c r="K68" s="181">
        <v>0</v>
      </c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1291</v>
      </c>
      <c r="B69" s="93" t="s">
        <v>1292</v>
      </c>
      <c r="C69" s="117">
        <v>4.7496600000000002E-3</v>
      </c>
      <c r="D69" s="117">
        <v>6.6402900000000001E-3</v>
      </c>
      <c r="E69" s="74">
        <f t="shared" si="4"/>
        <v>-0.28472099863108391</v>
      </c>
      <c r="F69" s="94">
        <f t="shared" si="5"/>
        <v>9.928865096443E-5</v>
      </c>
      <c r="G69" s="166">
        <v>0.13017422300000001</v>
      </c>
      <c r="H69" s="122">
        <v>106.886631578947</v>
      </c>
      <c r="J69" s="146">
        <v>4.7500900000000002E-3</v>
      </c>
      <c r="K69" s="181">
        <v>1.3139E-2</v>
      </c>
      <c r="L69" s="74">
        <f t="shared" si="6"/>
        <v>-0.63847400867645931</v>
      </c>
      <c r="M69" s="74">
        <f t="shared" si="7"/>
        <v>1.0000905327960317</v>
      </c>
    </row>
    <row r="70" spans="1:13" ht="12.75" customHeight="1" x14ac:dyDescent="0.2">
      <c r="A70" s="93" t="s">
        <v>636</v>
      </c>
      <c r="B70" s="93" t="s">
        <v>625</v>
      </c>
      <c r="C70" s="117">
        <v>4.6591999999999996E-3</v>
      </c>
      <c r="D70" s="117">
        <v>0</v>
      </c>
      <c r="E70" s="74" t="str">
        <f t="shared" si="4"/>
        <v/>
      </c>
      <c r="F70" s="94">
        <f t="shared" si="5"/>
        <v>9.7397641636132317E-5</v>
      </c>
      <c r="G70" s="166">
        <v>0.57177531999999998</v>
      </c>
      <c r="H70" s="122">
        <v>202.359789473684</v>
      </c>
      <c r="J70" s="146">
        <v>0</v>
      </c>
      <c r="K70" s="181">
        <v>0</v>
      </c>
      <c r="L70" s="74" t="str">
        <f t="shared" si="6"/>
        <v/>
      </c>
      <c r="M70" s="74">
        <f t="shared" si="7"/>
        <v>0</v>
      </c>
    </row>
    <row r="71" spans="1:13" ht="12.75" customHeight="1" x14ac:dyDescent="0.2">
      <c r="A71" s="93" t="s">
        <v>1278</v>
      </c>
      <c r="B71" s="93" t="s">
        <v>1279</v>
      </c>
      <c r="C71" s="117">
        <v>4.0838000000000003E-3</v>
      </c>
      <c r="D71" s="117">
        <v>1.3595E-3</v>
      </c>
      <c r="E71" s="74">
        <f t="shared" ref="E71:E102" si="8">IF(ISERROR(C71/D71-1),"",IF((C71/D71-1)&gt;10000%,"",C71/D71-1))</f>
        <v>2.0038984920926812</v>
      </c>
      <c r="F71" s="94">
        <f t="shared" ref="F71:F102" si="9">C71/$C$159</f>
        <v>8.5369267023016222E-5</v>
      </c>
      <c r="G71" s="166">
        <v>2.5660219999999998E-3</v>
      </c>
      <c r="H71" s="122">
        <v>162.09121052631599</v>
      </c>
      <c r="J71" s="146">
        <v>0</v>
      </c>
      <c r="K71" s="181">
        <v>0</v>
      </c>
      <c r="L71" s="74" t="str">
        <f t="shared" ref="L71:L102" si="10">IF(ISERROR(J71/K71-1),"",IF((J71/K71-1)&gt;10000%,"",J71/K71-1))</f>
        <v/>
      </c>
      <c r="M71" s="74">
        <f t="shared" ref="M71:M102" si="11">IF(ISERROR(J71/C71),"",IF(J71/C71&gt;10000%,"",J71/C71))</f>
        <v>0</v>
      </c>
    </row>
    <row r="72" spans="1:13" ht="12.75" customHeight="1" x14ac:dyDescent="0.2">
      <c r="A72" s="93" t="s">
        <v>1192</v>
      </c>
      <c r="B72" s="93" t="s">
        <v>1191</v>
      </c>
      <c r="C72" s="117">
        <v>4.0379999999999999E-3</v>
      </c>
      <c r="D72" s="117">
        <v>5.1599999999999997E-4</v>
      </c>
      <c r="E72" s="74">
        <f t="shared" si="8"/>
        <v>6.8255813953488378</v>
      </c>
      <c r="F72" s="94">
        <f t="shared" si="9"/>
        <v>8.4411846867853352E-5</v>
      </c>
      <c r="G72" s="166">
        <v>2.6486864000000002E-2</v>
      </c>
      <c r="H72" s="122">
        <v>46.5207368421053</v>
      </c>
      <c r="J72" s="146">
        <v>0</v>
      </c>
      <c r="K72" s="181">
        <v>0</v>
      </c>
      <c r="L72" s="74" t="str">
        <f t="shared" si="10"/>
        <v/>
      </c>
      <c r="M72" s="74">
        <f t="shared" si="11"/>
        <v>0</v>
      </c>
    </row>
    <row r="73" spans="1:13" ht="12.75" customHeight="1" x14ac:dyDescent="0.2">
      <c r="A73" s="93" t="s">
        <v>1272</v>
      </c>
      <c r="B73" s="93" t="s">
        <v>1273</v>
      </c>
      <c r="C73" s="117">
        <v>3.8243999999999999E-3</v>
      </c>
      <c r="D73" s="117">
        <v>2.5176979999999998E-2</v>
      </c>
      <c r="E73" s="74">
        <f t="shared" si="8"/>
        <v>-0.84809933518634883</v>
      </c>
      <c r="F73" s="94">
        <f t="shared" si="9"/>
        <v>7.9946673393119948E-5</v>
      </c>
      <c r="G73" s="166">
        <v>3.0597230999999999E-2</v>
      </c>
      <c r="H73" s="122">
        <v>16.590842105263199</v>
      </c>
      <c r="J73" s="146">
        <v>0</v>
      </c>
      <c r="K73" s="181">
        <v>0</v>
      </c>
      <c r="L73" s="74" t="str">
        <f t="shared" si="10"/>
        <v/>
      </c>
      <c r="M73" s="74">
        <f t="shared" si="11"/>
        <v>0</v>
      </c>
    </row>
    <row r="74" spans="1:13" ht="12.75" customHeight="1" x14ac:dyDescent="0.2">
      <c r="A74" s="93" t="s">
        <v>1504</v>
      </c>
      <c r="B74" s="93" t="s">
        <v>1505</v>
      </c>
      <c r="C74" s="117">
        <v>3.7844000000000003E-3</v>
      </c>
      <c r="D74" s="117">
        <v>7.3732399999999997E-3</v>
      </c>
      <c r="E74" s="74">
        <f t="shared" si="8"/>
        <v>-0.48673853014414281</v>
      </c>
      <c r="F74" s="94">
        <f t="shared" si="9"/>
        <v>7.911049858511744E-5</v>
      </c>
      <c r="G74" s="166">
        <v>3.9458180000000002E-2</v>
      </c>
      <c r="H74" s="122">
        <v>160.44394736842099</v>
      </c>
      <c r="J74" s="146">
        <v>0</v>
      </c>
      <c r="K74" s="181">
        <v>0</v>
      </c>
      <c r="L74" s="74" t="str">
        <f t="shared" si="10"/>
        <v/>
      </c>
      <c r="M74" s="74">
        <f t="shared" si="11"/>
        <v>0</v>
      </c>
    </row>
    <row r="75" spans="1:13" ht="12.75" customHeight="1" x14ac:dyDescent="0.2">
      <c r="A75" s="93" t="s">
        <v>1494</v>
      </c>
      <c r="B75" s="93" t="s">
        <v>1495</v>
      </c>
      <c r="C75" s="117">
        <v>3.6620999999999997E-3</v>
      </c>
      <c r="D75" s="117">
        <v>3.8766300000000003E-3</v>
      </c>
      <c r="E75" s="74">
        <f t="shared" si="8"/>
        <v>-5.533930243536278E-2</v>
      </c>
      <c r="F75" s="94">
        <f t="shared" si="9"/>
        <v>7.6553894109649759E-5</v>
      </c>
      <c r="G75" s="166">
        <v>1.1681968999999999E-2</v>
      </c>
      <c r="H75" s="122">
        <v>121.50505263157901</v>
      </c>
      <c r="J75" s="146">
        <v>0</v>
      </c>
      <c r="K75" s="181">
        <v>0</v>
      </c>
      <c r="L75" s="74" t="str">
        <f t="shared" si="10"/>
        <v/>
      </c>
      <c r="M75" s="74">
        <f t="shared" si="11"/>
        <v>0</v>
      </c>
    </row>
    <row r="76" spans="1:13" ht="12.75" customHeight="1" x14ac:dyDescent="0.2">
      <c r="A76" s="93" t="s">
        <v>1428</v>
      </c>
      <c r="B76" s="93" t="s">
        <v>1429</v>
      </c>
      <c r="C76" s="117">
        <v>3.3105000000000001E-3</v>
      </c>
      <c r="D76" s="117">
        <v>3.2669999999999999E-3</v>
      </c>
      <c r="E76" s="74">
        <f t="shared" si="8"/>
        <v>1.3314967860422522E-2</v>
      </c>
      <c r="F76" s="94">
        <f t="shared" si="9"/>
        <v>6.9203917547307699E-5</v>
      </c>
      <c r="G76" s="166">
        <v>3.395337E-3</v>
      </c>
      <c r="H76" s="122">
        <v>76.619631578947406</v>
      </c>
      <c r="J76" s="146">
        <v>0</v>
      </c>
      <c r="K76" s="181">
        <v>0</v>
      </c>
      <c r="L76" s="74" t="str">
        <f t="shared" si="10"/>
        <v/>
      </c>
      <c r="M76" s="74">
        <f t="shared" si="11"/>
        <v>0</v>
      </c>
    </row>
    <row r="77" spans="1:13" ht="12.75" customHeight="1" x14ac:dyDescent="0.2">
      <c r="A77" s="93" t="s">
        <v>2489</v>
      </c>
      <c r="B77" s="93" t="s">
        <v>2490</v>
      </c>
      <c r="C77" s="117">
        <v>2.4948000000000001E-3</v>
      </c>
      <c r="D77" s="117">
        <v>0</v>
      </c>
      <c r="E77" s="74" t="str">
        <f t="shared" si="8"/>
        <v/>
      </c>
      <c r="F77" s="94">
        <f t="shared" si="9"/>
        <v>5.2152222775116528E-5</v>
      </c>
      <c r="G77" s="166">
        <v>2.264621E-2</v>
      </c>
      <c r="H77" s="122">
        <v>113.309944444444</v>
      </c>
      <c r="J77" s="146">
        <v>0</v>
      </c>
      <c r="K77" s="181">
        <v>0</v>
      </c>
      <c r="L77" s="74" t="str">
        <f t="shared" si="10"/>
        <v/>
      </c>
      <c r="M77" s="74">
        <f t="shared" si="11"/>
        <v>0</v>
      </c>
    </row>
    <row r="78" spans="1:13" ht="12.75" customHeight="1" x14ac:dyDescent="0.2">
      <c r="A78" s="93" t="s">
        <v>1436</v>
      </c>
      <c r="B78" s="93" t="s">
        <v>1437</v>
      </c>
      <c r="C78" s="117">
        <v>2.2395000000000002E-3</v>
      </c>
      <c r="D78" s="117">
        <v>0</v>
      </c>
      <c r="E78" s="74" t="str">
        <f t="shared" si="8"/>
        <v/>
      </c>
      <c r="F78" s="94">
        <f t="shared" si="9"/>
        <v>4.6815337063040508E-5</v>
      </c>
      <c r="G78" s="166">
        <v>2.2249360000000003E-3</v>
      </c>
      <c r="H78" s="122">
        <v>97.335736842105305</v>
      </c>
      <c r="J78" s="146">
        <v>0</v>
      </c>
      <c r="K78" s="181">
        <v>0</v>
      </c>
      <c r="L78" s="74" t="str">
        <f t="shared" si="10"/>
        <v/>
      </c>
      <c r="M78" s="74">
        <f t="shared" si="11"/>
        <v>0</v>
      </c>
    </row>
    <row r="79" spans="1:13" ht="12.75" customHeight="1" x14ac:dyDescent="0.2">
      <c r="A79" s="93" t="s">
        <v>630</v>
      </c>
      <c r="B79" s="93" t="s">
        <v>618</v>
      </c>
      <c r="C79" s="117">
        <v>1.7161700000000002E-3</v>
      </c>
      <c r="D79" s="117">
        <v>1.2855770000000001E-2</v>
      </c>
      <c r="E79" s="74">
        <f t="shared" si="8"/>
        <v>-0.86650585690316484</v>
      </c>
      <c r="F79" s="94">
        <f t="shared" si="9"/>
        <v>3.5875453006241674E-5</v>
      </c>
      <c r="G79" s="166">
        <v>1.6872391299999998</v>
      </c>
      <c r="H79" s="122">
        <v>202.13042105263199</v>
      </c>
      <c r="J79" s="146">
        <v>0</v>
      </c>
      <c r="K79" s="181">
        <v>1.1140000000000001E-2</v>
      </c>
      <c r="L79" s="74">
        <f t="shared" si="10"/>
        <v>-1</v>
      </c>
      <c r="M79" s="74">
        <f t="shared" si="11"/>
        <v>0</v>
      </c>
    </row>
    <row r="80" spans="1:13" ht="12.75" customHeight="1" x14ac:dyDescent="0.2">
      <c r="A80" s="93" t="s">
        <v>2895</v>
      </c>
      <c r="B80" s="93" t="s">
        <v>2896</v>
      </c>
      <c r="C80" s="117">
        <v>1.5653599999999998E-3</v>
      </c>
      <c r="D80" s="117">
        <v>0</v>
      </c>
      <c r="E80" s="74" t="str">
        <f t="shared" si="8"/>
        <v/>
      </c>
      <c r="F80" s="94">
        <f t="shared" si="9"/>
        <v>3.272286493637021E-5</v>
      </c>
      <c r="G80" s="166">
        <v>3.5089806283186222</v>
      </c>
      <c r="H80" s="122">
        <v>42.336076923076902</v>
      </c>
      <c r="J80" s="146">
        <v>0</v>
      </c>
      <c r="K80" s="181">
        <v>0</v>
      </c>
      <c r="L80" s="74" t="str">
        <f t="shared" si="10"/>
        <v/>
      </c>
      <c r="M80" s="74">
        <f t="shared" si="11"/>
        <v>0</v>
      </c>
    </row>
    <row r="81" spans="1:13" ht="12.75" customHeight="1" x14ac:dyDescent="0.2">
      <c r="A81" s="93" t="s">
        <v>1287</v>
      </c>
      <c r="B81" s="93" t="s">
        <v>1288</v>
      </c>
      <c r="C81" s="117">
        <v>1.5089999999999999E-3</v>
      </c>
      <c r="D81" s="117">
        <v>2.7199040000000001E-2</v>
      </c>
      <c r="E81" s="74">
        <f t="shared" si="8"/>
        <v>-0.94452010070943682</v>
      </c>
      <c r="F81" s="94">
        <f t="shared" si="9"/>
        <v>3.1544694631894676E-5</v>
      </c>
      <c r="G81" s="166">
        <v>0.12102550299999999</v>
      </c>
      <c r="H81" s="122">
        <v>100.002</v>
      </c>
      <c r="J81" s="146">
        <v>0</v>
      </c>
      <c r="K81" s="181">
        <v>0</v>
      </c>
      <c r="L81" s="74" t="str">
        <f t="shared" si="10"/>
        <v/>
      </c>
      <c r="M81" s="74">
        <f t="shared" si="11"/>
        <v>0</v>
      </c>
    </row>
    <row r="82" spans="1:13" ht="12.75" customHeight="1" x14ac:dyDescent="0.2">
      <c r="A82" s="93" t="s">
        <v>1152</v>
      </c>
      <c r="B82" s="93" t="s">
        <v>1151</v>
      </c>
      <c r="C82" s="117">
        <v>1.2099999999999999E-3</v>
      </c>
      <c r="D82" s="117">
        <v>0</v>
      </c>
      <c r="E82" s="74" t="str">
        <f t="shared" si="8"/>
        <v/>
      </c>
      <c r="F82" s="94">
        <f t="shared" si="9"/>
        <v>2.5294287942075916E-5</v>
      </c>
      <c r="G82" s="166">
        <v>1.9508877000000001E-2</v>
      </c>
      <c r="H82" s="122">
        <v>15.4893157894737</v>
      </c>
      <c r="J82" s="146">
        <v>0</v>
      </c>
      <c r="K82" s="181">
        <v>0</v>
      </c>
      <c r="L82" s="74" t="str">
        <f t="shared" si="10"/>
        <v/>
      </c>
      <c r="M82" s="74">
        <f t="shared" si="11"/>
        <v>0</v>
      </c>
    </row>
    <row r="83" spans="1:13" ht="12.75" customHeight="1" x14ac:dyDescent="0.2">
      <c r="A83" s="93" t="s">
        <v>637</v>
      </c>
      <c r="B83" s="93" t="s">
        <v>626</v>
      </c>
      <c r="C83" s="117">
        <v>1.1942000000000001E-3</v>
      </c>
      <c r="D83" s="117">
        <v>1.14555E-3</v>
      </c>
      <c r="E83" s="74">
        <f t="shared" si="8"/>
        <v>4.2468683165291843E-2</v>
      </c>
      <c r="F83" s="94">
        <f t="shared" si="9"/>
        <v>2.4963998892914928E-5</v>
      </c>
      <c r="G83" s="166">
        <v>0</v>
      </c>
      <c r="H83" s="122">
        <v>35.064875000000001</v>
      </c>
      <c r="J83" s="146">
        <v>0</v>
      </c>
      <c r="K83" s="181">
        <v>0</v>
      </c>
      <c r="L83" s="74" t="str">
        <f t="shared" si="10"/>
        <v/>
      </c>
      <c r="M83" s="74">
        <f t="shared" si="11"/>
        <v>0</v>
      </c>
    </row>
    <row r="84" spans="1:13" ht="12.75" customHeight="1" x14ac:dyDescent="0.2">
      <c r="A84" s="93" t="s">
        <v>1442</v>
      </c>
      <c r="B84" s="93" t="s">
        <v>1443</v>
      </c>
      <c r="C84" s="117">
        <v>1.15E-3</v>
      </c>
      <c r="D84" s="117">
        <v>0.12075374</v>
      </c>
      <c r="E84" s="74">
        <f t="shared" si="8"/>
        <v>-0.99047648544881506</v>
      </c>
      <c r="F84" s="94">
        <f t="shared" si="9"/>
        <v>2.4040025730072153E-5</v>
      </c>
      <c r="G84" s="166">
        <v>0.60911742599999996</v>
      </c>
      <c r="H84" s="122">
        <v>38.609368421052601</v>
      </c>
      <c r="J84" s="146">
        <v>0</v>
      </c>
      <c r="K84" s="181">
        <v>0</v>
      </c>
      <c r="L84" s="74" t="str">
        <f t="shared" si="10"/>
        <v/>
      </c>
      <c r="M84" s="74">
        <f t="shared" si="11"/>
        <v>0</v>
      </c>
    </row>
    <row r="85" spans="1:13" ht="12.75" customHeight="1" x14ac:dyDescent="0.2">
      <c r="A85" s="93" t="s">
        <v>1160</v>
      </c>
      <c r="B85" s="93" t="s">
        <v>1159</v>
      </c>
      <c r="C85" s="117">
        <v>1.026E-3</v>
      </c>
      <c r="D85" s="117">
        <v>0</v>
      </c>
      <c r="E85" s="74" t="str">
        <f t="shared" si="8"/>
        <v/>
      </c>
      <c r="F85" s="94">
        <f t="shared" si="9"/>
        <v>2.1447883825264372E-5</v>
      </c>
      <c r="G85" s="166">
        <v>5.4838880000000001E-3</v>
      </c>
      <c r="H85" s="122">
        <v>39.613647058823503</v>
      </c>
      <c r="J85" s="146">
        <v>0</v>
      </c>
      <c r="K85" s="181">
        <v>0</v>
      </c>
      <c r="L85" s="74" t="str">
        <f t="shared" si="10"/>
        <v/>
      </c>
      <c r="M85" s="74">
        <f t="shared" si="11"/>
        <v>0</v>
      </c>
    </row>
    <row r="86" spans="1:13" ht="12.75" customHeight="1" x14ac:dyDescent="0.2">
      <c r="A86" s="93" t="s">
        <v>1180</v>
      </c>
      <c r="B86" s="93" t="s">
        <v>1179</v>
      </c>
      <c r="C86" s="117">
        <v>9.7432000000000009E-4</v>
      </c>
      <c r="D86" s="117">
        <v>0</v>
      </c>
      <c r="E86" s="74" t="str">
        <f t="shared" si="8"/>
        <v/>
      </c>
      <c r="F86" s="94">
        <f t="shared" si="9"/>
        <v>2.036754597332513E-5</v>
      </c>
      <c r="G86" s="166">
        <v>1.9962859999999999E-2</v>
      </c>
      <c r="H86" s="122">
        <v>37.089631578947397</v>
      </c>
      <c r="J86" s="146">
        <v>0</v>
      </c>
      <c r="K86" s="181">
        <v>0</v>
      </c>
      <c r="L86" s="74" t="str">
        <f t="shared" si="10"/>
        <v/>
      </c>
      <c r="M86" s="74">
        <f t="shared" si="11"/>
        <v>0</v>
      </c>
    </row>
    <row r="87" spans="1:13" ht="12.75" customHeight="1" x14ac:dyDescent="0.2">
      <c r="A87" s="93" t="s">
        <v>1078</v>
      </c>
      <c r="B87" s="93" t="s">
        <v>1079</v>
      </c>
      <c r="C87" s="117">
        <v>9.6046E-4</v>
      </c>
      <c r="D87" s="117">
        <v>8.7995199999999999E-3</v>
      </c>
      <c r="E87" s="74">
        <f t="shared" si="8"/>
        <v>-0.89085086459261409</v>
      </c>
      <c r="F87" s="94">
        <f t="shared" si="9"/>
        <v>2.0077811402352261E-5</v>
      </c>
      <c r="G87" s="166">
        <v>9.7864025999999993E-2</v>
      </c>
      <c r="H87" s="122">
        <v>62.218000000000004</v>
      </c>
      <c r="J87" s="146">
        <v>0</v>
      </c>
      <c r="K87" s="181">
        <v>0</v>
      </c>
      <c r="L87" s="74" t="str">
        <f t="shared" si="10"/>
        <v/>
      </c>
      <c r="M87" s="74">
        <f t="shared" si="11"/>
        <v>0</v>
      </c>
    </row>
    <row r="88" spans="1:13" ht="12.75" customHeight="1" x14ac:dyDescent="0.2">
      <c r="A88" s="93" t="s">
        <v>1268</v>
      </c>
      <c r="B88" s="93" t="s">
        <v>1269</v>
      </c>
      <c r="C88" s="117">
        <v>7.2794999999999999E-4</v>
      </c>
      <c r="D88" s="117">
        <v>3.3281000000000001E-4</v>
      </c>
      <c r="E88" s="74">
        <f t="shared" si="8"/>
        <v>1.1872840359364201</v>
      </c>
      <c r="F88" s="94">
        <f t="shared" si="9"/>
        <v>1.5217336287135673E-5</v>
      </c>
      <c r="G88" s="166">
        <v>0.103311506</v>
      </c>
      <c r="H88" s="122">
        <v>148.14042105263201</v>
      </c>
      <c r="J88" s="146">
        <v>0</v>
      </c>
      <c r="K88" s="181">
        <v>0</v>
      </c>
      <c r="L88" s="74" t="str">
        <f t="shared" si="10"/>
        <v/>
      </c>
      <c r="M88" s="74">
        <f t="shared" si="11"/>
        <v>0</v>
      </c>
    </row>
    <row r="89" spans="1:13" ht="12.75" customHeight="1" x14ac:dyDescent="0.2">
      <c r="A89" s="93" t="s">
        <v>1299</v>
      </c>
      <c r="B89" s="93" t="s">
        <v>1300</v>
      </c>
      <c r="C89" s="117">
        <v>5.1900000000000004E-4</v>
      </c>
      <c r="D89" s="117">
        <v>6.2859999999999999E-4</v>
      </c>
      <c r="E89" s="74">
        <f t="shared" si="8"/>
        <v>-0.17435571110404069</v>
      </c>
      <c r="F89" s="94">
        <f t="shared" si="9"/>
        <v>1.0849368133832563E-5</v>
      </c>
      <c r="G89" s="166">
        <v>1.0137569999999999E-3</v>
      </c>
      <c r="H89" s="122">
        <v>55.1334736842105</v>
      </c>
      <c r="J89" s="146">
        <v>0</v>
      </c>
      <c r="K89" s="181">
        <v>0</v>
      </c>
      <c r="L89" s="74" t="str">
        <f t="shared" si="10"/>
        <v/>
      </c>
      <c r="M89" s="74">
        <f t="shared" si="11"/>
        <v>0</v>
      </c>
    </row>
    <row r="90" spans="1:13" ht="12.75" customHeight="1" x14ac:dyDescent="0.2">
      <c r="A90" s="93" t="s">
        <v>1276</v>
      </c>
      <c r="B90" s="93" t="s">
        <v>1277</v>
      </c>
      <c r="C90" s="117">
        <v>4.4349999999999999E-4</v>
      </c>
      <c r="D90" s="117">
        <v>3.392E-4</v>
      </c>
      <c r="E90" s="74">
        <f t="shared" si="8"/>
        <v>0.30748820754716988</v>
      </c>
      <c r="F90" s="94">
        <f t="shared" si="9"/>
        <v>9.271088183727825E-6</v>
      </c>
      <c r="G90" s="166">
        <v>9.26526E-4</v>
      </c>
      <c r="H90" s="122">
        <v>130.739368421053</v>
      </c>
      <c r="J90" s="146">
        <v>0</v>
      </c>
      <c r="K90" s="181">
        <v>0</v>
      </c>
      <c r="L90" s="74" t="str">
        <f t="shared" si="10"/>
        <v/>
      </c>
      <c r="M90" s="74">
        <f t="shared" si="11"/>
        <v>0</v>
      </c>
    </row>
    <row r="91" spans="1:13" ht="12.75" customHeight="1" x14ac:dyDescent="0.2">
      <c r="A91" s="93" t="s">
        <v>2495</v>
      </c>
      <c r="B91" s="93" t="s">
        <v>2496</v>
      </c>
      <c r="C91" s="117">
        <v>4.1916000000000002E-4</v>
      </c>
      <c r="D91" s="117">
        <v>6.4440000000000001E-3</v>
      </c>
      <c r="E91" s="74">
        <f t="shared" si="8"/>
        <v>-0.93495344506517686</v>
      </c>
      <c r="F91" s="94">
        <f t="shared" si="9"/>
        <v>8.7622758130582989E-6</v>
      </c>
      <c r="G91" s="166">
        <v>0.83619968999999994</v>
      </c>
      <c r="H91" s="122">
        <v>96.644666666666694</v>
      </c>
      <c r="J91" s="146">
        <v>0</v>
      </c>
      <c r="K91" s="181">
        <v>0</v>
      </c>
      <c r="L91" s="74" t="str">
        <f t="shared" si="10"/>
        <v/>
      </c>
      <c r="M91" s="74">
        <f t="shared" si="11"/>
        <v>0</v>
      </c>
    </row>
    <row r="92" spans="1:13" ht="12.75" customHeight="1" x14ac:dyDescent="0.2">
      <c r="A92" s="93" t="s">
        <v>1246</v>
      </c>
      <c r="B92" s="93" t="s">
        <v>1247</v>
      </c>
      <c r="C92" s="117">
        <v>2.1861000000000002E-4</v>
      </c>
      <c r="D92" s="117">
        <v>0</v>
      </c>
      <c r="E92" s="74" t="str">
        <f t="shared" si="8"/>
        <v/>
      </c>
      <c r="F92" s="94">
        <f t="shared" si="9"/>
        <v>4.5699043694357164E-6</v>
      </c>
      <c r="G92" s="166">
        <v>2.1908000000000002E-4</v>
      </c>
      <c r="H92" s="122">
        <v>82.229684210526301</v>
      </c>
      <c r="J92" s="146">
        <v>0</v>
      </c>
      <c r="K92" s="181">
        <v>0</v>
      </c>
      <c r="L92" s="74" t="str">
        <f t="shared" si="10"/>
        <v/>
      </c>
      <c r="M92" s="74">
        <f t="shared" si="11"/>
        <v>0</v>
      </c>
    </row>
    <row r="93" spans="1:13" ht="12.75" customHeight="1" x14ac:dyDescent="0.2">
      <c r="A93" s="93" t="s">
        <v>1198</v>
      </c>
      <c r="B93" s="93" t="s">
        <v>1197</v>
      </c>
      <c r="C93" s="117">
        <v>1.18E-4</v>
      </c>
      <c r="D93" s="117">
        <v>7.9040000000000002E-4</v>
      </c>
      <c r="E93" s="74">
        <f t="shared" si="8"/>
        <v>-0.85070850202429149</v>
      </c>
      <c r="F93" s="94">
        <f t="shared" si="9"/>
        <v>2.4667156836074034E-6</v>
      </c>
      <c r="G93" s="166">
        <v>2.5105493E-2</v>
      </c>
      <c r="H93" s="122"/>
      <c r="J93" s="146">
        <v>0</v>
      </c>
      <c r="K93" s="181">
        <v>0</v>
      </c>
      <c r="L93" s="74" t="str">
        <f t="shared" si="10"/>
        <v/>
      </c>
      <c r="M93" s="74">
        <f t="shared" si="11"/>
        <v>0</v>
      </c>
    </row>
    <row r="94" spans="1:13" ht="12.75" customHeight="1" x14ac:dyDescent="0.2">
      <c r="A94" s="93" t="s">
        <v>293</v>
      </c>
      <c r="B94" s="93" t="s">
        <v>294</v>
      </c>
      <c r="C94" s="117">
        <v>0</v>
      </c>
      <c r="D94" s="117">
        <v>5.3494E-2</v>
      </c>
      <c r="E94" s="74">
        <f t="shared" si="8"/>
        <v>-1</v>
      </c>
      <c r="F94" s="94">
        <f t="shared" si="9"/>
        <v>0</v>
      </c>
      <c r="G94" s="166" t="s">
        <v>3286</v>
      </c>
      <c r="H94" s="122">
        <v>304.18947368421101</v>
      </c>
      <c r="J94" s="146">
        <v>1.5503489799999999</v>
      </c>
      <c r="K94" s="181">
        <v>2.3841000000000001E-2</v>
      </c>
      <c r="L94" s="74">
        <f t="shared" si="10"/>
        <v>64.028689232834182</v>
      </c>
      <c r="M94" s="74" t="str">
        <f t="shared" si="11"/>
        <v/>
      </c>
    </row>
    <row r="95" spans="1:13" ht="12.75" customHeight="1" x14ac:dyDescent="0.2">
      <c r="A95" s="93" t="s">
        <v>1194</v>
      </c>
      <c r="B95" s="93" t="s">
        <v>1193</v>
      </c>
      <c r="C95" s="117">
        <v>0</v>
      </c>
      <c r="D95" s="117">
        <v>2.538E-2</v>
      </c>
      <c r="E95" s="74">
        <f t="shared" si="8"/>
        <v>-1</v>
      </c>
      <c r="F95" s="94">
        <f t="shared" si="9"/>
        <v>0</v>
      </c>
      <c r="G95" s="166">
        <v>1.8591389999999999E-3</v>
      </c>
      <c r="H95" s="122">
        <v>14.481736842105301</v>
      </c>
      <c r="J95" s="146">
        <v>0</v>
      </c>
      <c r="K95" s="181">
        <v>0</v>
      </c>
      <c r="L95" s="74" t="str">
        <f t="shared" si="10"/>
        <v/>
      </c>
      <c r="M95" s="74" t="str">
        <f t="shared" si="11"/>
        <v/>
      </c>
    </row>
    <row r="96" spans="1:13" ht="12.75" customHeight="1" x14ac:dyDescent="0.2">
      <c r="A96" s="93" t="s">
        <v>1264</v>
      </c>
      <c r="B96" s="93" t="s">
        <v>1265</v>
      </c>
      <c r="C96" s="117">
        <v>0</v>
      </c>
      <c r="D96" s="117">
        <v>1.2936059999999999E-2</v>
      </c>
      <c r="E96" s="74">
        <f t="shared" si="8"/>
        <v>-1</v>
      </c>
      <c r="F96" s="94">
        <f t="shared" si="9"/>
        <v>0</v>
      </c>
      <c r="G96" s="166">
        <v>6.3932786000000005E-2</v>
      </c>
      <c r="H96" s="122">
        <v>14.2435789473684</v>
      </c>
      <c r="J96" s="146">
        <v>0</v>
      </c>
      <c r="K96" s="181">
        <v>0</v>
      </c>
      <c r="L96" s="74" t="str">
        <f t="shared" si="10"/>
        <v/>
      </c>
      <c r="M96" s="74" t="str">
        <f t="shared" si="11"/>
        <v/>
      </c>
    </row>
    <row r="97" spans="1:13" ht="12.75" customHeight="1" x14ac:dyDescent="0.2">
      <c r="A97" s="93" t="s">
        <v>1274</v>
      </c>
      <c r="B97" s="93" t="s">
        <v>1275</v>
      </c>
      <c r="C97" s="117">
        <v>0</v>
      </c>
      <c r="D97" s="117">
        <v>1.1017200000000001E-2</v>
      </c>
      <c r="E97" s="74">
        <f t="shared" si="8"/>
        <v>-1</v>
      </c>
      <c r="F97" s="94">
        <f t="shared" si="9"/>
        <v>0</v>
      </c>
      <c r="G97" s="166">
        <v>2.2251350999999999E-2</v>
      </c>
      <c r="H97" s="122">
        <v>32.688315789473698</v>
      </c>
      <c r="J97" s="146">
        <v>0</v>
      </c>
      <c r="K97" s="181">
        <v>0</v>
      </c>
      <c r="L97" s="74" t="str">
        <f t="shared" si="10"/>
        <v/>
      </c>
      <c r="M97" s="74" t="str">
        <f t="shared" si="11"/>
        <v/>
      </c>
    </row>
    <row r="98" spans="1:13" ht="12.75" customHeight="1" x14ac:dyDescent="0.2">
      <c r="A98" s="93" t="s">
        <v>1182</v>
      </c>
      <c r="B98" s="93" t="s">
        <v>1181</v>
      </c>
      <c r="C98" s="117">
        <v>0</v>
      </c>
      <c r="D98" s="117">
        <v>9.8796000000000005E-3</v>
      </c>
      <c r="E98" s="74">
        <f t="shared" si="8"/>
        <v>-1</v>
      </c>
      <c r="F98" s="94">
        <f t="shared" si="9"/>
        <v>0</v>
      </c>
      <c r="G98" s="166">
        <v>0.34504459199999998</v>
      </c>
      <c r="H98" s="122">
        <v>10.6153157894737</v>
      </c>
      <c r="J98" s="146">
        <v>0</v>
      </c>
      <c r="K98" s="181">
        <v>0</v>
      </c>
      <c r="L98" s="74" t="str">
        <f t="shared" si="10"/>
        <v/>
      </c>
      <c r="M98" s="74" t="str">
        <f t="shared" si="11"/>
        <v/>
      </c>
    </row>
    <row r="99" spans="1:13" ht="12.75" customHeight="1" x14ac:dyDescent="0.2">
      <c r="A99" s="93" t="s">
        <v>1156</v>
      </c>
      <c r="B99" s="93" t="s">
        <v>1155</v>
      </c>
      <c r="C99" s="117">
        <v>0</v>
      </c>
      <c r="D99" s="117">
        <v>7.5744999999999996E-3</v>
      </c>
      <c r="E99" s="74">
        <f t="shared" si="8"/>
        <v>-1</v>
      </c>
      <c r="F99" s="94">
        <f t="shared" si="9"/>
        <v>0</v>
      </c>
      <c r="G99" s="166">
        <v>2.2052215E-2</v>
      </c>
      <c r="H99" s="122">
        <v>18.442105263157899</v>
      </c>
      <c r="J99" s="146">
        <v>0</v>
      </c>
      <c r="K99" s="181">
        <v>2.1555000000000001E-2</v>
      </c>
      <c r="L99" s="74">
        <f t="shared" si="10"/>
        <v>-1</v>
      </c>
      <c r="M99" s="74" t="str">
        <f t="shared" si="11"/>
        <v/>
      </c>
    </row>
    <row r="100" spans="1:13" ht="12.75" customHeight="1" x14ac:dyDescent="0.2">
      <c r="A100" s="93" t="s">
        <v>1432</v>
      </c>
      <c r="B100" s="93" t="s">
        <v>1433</v>
      </c>
      <c r="C100" s="117">
        <v>0</v>
      </c>
      <c r="D100" s="117">
        <v>6.7646099999999999E-3</v>
      </c>
      <c r="E100" s="74">
        <f t="shared" si="8"/>
        <v>-1</v>
      </c>
      <c r="F100" s="94">
        <f t="shared" si="9"/>
        <v>0</v>
      </c>
      <c r="G100" s="166">
        <v>0</v>
      </c>
      <c r="H100" s="122">
        <v>63.4554210526316</v>
      </c>
      <c r="J100" s="146">
        <v>0</v>
      </c>
      <c r="K100" s="181">
        <v>0</v>
      </c>
      <c r="L100" s="74" t="str">
        <f t="shared" si="10"/>
        <v/>
      </c>
      <c r="M100" s="74" t="str">
        <f t="shared" si="11"/>
        <v/>
      </c>
    </row>
    <row r="101" spans="1:13" ht="12.75" customHeight="1" x14ac:dyDescent="0.2">
      <c r="A101" s="93" t="s">
        <v>2497</v>
      </c>
      <c r="B101" s="93" t="s">
        <v>2498</v>
      </c>
      <c r="C101" s="117">
        <v>0</v>
      </c>
      <c r="D101" s="117">
        <v>6.574E-3</v>
      </c>
      <c r="E101" s="74">
        <f t="shared" si="8"/>
        <v>-1</v>
      </c>
      <c r="F101" s="94">
        <f t="shared" si="9"/>
        <v>0</v>
      </c>
      <c r="G101" s="166">
        <v>7.2128900000000004E-3</v>
      </c>
      <c r="H101" s="122">
        <v>74.596000000000004</v>
      </c>
      <c r="J101" s="146">
        <v>0</v>
      </c>
      <c r="K101" s="181">
        <v>0</v>
      </c>
      <c r="L101" s="74" t="str">
        <f t="shared" si="10"/>
        <v/>
      </c>
      <c r="M101" s="74" t="str">
        <f t="shared" si="11"/>
        <v/>
      </c>
    </row>
    <row r="102" spans="1:13" ht="12.75" customHeight="1" x14ac:dyDescent="0.2">
      <c r="A102" s="93" t="s">
        <v>1086</v>
      </c>
      <c r="B102" s="93" t="s">
        <v>1087</v>
      </c>
      <c r="C102" s="117">
        <v>0</v>
      </c>
      <c r="D102" s="117">
        <v>4.9716000000000005E-3</v>
      </c>
      <c r="E102" s="74">
        <f t="shared" si="8"/>
        <v>-1</v>
      </c>
      <c r="F102" s="94">
        <f t="shared" si="9"/>
        <v>0</v>
      </c>
      <c r="G102" s="166">
        <v>0.35135195000000002</v>
      </c>
      <c r="H102" s="122">
        <v>87.831894736842102</v>
      </c>
      <c r="J102" s="146">
        <v>0</v>
      </c>
      <c r="K102" s="181">
        <v>0</v>
      </c>
      <c r="L102" s="74" t="str">
        <f t="shared" si="10"/>
        <v/>
      </c>
      <c r="M102" s="74" t="str">
        <f t="shared" si="11"/>
        <v/>
      </c>
    </row>
    <row r="103" spans="1:13" ht="12.75" customHeight="1" x14ac:dyDescent="0.2">
      <c r="A103" s="93" t="s">
        <v>635</v>
      </c>
      <c r="B103" s="93" t="s">
        <v>624</v>
      </c>
      <c r="C103" s="117">
        <v>0</v>
      </c>
      <c r="D103" s="117">
        <v>4.1729999999999996E-3</v>
      </c>
      <c r="E103" s="74">
        <f t="shared" ref="E103:E134" si="12">IF(ISERROR(C103/D103-1),"",IF((C103/D103-1)&gt;10000%,"",C103/D103-1))</f>
        <v>-1</v>
      </c>
      <c r="F103" s="94">
        <f t="shared" ref="F103:F134" si="13">C103/$C$159</f>
        <v>0</v>
      </c>
      <c r="G103" s="166">
        <v>0.64075539999999997</v>
      </c>
      <c r="H103" s="122">
        <v>202.292736842105</v>
      </c>
      <c r="J103" s="146">
        <v>0</v>
      </c>
      <c r="K103" s="181">
        <v>0</v>
      </c>
      <c r="L103" s="74" t="str">
        <f t="shared" ref="L103:L134" si="14">IF(ISERROR(J103/K103-1),"",IF((J103/K103-1)&gt;10000%,"",J103/K103-1))</f>
        <v/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1281</v>
      </c>
      <c r="B104" s="93" t="s">
        <v>1282</v>
      </c>
      <c r="C104" s="117">
        <v>0</v>
      </c>
      <c r="D104" s="117">
        <v>3.57662E-3</v>
      </c>
      <c r="E104" s="74">
        <f t="shared" si="12"/>
        <v>-1</v>
      </c>
      <c r="F104" s="94">
        <f t="shared" si="13"/>
        <v>0</v>
      </c>
      <c r="G104" s="166">
        <v>6.4449120000000006E-3</v>
      </c>
      <c r="H104" s="122">
        <v>92.648052631578906</v>
      </c>
      <c r="J104" s="146">
        <v>0</v>
      </c>
      <c r="K104" s="181">
        <v>0</v>
      </c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2689</v>
      </c>
      <c r="B105" s="93" t="s">
        <v>2690</v>
      </c>
      <c r="C105" s="117">
        <v>0</v>
      </c>
      <c r="D105" s="117">
        <v>3.1678400000000003E-3</v>
      </c>
      <c r="E105" s="74">
        <f t="shared" si="12"/>
        <v>-1</v>
      </c>
      <c r="F105" s="94">
        <f t="shared" si="13"/>
        <v>0</v>
      </c>
      <c r="G105" s="166">
        <v>0.32462015</v>
      </c>
      <c r="H105" s="122">
        <v>217.66399999999999</v>
      </c>
      <c r="J105" s="146">
        <v>0</v>
      </c>
      <c r="K105" s="181">
        <v>0</v>
      </c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1430</v>
      </c>
      <c r="B106" s="93" t="s">
        <v>1431</v>
      </c>
      <c r="C106" s="117">
        <v>0</v>
      </c>
      <c r="D106" s="117">
        <v>1.3090000000000001E-3</v>
      </c>
      <c r="E106" s="74">
        <f t="shared" si="12"/>
        <v>-1</v>
      </c>
      <c r="F106" s="94">
        <f t="shared" si="13"/>
        <v>0</v>
      </c>
      <c r="G106" s="166">
        <v>1.6470384999999997E-2</v>
      </c>
      <c r="H106" s="122">
        <v>142.804052631579</v>
      </c>
      <c r="J106" s="146">
        <v>0</v>
      </c>
      <c r="K106" s="181">
        <v>0</v>
      </c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1500</v>
      </c>
      <c r="B107" s="93" t="s">
        <v>1501</v>
      </c>
      <c r="C107" s="117">
        <v>0</v>
      </c>
      <c r="D107" s="117">
        <v>1.302E-3</v>
      </c>
      <c r="E107" s="74">
        <f t="shared" si="12"/>
        <v>-1</v>
      </c>
      <c r="F107" s="94">
        <f t="shared" si="13"/>
        <v>0</v>
      </c>
      <c r="G107" s="166">
        <v>2.3444070000000002E-3</v>
      </c>
      <c r="H107" s="122">
        <v>160.97994736842099</v>
      </c>
      <c r="J107" s="146">
        <v>0</v>
      </c>
      <c r="K107" s="181">
        <v>0</v>
      </c>
      <c r="L107" s="74" t="str">
        <f t="shared" si="14"/>
        <v/>
      </c>
      <c r="M107" s="74" t="str">
        <f t="shared" si="15"/>
        <v/>
      </c>
    </row>
    <row r="108" spans="1:13" ht="12.75" customHeight="1" x14ac:dyDescent="0.2">
      <c r="A108" s="93" t="s">
        <v>1068</v>
      </c>
      <c r="B108" s="93" t="s">
        <v>1069</v>
      </c>
      <c r="C108" s="117">
        <v>0</v>
      </c>
      <c r="D108" s="117">
        <v>1.0322E-3</v>
      </c>
      <c r="E108" s="74">
        <f t="shared" si="12"/>
        <v>-1</v>
      </c>
      <c r="F108" s="94">
        <f t="shared" si="13"/>
        <v>0</v>
      </c>
      <c r="G108" s="166">
        <v>4.8760471999999999E-2</v>
      </c>
      <c r="H108" s="122">
        <v>8.7975263157894705</v>
      </c>
      <c r="J108" s="146">
        <v>0</v>
      </c>
      <c r="K108" s="181">
        <v>0</v>
      </c>
      <c r="L108" s="74" t="str">
        <f t="shared" si="14"/>
        <v/>
      </c>
      <c r="M108" s="74" t="str">
        <f t="shared" si="15"/>
        <v/>
      </c>
    </row>
    <row r="109" spans="1:13" ht="12.75" customHeight="1" x14ac:dyDescent="0.2">
      <c r="A109" s="93" t="s">
        <v>1508</v>
      </c>
      <c r="B109" s="93" t="s">
        <v>1509</v>
      </c>
      <c r="C109" s="117">
        <v>0</v>
      </c>
      <c r="D109" s="117">
        <v>7.9699999999999997E-4</v>
      </c>
      <c r="E109" s="74">
        <f t="shared" si="12"/>
        <v>-1</v>
      </c>
      <c r="F109" s="94">
        <f t="shared" si="13"/>
        <v>0</v>
      </c>
      <c r="G109" s="166">
        <v>4.0268200000000002E-4</v>
      </c>
      <c r="H109" s="122">
        <v>160.90199999999999</v>
      </c>
      <c r="J109" s="146">
        <v>0</v>
      </c>
      <c r="K109" s="181">
        <v>0</v>
      </c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1150</v>
      </c>
      <c r="B110" s="93" t="s">
        <v>1149</v>
      </c>
      <c r="C110" s="117">
        <v>0</v>
      </c>
      <c r="D110" s="117">
        <v>4.5944999999999997E-4</v>
      </c>
      <c r="E110" s="74">
        <f t="shared" si="12"/>
        <v>-1</v>
      </c>
      <c r="F110" s="94">
        <f t="shared" si="13"/>
        <v>0</v>
      </c>
      <c r="G110" s="166">
        <v>6.4913619999999997E-3</v>
      </c>
      <c r="H110" s="122">
        <v>10.3133684210526</v>
      </c>
      <c r="J110" s="146">
        <v>0</v>
      </c>
      <c r="K110" s="181">
        <v>0</v>
      </c>
      <c r="L110" s="74" t="str">
        <f t="shared" si="14"/>
        <v/>
      </c>
      <c r="M110" s="74" t="str">
        <f t="shared" si="15"/>
        <v/>
      </c>
    </row>
    <row r="111" spans="1:13" ht="12.75" customHeight="1" x14ac:dyDescent="0.2">
      <c r="A111" s="93" t="s">
        <v>447</v>
      </c>
      <c r="B111" s="93" t="s">
        <v>434</v>
      </c>
      <c r="C111" s="117">
        <v>0</v>
      </c>
      <c r="D111" s="117">
        <v>0</v>
      </c>
      <c r="E111" s="74" t="str">
        <f t="shared" si="12"/>
        <v/>
      </c>
      <c r="F111" s="94">
        <f t="shared" si="13"/>
        <v>0</v>
      </c>
      <c r="G111" s="166">
        <v>0</v>
      </c>
      <c r="H111" s="122">
        <v>49.755749999999999</v>
      </c>
      <c r="J111" s="146">
        <v>0</v>
      </c>
      <c r="K111" s="181">
        <v>0</v>
      </c>
      <c r="L111" s="74" t="str">
        <f t="shared" si="14"/>
        <v/>
      </c>
      <c r="M111" s="74" t="str">
        <f t="shared" si="15"/>
        <v/>
      </c>
    </row>
    <row r="112" spans="1:13" ht="12.75" customHeight="1" x14ac:dyDescent="0.2">
      <c r="A112" s="93" t="s">
        <v>1289</v>
      </c>
      <c r="B112" s="93" t="s">
        <v>1290</v>
      </c>
      <c r="C112" s="117">
        <v>0</v>
      </c>
      <c r="D112" s="117">
        <v>0</v>
      </c>
      <c r="E112" s="74" t="str">
        <f t="shared" si="12"/>
        <v/>
      </c>
      <c r="F112" s="94">
        <f t="shared" si="13"/>
        <v>0</v>
      </c>
      <c r="G112" s="166">
        <v>0</v>
      </c>
      <c r="H112" s="122">
        <v>97.505631578947401</v>
      </c>
      <c r="J112" s="146">
        <v>0</v>
      </c>
      <c r="K112" s="181">
        <v>0</v>
      </c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1088</v>
      </c>
      <c r="B113" s="93" t="s">
        <v>1089</v>
      </c>
      <c r="C113" s="117">
        <v>0</v>
      </c>
      <c r="D113" s="117">
        <v>0</v>
      </c>
      <c r="E113" s="74" t="str">
        <f t="shared" si="12"/>
        <v/>
      </c>
      <c r="F113" s="94">
        <f t="shared" si="13"/>
        <v>0</v>
      </c>
      <c r="G113" s="166">
        <v>0</v>
      </c>
      <c r="H113" s="122">
        <v>77.079789473684201</v>
      </c>
      <c r="J113" s="146">
        <v>0</v>
      </c>
      <c r="K113" s="181">
        <v>0</v>
      </c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1492</v>
      </c>
      <c r="B114" s="93" t="s">
        <v>1493</v>
      </c>
      <c r="C114" s="117">
        <v>0</v>
      </c>
      <c r="D114" s="117">
        <v>0</v>
      </c>
      <c r="E114" s="74" t="str">
        <f t="shared" si="12"/>
        <v/>
      </c>
      <c r="F114" s="94">
        <f t="shared" si="13"/>
        <v>0</v>
      </c>
      <c r="G114" s="166">
        <v>3.1146500000000001E-3</v>
      </c>
      <c r="H114" s="122">
        <v>179.45663636363599</v>
      </c>
      <c r="J114" s="146">
        <v>0</v>
      </c>
      <c r="K114" s="181">
        <v>0</v>
      </c>
      <c r="L114" s="74" t="str">
        <f t="shared" si="14"/>
        <v/>
      </c>
      <c r="M114" s="74" t="str">
        <f t="shared" si="15"/>
        <v/>
      </c>
    </row>
    <row r="115" spans="1:13" ht="12.75" customHeight="1" x14ac:dyDescent="0.2">
      <c r="A115" s="93" t="s">
        <v>1285</v>
      </c>
      <c r="B115" s="93" t="s">
        <v>1286</v>
      </c>
      <c r="C115" s="117">
        <v>0</v>
      </c>
      <c r="D115" s="117">
        <v>0</v>
      </c>
      <c r="E115" s="74" t="str">
        <f t="shared" si="12"/>
        <v/>
      </c>
      <c r="F115" s="94">
        <f t="shared" si="13"/>
        <v>0</v>
      </c>
      <c r="G115" s="166">
        <v>7.1083206999999995E-2</v>
      </c>
      <c r="H115" s="122">
        <v>91.059947368421007</v>
      </c>
      <c r="J115" s="146">
        <v>0</v>
      </c>
      <c r="K115" s="181">
        <v>0</v>
      </c>
      <c r="L115" s="74" t="str">
        <f t="shared" si="14"/>
        <v/>
      </c>
      <c r="M115" s="74" t="str">
        <f t="shared" si="15"/>
        <v/>
      </c>
    </row>
    <row r="116" spans="1:13" ht="12.75" customHeight="1" x14ac:dyDescent="0.2">
      <c r="A116" s="93" t="s">
        <v>1184</v>
      </c>
      <c r="B116" s="93" t="s">
        <v>1183</v>
      </c>
      <c r="C116" s="117">
        <v>0</v>
      </c>
      <c r="D116" s="117">
        <v>0</v>
      </c>
      <c r="E116" s="74" t="str">
        <f t="shared" si="12"/>
        <v/>
      </c>
      <c r="F116" s="94">
        <f t="shared" si="13"/>
        <v>0</v>
      </c>
      <c r="G116" s="166">
        <v>5.7607140000000001E-3</v>
      </c>
      <c r="H116" s="122">
        <v>55.2415263157895</v>
      </c>
      <c r="J116" s="146">
        <v>0</v>
      </c>
      <c r="K116" s="181">
        <v>0</v>
      </c>
      <c r="L116" s="74" t="str">
        <f t="shared" si="14"/>
        <v/>
      </c>
      <c r="M116" s="74" t="str">
        <f t="shared" si="15"/>
        <v/>
      </c>
    </row>
    <row r="117" spans="1:13" ht="12.75" customHeight="1" x14ac:dyDescent="0.2">
      <c r="A117" s="93" t="s">
        <v>1174</v>
      </c>
      <c r="B117" s="93" t="s">
        <v>1173</v>
      </c>
      <c r="C117" s="117">
        <v>0</v>
      </c>
      <c r="D117" s="117">
        <v>0</v>
      </c>
      <c r="E117" s="74" t="str">
        <f t="shared" si="12"/>
        <v/>
      </c>
      <c r="F117" s="94">
        <f t="shared" si="13"/>
        <v>0</v>
      </c>
      <c r="G117" s="166">
        <v>1.728148936</v>
      </c>
      <c r="H117" s="122">
        <v>155.76147368421101</v>
      </c>
      <c r="J117" s="146">
        <v>1.9205000000000001</v>
      </c>
      <c r="K117" s="181">
        <v>0</v>
      </c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1072</v>
      </c>
      <c r="B118" s="93" t="s">
        <v>1073</v>
      </c>
      <c r="C118" s="117">
        <v>0</v>
      </c>
      <c r="D118" s="117">
        <v>0</v>
      </c>
      <c r="E118" s="74" t="str">
        <f t="shared" si="12"/>
        <v/>
      </c>
      <c r="F118" s="94">
        <f t="shared" si="13"/>
        <v>0</v>
      </c>
      <c r="G118" s="166">
        <v>0.81949875300000008</v>
      </c>
      <c r="H118" s="122">
        <v>25.245526315789501</v>
      </c>
      <c r="J118" s="146">
        <v>0</v>
      </c>
      <c r="K118" s="181">
        <v>0</v>
      </c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1295</v>
      </c>
      <c r="B119" s="93" t="s">
        <v>1296</v>
      </c>
      <c r="C119" s="117">
        <v>0</v>
      </c>
      <c r="D119" s="117">
        <v>0</v>
      </c>
      <c r="E119" s="74" t="str">
        <f t="shared" si="12"/>
        <v/>
      </c>
      <c r="F119" s="94">
        <f t="shared" si="13"/>
        <v>0</v>
      </c>
      <c r="G119" s="166">
        <v>2.2836093000000002E-2</v>
      </c>
      <c r="H119" s="122">
        <v>125.79092307692299</v>
      </c>
      <c r="J119" s="146">
        <v>0</v>
      </c>
      <c r="K119" s="181">
        <v>0</v>
      </c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1424</v>
      </c>
      <c r="B120" s="93" t="s">
        <v>1425</v>
      </c>
      <c r="C120" s="117">
        <v>0</v>
      </c>
      <c r="D120" s="117">
        <v>0</v>
      </c>
      <c r="E120" s="74" t="str">
        <f t="shared" si="12"/>
        <v/>
      </c>
      <c r="F120" s="94">
        <f t="shared" si="13"/>
        <v>0</v>
      </c>
      <c r="G120" s="166">
        <v>0</v>
      </c>
      <c r="H120" s="122">
        <v>12.7233157894737</v>
      </c>
      <c r="J120" s="146">
        <v>0</v>
      </c>
      <c r="K120" s="181">
        <v>0</v>
      </c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1082</v>
      </c>
      <c r="B121" s="93" t="s">
        <v>1083</v>
      </c>
      <c r="C121" s="117">
        <v>0</v>
      </c>
      <c r="D121" s="117">
        <v>0</v>
      </c>
      <c r="E121" s="74" t="str">
        <f t="shared" si="12"/>
        <v/>
      </c>
      <c r="F121" s="94">
        <f t="shared" si="13"/>
        <v>0</v>
      </c>
      <c r="G121" s="166">
        <v>0.539258248</v>
      </c>
      <c r="H121" s="122">
        <v>61.777263157894701</v>
      </c>
      <c r="J121" s="146">
        <v>0</v>
      </c>
      <c r="K121" s="181">
        <v>0</v>
      </c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1234</v>
      </c>
      <c r="B122" s="93" t="s">
        <v>1235</v>
      </c>
      <c r="C122" s="117">
        <v>0</v>
      </c>
      <c r="D122" s="117">
        <v>0</v>
      </c>
      <c r="E122" s="74" t="str">
        <f t="shared" si="12"/>
        <v/>
      </c>
      <c r="F122" s="94">
        <f t="shared" si="13"/>
        <v>0</v>
      </c>
      <c r="G122" s="166">
        <v>1.3323343000000001E-2</v>
      </c>
      <c r="H122" s="122">
        <v>81.742736842105302</v>
      </c>
      <c r="J122" s="146">
        <v>0</v>
      </c>
      <c r="K122" s="181">
        <v>0</v>
      </c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2493</v>
      </c>
      <c r="B123" s="93" t="s">
        <v>2494</v>
      </c>
      <c r="C123" s="117">
        <v>0</v>
      </c>
      <c r="D123" s="117">
        <v>0</v>
      </c>
      <c r="E123" s="74" t="str">
        <f t="shared" si="12"/>
        <v/>
      </c>
      <c r="F123" s="94">
        <f t="shared" si="13"/>
        <v>0</v>
      </c>
      <c r="G123" s="166">
        <v>8.5789200000000003E-3</v>
      </c>
      <c r="H123" s="122">
        <v>139.772777777778</v>
      </c>
      <c r="J123" s="146">
        <v>0</v>
      </c>
      <c r="K123" s="181">
        <v>0</v>
      </c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1496</v>
      </c>
      <c r="B124" s="93" t="s">
        <v>1497</v>
      </c>
      <c r="C124" s="117">
        <v>0</v>
      </c>
      <c r="D124" s="117">
        <v>0</v>
      </c>
      <c r="E124" s="74" t="str">
        <f t="shared" si="12"/>
        <v/>
      </c>
      <c r="F124" s="94">
        <f t="shared" si="13"/>
        <v>0</v>
      </c>
      <c r="G124" s="166">
        <v>8.8129310000000013E-3</v>
      </c>
      <c r="H124" s="122">
        <v>160.87521052631601</v>
      </c>
      <c r="J124" s="146">
        <v>0</v>
      </c>
      <c r="K124" s="181">
        <v>0</v>
      </c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1311</v>
      </c>
      <c r="B125" s="93" t="s">
        <v>1312</v>
      </c>
      <c r="C125" s="117">
        <v>0</v>
      </c>
      <c r="D125" s="117">
        <v>0</v>
      </c>
      <c r="E125" s="74" t="str">
        <f t="shared" si="12"/>
        <v/>
      </c>
      <c r="F125" s="94">
        <f t="shared" si="13"/>
        <v>0</v>
      </c>
      <c r="G125" s="166">
        <v>0</v>
      </c>
      <c r="H125" s="122">
        <v>26.582947368420999</v>
      </c>
      <c r="J125" s="146">
        <v>0</v>
      </c>
      <c r="K125" s="181">
        <v>0</v>
      </c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2897</v>
      </c>
      <c r="B126" s="93" t="s">
        <v>2898</v>
      </c>
      <c r="C126" s="117">
        <v>0</v>
      </c>
      <c r="D126" s="117">
        <v>0</v>
      </c>
      <c r="E126" s="74" t="str">
        <f t="shared" si="12"/>
        <v/>
      </c>
      <c r="F126" s="94">
        <f t="shared" si="13"/>
        <v>0</v>
      </c>
      <c r="G126" s="166">
        <v>5.8533043630715476</v>
      </c>
      <c r="H126" s="122">
        <v>46.097411764705903</v>
      </c>
      <c r="J126" s="146">
        <v>0</v>
      </c>
      <c r="K126" s="181">
        <v>0</v>
      </c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1236</v>
      </c>
      <c r="B127" s="93" t="s">
        <v>1237</v>
      </c>
      <c r="C127" s="117">
        <v>0</v>
      </c>
      <c r="D127" s="117">
        <v>0</v>
      </c>
      <c r="E127" s="74" t="str">
        <f t="shared" si="12"/>
        <v/>
      </c>
      <c r="F127" s="94">
        <f t="shared" si="13"/>
        <v>0</v>
      </c>
      <c r="G127" s="166">
        <v>4.57968E-3</v>
      </c>
      <c r="H127" s="122">
        <v>42.9472105263158</v>
      </c>
      <c r="J127" s="146">
        <v>0</v>
      </c>
      <c r="K127" s="181">
        <v>0</v>
      </c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1162</v>
      </c>
      <c r="B128" s="93" t="s">
        <v>1161</v>
      </c>
      <c r="C128" s="117">
        <v>0</v>
      </c>
      <c r="D128" s="117">
        <v>0</v>
      </c>
      <c r="E128" s="74" t="str">
        <f t="shared" si="12"/>
        <v/>
      </c>
      <c r="F128" s="94">
        <f t="shared" si="13"/>
        <v>0</v>
      </c>
      <c r="G128" s="166">
        <v>0</v>
      </c>
      <c r="H128" s="122">
        <v>9.5419473684210505</v>
      </c>
      <c r="J128" s="146">
        <v>0</v>
      </c>
      <c r="K128" s="181">
        <v>0</v>
      </c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631</v>
      </c>
      <c r="B129" s="93" t="s">
        <v>619</v>
      </c>
      <c r="C129" s="117">
        <v>0</v>
      </c>
      <c r="D129" s="117">
        <v>0</v>
      </c>
      <c r="E129" s="74" t="str">
        <f t="shared" si="12"/>
        <v/>
      </c>
      <c r="F129" s="94">
        <f t="shared" si="13"/>
        <v>0</v>
      </c>
      <c r="G129" s="166">
        <v>0.29288968999999998</v>
      </c>
      <c r="H129" s="122">
        <v>202.26294736842101</v>
      </c>
      <c r="J129" s="146">
        <v>0</v>
      </c>
      <c r="K129" s="181">
        <v>0</v>
      </c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1168</v>
      </c>
      <c r="B130" s="93" t="s">
        <v>1167</v>
      </c>
      <c r="C130" s="117">
        <v>0</v>
      </c>
      <c r="D130" s="117">
        <v>0</v>
      </c>
      <c r="E130" s="74" t="str">
        <f t="shared" si="12"/>
        <v/>
      </c>
      <c r="F130" s="94">
        <f t="shared" si="13"/>
        <v>0</v>
      </c>
      <c r="G130" s="166">
        <v>0.14613648499999998</v>
      </c>
      <c r="H130" s="122">
        <v>19.5869473684211</v>
      </c>
      <c r="J130" s="146">
        <v>0</v>
      </c>
      <c r="K130" s="181">
        <v>0</v>
      </c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1080</v>
      </c>
      <c r="B131" s="93" t="s">
        <v>1081</v>
      </c>
      <c r="C131" s="117">
        <v>0</v>
      </c>
      <c r="D131" s="117">
        <v>0</v>
      </c>
      <c r="E131" s="74" t="str">
        <f t="shared" si="12"/>
        <v/>
      </c>
      <c r="F131" s="94">
        <f t="shared" si="13"/>
        <v>0</v>
      </c>
      <c r="G131" s="166">
        <v>0.247666735</v>
      </c>
      <c r="H131" s="122">
        <v>31.973631578947401</v>
      </c>
      <c r="J131" s="146">
        <v>0</v>
      </c>
      <c r="K131" s="181">
        <v>0</v>
      </c>
      <c r="L131" s="74" t="str">
        <f t="shared" si="14"/>
        <v/>
      </c>
      <c r="M131" s="74" t="str">
        <f t="shared" si="15"/>
        <v/>
      </c>
    </row>
    <row r="132" spans="1:13" ht="12.75" customHeight="1" x14ac:dyDescent="0.2">
      <c r="A132" s="93" t="s">
        <v>1232</v>
      </c>
      <c r="B132" s="93" t="s">
        <v>1233</v>
      </c>
      <c r="C132" s="117">
        <v>0</v>
      </c>
      <c r="D132" s="117">
        <v>0</v>
      </c>
      <c r="E132" s="74" t="str">
        <f t="shared" si="12"/>
        <v/>
      </c>
      <c r="F132" s="94">
        <f t="shared" si="13"/>
        <v>0</v>
      </c>
      <c r="G132" s="166">
        <v>3.2240490000000001E-3</v>
      </c>
      <c r="H132" s="122">
        <v>43.974105263157902</v>
      </c>
      <c r="J132" s="146">
        <v>0</v>
      </c>
      <c r="K132" s="181">
        <v>0</v>
      </c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1498</v>
      </c>
      <c r="B133" s="93" t="s">
        <v>1499</v>
      </c>
      <c r="C133" s="117">
        <v>0</v>
      </c>
      <c r="D133" s="117">
        <v>0</v>
      </c>
      <c r="E133" s="74" t="str">
        <f t="shared" si="12"/>
        <v/>
      </c>
      <c r="F133" s="94">
        <f t="shared" si="13"/>
        <v>0</v>
      </c>
      <c r="G133" s="166">
        <v>0</v>
      </c>
      <c r="H133" s="122">
        <v>121.593578947368</v>
      </c>
      <c r="J133" s="146">
        <v>0</v>
      </c>
      <c r="K133" s="181">
        <v>0</v>
      </c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1158</v>
      </c>
      <c r="B134" s="93" t="s">
        <v>1157</v>
      </c>
      <c r="C134" s="117">
        <v>0</v>
      </c>
      <c r="D134" s="117">
        <v>0</v>
      </c>
      <c r="E134" s="74" t="str">
        <f t="shared" si="12"/>
        <v/>
      </c>
      <c r="F134" s="94">
        <f t="shared" si="13"/>
        <v>0</v>
      </c>
      <c r="G134" s="166">
        <v>0</v>
      </c>
      <c r="H134" s="122">
        <v>12.1571578947368</v>
      </c>
      <c r="J134" s="146">
        <v>0</v>
      </c>
      <c r="K134" s="181">
        <v>0</v>
      </c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1309</v>
      </c>
      <c r="B135" s="93" t="s">
        <v>1310</v>
      </c>
      <c r="C135" s="117">
        <v>0</v>
      </c>
      <c r="D135" s="117">
        <v>0</v>
      </c>
      <c r="E135" s="74" t="str">
        <f t="shared" ref="E135:E158" si="16">IF(ISERROR(C135/D135-1),"",IF((C135/D135-1)&gt;10000%,"",C135/D135-1))</f>
        <v/>
      </c>
      <c r="F135" s="94">
        <f t="shared" ref="F135:F158" si="17">C135/$C$159</f>
        <v>0</v>
      </c>
      <c r="G135" s="166">
        <v>0</v>
      </c>
      <c r="H135" s="122">
        <v>19.534789473684199</v>
      </c>
      <c r="J135" s="146">
        <v>0</v>
      </c>
      <c r="K135" s="181">
        <v>0</v>
      </c>
      <c r="L135" s="74" t="str">
        <f t="shared" ref="L135:L158" si="18">IF(ISERROR(J135/K135-1),"",IF((J135/K135-1)&gt;10000%,"",J135/K135-1))</f>
        <v/>
      </c>
      <c r="M135" s="74" t="str">
        <f t="shared" ref="M135:M158" si="19">IF(ISERROR(J135/C135),"",IF(J135/C135&gt;10000%,"",J135/C135))</f>
        <v/>
      </c>
    </row>
    <row r="136" spans="1:13" ht="12.75" customHeight="1" x14ac:dyDescent="0.2">
      <c r="A136" s="93" t="s">
        <v>1319</v>
      </c>
      <c r="B136" s="93" t="s">
        <v>1320</v>
      </c>
      <c r="C136" s="117">
        <v>0</v>
      </c>
      <c r="D136" s="117">
        <v>0</v>
      </c>
      <c r="E136" s="74" t="str">
        <f t="shared" si="16"/>
        <v/>
      </c>
      <c r="F136" s="94">
        <f t="shared" si="17"/>
        <v>0</v>
      </c>
      <c r="G136" s="166">
        <v>1.7868781E-2</v>
      </c>
      <c r="H136" s="122">
        <v>38.746526315789502</v>
      </c>
      <c r="J136" s="146">
        <v>0</v>
      </c>
      <c r="K136" s="181">
        <v>0</v>
      </c>
      <c r="L136" s="74" t="str">
        <f t="shared" si="18"/>
        <v/>
      </c>
      <c r="M136" s="74" t="str">
        <f t="shared" si="19"/>
        <v/>
      </c>
    </row>
    <row r="137" spans="1:13" ht="12.75" customHeight="1" x14ac:dyDescent="0.2">
      <c r="A137" s="93" t="s">
        <v>1164</v>
      </c>
      <c r="B137" s="93" t="s">
        <v>1163</v>
      </c>
      <c r="C137" s="117">
        <v>0</v>
      </c>
      <c r="D137" s="117">
        <v>0</v>
      </c>
      <c r="E137" s="74" t="str">
        <f t="shared" si="16"/>
        <v/>
      </c>
      <c r="F137" s="94">
        <f t="shared" si="17"/>
        <v>0</v>
      </c>
      <c r="G137" s="166">
        <v>0</v>
      </c>
      <c r="H137" s="122">
        <v>17.180315789473699</v>
      </c>
      <c r="J137" s="146">
        <v>0</v>
      </c>
      <c r="K137" s="181">
        <v>0</v>
      </c>
      <c r="L137" s="74" t="str">
        <f t="shared" si="18"/>
        <v/>
      </c>
      <c r="M137" s="74" t="str">
        <f t="shared" si="19"/>
        <v/>
      </c>
    </row>
    <row r="138" spans="1:13" ht="12.75" customHeight="1" x14ac:dyDescent="0.2">
      <c r="A138" s="93" t="s">
        <v>1076</v>
      </c>
      <c r="B138" s="93" t="s">
        <v>1077</v>
      </c>
      <c r="C138" s="117">
        <v>0</v>
      </c>
      <c r="D138" s="117">
        <v>0</v>
      </c>
      <c r="E138" s="74" t="str">
        <f t="shared" si="16"/>
        <v/>
      </c>
      <c r="F138" s="94">
        <f t="shared" si="17"/>
        <v>0</v>
      </c>
      <c r="G138" s="166">
        <v>0</v>
      </c>
      <c r="H138" s="122">
        <v>34.217315789473702</v>
      </c>
      <c r="J138" s="146">
        <v>0</v>
      </c>
      <c r="K138" s="181">
        <v>0</v>
      </c>
      <c r="L138" s="74" t="str">
        <f t="shared" si="18"/>
        <v/>
      </c>
      <c r="M138" s="74" t="str">
        <f t="shared" si="19"/>
        <v/>
      </c>
    </row>
    <row r="139" spans="1:13" ht="12.75" customHeight="1" x14ac:dyDescent="0.2">
      <c r="A139" s="93" t="s">
        <v>1242</v>
      </c>
      <c r="B139" s="93" t="s">
        <v>1243</v>
      </c>
      <c r="C139" s="117">
        <v>0</v>
      </c>
      <c r="D139" s="117">
        <v>0</v>
      </c>
      <c r="E139" s="74" t="str">
        <f t="shared" si="16"/>
        <v/>
      </c>
      <c r="F139" s="94">
        <f t="shared" si="17"/>
        <v>0</v>
      </c>
      <c r="G139" s="166">
        <v>1.6708720000000001E-3</v>
      </c>
      <c r="H139" s="122">
        <v>81.975947368421004</v>
      </c>
      <c r="J139" s="146">
        <v>0</v>
      </c>
      <c r="K139" s="181">
        <v>0</v>
      </c>
      <c r="L139" s="74" t="str">
        <f t="shared" si="18"/>
        <v/>
      </c>
      <c r="M139" s="74" t="str">
        <f t="shared" si="19"/>
        <v/>
      </c>
    </row>
    <row r="140" spans="1:13" ht="12.75" customHeight="1" x14ac:dyDescent="0.2">
      <c r="A140" s="93" t="s">
        <v>1178</v>
      </c>
      <c r="B140" s="93" t="s">
        <v>1177</v>
      </c>
      <c r="C140" s="117">
        <v>0</v>
      </c>
      <c r="D140" s="117">
        <v>0</v>
      </c>
      <c r="E140" s="74" t="str">
        <f t="shared" si="16"/>
        <v/>
      </c>
      <c r="F140" s="94">
        <f t="shared" si="17"/>
        <v>0</v>
      </c>
      <c r="G140" s="166">
        <v>3.6980291999999998E-2</v>
      </c>
      <c r="H140" s="122">
        <v>13.9857894736842</v>
      </c>
      <c r="J140" s="146">
        <v>0</v>
      </c>
      <c r="K140" s="181">
        <v>0</v>
      </c>
      <c r="L140" s="74" t="str">
        <f t="shared" si="18"/>
        <v/>
      </c>
      <c r="M140" s="74" t="str">
        <f t="shared" si="19"/>
        <v/>
      </c>
    </row>
    <row r="141" spans="1:13" ht="12.75" customHeight="1" x14ac:dyDescent="0.2">
      <c r="A141" s="93" t="s">
        <v>1154</v>
      </c>
      <c r="B141" s="93" t="s">
        <v>1153</v>
      </c>
      <c r="C141" s="117">
        <v>0</v>
      </c>
      <c r="D141" s="117">
        <v>0</v>
      </c>
      <c r="E141" s="74" t="str">
        <f t="shared" si="16"/>
        <v/>
      </c>
      <c r="F141" s="94">
        <f t="shared" si="17"/>
        <v>0</v>
      </c>
      <c r="G141" s="166">
        <v>0</v>
      </c>
      <c r="H141" s="122">
        <v>9.9354210526315807</v>
      </c>
      <c r="J141" s="146">
        <v>0</v>
      </c>
      <c r="K141" s="181">
        <v>0</v>
      </c>
      <c r="L141" s="74" t="str">
        <f t="shared" si="18"/>
        <v/>
      </c>
      <c r="M141" s="74" t="str">
        <f t="shared" si="19"/>
        <v/>
      </c>
    </row>
    <row r="142" spans="1:13" ht="12.75" customHeight="1" x14ac:dyDescent="0.2">
      <c r="A142" s="93" t="s">
        <v>1444</v>
      </c>
      <c r="B142" s="93" t="s">
        <v>1445</v>
      </c>
      <c r="C142" s="117">
        <v>0</v>
      </c>
      <c r="D142" s="117">
        <v>0</v>
      </c>
      <c r="E142" s="74" t="str">
        <f t="shared" si="16"/>
        <v/>
      </c>
      <c r="F142" s="94">
        <f t="shared" si="17"/>
        <v>0</v>
      </c>
      <c r="G142" s="166">
        <v>0</v>
      </c>
      <c r="H142" s="122">
        <v>135.772631578947</v>
      </c>
      <c r="J142" s="146">
        <v>0</v>
      </c>
      <c r="K142" s="181">
        <v>0</v>
      </c>
      <c r="L142" s="74" t="str">
        <f t="shared" si="18"/>
        <v/>
      </c>
      <c r="M142" s="74" t="str">
        <f t="shared" si="19"/>
        <v/>
      </c>
    </row>
    <row r="143" spans="1:13" ht="12.75" customHeight="1" x14ac:dyDescent="0.2">
      <c r="A143" s="93" t="s">
        <v>1486</v>
      </c>
      <c r="B143" s="93" t="s">
        <v>1487</v>
      </c>
      <c r="C143" s="117">
        <v>0</v>
      </c>
      <c r="D143" s="117">
        <v>0</v>
      </c>
      <c r="E143" s="74" t="str">
        <f t="shared" si="16"/>
        <v/>
      </c>
      <c r="F143" s="94">
        <f t="shared" si="17"/>
        <v>0</v>
      </c>
      <c r="G143" s="166">
        <v>0.99405208</v>
      </c>
      <c r="H143" s="122">
        <v>62.696578947368401</v>
      </c>
      <c r="J143" s="146">
        <v>0.51485599000000004</v>
      </c>
      <c r="K143" s="181">
        <v>0</v>
      </c>
      <c r="L143" s="74" t="str">
        <f t="shared" si="18"/>
        <v/>
      </c>
      <c r="M143" s="74" t="str">
        <f t="shared" si="19"/>
        <v/>
      </c>
    </row>
    <row r="144" spans="1:13" ht="12.75" customHeight="1" x14ac:dyDescent="0.2">
      <c r="A144" s="93" t="s">
        <v>1506</v>
      </c>
      <c r="B144" s="93" t="s">
        <v>1507</v>
      </c>
      <c r="C144" s="117">
        <v>0</v>
      </c>
      <c r="D144" s="117">
        <v>0</v>
      </c>
      <c r="E144" s="74" t="str">
        <f t="shared" si="16"/>
        <v/>
      </c>
      <c r="F144" s="94">
        <f t="shared" si="17"/>
        <v>0</v>
      </c>
      <c r="G144" s="166">
        <v>0</v>
      </c>
      <c r="H144" s="122">
        <v>121.232611111111</v>
      </c>
      <c r="J144" s="146">
        <v>0</v>
      </c>
      <c r="K144" s="181">
        <v>0</v>
      </c>
      <c r="L144" s="74" t="str">
        <f t="shared" si="18"/>
        <v/>
      </c>
      <c r="M144" s="74" t="str">
        <f t="shared" si="19"/>
        <v/>
      </c>
    </row>
    <row r="145" spans="1:14" ht="12.75" customHeight="1" x14ac:dyDescent="0.2">
      <c r="A145" s="93" t="s">
        <v>1196</v>
      </c>
      <c r="B145" s="93" t="s">
        <v>1195</v>
      </c>
      <c r="C145" s="117">
        <v>0</v>
      </c>
      <c r="D145" s="117">
        <v>0</v>
      </c>
      <c r="E145" s="74" t="str">
        <f t="shared" si="16"/>
        <v/>
      </c>
      <c r="F145" s="94">
        <f t="shared" si="17"/>
        <v>0</v>
      </c>
      <c r="G145" s="166">
        <v>0</v>
      </c>
      <c r="H145" s="122">
        <v>54.473999999999997</v>
      </c>
      <c r="J145" s="146">
        <v>0</v>
      </c>
      <c r="K145" s="181">
        <v>0</v>
      </c>
      <c r="L145" s="74" t="str">
        <f t="shared" si="18"/>
        <v/>
      </c>
      <c r="M145" s="74" t="str">
        <f t="shared" si="19"/>
        <v/>
      </c>
    </row>
    <row r="146" spans="1:14" ht="12.75" customHeight="1" x14ac:dyDescent="0.2">
      <c r="A146" s="93" t="s">
        <v>1084</v>
      </c>
      <c r="B146" s="93" t="s">
        <v>1085</v>
      </c>
      <c r="C146" s="117">
        <v>0</v>
      </c>
      <c r="D146" s="117">
        <v>0</v>
      </c>
      <c r="E146" s="74" t="str">
        <f t="shared" si="16"/>
        <v/>
      </c>
      <c r="F146" s="94">
        <f t="shared" si="17"/>
        <v>0</v>
      </c>
      <c r="G146" s="166">
        <v>7.5000232E-2</v>
      </c>
      <c r="H146" s="122">
        <v>78.091894736842093</v>
      </c>
      <c r="J146" s="146">
        <v>0</v>
      </c>
      <c r="K146" s="181">
        <v>0</v>
      </c>
      <c r="L146" s="74" t="str">
        <f t="shared" si="18"/>
        <v/>
      </c>
      <c r="M146" s="74" t="str">
        <f t="shared" si="19"/>
        <v/>
      </c>
    </row>
    <row r="147" spans="1:14" ht="12.75" customHeight="1" x14ac:dyDescent="0.2">
      <c r="A147" s="93" t="s">
        <v>1090</v>
      </c>
      <c r="B147" s="93" t="s">
        <v>1091</v>
      </c>
      <c r="C147" s="117">
        <v>0</v>
      </c>
      <c r="D147" s="117">
        <v>0</v>
      </c>
      <c r="E147" s="74" t="str">
        <f t="shared" si="16"/>
        <v/>
      </c>
      <c r="F147" s="94">
        <f t="shared" si="17"/>
        <v>0</v>
      </c>
      <c r="G147" s="166">
        <v>0</v>
      </c>
      <c r="H147" s="122">
        <v>85.517736842105293</v>
      </c>
      <c r="J147" s="146">
        <v>0</v>
      </c>
      <c r="K147" s="181">
        <v>0</v>
      </c>
      <c r="L147" s="74" t="str">
        <f t="shared" si="18"/>
        <v/>
      </c>
      <c r="M147" s="74" t="str">
        <f t="shared" si="19"/>
        <v/>
      </c>
    </row>
    <row r="148" spans="1:14" ht="12.75" customHeight="1" x14ac:dyDescent="0.2">
      <c r="A148" s="93" t="s">
        <v>1166</v>
      </c>
      <c r="B148" s="93" t="s">
        <v>1165</v>
      </c>
      <c r="C148" s="117">
        <v>0</v>
      </c>
      <c r="D148" s="117">
        <v>0</v>
      </c>
      <c r="E148" s="74" t="str">
        <f t="shared" si="16"/>
        <v/>
      </c>
      <c r="F148" s="94">
        <f t="shared" si="17"/>
        <v>0</v>
      </c>
      <c r="G148" s="166">
        <v>0</v>
      </c>
      <c r="H148" s="122">
        <v>11.1843684210526</v>
      </c>
      <c r="J148" s="146">
        <v>0</v>
      </c>
      <c r="K148" s="181">
        <v>0</v>
      </c>
      <c r="L148" s="74" t="str">
        <f t="shared" si="18"/>
        <v/>
      </c>
      <c r="M148" s="74" t="str">
        <f t="shared" si="19"/>
        <v/>
      </c>
    </row>
    <row r="149" spans="1:14" ht="12.75" customHeight="1" x14ac:dyDescent="0.2">
      <c r="A149" s="93" t="s">
        <v>1238</v>
      </c>
      <c r="B149" s="93" t="s">
        <v>1239</v>
      </c>
      <c r="C149" s="117">
        <v>0</v>
      </c>
      <c r="D149" s="117">
        <v>0</v>
      </c>
      <c r="E149" s="74" t="str">
        <f t="shared" si="16"/>
        <v/>
      </c>
      <c r="F149" s="94">
        <f t="shared" si="17"/>
        <v>0</v>
      </c>
      <c r="G149" s="166">
        <v>0</v>
      </c>
      <c r="H149" s="122">
        <v>82.483263157894697</v>
      </c>
      <c r="J149" s="146">
        <v>0</v>
      </c>
      <c r="K149" s="181">
        <v>0</v>
      </c>
      <c r="L149" s="74" t="str">
        <f t="shared" si="18"/>
        <v/>
      </c>
      <c r="M149" s="74" t="str">
        <f t="shared" si="19"/>
        <v/>
      </c>
    </row>
    <row r="150" spans="1:14" ht="12.75" customHeight="1" x14ac:dyDescent="0.2">
      <c r="A150" s="93" t="s">
        <v>1240</v>
      </c>
      <c r="B150" s="93" t="s">
        <v>1241</v>
      </c>
      <c r="C150" s="117">
        <v>0</v>
      </c>
      <c r="D150" s="117">
        <v>0</v>
      </c>
      <c r="E150" s="74" t="str">
        <f t="shared" si="16"/>
        <v/>
      </c>
      <c r="F150" s="94">
        <f t="shared" si="17"/>
        <v>0</v>
      </c>
      <c r="G150" s="166">
        <v>0</v>
      </c>
      <c r="H150" s="122">
        <v>43.307842105263198</v>
      </c>
      <c r="J150" s="146">
        <v>0</v>
      </c>
      <c r="K150" s="181">
        <v>1.1214</v>
      </c>
      <c r="L150" s="74">
        <f t="shared" si="18"/>
        <v>-1</v>
      </c>
      <c r="M150" s="74" t="str">
        <f t="shared" si="19"/>
        <v/>
      </c>
    </row>
    <row r="151" spans="1:14" ht="12.75" customHeight="1" x14ac:dyDescent="0.2">
      <c r="A151" s="93" t="s">
        <v>1244</v>
      </c>
      <c r="B151" s="93" t="s">
        <v>1245</v>
      </c>
      <c r="C151" s="117">
        <v>0</v>
      </c>
      <c r="D151" s="117">
        <v>0</v>
      </c>
      <c r="E151" s="74" t="str">
        <f t="shared" si="16"/>
        <v/>
      </c>
      <c r="F151" s="94">
        <f t="shared" si="17"/>
        <v>0</v>
      </c>
      <c r="G151" s="166">
        <v>0</v>
      </c>
      <c r="H151" s="122">
        <v>43.442736842105298</v>
      </c>
      <c r="J151" s="146">
        <v>0</v>
      </c>
      <c r="K151" s="181">
        <v>0</v>
      </c>
      <c r="L151" s="74" t="str">
        <f t="shared" si="18"/>
        <v/>
      </c>
      <c r="M151" s="74" t="str">
        <f t="shared" si="19"/>
        <v/>
      </c>
    </row>
    <row r="152" spans="1:14" ht="12.75" customHeight="1" x14ac:dyDescent="0.2">
      <c r="A152" s="93" t="s">
        <v>1313</v>
      </c>
      <c r="B152" s="93" t="s">
        <v>1314</v>
      </c>
      <c r="C152" s="117">
        <v>0</v>
      </c>
      <c r="D152" s="117">
        <v>0</v>
      </c>
      <c r="E152" s="74" t="str">
        <f t="shared" si="16"/>
        <v/>
      </c>
      <c r="F152" s="94">
        <f t="shared" si="17"/>
        <v>0</v>
      </c>
      <c r="G152" s="166">
        <v>0</v>
      </c>
      <c r="H152" s="122">
        <v>35.733894736842103</v>
      </c>
      <c r="J152" s="146">
        <v>0</v>
      </c>
      <c r="K152" s="181">
        <v>0</v>
      </c>
      <c r="L152" s="74" t="str">
        <f t="shared" si="18"/>
        <v/>
      </c>
      <c r="M152" s="74" t="str">
        <f t="shared" si="19"/>
        <v/>
      </c>
    </row>
    <row r="153" spans="1:14" ht="12.75" customHeight="1" x14ac:dyDescent="0.2">
      <c r="A153" s="93" t="s">
        <v>1315</v>
      </c>
      <c r="B153" s="93" t="s">
        <v>1316</v>
      </c>
      <c r="C153" s="117">
        <v>0</v>
      </c>
      <c r="D153" s="117">
        <v>0</v>
      </c>
      <c r="E153" s="74" t="str">
        <f t="shared" si="16"/>
        <v/>
      </c>
      <c r="F153" s="94">
        <f t="shared" si="17"/>
        <v>0</v>
      </c>
      <c r="G153" s="166">
        <v>0</v>
      </c>
      <c r="H153" s="122">
        <v>17.613684210526301</v>
      </c>
      <c r="J153" s="146">
        <v>0</v>
      </c>
      <c r="K153" s="181">
        <v>0</v>
      </c>
      <c r="L153" s="74" t="str">
        <f t="shared" si="18"/>
        <v/>
      </c>
      <c r="M153" s="74" t="str">
        <f t="shared" si="19"/>
        <v/>
      </c>
    </row>
    <row r="154" spans="1:14" ht="12.75" customHeight="1" x14ac:dyDescent="0.2">
      <c r="A154" s="93" t="s">
        <v>1317</v>
      </c>
      <c r="B154" s="93" t="s">
        <v>1318</v>
      </c>
      <c r="C154" s="117">
        <v>0</v>
      </c>
      <c r="D154" s="117">
        <v>0</v>
      </c>
      <c r="E154" s="74" t="str">
        <f t="shared" si="16"/>
        <v/>
      </c>
      <c r="F154" s="94">
        <f t="shared" si="17"/>
        <v>0</v>
      </c>
      <c r="G154" s="166">
        <v>0</v>
      </c>
      <c r="H154" s="122">
        <v>26.312421052631599</v>
      </c>
      <c r="J154" s="146">
        <v>0</v>
      </c>
      <c r="K154" s="181">
        <v>0</v>
      </c>
      <c r="L154" s="74" t="str">
        <f t="shared" si="18"/>
        <v/>
      </c>
      <c r="M154" s="74" t="str">
        <f t="shared" si="19"/>
        <v/>
      </c>
    </row>
    <row r="155" spans="1:14" ht="12.75" customHeight="1" x14ac:dyDescent="0.2">
      <c r="A155" s="93" t="s">
        <v>1293</v>
      </c>
      <c r="B155" s="93" t="s">
        <v>1294</v>
      </c>
      <c r="C155" s="117">
        <v>0</v>
      </c>
      <c r="D155" s="117">
        <v>0</v>
      </c>
      <c r="E155" s="74" t="str">
        <f t="shared" si="16"/>
        <v/>
      </c>
      <c r="F155" s="94">
        <f t="shared" si="17"/>
        <v>0</v>
      </c>
      <c r="G155" s="166">
        <v>5.8731030000000002E-3</v>
      </c>
      <c r="H155" s="122">
        <v>96.532928571428599</v>
      </c>
      <c r="J155" s="146">
        <v>0</v>
      </c>
      <c r="K155" s="181">
        <v>0</v>
      </c>
      <c r="L155" s="74" t="str">
        <f t="shared" si="18"/>
        <v/>
      </c>
      <c r="M155" s="74" t="str">
        <f t="shared" si="19"/>
        <v/>
      </c>
    </row>
    <row r="156" spans="1:14" ht="12.75" customHeight="1" x14ac:dyDescent="0.2">
      <c r="A156" s="93" t="s">
        <v>2491</v>
      </c>
      <c r="B156" s="93" t="s">
        <v>2492</v>
      </c>
      <c r="C156" s="117">
        <v>0</v>
      </c>
      <c r="D156" s="117">
        <v>0</v>
      </c>
      <c r="E156" s="74" t="str">
        <f t="shared" si="16"/>
        <v/>
      </c>
      <c r="F156" s="94">
        <f t="shared" si="17"/>
        <v>0</v>
      </c>
      <c r="G156" s="166">
        <v>7.5264399999999997E-3</v>
      </c>
      <c r="H156" s="122">
        <v>96.738611111111098</v>
      </c>
      <c r="J156" s="146">
        <v>0</v>
      </c>
      <c r="K156" s="181">
        <v>0</v>
      </c>
      <c r="L156" s="74" t="str">
        <f t="shared" si="18"/>
        <v/>
      </c>
      <c r="M156" s="74" t="str">
        <f t="shared" si="19"/>
        <v/>
      </c>
    </row>
    <row r="157" spans="1:14" ht="12.75" customHeight="1" x14ac:dyDescent="0.2">
      <c r="A157" s="93" t="s">
        <v>2899</v>
      </c>
      <c r="B157" s="93" t="s">
        <v>2900</v>
      </c>
      <c r="C157" s="117">
        <v>0</v>
      </c>
      <c r="D157" s="117">
        <v>0</v>
      </c>
      <c r="E157" s="74" t="str">
        <f t="shared" si="16"/>
        <v/>
      </c>
      <c r="F157" s="94">
        <f t="shared" si="17"/>
        <v>0</v>
      </c>
      <c r="G157" s="166">
        <v>1.936034268811091</v>
      </c>
      <c r="H157" s="122">
        <v>63.413473684210501</v>
      </c>
      <c r="J157" s="146">
        <v>0</v>
      </c>
      <c r="K157" s="181">
        <v>0</v>
      </c>
      <c r="L157" s="74" t="str">
        <f t="shared" si="18"/>
        <v/>
      </c>
      <c r="M157" s="74" t="str">
        <f t="shared" si="19"/>
        <v/>
      </c>
    </row>
    <row r="158" spans="1:14" ht="12.75" customHeight="1" x14ac:dyDescent="0.2">
      <c r="A158" s="93" t="s">
        <v>2901</v>
      </c>
      <c r="B158" s="93" t="s">
        <v>2902</v>
      </c>
      <c r="C158" s="117">
        <v>0</v>
      </c>
      <c r="D158" s="117">
        <v>0</v>
      </c>
      <c r="E158" s="74" t="str">
        <f t="shared" si="16"/>
        <v/>
      </c>
      <c r="F158" s="94">
        <f t="shared" si="17"/>
        <v>0</v>
      </c>
      <c r="G158" s="166">
        <v>1.3257499239997188</v>
      </c>
      <c r="H158" s="122">
        <v>64.320105263157899</v>
      </c>
      <c r="J158" s="164">
        <v>0</v>
      </c>
      <c r="K158" s="182">
        <v>0</v>
      </c>
      <c r="L158" s="74" t="str">
        <f t="shared" si="18"/>
        <v/>
      </c>
      <c r="M158" s="74" t="str">
        <f t="shared" si="19"/>
        <v/>
      </c>
    </row>
    <row r="159" spans="1:14" ht="12.75" customHeight="1" x14ac:dyDescent="0.2">
      <c r="A159" s="95"/>
      <c r="B159" s="145">
        <f>COUNTA(B7:B158)</f>
        <v>152</v>
      </c>
      <c r="C159" s="63">
        <f>SUM(C7:C158)</f>
        <v>47.836887235999995</v>
      </c>
      <c r="D159" s="63">
        <f>SUM(D7:D158)</f>
        <v>49.441405952999972</v>
      </c>
      <c r="E159" s="72">
        <f>IF(ISERROR(C159/D159-1),"",((C159/D159-1)))</f>
        <v>-3.2452934662199229E-2</v>
      </c>
      <c r="F159" s="96">
        <f>SUM(F7:F158)</f>
        <v>0.99999999999999989</v>
      </c>
      <c r="G159" s="167">
        <f>SUM(G7:G158)</f>
        <v>219.04157375225424</v>
      </c>
      <c r="H159" s="110"/>
      <c r="J159" s="82">
        <f>SUM(J7:J158)</f>
        <v>28.76929732</v>
      </c>
      <c r="K159" s="63">
        <f>SUM(K7:K158)</f>
        <v>5.4286130000000004</v>
      </c>
      <c r="L159" s="72">
        <f>IF(ISERROR(J159/K159-1),"",((J159/K159-1)))</f>
        <v>4.2995668175277917</v>
      </c>
      <c r="M159" s="51">
        <f>IF(ISERROR(J159/C159),"",(J159/C159))</f>
        <v>0.60140404157295291</v>
      </c>
      <c r="N159" s="176"/>
    </row>
    <row r="160" spans="1:14" ht="12.75" customHeight="1" x14ac:dyDescent="0.2">
      <c r="B160" s="97"/>
      <c r="C160" s="85"/>
      <c r="D160" s="85"/>
      <c r="E160" s="86"/>
      <c r="F160" s="98"/>
    </row>
    <row r="161" spans="1:8" ht="12.75" customHeight="1" x14ac:dyDescent="0.2">
      <c r="A161" s="54" t="s">
        <v>279</v>
      </c>
      <c r="B161" s="97"/>
      <c r="C161" s="85"/>
      <c r="D161" s="85"/>
      <c r="E161" s="86"/>
      <c r="F161" s="97"/>
      <c r="G161" s="168"/>
    </row>
    <row r="162" spans="1:8" ht="12.75" customHeight="1" x14ac:dyDescent="0.2">
      <c r="A162" s="67" t="s">
        <v>1982</v>
      </c>
      <c r="B162" s="97"/>
      <c r="C162" s="85"/>
      <c r="D162" s="85"/>
      <c r="E162" s="86"/>
      <c r="F162" s="97"/>
    </row>
    <row r="163" spans="1:8" ht="12.75" customHeight="1" x14ac:dyDescent="0.2">
      <c r="A163" s="88"/>
      <c r="B163" s="97"/>
      <c r="C163" s="85"/>
      <c r="D163" s="85"/>
      <c r="E163" s="86"/>
      <c r="F163" s="97"/>
      <c r="H163" s="139"/>
    </row>
    <row r="164" spans="1:8" x14ac:dyDescent="0.2">
      <c r="A164" s="99" t="s">
        <v>63</v>
      </c>
    </row>
  </sheetData>
  <autoFilter ref="A6:M159"/>
  <sortState ref="A7:M158">
    <sortCondition descending="1" ref="C7:C158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8"/>
  <sheetViews>
    <sheetView showGridLines="0" workbookViewId="0">
      <selection activeCell="B2" sqref="B2"/>
    </sheetView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2" t="s">
        <v>280</v>
      </c>
      <c r="B1" s="19"/>
      <c r="C1" s="19"/>
      <c r="D1" s="19"/>
    </row>
    <row r="2" spans="1:4" ht="15" x14ac:dyDescent="0.2">
      <c r="A2" s="20" t="s">
        <v>3285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370</v>
      </c>
      <c r="B5" s="22" t="s">
        <v>98</v>
      </c>
      <c r="C5" s="22" t="s">
        <v>2187</v>
      </c>
      <c r="D5" s="22" t="s">
        <v>737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2990</v>
      </c>
      <c r="B7" s="27" t="s">
        <v>313</v>
      </c>
      <c r="C7" s="27" t="s">
        <v>870</v>
      </c>
      <c r="D7" s="27" t="s">
        <v>257</v>
      </c>
    </row>
    <row r="8" spans="1:4" x14ac:dyDescent="0.2">
      <c r="A8" s="27"/>
      <c r="B8" s="27"/>
      <c r="C8" s="27"/>
      <c r="D8" s="27" t="s">
        <v>738</v>
      </c>
    </row>
    <row r="9" spans="1:4" x14ac:dyDescent="0.2">
      <c r="A9" s="27" t="s">
        <v>2991</v>
      </c>
      <c r="B9" s="27" t="s">
        <v>190</v>
      </c>
      <c r="C9" s="27" t="s">
        <v>870</v>
      </c>
      <c r="D9" s="27" t="s">
        <v>738</v>
      </c>
    </row>
    <row r="10" spans="1:4" x14ac:dyDescent="0.2">
      <c r="A10" s="27"/>
      <c r="B10" s="27"/>
      <c r="C10" s="27"/>
      <c r="D10" s="27" t="s">
        <v>253</v>
      </c>
    </row>
    <row r="11" spans="1:4" x14ac:dyDescent="0.2">
      <c r="A11" s="27" t="s">
        <v>2365</v>
      </c>
      <c r="B11" s="27" t="s">
        <v>944</v>
      </c>
      <c r="C11" s="27" t="s">
        <v>870</v>
      </c>
      <c r="D11" s="27" t="s">
        <v>258</v>
      </c>
    </row>
    <row r="12" spans="1:4" x14ac:dyDescent="0.2">
      <c r="A12" s="27" t="s">
        <v>2992</v>
      </c>
      <c r="B12" s="27" t="s">
        <v>961</v>
      </c>
      <c r="C12" s="27" t="s">
        <v>870</v>
      </c>
      <c r="D12" s="27" t="s">
        <v>738</v>
      </c>
    </row>
    <row r="13" spans="1:4" x14ac:dyDescent="0.2">
      <c r="A13" s="27"/>
      <c r="B13" s="27"/>
      <c r="C13" s="27"/>
      <c r="D13" s="27" t="s">
        <v>253</v>
      </c>
    </row>
    <row r="14" spans="1:4" x14ac:dyDescent="0.2">
      <c r="A14" s="27" t="s">
        <v>2993</v>
      </c>
      <c r="B14" s="27" t="s">
        <v>960</v>
      </c>
      <c r="C14" s="27" t="s">
        <v>870</v>
      </c>
      <c r="D14" s="27" t="s">
        <v>738</v>
      </c>
    </row>
    <row r="15" spans="1:4" x14ac:dyDescent="0.2">
      <c r="A15" s="27"/>
      <c r="B15" s="27"/>
      <c r="C15" s="27"/>
      <c r="D15" s="27" t="s">
        <v>253</v>
      </c>
    </row>
    <row r="16" spans="1:4" x14ac:dyDescent="0.2">
      <c r="A16" s="27" t="s">
        <v>2994</v>
      </c>
      <c r="B16" s="27" t="s">
        <v>182</v>
      </c>
      <c r="C16" s="27" t="s">
        <v>870</v>
      </c>
      <c r="D16" s="27" t="s">
        <v>738</v>
      </c>
    </row>
    <row r="17" spans="1:4" x14ac:dyDescent="0.2">
      <c r="A17" s="27"/>
      <c r="B17" s="27"/>
      <c r="C17" s="27"/>
      <c r="D17" s="27" t="s">
        <v>253</v>
      </c>
    </row>
    <row r="18" spans="1:4" x14ac:dyDescent="0.2">
      <c r="A18" s="27" t="s">
        <v>2995</v>
      </c>
      <c r="B18" s="27" t="s">
        <v>2428</v>
      </c>
      <c r="C18" s="27" t="s">
        <v>870</v>
      </c>
      <c r="D18" s="27" t="s">
        <v>738</v>
      </c>
    </row>
    <row r="19" spans="1:4" x14ac:dyDescent="0.2">
      <c r="A19" s="27"/>
      <c r="B19" s="27"/>
      <c r="C19" s="27"/>
      <c r="D19" s="27" t="s">
        <v>253</v>
      </c>
    </row>
    <row r="20" spans="1:4" x14ac:dyDescent="0.2">
      <c r="A20" s="27" t="s">
        <v>2996</v>
      </c>
      <c r="B20" s="27" t="s">
        <v>183</v>
      </c>
      <c r="C20" s="27" t="s">
        <v>870</v>
      </c>
      <c r="D20" s="27" t="s">
        <v>253</v>
      </c>
    </row>
    <row r="21" spans="1:4" x14ac:dyDescent="0.2">
      <c r="A21" s="27" t="s">
        <v>2997</v>
      </c>
      <c r="B21" s="27" t="s">
        <v>64</v>
      </c>
      <c r="C21" s="27" t="s">
        <v>870</v>
      </c>
      <c r="D21" s="27" t="s">
        <v>257</v>
      </c>
    </row>
    <row r="22" spans="1:4" x14ac:dyDescent="0.2">
      <c r="A22" s="27"/>
      <c r="B22" s="27"/>
      <c r="C22" s="27"/>
      <c r="D22" s="27" t="s">
        <v>738</v>
      </c>
    </row>
    <row r="23" spans="1:4" x14ac:dyDescent="0.2">
      <c r="A23" s="27"/>
      <c r="B23" s="27"/>
      <c r="C23" s="27"/>
      <c r="D23" s="27" t="s">
        <v>739</v>
      </c>
    </row>
    <row r="24" spans="1:4" x14ac:dyDescent="0.2">
      <c r="A24" s="27"/>
      <c r="B24" s="27"/>
      <c r="C24" s="27"/>
      <c r="D24" s="27" t="s">
        <v>740</v>
      </c>
    </row>
    <row r="25" spans="1:4" x14ac:dyDescent="0.2">
      <c r="A25" s="27" t="s">
        <v>2370</v>
      </c>
      <c r="B25" s="27" t="s">
        <v>309</v>
      </c>
      <c r="C25" s="27" t="s">
        <v>870</v>
      </c>
      <c r="D25" s="27" t="s">
        <v>257</v>
      </c>
    </row>
    <row r="26" spans="1:4" x14ac:dyDescent="0.2">
      <c r="A26" s="27" t="s">
        <v>2998</v>
      </c>
      <c r="B26" s="27" t="s">
        <v>2937</v>
      </c>
      <c r="C26" s="27" t="s">
        <v>870</v>
      </c>
      <c r="D26" s="27" t="s">
        <v>253</v>
      </c>
    </row>
    <row r="27" spans="1:4" x14ac:dyDescent="0.2">
      <c r="A27" s="27" t="s">
        <v>2371</v>
      </c>
      <c r="B27" s="27" t="s">
        <v>949</v>
      </c>
      <c r="C27" s="27" t="s">
        <v>870</v>
      </c>
      <c r="D27" s="27" t="s">
        <v>257</v>
      </c>
    </row>
    <row r="28" spans="1:4" x14ac:dyDescent="0.2">
      <c r="A28" s="27"/>
      <c r="B28" s="27"/>
      <c r="C28" s="27"/>
      <c r="D28" s="27" t="s">
        <v>738</v>
      </c>
    </row>
    <row r="29" spans="1:4" x14ac:dyDescent="0.2">
      <c r="A29" s="27" t="s">
        <v>2845</v>
      </c>
      <c r="B29" s="27" t="s">
        <v>2662</v>
      </c>
      <c r="C29" s="27" t="s">
        <v>870</v>
      </c>
      <c r="D29" s="27" t="s">
        <v>257</v>
      </c>
    </row>
    <row r="30" spans="1:4" x14ac:dyDescent="0.2">
      <c r="A30" s="27" t="s">
        <v>2999</v>
      </c>
      <c r="B30" s="27" t="s">
        <v>185</v>
      </c>
      <c r="C30" s="27" t="s">
        <v>870</v>
      </c>
      <c r="D30" s="27" t="s">
        <v>738</v>
      </c>
    </row>
    <row r="31" spans="1:4" x14ac:dyDescent="0.2">
      <c r="A31" s="27"/>
      <c r="B31" s="27"/>
      <c r="C31" s="27"/>
      <c r="D31" s="27" t="s">
        <v>253</v>
      </c>
    </row>
    <row r="32" spans="1:4" x14ac:dyDescent="0.2">
      <c r="A32" s="27" t="s">
        <v>3000</v>
      </c>
      <c r="B32" s="27" t="s">
        <v>186</v>
      </c>
      <c r="C32" s="27" t="s">
        <v>870</v>
      </c>
      <c r="D32" s="27" t="s">
        <v>738</v>
      </c>
    </row>
    <row r="33" spans="1:4" x14ac:dyDescent="0.2">
      <c r="A33" s="27"/>
      <c r="B33" s="27"/>
      <c r="C33" s="27"/>
      <c r="D33" s="27" t="s">
        <v>253</v>
      </c>
    </row>
    <row r="34" spans="1:4" x14ac:dyDescent="0.2">
      <c r="A34" s="27" t="s">
        <v>3001</v>
      </c>
      <c r="B34" s="27" t="s">
        <v>187</v>
      </c>
      <c r="C34" s="27" t="s">
        <v>870</v>
      </c>
      <c r="D34" s="27" t="s">
        <v>738</v>
      </c>
    </row>
    <row r="35" spans="1:4" x14ac:dyDescent="0.2">
      <c r="A35" s="27"/>
      <c r="B35" s="27"/>
      <c r="C35" s="27"/>
      <c r="D35" s="27" t="s">
        <v>253</v>
      </c>
    </row>
    <row r="36" spans="1:4" x14ac:dyDescent="0.2">
      <c r="A36" s="27" t="s">
        <v>3002</v>
      </c>
      <c r="B36" s="27" t="s">
        <v>188</v>
      </c>
      <c r="C36" s="27" t="s">
        <v>870</v>
      </c>
      <c r="D36" s="27" t="s">
        <v>738</v>
      </c>
    </row>
    <row r="37" spans="1:4" x14ac:dyDescent="0.2">
      <c r="A37" s="27"/>
      <c r="B37" s="27"/>
      <c r="C37" s="27"/>
      <c r="D37" s="27" t="s">
        <v>253</v>
      </c>
    </row>
    <row r="38" spans="1:4" x14ac:dyDescent="0.2">
      <c r="A38" s="27" t="s">
        <v>3003</v>
      </c>
      <c r="B38" s="27" t="s">
        <v>189</v>
      </c>
      <c r="C38" s="27" t="s">
        <v>870</v>
      </c>
      <c r="D38" s="27" t="s">
        <v>738</v>
      </c>
    </row>
    <row r="39" spans="1:4" x14ac:dyDescent="0.2">
      <c r="A39" s="27"/>
      <c r="B39" s="27"/>
      <c r="C39" s="27"/>
      <c r="D39" s="27" t="s">
        <v>253</v>
      </c>
    </row>
    <row r="40" spans="1:4" x14ac:dyDescent="0.2">
      <c r="A40" s="27" t="s">
        <v>3004</v>
      </c>
      <c r="B40" s="27" t="s">
        <v>184</v>
      </c>
      <c r="C40" s="27" t="s">
        <v>870</v>
      </c>
      <c r="D40" s="27" t="s">
        <v>738</v>
      </c>
    </row>
    <row r="41" spans="1:4" x14ac:dyDescent="0.2">
      <c r="A41" s="27"/>
      <c r="B41" s="27"/>
      <c r="C41" s="27"/>
      <c r="D41" s="27" t="s">
        <v>253</v>
      </c>
    </row>
    <row r="42" spans="1:4" x14ac:dyDescent="0.2">
      <c r="A42" s="27" t="s">
        <v>3005</v>
      </c>
      <c r="B42" s="27" t="s">
        <v>467</v>
      </c>
      <c r="C42" s="27" t="s">
        <v>870</v>
      </c>
      <c r="D42" s="27" t="s">
        <v>738</v>
      </c>
    </row>
    <row r="43" spans="1:4" x14ac:dyDescent="0.2">
      <c r="A43" s="27"/>
      <c r="B43" s="27"/>
      <c r="C43" s="27"/>
      <c r="D43" s="27" t="s">
        <v>253</v>
      </c>
    </row>
    <row r="44" spans="1:4" x14ac:dyDescent="0.2">
      <c r="A44" s="27" t="s">
        <v>3006</v>
      </c>
      <c r="B44" s="27" t="s">
        <v>2935</v>
      </c>
      <c r="C44" s="27" t="s">
        <v>870</v>
      </c>
      <c r="D44" s="27" t="s">
        <v>253</v>
      </c>
    </row>
    <row r="45" spans="1:4" x14ac:dyDescent="0.2">
      <c r="A45" s="27" t="s">
        <v>3007</v>
      </c>
      <c r="B45" s="27" t="s">
        <v>312</v>
      </c>
      <c r="C45" s="27" t="s">
        <v>870</v>
      </c>
      <c r="D45" s="27" t="s">
        <v>738</v>
      </c>
    </row>
    <row r="46" spans="1:4" x14ac:dyDescent="0.2">
      <c r="A46" s="27"/>
      <c r="B46" s="27"/>
      <c r="C46" s="27"/>
      <c r="D46" s="27" t="s">
        <v>253</v>
      </c>
    </row>
    <row r="47" spans="1:4" x14ac:dyDescent="0.2">
      <c r="A47" s="27" t="s">
        <v>2380</v>
      </c>
      <c r="B47" s="27" t="s">
        <v>1714</v>
      </c>
      <c r="C47" s="27" t="s">
        <v>870</v>
      </c>
      <c r="D47" s="27" t="s">
        <v>257</v>
      </c>
    </row>
    <row r="48" spans="1:4" x14ac:dyDescent="0.2">
      <c r="A48" s="27"/>
      <c r="B48" s="27"/>
      <c r="C48" s="27"/>
      <c r="D48" s="27" t="s">
        <v>256</v>
      </c>
    </row>
    <row r="49" spans="1:4" x14ac:dyDescent="0.2">
      <c r="A49" s="27"/>
      <c r="B49" s="27"/>
      <c r="C49" s="27"/>
      <c r="D49" s="27" t="s">
        <v>739</v>
      </c>
    </row>
    <row r="50" spans="1:4" x14ac:dyDescent="0.2">
      <c r="A50" s="27" t="s">
        <v>3008</v>
      </c>
      <c r="B50" s="27" t="s">
        <v>2944</v>
      </c>
      <c r="C50" s="27" t="s">
        <v>870</v>
      </c>
      <c r="D50" s="27" t="s">
        <v>257</v>
      </c>
    </row>
    <row r="51" spans="1:4" x14ac:dyDescent="0.2">
      <c r="A51" s="27"/>
      <c r="B51" s="27"/>
      <c r="C51" s="27"/>
      <c r="D51" s="27" t="s">
        <v>739</v>
      </c>
    </row>
    <row r="52" spans="1:4" x14ac:dyDescent="0.2">
      <c r="A52" s="27" t="s">
        <v>2381</v>
      </c>
      <c r="B52" s="27" t="s">
        <v>65</v>
      </c>
      <c r="C52" s="27" t="s">
        <v>870</v>
      </c>
      <c r="D52" s="27" t="s">
        <v>257</v>
      </c>
    </row>
    <row r="53" spans="1:4" x14ac:dyDescent="0.2">
      <c r="A53" s="27"/>
      <c r="B53" s="27"/>
      <c r="C53" s="27"/>
      <c r="D53" s="27" t="s">
        <v>738</v>
      </c>
    </row>
    <row r="54" spans="1:4" x14ac:dyDescent="0.2">
      <c r="A54" s="27" t="s">
        <v>2382</v>
      </c>
      <c r="B54" s="27" t="s">
        <v>66</v>
      </c>
      <c r="C54" s="27" t="s">
        <v>870</v>
      </c>
      <c r="D54" s="27" t="s">
        <v>257</v>
      </c>
    </row>
    <row r="55" spans="1:4" x14ac:dyDescent="0.2">
      <c r="A55" s="27"/>
      <c r="B55" s="27"/>
      <c r="C55" s="27"/>
      <c r="D55" s="27" t="s">
        <v>738</v>
      </c>
    </row>
    <row r="56" spans="1:4" x14ac:dyDescent="0.2">
      <c r="A56" s="27" t="s">
        <v>3009</v>
      </c>
      <c r="B56" s="27" t="s">
        <v>67</v>
      </c>
      <c r="C56" s="27" t="s">
        <v>870</v>
      </c>
      <c r="D56" s="27" t="s">
        <v>257</v>
      </c>
    </row>
    <row r="57" spans="1:4" x14ac:dyDescent="0.2">
      <c r="A57" s="27" t="s">
        <v>2384</v>
      </c>
      <c r="B57" s="27" t="s">
        <v>945</v>
      </c>
      <c r="C57" s="27" t="s">
        <v>870</v>
      </c>
      <c r="D57" s="27" t="s">
        <v>257</v>
      </c>
    </row>
    <row r="58" spans="1:4" x14ac:dyDescent="0.2">
      <c r="A58" s="27"/>
      <c r="B58" s="27"/>
      <c r="C58" s="27"/>
      <c r="D58" s="27" t="s">
        <v>739</v>
      </c>
    </row>
    <row r="59" spans="1:4" x14ac:dyDescent="0.2">
      <c r="A59" s="27"/>
      <c r="B59" s="27"/>
      <c r="C59" s="27"/>
      <c r="D59" s="27" t="s">
        <v>258</v>
      </c>
    </row>
    <row r="60" spans="1:4" x14ac:dyDescent="0.2">
      <c r="A60" s="27" t="s">
        <v>2826</v>
      </c>
      <c r="B60" s="27" t="s">
        <v>68</v>
      </c>
      <c r="C60" s="27" t="s">
        <v>870</v>
      </c>
      <c r="D60" s="27" t="s">
        <v>257</v>
      </c>
    </row>
    <row r="61" spans="1:4" x14ac:dyDescent="0.2">
      <c r="A61" s="27"/>
      <c r="B61" s="27"/>
      <c r="C61" s="27"/>
      <c r="D61" s="27" t="s">
        <v>738</v>
      </c>
    </row>
    <row r="62" spans="1:4" x14ac:dyDescent="0.2">
      <c r="A62" s="27"/>
      <c r="B62" s="27"/>
      <c r="C62" s="27"/>
      <c r="D62" s="27" t="s">
        <v>256</v>
      </c>
    </row>
    <row r="63" spans="1:4" x14ac:dyDescent="0.2">
      <c r="A63" s="27"/>
      <c r="B63" s="27"/>
      <c r="C63" s="27"/>
      <c r="D63" s="27" t="s">
        <v>258</v>
      </c>
    </row>
    <row r="64" spans="1:4" x14ac:dyDescent="0.2">
      <c r="A64" s="27" t="s">
        <v>2832</v>
      </c>
      <c r="B64" s="27" t="s">
        <v>934</v>
      </c>
      <c r="C64" s="27" t="s">
        <v>870</v>
      </c>
      <c r="D64" s="27" t="s">
        <v>257</v>
      </c>
    </row>
    <row r="65" spans="1:4" x14ac:dyDescent="0.2">
      <c r="A65" s="27"/>
      <c r="B65" s="27"/>
      <c r="C65" s="27"/>
      <c r="D65" s="27" t="s">
        <v>738</v>
      </c>
    </row>
    <row r="66" spans="1:4" x14ac:dyDescent="0.2">
      <c r="A66" s="27"/>
      <c r="B66" s="27"/>
      <c r="C66" s="27"/>
      <c r="D66" s="27" t="s">
        <v>258</v>
      </c>
    </row>
    <row r="67" spans="1:4" x14ac:dyDescent="0.2">
      <c r="A67" s="27" t="s">
        <v>2834</v>
      </c>
      <c r="B67" s="27" t="s">
        <v>1214</v>
      </c>
      <c r="C67" s="27" t="s">
        <v>870</v>
      </c>
      <c r="D67" s="27" t="s">
        <v>257</v>
      </c>
    </row>
    <row r="68" spans="1:4" x14ac:dyDescent="0.2">
      <c r="A68" s="27"/>
      <c r="B68" s="27"/>
      <c r="C68" s="27"/>
      <c r="D68" s="27" t="s">
        <v>738</v>
      </c>
    </row>
    <row r="69" spans="1:4" x14ac:dyDescent="0.2">
      <c r="A69" s="27"/>
      <c r="B69" s="27"/>
      <c r="C69" s="27"/>
      <c r="D69" s="27" t="s">
        <v>256</v>
      </c>
    </row>
    <row r="70" spans="1:4" x14ac:dyDescent="0.2">
      <c r="A70" s="27"/>
      <c r="B70" s="27"/>
      <c r="C70" s="27"/>
      <c r="D70" s="27" t="s">
        <v>739</v>
      </c>
    </row>
    <row r="71" spans="1:4" x14ac:dyDescent="0.2">
      <c r="A71" s="27"/>
      <c r="B71" s="27"/>
      <c r="C71" s="27"/>
      <c r="D71" s="27" t="s">
        <v>258</v>
      </c>
    </row>
    <row r="72" spans="1:4" x14ac:dyDescent="0.2">
      <c r="A72" s="27" t="s">
        <v>2833</v>
      </c>
      <c r="B72" s="27" t="s">
        <v>1213</v>
      </c>
      <c r="C72" s="27" t="s">
        <v>870</v>
      </c>
      <c r="D72" s="27" t="s">
        <v>257</v>
      </c>
    </row>
    <row r="73" spans="1:4" x14ac:dyDescent="0.2">
      <c r="A73" s="27"/>
      <c r="B73" s="27"/>
      <c r="C73" s="27"/>
      <c r="D73" s="27" t="s">
        <v>738</v>
      </c>
    </row>
    <row r="74" spans="1:4" x14ac:dyDescent="0.2">
      <c r="A74" s="27"/>
      <c r="B74" s="27"/>
      <c r="C74" s="27"/>
      <c r="D74" s="27" t="s">
        <v>256</v>
      </c>
    </row>
    <row r="75" spans="1:4" x14ac:dyDescent="0.2">
      <c r="A75" s="27"/>
      <c r="B75" s="27"/>
      <c r="C75" s="27"/>
      <c r="D75" s="27" t="s">
        <v>258</v>
      </c>
    </row>
    <row r="76" spans="1:4" x14ac:dyDescent="0.2">
      <c r="A76" s="27" t="s">
        <v>3010</v>
      </c>
      <c r="B76" s="27" t="s">
        <v>473</v>
      </c>
      <c r="C76" s="27" t="s">
        <v>870</v>
      </c>
      <c r="D76" s="27" t="s">
        <v>257</v>
      </c>
    </row>
    <row r="77" spans="1:4" x14ac:dyDescent="0.2">
      <c r="A77" s="27"/>
      <c r="B77" s="27"/>
      <c r="C77" s="27"/>
      <c r="D77" s="27" t="s">
        <v>738</v>
      </c>
    </row>
    <row r="78" spans="1:4" x14ac:dyDescent="0.2">
      <c r="A78" s="27"/>
      <c r="B78" s="27"/>
      <c r="C78" s="27"/>
      <c r="D78" s="27" t="s">
        <v>256</v>
      </c>
    </row>
    <row r="79" spans="1:4" x14ac:dyDescent="0.2">
      <c r="A79" s="27"/>
      <c r="B79" s="27"/>
      <c r="C79" s="27"/>
      <c r="D79" s="27" t="s">
        <v>258</v>
      </c>
    </row>
    <row r="80" spans="1:4" x14ac:dyDescent="0.2">
      <c r="A80" s="27" t="s">
        <v>3011</v>
      </c>
      <c r="B80" s="27" t="s">
        <v>191</v>
      </c>
      <c r="C80" s="27" t="s">
        <v>870</v>
      </c>
      <c r="D80" s="27" t="s">
        <v>257</v>
      </c>
    </row>
    <row r="81" spans="1:4" x14ac:dyDescent="0.2">
      <c r="A81" s="27"/>
      <c r="B81" s="27"/>
      <c r="C81" s="27"/>
      <c r="D81" s="27" t="s">
        <v>738</v>
      </c>
    </row>
    <row r="82" spans="1:4" x14ac:dyDescent="0.2">
      <c r="A82" s="27" t="s">
        <v>2387</v>
      </c>
      <c r="B82" s="27" t="s">
        <v>69</v>
      </c>
      <c r="C82" s="27" t="s">
        <v>870</v>
      </c>
      <c r="D82" s="27" t="s">
        <v>257</v>
      </c>
    </row>
    <row r="83" spans="1:4" x14ac:dyDescent="0.2">
      <c r="A83" s="27"/>
      <c r="B83" s="27"/>
      <c r="C83" s="27"/>
      <c r="D83" s="27" t="s">
        <v>738</v>
      </c>
    </row>
    <row r="84" spans="1:4" x14ac:dyDescent="0.2">
      <c r="A84" s="27"/>
      <c r="B84" s="27"/>
      <c r="C84" s="27"/>
      <c r="D84" s="27" t="s">
        <v>739</v>
      </c>
    </row>
    <row r="85" spans="1:4" x14ac:dyDescent="0.2">
      <c r="A85" s="27" t="s">
        <v>2388</v>
      </c>
      <c r="B85" s="27" t="s">
        <v>192</v>
      </c>
      <c r="C85" s="27" t="s">
        <v>870</v>
      </c>
      <c r="D85" s="27" t="s">
        <v>257</v>
      </c>
    </row>
    <row r="86" spans="1:4" x14ac:dyDescent="0.2">
      <c r="A86" s="27"/>
      <c r="B86" s="27"/>
      <c r="C86" s="27"/>
      <c r="D86" s="27" t="s">
        <v>738</v>
      </c>
    </row>
    <row r="87" spans="1:4" x14ac:dyDescent="0.2">
      <c r="A87" s="27" t="s">
        <v>2389</v>
      </c>
      <c r="B87" s="27" t="s">
        <v>193</v>
      </c>
      <c r="C87" s="27" t="s">
        <v>870</v>
      </c>
      <c r="D87" s="27" t="s">
        <v>257</v>
      </c>
    </row>
    <row r="88" spans="1:4" x14ac:dyDescent="0.2">
      <c r="A88" s="27"/>
      <c r="B88" s="27"/>
      <c r="C88" s="27"/>
      <c r="D88" s="27" t="s">
        <v>738</v>
      </c>
    </row>
    <row r="89" spans="1:4" x14ac:dyDescent="0.2">
      <c r="A89" s="27" t="s">
        <v>2390</v>
      </c>
      <c r="B89" s="27" t="s">
        <v>194</v>
      </c>
      <c r="C89" s="27" t="s">
        <v>870</v>
      </c>
      <c r="D89" s="27" t="s">
        <v>257</v>
      </c>
    </row>
    <row r="90" spans="1:4" x14ac:dyDescent="0.2">
      <c r="A90" s="27"/>
      <c r="B90" s="27"/>
      <c r="C90" s="27"/>
      <c r="D90" s="27" t="s">
        <v>738</v>
      </c>
    </row>
    <row r="91" spans="1:4" x14ac:dyDescent="0.2">
      <c r="A91" s="27" t="s">
        <v>2391</v>
      </c>
      <c r="B91" s="27" t="s">
        <v>470</v>
      </c>
      <c r="C91" s="27" t="s">
        <v>870</v>
      </c>
      <c r="D91" s="27" t="s">
        <v>257</v>
      </c>
    </row>
    <row r="92" spans="1:4" x14ac:dyDescent="0.2">
      <c r="A92" s="27"/>
      <c r="B92" s="27"/>
      <c r="C92" s="27"/>
      <c r="D92" s="27" t="s">
        <v>738</v>
      </c>
    </row>
    <row r="93" spans="1:4" x14ac:dyDescent="0.2">
      <c r="A93" s="27" t="s">
        <v>2392</v>
      </c>
      <c r="B93" s="27" t="s">
        <v>946</v>
      </c>
      <c r="C93" s="27" t="s">
        <v>870</v>
      </c>
      <c r="D93" s="27" t="s">
        <v>257</v>
      </c>
    </row>
    <row r="94" spans="1:4" x14ac:dyDescent="0.2">
      <c r="A94" s="27"/>
      <c r="B94" s="27"/>
      <c r="C94" s="27"/>
      <c r="D94" s="27" t="s">
        <v>738</v>
      </c>
    </row>
    <row r="95" spans="1:4" x14ac:dyDescent="0.2">
      <c r="A95" s="27" t="s">
        <v>2393</v>
      </c>
      <c r="B95" s="27" t="s">
        <v>1717</v>
      </c>
      <c r="C95" s="27" t="s">
        <v>870</v>
      </c>
      <c r="D95" s="27" t="s">
        <v>257</v>
      </c>
    </row>
    <row r="96" spans="1:4" x14ac:dyDescent="0.2">
      <c r="A96" s="27"/>
      <c r="B96" s="27"/>
      <c r="C96" s="27"/>
      <c r="D96" s="27" t="s">
        <v>738</v>
      </c>
    </row>
    <row r="97" spans="1:4" x14ac:dyDescent="0.2">
      <c r="A97" s="27" t="s">
        <v>2394</v>
      </c>
      <c r="B97" s="27" t="s">
        <v>195</v>
      </c>
      <c r="C97" s="27" t="s">
        <v>870</v>
      </c>
      <c r="D97" s="27" t="s">
        <v>257</v>
      </c>
    </row>
    <row r="98" spans="1:4" x14ac:dyDescent="0.2">
      <c r="A98" s="27"/>
      <c r="B98" s="27"/>
      <c r="C98" s="27"/>
      <c r="D98" s="27" t="s">
        <v>738</v>
      </c>
    </row>
    <row r="99" spans="1:4" x14ac:dyDescent="0.2">
      <c r="A99" s="27" t="s">
        <v>2395</v>
      </c>
      <c r="B99" s="27" t="s">
        <v>196</v>
      </c>
      <c r="C99" s="27" t="s">
        <v>870</v>
      </c>
      <c r="D99" s="27" t="s">
        <v>257</v>
      </c>
    </row>
    <row r="100" spans="1:4" x14ac:dyDescent="0.2">
      <c r="A100" s="27"/>
      <c r="B100" s="27"/>
      <c r="C100" s="27"/>
      <c r="D100" s="27" t="s">
        <v>738</v>
      </c>
    </row>
    <row r="101" spans="1:4" x14ac:dyDescent="0.2">
      <c r="A101" s="27" t="s">
        <v>2396</v>
      </c>
      <c r="B101" s="27" t="s">
        <v>197</v>
      </c>
      <c r="C101" s="27" t="s">
        <v>870</v>
      </c>
      <c r="D101" s="27" t="s">
        <v>257</v>
      </c>
    </row>
    <row r="102" spans="1:4" x14ac:dyDescent="0.2">
      <c r="A102" s="27"/>
      <c r="B102" s="27"/>
      <c r="C102" s="27"/>
      <c r="D102" s="27" t="s">
        <v>738</v>
      </c>
    </row>
    <row r="103" spans="1:4" x14ac:dyDescent="0.2">
      <c r="A103" s="27" t="s">
        <v>2397</v>
      </c>
      <c r="B103" s="27" t="s">
        <v>200</v>
      </c>
      <c r="C103" s="27" t="s">
        <v>870</v>
      </c>
      <c r="D103" s="27" t="s">
        <v>257</v>
      </c>
    </row>
    <row r="104" spans="1:4" x14ac:dyDescent="0.2">
      <c r="A104" s="27"/>
      <c r="B104" s="27"/>
      <c r="C104" s="27"/>
      <c r="D104" s="27" t="s">
        <v>738</v>
      </c>
    </row>
    <row r="105" spans="1:4" x14ac:dyDescent="0.2">
      <c r="A105" s="27" t="s">
        <v>2398</v>
      </c>
      <c r="B105" s="27" t="s">
        <v>199</v>
      </c>
      <c r="C105" s="27" t="s">
        <v>870</v>
      </c>
      <c r="D105" s="27" t="s">
        <v>257</v>
      </c>
    </row>
    <row r="106" spans="1:4" x14ac:dyDescent="0.2">
      <c r="A106" s="27"/>
      <c r="B106" s="27"/>
      <c r="C106" s="27"/>
      <c r="D106" s="27" t="s">
        <v>738</v>
      </c>
    </row>
    <row r="107" spans="1:4" x14ac:dyDescent="0.2">
      <c r="A107" s="27" t="s">
        <v>2399</v>
      </c>
      <c r="B107" s="27" t="s">
        <v>201</v>
      </c>
      <c r="C107" s="27" t="s">
        <v>870</v>
      </c>
      <c r="D107" s="27" t="s">
        <v>257</v>
      </c>
    </row>
    <row r="108" spans="1:4" x14ac:dyDescent="0.2">
      <c r="A108" s="27"/>
      <c r="B108" s="27"/>
      <c r="C108" s="27"/>
      <c r="D108" s="27" t="s">
        <v>738</v>
      </c>
    </row>
    <row r="109" spans="1:4" x14ac:dyDescent="0.2">
      <c r="A109" s="27" t="s">
        <v>2400</v>
      </c>
      <c r="B109" s="27" t="s">
        <v>70</v>
      </c>
      <c r="C109" s="27" t="s">
        <v>870</v>
      </c>
      <c r="D109" s="27" t="s">
        <v>257</v>
      </c>
    </row>
    <row r="110" spans="1:4" x14ac:dyDescent="0.2">
      <c r="A110" s="27"/>
      <c r="B110" s="27"/>
      <c r="C110" s="27"/>
      <c r="D110" s="27" t="s">
        <v>738</v>
      </c>
    </row>
    <row r="111" spans="1:4" x14ac:dyDescent="0.2">
      <c r="A111" s="27"/>
      <c r="B111" s="27"/>
      <c r="C111" s="27"/>
      <c r="D111" s="27" t="s">
        <v>256</v>
      </c>
    </row>
    <row r="112" spans="1:4" x14ac:dyDescent="0.2">
      <c r="A112" s="27"/>
      <c r="B112" s="27"/>
      <c r="C112" s="27"/>
      <c r="D112" s="27" t="s">
        <v>739</v>
      </c>
    </row>
    <row r="113" spans="1:4" x14ac:dyDescent="0.2">
      <c r="A113" s="27" t="s">
        <v>2401</v>
      </c>
      <c r="B113" s="27" t="s">
        <v>202</v>
      </c>
      <c r="C113" s="27" t="s">
        <v>870</v>
      </c>
      <c r="D113" s="27" t="s">
        <v>257</v>
      </c>
    </row>
    <row r="114" spans="1:4" x14ac:dyDescent="0.2">
      <c r="A114" s="27"/>
      <c r="B114" s="27"/>
      <c r="C114" s="27"/>
      <c r="D114" s="27" t="s">
        <v>738</v>
      </c>
    </row>
    <row r="115" spans="1:4" x14ac:dyDescent="0.2">
      <c r="A115" s="27" t="s">
        <v>2402</v>
      </c>
      <c r="B115" s="27" t="s">
        <v>71</v>
      </c>
      <c r="C115" s="27" t="s">
        <v>870</v>
      </c>
      <c r="D115" s="27" t="s">
        <v>257</v>
      </c>
    </row>
    <row r="116" spans="1:4" x14ac:dyDescent="0.2">
      <c r="A116" s="27"/>
      <c r="B116" s="27"/>
      <c r="C116" s="27"/>
      <c r="D116" s="27" t="s">
        <v>738</v>
      </c>
    </row>
    <row r="117" spans="1:4" x14ac:dyDescent="0.2">
      <c r="A117" s="27" t="s">
        <v>2822</v>
      </c>
      <c r="B117" s="27" t="s">
        <v>72</v>
      </c>
      <c r="C117" s="27" t="s">
        <v>870</v>
      </c>
      <c r="D117" s="27" t="s">
        <v>257</v>
      </c>
    </row>
    <row r="118" spans="1:4" x14ac:dyDescent="0.2">
      <c r="A118" s="27"/>
      <c r="B118" s="27"/>
      <c r="C118" s="27"/>
      <c r="D118" s="27" t="s">
        <v>738</v>
      </c>
    </row>
    <row r="119" spans="1:4" x14ac:dyDescent="0.2">
      <c r="A119" s="27"/>
      <c r="B119" s="27"/>
      <c r="C119" s="27"/>
      <c r="D119" s="27" t="s">
        <v>258</v>
      </c>
    </row>
    <row r="120" spans="1:4" x14ac:dyDescent="0.2">
      <c r="A120" s="27" t="s">
        <v>2464</v>
      </c>
      <c r="B120" s="27" t="s">
        <v>2465</v>
      </c>
      <c r="C120" s="27" t="s">
        <v>870</v>
      </c>
      <c r="D120" s="27" t="s">
        <v>257</v>
      </c>
    </row>
    <row r="121" spans="1:4" x14ac:dyDescent="0.2">
      <c r="A121" s="27" t="s">
        <v>2831</v>
      </c>
      <c r="B121" s="27" t="s">
        <v>73</v>
      </c>
      <c r="C121" s="27" t="s">
        <v>870</v>
      </c>
      <c r="D121" s="27" t="s">
        <v>257</v>
      </c>
    </row>
    <row r="122" spans="1:4" x14ac:dyDescent="0.2">
      <c r="A122" s="27"/>
      <c r="B122" s="27"/>
      <c r="C122" s="27"/>
      <c r="D122" s="27" t="s">
        <v>738</v>
      </c>
    </row>
    <row r="123" spans="1:4" x14ac:dyDescent="0.2">
      <c r="A123" s="27"/>
      <c r="B123" s="27"/>
      <c r="C123" s="27"/>
      <c r="D123" s="27" t="s">
        <v>258</v>
      </c>
    </row>
    <row r="124" spans="1:4" x14ac:dyDescent="0.2">
      <c r="A124" s="27" t="s">
        <v>2403</v>
      </c>
      <c r="B124" s="27" t="s">
        <v>936</v>
      </c>
      <c r="C124" s="27" t="s">
        <v>870</v>
      </c>
      <c r="D124" s="27" t="s">
        <v>257</v>
      </c>
    </row>
    <row r="125" spans="1:4" x14ac:dyDescent="0.2">
      <c r="A125" s="27"/>
      <c r="B125" s="27"/>
      <c r="C125" s="27"/>
      <c r="D125" s="27" t="s">
        <v>738</v>
      </c>
    </row>
    <row r="126" spans="1:4" x14ac:dyDescent="0.2">
      <c r="A126" s="27" t="s">
        <v>2838</v>
      </c>
      <c r="B126" s="27" t="s">
        <v>74</v>
      </c>
      <c r="C126" s="27" t="s">
        <v>870</v>
      </c>
      <c r="D126" s="27" t="s">
        <v>257</v>
      </c>
    </row>
    <row r="127" spans="1:4" x14ac:dyDescent="0.2">
      <c r="A127" s="27"/>
      <c r="B127" s="27"/>
      <c r="C127" s="27"/>
      <c r="D127" s="27" t="s">
        <v>738</v>
      </c>
    </row>
    <row r="128" spans="1:4" x14ac:dyDescent="0.2">
      <c r="A128" s="27"/>
      <c r="B128" s="27"/>
      <c r="C128" s="27"/>
      <c r="D128" s="27" t="s">
        <v>256</v>
      </c>
    </row>
    <row r="129" spans="1:4" x14ac:dyDescent="0.2">
      <c r="A129" s="27"/>
      <c r="B129" s="27"/>
      <c r="C129" s="27"/>
      <c r="D129" s="27" t="s">
        <v>258</v>
      </c>
    </row>
    <row r="130" spans="1:4" x14ac:dyDescent="0.2">
      <c r="A130" s="27" t="s">
        <v>2404</v>
      </c>
      <c r="B130" s="27" t="s">
        <v>1215</v>
      </c>
      <c r="C130" s="27" t="s">
        <v>870</v>
      </c>
      <c r="D130" s="27" t="s">
        <v>257</v>
      </c>
    </row>
    <row r="131" spans="1:4" x14ac:dyDescent="0.2">
      <c r="A131" s="27"/>
      <c r="B131" s="27"/>
      <c r="C131" s="27"/>
      <c r="D131" s="27" t="s">
        <v>738</v>
      </c>
    </row>
    <row r="132" spans="1:4" x14ac:dyDescent="0.2">
      <c r="A132" s="27" t="s">
        <v>2837</v>
      </c>
      <c r="B132" s="27" t="s">
        <v>940</v>
      </c>
      <c r="C132" s="27" t="s">
        <v>870</v>
      </c>
      <c r="D132" s="27" t="s">
        <v>257</v>
      </c>
    </row>
    <row r="133" spans="1:4" x14ac:dyDescent="0.2">
      <c r="A133" s="27"/>
      <c r="B133" s="27"/>
      <c r="C133" s="27"/>
      <c r="D133" s="27" t="s">
        <v>738</v>
      </c>
    </row>
    <row r="134" spans="1:4" x14ac:dyDescent="0.2">
      <c r="A134" s="27" t="s">
        <v>2405</v>
      </c>
      <c r="B134" s="27" t="s">
        <v>947</v>
      </c>
      <c r="C134" s="27" t="s">
        <v>870</v>
      </c>
      <c r="D134" s="27" t="s">
        <v>257</v>
      </c>
    </row>
    <row r="135" spans="1:4" x14ac:dyDescent="0.2">
      <c r="A135" s="27"/>
      <c r="B135" s="27"/>
      <c r="C135" s="27"/>
      <c r="D135" s="27" t="s">
        <v>738</v>
      </c>
    </row>
    <row r="136" spans="1:4" x14ac:dyDescent="0.2">
      <c r="A136" s="27" t="s">
        <v>2828</v>
      </c>
      <c r="B136" s="27" t="s">
        <v>75</v>
      </c>
      <c r="C136" s="27" t="s">
        <v>870</v>
      </c>
      <c r="D136" s="27" t="s">
        <v>257</v>
      </c>
    </row>
    <row r="137" spans="1:4" x14ac:dyDescent="0.2">
      <c r="A137" s="27"/>
      <c r="B137" s="27"/>
      <c r="C137" s="27"/>
      <c r="D137" s="27" t="s">
        <v>738</v>
      </c>
    </row>
    <row r="138" spans="1:4" x14ac:dyDescent="0.2">
      <c r="A138" s="27"/>
      <c r="B138" s="27"/>
      <c r="C138" s="27"/>
      <c r="D138" s="27" t="s">
        <v>256</v>
      </c>
    </row>
    <row r="139" spans="1:4" x14ac:dyDescent="0.2">
      <c r="A139" s="27" t="s">
        <v>2839</v>
      </c>
      <c r="B139" s="27" t="s">
        <v>948</v>
      </c>
      <c r="C139" s="27" t="s">
        <v>870</v>
      </c>
      <c r="D139" s="27" t="s">
        <v>257</v>
      </c>
    </row>
    <row r="140" spans="1:4" x14ac:dyDescent="0.2">
      <c r="A140" s="27"/>
      <c r="B140" s="27"/>
      <c r="C140" s="27"/>
      <c r="D140" s="27" t="s">
        <v>738</v>
      </c>
    </row>
    <row r="141" spans="1:4" x14ac:dyDescent="0.2">
      <c r="A141" s="27" t="s">
        <v>2406</v>
      </c>
      <c r="B141" s="27" t="s">
        <v>76</v>
      </c>
      <c r="C141" s="27" t="s">
        <v>870</v>
      </c>
      <c r="D141" s="27" t="s">
        <v>257</v>
      </c>
    </row>
    <row r="142" spans="1:4" x14ac:dyDescent="0.2">
      <c r="A142" s="27"/>
      <c r="B142" s="27"/>
      <c r="C142" s="27"/>
      <c r="D142" s="27" t="s">
        <v>738</v>
      </c>
    </row>
    <row r="143" spans="1:4" x14ac:dyDescent="0.2">
      <c r="A143" s="27" t="s">
        <v>2840</v>
      </c>
      <c r="B143" s="27" t="s">
        <v>77</v>
      </c>
      <c r="C143" s="27" t="s">
        <v>870</v>
      </c>
      <c r="D143" s="27" t="s">
        <v>257</v>
      </c>
    </row>
    <row r="144" spans="1:4" x14ac:dyDescent="0.2">
      <c r="A144" s="27"/>
      <c r="B144" s="27"/>
      <c r="C144" s="27"/>
      <c r="D144" s="27" t="s">
        <v>738</v>
      </c>
    </row>
    <row r="145" spans="1:4" x14ac:dyDescent="0.2">
      <c r="A145" s="27" t="s">
        <v>2846</v>
      </c>
      <c r="B145" s="27" t="s">
        <v>942</v>
      </c>
      <c r="C145" s="27" t="s">
        <v>870</v>
      </c>
      <c r="D145" s="27" t="s">
        <v>257</v>
      </c>
    </row>
    <row r="146" spans="1:4" x14ac:dyDescent="0.2">
      <c r="A146" s="27"/>
      <c r="B146" s="27"/>
      <c r="C146" s="27"/>
      <c r="D146" s="27" t="s">
        <v>738</v>
      </c>
    </row>
    <row r="147" spans="1:4" x14ac:dyDescent="0.2">
      <c r="A147" s="27" t="s">
        <v>2829</v>
      </c>
      <c r="B147" s="27" t="s">
        <v>1212</v>
      </c>
      <c r="C147" s="27" t="s">
        <v>870</v>
      </c>
      <c r="D147" s="27" t="s">
        <v>257</v>
      </c>
    </row>
    <row r="148" spans="1:4" x14ac:dyDescent="0.2">
      <c r="A148" s="27"/>
      <c r="B148" s="27"/>
      <c r="C148" s="27"/>
      <c r="D148" s="27" t="s">
        <v>738</v>
      </c>
    </row>
    <row r="149" spans="1:4" x14ac:dyDescent="0.2">
      <c r="A149" s="27"/>
      <c r="B149" s="27"/>
      <c r="C149" s="27"/>
      <c r="D149" s="27" t="s">
        <v>256</v>
      </c>
    </row>
    <row r="150" spans="1:4" x14ac:dyDescent="0.2">
      <c r="A150" s="27"/>
      <c r="B150" s="27"/>
      <c r="C150" s="27"/>
      <c r="D150" s="27" t="s">
        <v>739</v>
      </c>
    </row>
    <row r="151" spans="1:4" x14ac:dyDescent="0.2">
      <c r="A151" s="27"/>
      <c r="B151" s="27"/>
      <c r="C151" s="27"/>
      <c r="D151" s="27" t="s">
        <v>740</v>
      </c>
    </row>
    <row r="152" spans="1:4" x14ac:dyDescent="0.2">
      <c r="A152" s="27"/>
      <c r="B152" s="27"/>
      <c r="C152" s="27"/>
      <c r="D152" s="27" t="s">
        <v>258</v>
      </c>
    </row>
    <row r="153" spans="1:4" x14ac:dyDescent="0.2">
      <c r="A153" s="27" t="s">
        <v>2407</v>
      </c>
      <c r="B153" s="27" t="s">
        <v>956</v>
      </c>
      <c r="C153" s="27" t="s">
        <v>870</v>
      </c>
      <c r="D153" s="27" t="s">
        <v>257</v>
      </c>
    </row>
    <row r="154" spans="1:4" x14ac:dyDescent="0.2">
      <c r="A154" s="27"/>
      <c r="B154" s="27"/>
      <c r="C154" s="27"/>
      <c r="D154" s="27" t="s">
        <v>256</v>
      </c>
    </row>
    <row r="155" spans="1:4" x14ac:dyDescent="0.2">
      <c r="A155" s="27" t="s">
        <v>3012</v>
      </c>
      <c r="B155" s="27" t="s">
        <v>302</v>
      </c>
      <c r="C155" s="27" t="s">
        <v>870</v>
      </c>
      <c r="D155" s="27" t="s">
        <v>257</v>
      </c>
    </row>
    <row r="156" spans="1:4" x14ac:dyDescent="0.2">
      <c r="A156" s="27"/>
      <c r="B156" s="27"/>
      <c r="C156" s="27"/>
      <c r="D156" s="27" t="s">
        <v>738</v>
      </c>
    </row>
    <row r="157" spans="1:4" x14ac:dyDescent="0.2">
      <c r="A157" s="27" t="s">
        <v>3013</v>
      </c>
      <c r="B157" s="27" t="s">
        <v>2426</v>
      </c>
      <c r="C157" s="27" t="s">
        <v>870</v>
      </c>
      <c r="D157" s="27" t="s">
        <v>257</v>
      </c>
    </row>
    <row r="158" spans="1:4" x14ac:dyDescent="0.2">
      <c r="A158" s="27" t="s">
        <v>3251</v>
      </c>
      <c r="B158" s="27" t="s">
        <v>3252</v>
      </c>
      <c r="C158" s="27" t="s">
        <v>870</v>
      </c>
      <c r="D158" s="27" t="s">
        <v>257</v>
      </c>
    </row>
    <row r="159" spans="1:4" x14ac:dyDescent="0.2">
      <c r="A159" s="27" t="s">
        <v>2409</v>
      </c>
      <c r="B159" s="27" t="s">
        <v>1543</v>
      </c>
      <c r="C159" s="27" t="s">
        <v>870</v>
      </c>
      <c r="D159" s="27" t="s">
        <v>257</v>
      </c>
    </row>
    <row r="160" spans="1:4" x14ac:dyDescent="0.2">
      <c r="A160" s="27"/>
      <c r="B160" s="27"/>
      <c r="C160" s="27"/>
      <c r="D160" s="27" t="s">
        <v>256</v>
      </c>
    </row>
    <row r="161" spans="1:4" x14ac:dyDescent="0.2">
      <c r="A161" s="27" t="s">
        <v>2830</v>
      </c>
      <c r="B161" s="27" t="s">
        <v>303</v>
      </c>
      <c r="C161" s="27" t="s">
        <v>870</v>
      </c>
      <c r="D161" s="27" t="s">
        <v>257</v>
      </c>
    </row>
    <row r="162" spans="1:4" x14ac:dyDescent="0.2">
      <c r="A162" s="27"/>
      <c r="B162" s="27"/>
      <c r="C162" s="27"/>
      <c r="D162" s="27" t="s">
        <v>738</v>
      </c>
    </row>
    <row r="163" spans="1:4" x14ac:dyDescent="0.2">
      <c r="A163" s="27"/>
      <c r="B163" s="27"/>
      <c r="C163" s="27"/>
      <c r="D163" s="27" t="s">
        <v>740</v>
      </c>
    </row>
    <row r="164" spans="1:4" x14ac:dyDescent="0.2">
      <c r="A164" s="27" t="s">
        <v>2844</v>
      </c>
      <c r="B164" s="27" t="s">
        <v>198</v>
      </c>
      <c r="C164" s="27" t="s">
        <v>870</v>
      </c>
      <c r="D164" s="27" t="s">
        <v>257</v>
      </c>
    </row>
    <row r="165" spans="1:4" x14ac:dyDescent="0.2">
      <c r="A165" s="27"/>
      <c r="B165" s="27"/>
      <c r="C165" s="27"/>
      <c r="D165" s="27" t="s">
        <v>738</v>
      </c>
    </row>
    <row r="166" spans="1:4" x14ac:dyDescent="0.2">
      <c r="A166" s="27" t="s">
        <v>2410</v>
      </c>
      <c r="B166" s="27" t="s">
        <v>78</v>
      </c>
      <c r="C166" s="27" t="s">
        <v>870</v>
      </c>
      <c r="D166" s="27" t="s">
        <v>257</v>
      </c>
    </row>
    <row r="167" spans="1:4" x14ac:dyDescent="0.2">
      <c r="A167" s="27"/>
      <c r="B167" s="27"/>
      <c r="C167" s="27"/>
      <c r="D167" s="27" t="s">
        <v>738</v>
      </c>
    </row>
    <row r="168" spans="1:4" x14ac:dyDescent="0.2">
      <c r="A168" s="27" t="s">
        <v>3014</v>
      </c>
      <c r="B168" s="27" t="s">
        <v>937</v>
      </c>
      <c r="C168" s="27" t="s">
        <v>870</v>
      </c>
      <c r="D168" s="27" t="s">
        <v>738</v>
      </c>
    </row>
    <row r="169" spans="1:4" x14ac:dyDescent="0.2">
      <c r="A169" s="27"/>
      <c r="B169" s="27"/>
      <c r="C169" s="27"/>
      <c r="D169" s="27" t="s">
        <v>253</v>
      </c>
    </row>
    <row r="170" spans="1:4" x14ac:dyDescent="0.2">
      <c r="A170" s="27" t="s">
        <v>3015</v>
      </c>
      <c r="B170" s="27" t="s">
        <v>943</v>
      </c>
      <c r="C170" s="27" t="s">
        <v>870</v>
      </c>
      <c r="D170" s="27" t="s">
        <v>738</v>
      </c>
    </row>
    <row r="171" spans="1:4" x14ac:dyDescent="0.2">
      <c r="A171" s="27"/>
      <c r="B171" s="27"/>
      <c r="C171" s="27"/>
      <c r="D171" s="27" t="s">
        <v>253</v>
      </c>
    </row>
    <row r="172" spans="1:4" x14ac:dyDescent="0.2">
      <c r="A172" s="27" t="s">
        <v>2462</v>
      </c>
      <c r="B172" s="27" t="s">
        <v>2463</v>
      </c>
      <c r="C172" s="27" t="s">
        <v>870</v>
      </c>
      <c r="D172" s="27" t="s">
        <v>257</v>
      </c>
    </row>
    <row r="173" spans="1:4" x14ac:dyDescent="0.2">
      <c r="A173" s="27" t="s">
        <v>2460</v>
      </c>
      <c r="B173" s="27" t="s">
        <v>2461</v>
      </c>
      <c r="C173" s="27" t="s">
        <v>870</v>
      </c>
      <c r="D173" s="27" t="s">
        <v>257</v>
      </c>
    </row>
    <row r="174" spans="1:4" x14ac:dyDescent="0.2">
      <c r="A174" s="27" t="s">
        <v>2413</v>
      </c>
      <c r="B174" s="27" t="s">
        <v>941</v>
      </c>
      <c r="C174" s="27" t="s">
        <v>870</v>
      </c>
      <c r="D174" s="27" t="s">
        <v>257</v>
      </c>
    </row>
    <row r="175" spans="1:4" x14ac:dyDescent="0.2">
      <c r="A175" s="27"/>
      <c r="B175" s="27"/>
      <c r="C175" s="27"/>
      <c r="D175" s="27" t="s">
        <v>738</v>
      </c>
    </row>
    <row r="176" spans="1:4" x14ac:dyDescent="0.2">
      <c r="A176" s="27" t="s">
        <v>2028</v>
      </c>
      <c r="B176" s="27" t="s">
        <v>542</v>
      </c>
      <c r="C176" s="27" t="s">
        <v>2029</v>
      </c>
      <c r="D176" s="27" t="s">
        <v>738</v>
      </c>
    </row>
    <row r="177" spans="1:4" x14ac:dyDescent="0.2">
      <c r="A177" s="27" t="s">
        <v>2030</v>
      </c>
      <c r="B177" s="27" t="s">
        <v>879</v>
      </c>
      <c r="C177" s="27" t="s">
        <v>2029</v>
      </c>
      <c r="D177" s="27" t="s">
        <v>738</v>
      </c>
    </row>
    <row r="178" spans="1:4" x14ac:dyDescent="0.2">
      <c r="A178" s="27" t="s">
        <v>2031</v>
      </c>
      <c r="B178" s="27" t="s">
        <v>880</v>
      </c>
      <c r="C178" s="27" t="s">
        <v>2029</v>
      </c>
      <c r="D178" s="27" t="s">
        <v>738</v>
      </c>
    </row>
    <row r="179" spans="1:4" x14ac:dyDescent="0.2">
      <c r="A179" s="27" t="s">
        <v>2032</v>
      </c>
      <c r="B179" s="27" t="s">
        <v>878</v>
      </c>
      <c r="C179" s="27" t="s">
        <v>2029</v>
      </c>
      <c r="D179" s="27" t="s">
        <v>738</v>
      </c>
    </row>
    <row r="180" spans="1:4" x14ac:dyDescent="0.2">
      <c r="A180" s="27" t="s">
        <v>2033</v>
      </c>
      <c r="B180" s="27" t="s">
        <v>264</v>
      </c>
      <c r="C180" s="27" t="s">
        <v>2029</v>
      </c>
      <c r="D180" s="27" t="s">
        <v>738</v>
      </c>
    </row>
    <row r="181" spans="1:4" x14ac:dyDescent="0.2">
      <c r="A181" s="27" t="s">
        <v>2034</v>
      </c>
      <c r="B181" s="27" t="s">
        <v>265</v>
      </c>
      <c r="C181" s="27" t="s">
        <v>2029</v>
      </c>
      <c r="D181" s="27" t="s">
        <v>738</v>
      </c>
    </row>
    <row r="182" spans="1:4" x14ac:dyDescent="0.2">
      <c r="A182" s="27" t="s">
        <v>2035</v>
      </c>
      <c r="B182" s="27" t="s">
        <v>259</v>
      </c>
      <c r="C182" s="27" t="s">
        <v>2029</v>
      </c>
      <c r="D182" s="27" t="s">
        <v>738</v>
      </c>
    </row>
    <row r="183" spans="1:4" x14ac:dyDescent="0.2">
      <c r="A183" s="27" t="s">
        <v>2036</v>
      </c>
      <c r="B183" s="27" t="s">
        <v>250</v>
      </c>
      <c r="C183" s="27" t="s">
        <v>2029</v>
      </c>
      <c r="D183" s="27" t="s">
        <v>738</v>
      </c>
    </row>
    <row r="184" spans="1:4" x14ac:dyDescent="0.2">
      <c r="A184" s="27" t="s">
        <v>2037</v>
      </c>
      <c r="B184" s="27" t="s">
        <v>22</v>
      </c>
      <c r="C184" s="27" t="s">
        <v>2029</v>
      </c>
      <c r="D184" s="27" t="s">
        <v>738</v>
      </c>
    </row>
    <row r="185" spans="1:4" x14ac:dyDescent="0.2">
      <c r="A185" s="27" t="s">
        <v>2038</v>
      </c>
      <c r="B185" s="27" t="s">
        <v>464</v>
      </c>
      <c r="C185" s="27" t="s">
        <v>2029</v>
      </c>
      <c r="D185" s="27" t="s">
        <v>738</v>
      </c>
    </row>
    <row r="186" spans="1:4" x14ac:dyDescent="0.2">
      <c r="A186" s="27" t="s">
        <v>2039</v>
      </c>
      <c r="B186" s="27" t="s">
        <v>465</v>
      </c>
      <c r="C186" s="27" t="s">
        <v>2029</v>
      </c>
      <c r="D186" s="27" t="s">
        <v>738</v>
      </c>
    </row>
    <row r="187" spans="1:4" x14ac:dyDescent="0.2">
      <c r="A187" s="27" t="s">
        <v>2040</v>
      </c>
      <c r="B187" s="27" t="s">
        <v>413</v>
      </c>
      <c r="C187" s="27" t="s">
        <v>2029</v>
      </c>
      <c r="D187" s="27" t="s">
        <v>738</v>
      </c>
    </row>
    <row r="188" spans="1:4" x14ac:dyDescent="0.2">
      <c r="A188" s="27"/>
      <c r="B188" s="27"/>
      <c r="C188" s="27"/>
      <c r="D188" s="27" t="s">
        <v>739</v>
      </c>
    </row>
    <row r="189" spans="1:4" x14ac:dyDescent="0.2">
      <c r="A189" s="27" t="s">
        <v>2247</v>
      </c>
      <c r="B189" s="27" t="s">
        <v>823</v>
      </c>
      <c r="C189" s="27" t="s">
        <v>2029</v>
      </c>
      <c r="D189" s="27" t="s">
        <v>738</v>
      </c>
    </row>
    <row r="190" spans="1:4" x14ac:dyDescent="0.2">
      <c r="A190" s="27"/>
      <c r="B190" s="27"/>
      <c r="C190" s="27"/>
      <c r="D190" s="27" t="s">
        <v>258</v>
      </c>
    </row>
    <row r="191" spans="1:4" x14ac:dyDescent="0.2">
      <c r="A191" s="27" t="s">
        <v>2041</v>
      </c>
      <c r="B191" s="27" t="s">
        <v>461</v>
      </c>
      <c r="C191" s="27" t="s">
        <v>2029</v>
      </c>
      <c r="D191" s="27" t="s">
        <v>738</v>
      </c>
    </row>
    <row r="192" spans="1:4" x14ac:dyDescent="0.2">
      <c r="A192" s="27" t="s">
        <v>2987</v>
      </c>
      <c r="B192" s="27" t="s">
        <v>538</v>
      </c>
      <c r="C192" s="27" t="s">
        <v>2029</v>
      </c>
      <c r="D192" s="27" t="s">
        <v>738</v>
      </c>
    </row>
    <row r="193" spans="1:4" x14ac:dyDescent="0.2">
      <c r="A193" s="27" t="s">
        <v>2042</v>
      </c>
      <c r="B193" s="27" t="s">
        <v>541</v>
      </c>
      <c r="C193" s="27" t="s">
        <v>2029</v>
      </c>
      <c r="D193" s="27" t="s">
        <v>738</v>
      </c>
    </row>
    <row r="194" spans="1:4" x14ac:dyDescent="0.2">
      <c r="A194" s="27" t="s">
        <v>2043</v>
      </c>
      <c r="B194" s="27" t="s">
        <v>540</v>
      </c>
      <c r="C194" s="27" t="s">
        <v>2029</v>
      </c>
      <c r="D194" s="27" t="s">
        <v>738</v>
      </c>
    </row>
    <row r="195" spans="1:4" x14ac:dyDescent="0.2">
      <c r="A195" s="27" t="s">
        <v>2044</v>
      </c>
      <c r="B195" s="27" t="s">
        <v>414</v>
      </c>
      <c r="C195" s="27" t="s">
        <v>2029</v>
      </c>
      <c r="D195" s="27" t="s">
        <v>738</v>
      </c>
    </row>
    <row r="196" spans="1:4" x14ac:dyDescent="0.2">
      <c r="A196" s="27" t="s">
        <v>2045</v>
      </c>
      <c r="B196" s="27" t="s">
        <v>415</v>
      </c>
      <c r="C196" s="27" t="s">
        <v>2029</v>
      </c>
      <c r="D196" s="27" t="s">
        <v>738</v>
      </c>
    </row>
    <row r="197" spans="1:4" x14ac:dyDescent="0.2">
      <c r="A197" s="27" t="s">
        <v>2046</v>
      </c>
      <c r="B197" s="27" t="s">
        <v>1093</v>
      </c>
      <c r="C197" s="27" t="s">
        <v>2029</v>
      </c>
      <c r="D197" s="27" t="s">
        <v>738</v>
      </c>
    </row>
    <row r="198" spans="1:4" x14ac:dyDescent="0.2">
      <c r="A198" s="27" t="s">
        <v>2047</v>
      </c>
      <c r="B198" s="27" t="s">
        <v>609</v>
      </c>
      <c r="C198" s="27" t="s">
        <v>2029</v>
      </c>
      <c r="D198" s="27" t="s">
        <v>738</v>
      </c>
    </row>
    <row r="199" spans="1:4" x14ac:dyDescent="0.2">
      <c r="A199" s="27" t="s">
        <v>2048</v>
      </c>
      <c r="B199" s="27" t="s">
        <v>611</v>
      </c>
      <c r="C199" s="27" t="s">
        <v>2029</v>
      </c>
      <c r="D199" s="27" t="s">
        <v>738</v>
      </c>
    </row>
    <row r="200" spans="1:4" x14ac:dyDescent="0.2">
      <c r="A200" s="27" t="s">
        <v>2049</v>
      </c>
      <c r="B200" s="27" t="s">
        <v>613</v>
      </c>
      <c r="C200" s="27" t="s">
        <v>2029</v>
      </c>
      <c r="D200" s="27" t="s">
        <v>738</v>
      </c>
    </row>
    <row r="201" spans="1:4" x14ac:dyDescent="0.2">
      <c r="A201" s="27" t="s">
        <v>2050</v>
      </c>
      <c r="B201" s="27" t="s">
        <v>1984</v>
      </c>
      <c r="C201" s="27" t="s">
        <v>2029</v>
      </c>
      <c r="D201" s="27" t="s">
        <v>738</v>
      </c>
    </row>
    <row r="202" spans="1:4" x14ac:dyDescent="0.2">
      <c r="A202" s="27" t="s">
        <v>2051</v>
      </c>
      <c r="B202" s="27" t="s">
        <v>610</v>
      </c>
      <c r="C202" s="27" t="s">
        <v>2029</v>
      </c>
      <c r="D202" s="27" t="s">
        <v>738</v>
      </c>
    </row>
    <row r="203" spans="1:4" x14ac:dyDescent="0.2">
      <c r="A203" s="27"/>
      <c r="B203" s="27"/>
      <c r="C203" s="27"/>
      <c r="D203" s="27" t="s">
        <v>258</v>
      </c>
    </row>
    <row r="204" spans="1:4" x14ac:dyDescent="0.2">
      <c r="A204" s="27" t="s">
        <v>2052</v>
      </c>
      <c r="B204" s="27" t="s">
        <v>612</v>
      </c>
      <c r="C204" s="27" t="s">
        <v>2029</v>
      </c>
      <c r="D204" s="27" t="s">
        <v>738</v>
      </c>
    </row>
    <row r="205" spans="1:4" x14ac:dyDescent="0.2">
      <c r="A205" s="27"/>
      <c r="B205" s="27"/>
      <c r="C205" s="27"/>
      <c r="D205" s="27" t="s">
        <v>258</v>
      </c>
    </row>
    <row r="206" spans="1:4" x14ac:dyDescent="0.2">
      <c r="A206" s="27" t="s">
        <v>2053</v>
      </c>
      <c r="B206" s="27" t="s">
        <v>939</v>
      </c>
      <c r="C206" s="27" t="s">
        <v>2029</v>
      </c>
      <c r="D206" s="27" t="s">
        <v>738</v>
      </c>
    </row>
    <row r="207" spans="1:4" x14ac:dyDescent="0.2">
      <c r="A207" s="27" t="s">
        <v>2054</v>
      </c>
      <c r="B207" s="27" t="s">
        <v>938</v>
      </c>
      <c r="C207" s="27" t="s">
        <v>2029</v>
      </c>
      <c r="D207" s="27" t="s">
        <v>738</v>
      </c>
    </row>
    <row r="208" spans="1:4" x14ac:dyDescent="0.2">
      <c r="A208" s="27" t="s">
        <v>2055</v>
      </c>
      <c r="B208" s="27" t="s">
        <v>950</v>
      </c>
      <c r="C208" s="27" t="s">
        <v>2029</v>
      </c>
      <c r="D208" s="27" t="s">
        <v>738</v>
      </c>
    </row>
    <row r="209" spans="1:4" x14ac:dyDescent="0.2">
      <c r="A209" s="27" t="s">
        <v>2056</v>
      </c>
      <c r="B209" s="27" t="s">
        <v>608</v>
      </c>
      <c r="C209" s="27" t="s">
        <v>2029</v>
      </c>
      <c r="D209" s="27" t="s">
        <v>738</v>
      </c>
    </row>
    <row r="210" spans="1:4" x14ac:dyDescent="0.2">
      <c r="A210" s="27" t="s">
        <v>2057</v>
      </c>
      <c r="B210" s="27" t="s">
        <v>383</v>
      </c>
      <c r="C210" s="27" t="s">
        <v>2029</v>
      </c>
      <c r="D210" s="27" t="s">
        <v>738</v>
      </c>
    </row>
    <row r="211" spans="1:4" x14ac:dyDescent="0.2">
      <c r="A211" s="27" t="s">
        <v>2058</v>
      </c>
      <c r="B211" s="27" t="s">
        <v>379</v>
      </c>
      <c r="C211" s="27" t="s">
        <v>2029</v>
      </c>
      <c r="D211" s="27" t="s">
        <v>738</v>
      </c>
    </row>
    <row r="212" spans="1:4" x14ac:dyDescent="0.2">
      <c r="A212" s="27" t="s">
        <v>2059</v>
      </c>
      <c r="B212" s="27" t="s">
        <v>384</v>
      </c>
      <c r="C212" s="27" t="s">
        <v>2029</v>
      </c>
      <c r="D212" s="27" t="s">
        <v>738</v>
      </c>
    </row>
    <row r="213" spans="1:4" x14ac:dyDescent="0.2">
      <c r="A213" s="27" t="s">
        <v>2060</v>
      </c>
      <c r="B213" s="27" t="s">
        <v>385</v>
      </c>
      <c r="C213" s="27" t="s">
        <v>2029</v>
      </c>
      <c r="D213" s="27" t="s">
        <v>738</v>
      </c>
    </row>
    <row r="214" spans="1:4" x14ac:dyDescent="0.2">
      <c r="A214" s="27" t="s">
        <v>2061</v>
      </c>
      <c r="B214" s="27" t="s">
        <v>380</v>
      </c>
      <c r="C214" s="27" t="s">
        <v>2029</v>
      </c>
      <c r="D214" s="27" t="s">
        <v>738</v>
      </c>
    </row>
    <row r="215" spans="1:4" x14ac:dyDescent="0.2">
      <c r="A215" s="27" t="s">
        <v>2062</v>
      </c>
      <c r="B215" s="27" t="s">
        <v>215</v>
      </c>
      <c r="C215" s="27" t="s">
        <v>2029</v>
      </c>
      <c r="D215" s="27" t="s">
        <v>738</v>
      </c>
    </row>
    <row r="216" spans="1:4" x14ac:dyDescent="0.2">
      <c r="A216" s="27" t="s">
        <v>2063</v>
      </c>
      <c r="B216" s="27" t="s">
        <v>381</v>
      </c>
      <c r="C216" s="27" t="s">
        <v>2029</v>
      </c>
      <c r="D216" s="27" t="s">
        <v>738</v>
      </c>
    </row>
    <row r="217" spans="1:4" x14ac:dyDescent="0.2">
      <c r="A217" s="27" t="s">
        <v>2064</v>
      </c>
      <c r="B217" s="27" t="s">
        <v>382</v>
      </c>
      <c r="C217" s="27" t="s">
        <v>2029</v>
      </c>
      <c r="D217" s="27" t="s">
        <v>738</v>
      </c>
    </row>
    <row r="218" spans="1:4" x14ac:dyDescent="0.2">
      <c r="A218" s="27" t="s">
        <v>2065</v>
      </c>
      <c r="B218" s="27" t="s">
        <v>378</v>
      </c>
      <c r="C218" s="27" t="s">
        <v>2029</v>
      </c>
      <c r="D218" s="27" t="s">
        <v>738</v>
      </c>
    </row>
    <row r="219" spans="1:4" x14ac:dyDescent="0.2">
      <c r="A219" s="27" t="s">
        <v>2066</v>
      </c>
      <c r="B219" s="27" t="s">
        <v>388</v>
      </c>
      <c r="C219" s="27" t="s">
        <v>2029</v>
      </c>
      <c r="D219" s="27" t="s">
        <v>738</v>
      </c>
    </row>
    <row r="220" spans="1:4" x14ac:dyDescent="0.2">
      <c r="A220" s="27" t="s">
        <v>2067</v>
      </c>
      <c r="B220" s="27" t="s">
        <v>386</v>
      </c>
      <c r="C220" s="27" t="s">
        <v>2029</v>
      </c>
      <c r="D220" s="27" t="s">
        <v>738</v>
      </c>
    </row>
    <row r="221" spans="1:4" x14ac:dyDescent="0.2">
      <c r="A221" s="27" t="s">
        <v>2068</v>
      </c>
      <c r="B221" s="27" t="s">
        <v>213</v>
      </c>
      <c r="C221" s="27" t="s">
        <v>2029</v>
      </c>
      <c r="D221" s="27" t="s">
        <v>738</v>
      </c>
    </row>
    <row r="222" spans="1:4" x14ac:dyDescent="0.2">
      <c r="A222" s="27" t="s">
        <v>2069</v>
      </c>
      <c r="B222" s="27" t="s">
        <v>387</v>
      </c>
      <c r="C222" s="27" t="s">
        <v>2029</v>
      </c>
      <c r="D222" s="27" t="s">
        <v>738</v>
      </c>
    </row>
    <row r="223" spans="1:4" x14ac:dyDescent="0.2">
      <c r="A223" s="27" t="s">
        <v>2070</v>
      </c>
      <c r="B223" s="27" t="s">
        <v>214</v>
      </c>
      <c r="C223" s="27" t="s">
        <v>2029</v>
      </c>
      <c r="D223" s="27" t="s">
        <v>738</v>
      </c>
    </row>
    <row r="224" spans="1:4" x14ac:dyDescent="0.2">
      <c r="A224" s="27" t="s">
        <v>2970</v>
      </c>
      <c r="B224" s="27" t="s">
        <v>2971</v>
      </c>
      <c r="C224" s="27" t="s">
        <v>2029</v>
      </c>
      <c r="D224" s="27" t="s">
        <v>738</v>
      </c>
    </row>
    <row r="225" spans="1:4" x14ac:dyDescent="0.2">
      <c r="A225" s="27" t="s">
        <v>3016</v>
      </c>
      <c r="B225" s="27" t="s">
        <v>2357</v>
      </c>
      <c r="C225" s="27" t="s">
        <v>2029</v>
      </c>
      <c r="D225" s="27" t="s">
        <v>738</v>
      </c>
    </row>
    <row r="226" spans="1:4" x14ac:dyDescent="0.2">
      <c r="A226" s="27" t="s">
        <v>2071</v>
      </c>
      <c r="B226" s="27" t="s">
        <v>524</v>
      </c>
      <c r="C226" s="27" t="s">
        <v>2029</v>
      </c>
      <c r="D226" s="27" t="s">
        <v>738</v>
      </c>
    </row>
    <row r="227" spans="1:4" x14ac:dyDescent="0.2">
      <c r="A227" s="27"/>
      <c r="B227" s="27"/>
      <c r="C227" s="27"/>
      <c r="D227" s="27" t="s">
        <v>258</v>
      </c>
    </row>
    <row r="228" spans="1:4" x14ac:dyDescent="0.2">
      <c r="A228" s="27" t="s">
        <v>2072</v>
      </c>
      <c r="B228" s="27" t="s">
        <v>1375</v>
      </c>
      <c r="C228" s="27" t="s">
        <v>2029</v>
      </c>
      <c r="D228" s="27" t="s">
        <v>738</v>
      </c>
    </row>
    <row r="229" spans="1:4" x14ac:dyDescent="0.2">
      <c r="A229" s="27"/>
      <c r="B229" s="27"/>
      <c r="C229" s="27"/>
      <c r="D229" s="27" t="s">
        <v>258</v>
      </c>
    </row>
    <row r="230" spans="1:4" x14ac:dyDescent="0.2">
      <c r="A230" s="27" t="s">
        <v>2073</v>
      </c>
      <c r="B230" s="27" t="s">
        <v>1094</v>
      </c>
      <c r="C230" s="27" t="s">
        <v>2029</v>
      </c>
      <c r="D230" s="27" t="s">
        <v>738</v>
      </c>
    </row>
    <row r="231" spans="1:4" x14ac:dyDescent="0.2">
      <c r="A231" s="27"/>
      <c r="B231" s="27"/>
      <c r="C231" s="27"/>
      <c r="D231" s="27" t="s">
        <v>258</v>
      </c>
    </row>
    <row r="232" spans="1:4" x14ac:dyDescent="0.2">
      <c r="A232" s="27" t="s">
        <v>2074</v>
      </c>
      <c r="B232" s="27" t="s">
        <v>520</v>
      </c>
      <c r="C232" s="27" t="s">
        <v>2029</v>
      </c>
      <c r="D232" s="27" t="s">
        <v>738</v>
      </c>
    </row>
    <row r="233" spans="1:4" x14ac:dyDescent="0.2">
      <c r="A233" s="27" t="s">
        <v>2075</v>
      </c>
      <c r="B233" s="27" t="s">
        <v>535</v>
      </c>
      <c r="C233" s="27" t="s">
        <v>2029</v>
      </c>
      <c r="D233" s="27" t="s">
        <v>738</v>
      </c>
    </row>
    <row r="234" spans="1:4" x14ac:dyDescent="0.2">
      <c r="A234" s="27" t="s">
        <v>2076</v>
      </c>
      <c r="B234" s="27" t="s">
        <v>536</v>
      </c>
      <c r="C234" s="27" t="s">
        <v>2029</v>
      </c>
      <c r="D234" s="27" t="s">
        <v>738</v>
      </c>
    </row>
    <row r="235" spans="1:4" x14ac:dyDescent="0.2">
      <c r="A235" s="27" t="s">
        <v>2077</v>
      </c>
      <c r="B235" s="27" t="s">
        <v>537</v>
      </c>
      <c r="C235" s="27" t="s">
        <v>2029</v>
      </c>
      <c r="D235" s="27" t="s">
        <v>738</v>
      </c>
    </row>
    <row r="236" spans="1:4" x14ac:dyDescent="0.2">
      <c r="A236" s="27" t="s">
        <v>2078</v>
      </c>
      <c r="B236" s="27" t="s">
        <v>519</v>
      </c>
      <c r="C236" s="27" t="s">
        <v>2029</v>
      </c>
      <c r="D236" s="27" t="s">
        <v>738</v>
      </c>
    </row>
    <row r="237" spans="1:4" x14ac:dyDescent="0.2">
      <c r="A237" s="27" t="s">
        <v>2966</v>
      </c>
      <c r="B237" s="27" t="s">
        <v>2967</v>
      </c>
      <c r="C237" s="27" t="s">
        <v>2029</v>
      </c>
      <c r="D237" s="27" t="s">
        <v>738</v>
      </c>
    </row>
    <row r="238" spans="1:4" x14ac:dyDescent="0.2">
      <c r="A238" s="27" t="s">
        <v>2613</v>
      </c>
      <c r="B238" s="27" t="s">
        <v>2611</v>
      </c>
      <c r="C238" s="27" t="s">
        <v>2029</v>
      </c>
      <c r="D238" s="27" t="s">
        <v>738</v>
      </c>
    </row>
    <row r="239" spans="1:4" x14ac:dyDescent="0.2">
      <c r="A239" s="27" t="s">
        <v>2079</v>
      </c>
      <c r="B239" s="27" t="s">
        <v>525</v>
      </c>
      <c r="C239" s="27" t="s">
        <v>2029</v>
      </c>
      <c r="D239" s="27" t="s">
        <v>738</v>
      </c>
    </row>
    <row r="240" spans="1:4" x14ac:dyDescent="0.2">
      <c r="A240" s="27" t="s">
        <v>2080</v>
      </c>
      <c r="B240" s="27" t="s">
        <v>521</v>
      </c>
      <c r="C240" s="27" t="s">
        <v>2029</v>
      </c>
      <c r="D240" s="27" t="s">
        <v>738</v>
      </c>
    </row>
    <row r="241" spans="1:4" x14ac:dyDescent="0.2">
      <c r="A241" s="27" t="s">
        <v>2081</v>
      </c>
      <c r="B241" s="27" t="s">
        <v>523</v>
      </c>
      <c r="C241" s="27" t="s">
        <v>2029</v>
      </c>
      <c r="D241" s="27" t="s">
        <v>738</v>
      </c>
    </row>
    <row r="242" spans="1:4" x14ac:dyDescent="0.2">
      <c r="A242" s="27"/>
      <c r="B242" s="27"/>
      <c r="C242" s="27"/>
      <c r="D242" s="27" t="s">
        <v>258</v>
      </c>
    </row>
    <row r="243" spans="1:4" x14ac:dyDescent="0.2">
      <c r="A243" s="27" t="s">
        <v>2082</v>
      </c>
      <c r="B243" s="27" t="s">
        <v>522</v>
      </c>
      <c r="C243" s="27" t="s">
        <v>2029</v>
      </c>
      <c r="D243" s="27" t="s">
        <v>738</v>
      </c>
    </row>
    <row r="244" spans="1:4" x14ac:dyDescent="0.2">
      <c r="A244" s="27" t="s">
        <v>2083</v>
      </c>
      <c r="B244" s="27" t="s">
        <v>526</v>
      </c>
      <c r="C244" s="27" t="s">
        <v>2029</v>
      </c>
      <c r="D244" s="27" t="s">
        <v>738</v>
      </c>
    </row>
    <row r="245" spans="1:4" x14ac:dyDescent="0.2">
      <c r="A245" s="27"/>
      <c r="B245" s="27"/>
      <c r="C245" s="27"/>
      <c r="D245" s="27" t="s">
        <v>258</v>
      </c>
    </row>
    <row r="246" spans="1:4" x14ac:dyDescent="0.2">
      <c r="A246" s="27" t="s">
        <v>2968</v>
      </c>
      <c r="B246" s="27" t="s">
        <v>2969</v>
      </c>
      <c r="C246" s="27" t="s">
        <v>2029</v>
      </c>
      <c r="D246" s="27" t="s">
        <v>738</v>
      </c>
    </row>
    <row r="247" spans="1:4" x14ac:dyDescent="0.2">
      <c r="A247" s="27" t="s">
        <v>2084</v>
      </c>
      <c r="B247" s="27" t="s">
        <v>527</v>
      </c>
      <c r="C247" s="27" t="s">
        <v>2029</v>
      </c>
      <c r="D247" s="27" t="s">
        <v>738</v>
      </c>
    </row>
    <row r="248" spans="1:4" x14ac:dyDescent="0.2">
      <c r="A248" s="27"/>
      <c r="B248" s="27"/>
      <c r="C248" s="27"/>
      <c r="D248" s="27" t="s">
        <v>258</v>
      </c>
    </row>
    <row r="249" spans="1:4" x14ac:dyDescent="0.2">
      <c r="A249" s="27" t="s">
        <v>2085</v>
      </c>
      <c r="B249" s="27" t="s">
        <v>532</v>
      </c>
      <c r="C249" s="27" t="s">
        <v>2029</v>
      </c>
      <c r="D249" s="27" t="s">
        <v>738</v>
      </c>
    </row>
    <row r="250" spans="1:4" x14ac:dyDescent="0.2">
      <c r="A250" s="27" t="s">
        <v>2086</v>
      </c>
      <c r="B250" s="27" t="s">
        <v>533</v>
      </c>
      <c r="C250" s="27" t="s">
        <v>2029</v>
      </c>
      <c r="D250" s="27" t="s">
        <v>738</v>
      </c>
    </row>
    <row r="251" spans="1:4" x14ac:dyDescent="0.2">
      <c r="A251" s="27" t="s">
        <v>2087</v>
      </c>
      <c r="B251" s="27" t="s">
        <v>534</v>
      </c>
      <c r="C251" s="27" t="s">
        <v>2029</v>
      </c>
      <c r="D251" s="27" t="s">
        <v>738</v>
      </c>
    </row>
    <row r="252" spans="1:4" x14ac:dyDescent="0.2">
      <c r="A252" s="27" t="s">
        <v>2088</v>
      </c>
      <c r="B252" s="27" t="s">
        <v>528</v>
      </c>
      <c r="C252" s="27" t="s">
        <v>2029</v>
      </c>
      <c r="D252" s="27" t="s">
        <v>738</v>
      </c>
    </row>
    <row r="253" spans="1:4" x14ac:dyDescent="0.2">
      <c r="A253" s="27" t="s">
        <v>2089</v>
      </c>
      <c r="B253" s="27" t="s">
        <v>518</v>
      </c>
      <c r="C253" s="27" t="s">
        <v>2029</v>
      </c>
      <c r="D253" s="27" t="s">
        <v>738</v>
      </c>
    </row>
    <row r="254" spans="1:4" x14ac:dyDescent="0.2">
      <c r="A254" s="27" t="s">
        <v>2090</v>
      </c>
      <c r="B254" s="27" t="s">
        <v>1985</v>
      </c>
      <c r="C254" s="27" t="s">
        <v>2029</v>
      </c>
      <c r="D254" s="27" t="s">
        <v>738</v>
      </c>
    </row>
    <row r="255" spans="1:4" x14ac:dyDescent="0.2">
      <c r="A255" s="27" t="s">
        <v>2236</v>
      </c>
      <c r="B255" s="27" t="s">
        <v>462</v>
      </c>
      <c r="C255" s="27" t="s">
        <v>2029</v>
      </c>
      <c r="D255" s="27" t="s">
        <v>738</v>
      </c>
    </row>
    <row r="256" spans="1:4" x14ac:dyDescent="0.2">
      <c r="A256" s="27" t="s">
        <v>2091</v>
      </c>
      <c r="B256" s="27" t="s">
        <v>463</v>
      </c>
      <c r="C256" s="27" t="s">
        <v>2029</v>
      </c>
      <c r="D256" s="27" t="s">
        <v>738</v>
      </c>
    </row>
    <row r="257" spans="1:4" x14ac:dyDescent="0.2">
      <c r="A257" s="27" t="s">
        <v>2092</v>
      </c>
      <c r="B257" s="27" t="s">
        <v>881</v>
      </c>
      <c r="C257" s="27" t="s">
        <v>2029</v>
      </c>
      <c r="D257" s="27" t="s">
        <v>738</v>
      </c>
    </row>
    <row r="258" spans="1:4" x14ac:dyDescent="0.2">
      <c r="A258" s="27"/>
      <c r="B258" s="27"/>
      <c r="C258" s="27"/>
      <c r="D258" s="27" t="s">
        <v>739</v>
      </c>
    </row>
    <row r="259" spans="1:4" x14ac:dyDescent="0.2">
      <c r="A259" s="27" t="s">
        <v>2093</v>
      </c>
      <c r="B259" s="27" t="s">
        <v>147</v>
      </c>
      <c r="C259" s="27" t="s">
        <v>2029</v>
      </c>
      <c r="D259" s="27" t="s">
        <v>738</v>
      </c>
    </row>
    <row r="260" spans="1:4" x14ac:dyDescent="0.2">
      <c r="A260" s="27" t="s">
        <v>2094</v>
      </c>
      <c r="B260" s="27" t="s">
        <v>146</v>
      </c>
      <c r="C260" s="27" t="s">
        <v>2029</v>
      </c>
      <c r="D260" s="27" t="s">
        <v>738</v>
      </c>
    </row>
    <row r="261" spans="1:4" x14ac:dyDescent="0.2">
      <c r="A261" s="27"/>
      <c r="B261" s="27"/>
      <c r="C261" s="27"/>
      <c r="D261" s="27" t="s">
        <v>258</v>
      </c>
    </row>
    <row r="262" spans="1:4" x14ac:dyDescent="0.2">
      <c r="A262" s="27" t="s">
        <v>2614</v>
      </c>
      <c r="B262" s="27" t="s">
        <v>2612</v>
      </c>
      <c r="C262" s="27" t="s">
        <v>2029</v>
      </c>
      <c r="D262" s="27" t="s">
        <v>738</v>
      </c>
    </row>
    <row r="263" spans="1:4" x14ac:dyDescent="0.2">
      <c r="A263" s="27" t="s">
        <v>2095</v>
      </c>
      <c r="B263" s="27" t="s">
        <v>882</v>
      </c>
      <c r="C263" s="27" t="s">
        <v>2029</v>
      </c>
      <c r="D263" s="27" t="s">
        <v>738</v>
      </c>
    </row>
    <row r="264" spans="1:4" x14ac:dyDescent="0.2">
      <c r="A264" s="27" t="s">
        <v>2096</v>
      </c>
      <c r="B264" s="27" t="s">
        <v>1641</v>
      </c>
      <c r="C264" s="27" t="s">
        <v>2029</v>
      </c>
      <c r="D264" s="27" t="s">
        <v>738</v>
      </c>
    </row>
    <row r="265" spans="1:4" x14ac:dyDescent="0.2">
      <c r="A265" s="27" t="s">
        <v>2229</v>
      </c>
      <c r="B265" s="27" t="s">
        <v>816</v>
      </c>
      <c r="C265" s="27" t="s">
        <v>2029</v>
      </c>
      <c r="D265" s="27" t="s">
        <v>738</v>
      </c>
    </row>
    <row r="266" spans="1:4" x14ac:dyDescent="0.2">
      <c r="A266" s="27" t="s">
        <v>2251</v>
      </c>
      <c r="B266" s="27" t="s">
        <v>825</v>
      </c>
      <c r="C266" s="27" t="s">
        <v>2029</v>
      </c>
      <c r="D266" s="27" t="s">
        <v>738</v>
      </c>
    </row>
    <row r="267" spans="1:4" x14ac:dyDescent="0.2">
      <c r="A267" s="27" t="s">
        <v>2972</v>
      </c>
      <c r="B267" s="27" t="s">
        <v>2973</v>
      </c>
      <c r="C267" s="27" t="s">
        <v>2029</v>
      </c>
      <c r="D267" s="27" t="s">
        <v>738</v>
      </c>
    </row>
    <row r="268" spans="1:4" x14ac:dyDescent="0.2">
      <c r="A268" s="27" t="s">
        <v>2097</v>
      </c>
      <c r="B268" s="27" t="s">
        <v>822</v>
      </c>
      <c r="C268" s="27" t="s">
        <v>2029</v>
      </c>
      <c r="D268" s="27" t="s">
        <v>738</v>
      </c>
    </row>
    <row r="269" spans="1:4" x14ac:dyDescent="0.2">
      <c r="A269" s="27" t="s">
        <v>2098</v>
      </c>
      <c r="B269" s="27" t="s">
        <v>417</v>
      </c>
      <c r="C269" s="27" t="s">
        <v>2029</v>
      </c>
      <c r="D269" s="27" t="s">
        <v>738</v>
      </c>
    </row>
    <row r="270" spans="1:4" x14ac:dyDescent="0.2">
      <c r="A270" s="27" t="s">
        <v>2099</v>
      </c>
      <c r="B270" s="27" t="s">
        <v>418</v>
      </c>
      <c r="C270" s="27" t="s">
        <v>2029</v>
      </c>
      <c r="D270" s="27" t="s">
        <v>738</v>
      </c>
    </row>
    <row r="271" spans="1:4" x14ac:dyDescent="0.2">
      <c r="A271" s="27" t="s">
        <v>2100</v>
      </c>
      <c r="B271" s="27" t="s">
        <v>419</v>
      </c>
      <c r="C271" s="27" t="s">
        <v>2029</v>
      </c>
      <c r="D271" s="27" t="s">
        <v>738</v>
      </c>
    </row>
    <row r="272" spans="1:4" x14ac:dyDescent="0.2">
      <c r="A272" s="27" t="s">
        <v>2101</v>
      </c>
      <c r="B272" s="27" t="s">
        <v>420</v>
      </c>
      <c r="C272" s="27" t="s">
        <v>2029</v>
      </c>
      <c r="D272" s="27" t="s">
        <v>738</v>
      </c>
    </row>
    <row r="273" spans="1:4" x14ac:dyDescent="0.2">
      <c r="A273" s="27" t="s">
        <v>2102</v>
      </c>
      <c r="B273" s="27" t="s">
        <v>421</v>
      </c>
      <c r="C273" s="27" t="s">
        <v>2029</v>
      </c>
      <c r="D273" s="27" t="s">
        <v>738</v>
      </c>
    </row>
    <row r="274" spans="1:4" x14ac:dyDescent="0.2">
      <c r="A274" s="27" t="s">
        <v>2103</v>
      </c>
      <c r="B274" s="27" t="s">
        <v>422</v>
      </c>
      <c r="C274" s="27" t="s">
        <v>2029</v>
      </c>
      <c r="D274" s="27" t="s">
        <v>738</v>
      </c>
    </row>
    <row r="275" spans="1:4" x14ac:dyDescent="0.2">
      <c r="A275" s="27" t="s">
        <v>2104</v>
      </c>
      <c r="B275" s="27" t="s">
        <v>449</v>
      </c>
      <c r="C275" s="27" t="s">
        <v>2029</v>
      </c>
      <c r="D275" s="27" t="s">
        <v>738</v>
      </c>
    </row>
    <row r="276" spans="1:4" x14ac:dyDescent="0.2">
      <c r="A276" s="27" t="s">
        <v>2105</v>
      </c>
      <c r="B276" s="27" t="s">
        <v>450</v>
      </c>
      <c r="C276" s="27" t="s">
        <v>2029</v>
      </c>
      <c r="D276" s="27" t="s">
        <v>738</v>
      </c>
    </row>
    <row r="277" spans="1:4" x14ac:dyDescent="0.2">
      <c r="A277" s="27" t="s">
        <v>2106</v>
      </c>
      <c r="B277" s="27" t="s">
        <v>451</v>
      </c>
      <c r="C277" s="27" t="s">
        <v>2029</v>
      </c>
      <c r="D277" s="27" t="s">
        <v>738</v>
      </c>
    </row>
    <row r="278" spans="1:4" x14ac:dyDescent="0.2">
      <c r="A278" s="27" t="s">
        <v>2107</v>
      </c>
      <c r="B278" s="27" t="s">
        <v>452</v>
      </c>
      <c r="C278" s="27" t="s">
        <v>2029</v>
      </c>
      <c r="D278" s="27" t="s">
        <v>738</v>
      </c>
    </row>
    <row r="279" spans="1:4" x14ac:dyDescent="0.2">
      <c r="A279" s="27" t="s">
        <v>2108</v>
      </c>
      <c r="B279" s="27" t="s">
        <v>453</v>
      </c>
      <c r="C279" s="27" t="s">
        <v>2029</v>
      </c>
      <c r="D279" s="27" t="s">
        <v>738</v>
      </c>
    </row>
    <row r="280" spans="1:4" x14ac:dyDescent="0.2">
      <c r="A280" s="27" t="s">
        <v>2109</v>
      </c>
      <c r="B280" s="27" t="s">
        <v>416</v>
      </c>
      <c r="C280" s="27" t="s">
        <v>2029</v>
      </c>
      <c r="D280" s="27" t="s">
        <v>738</v>
      </c>
    </row>
    <row r="281" spans="1:4" x14ac:dyDescent="0.2">
      <c r="A281" s="27" t="s">
        <v>2110</v>
      </c>
      <c r="B281" s="27" t="s">
        <v>454</v>
      </c>
      <c r="C281" s="27" t="s">
        <v>2029</v>
      </c>
      <c r="D281" s="27" t="s">
        <v>738</v>
      </c>
    </row>
    <row r="282" spans="1:4" x14ac:dyDescent="0.2">
      <c r="A282" s="27" t="s">
        <v>2111</v>
      </c>
      <c r="B282" s="27" t="s">
        <v>455</v>
      </c>
      <c r="C282" s="27" t="s">
        <v>2029</v>
      </c>
      <c r="D282" s="27" t="s">
        <v>738</v>
      </c>
    </row>
    <row r="283" spans="1:4" x14ac:dyDescent="0.2">
      <c r="A283" s="27" t="s">
        <v>2112</v>
      </c>
      <c r="B283" s="27" t="s">
        <v>389</v>
      </c>
      <c r="C283" s="27" t="s">
        <v>2029</v>
      </c>
      <c r="D283" s="27" t="s">
        <v>738</v>
      </c>
    </row>
    <row r="284" spans="1:4" x14ac:dyDescent="0.2">
      <c r="A284" s="27" t="s">
        <v>2113</v>
      </c>
      <c r="B284" s="27" t="s">
        <v>456</v>
      </c>
      <c r="C284" s="27" t="s">
        <v>2029</v>
      </c>
      <c r="D284" s="27" t="s">
        <v>738</v>
      </c>
    </row>
    <row r="285" spans="1:4" x14ac:dyDescent="0.2">
      <c r="A285" s="27" t="s">
        <v>2114</v>
      </c>
      <c r="B285" s="27" t="s">
        <v>457</v>
      </c>
      <c r="C285" s="27" t="s">
        <v>2029</v>
      </c>
      <c r="D285" s="27" t="s">
        <v>738</v>
      </c>
    </row>
    <row r="286" spans="1:4" x14ac:dyDescent="0.2">
      <c r="A286" s="27" t="s">
        <v>2115</v>
      </c>
      <c r="B286" s="27" t="s">
        <v>458</v>
      </c>
      <c r="C286" s="27" t="s">
        <v>2029</v>
      </c>
      <c r="D286" s="27" t="s">
        <v>738</v>
      </c>
    </row>
    <row r="287" spans="1:4" x14ac:dyDescent="0.2">
      <c r="A287" s="27" t="s">
        <v>2116</v>
      </c>
      <c r="B287" s="27" t="s">
        <v>459</v>
      </c>
      <c r="C287" s="27" t="s">
        <v>2029</v>
      </c>
      <c r="D287" s="27" t="s">
        <v>738</v>
      </c>
    </row>
    <row r="288" spans="1:4" x14ac:dyDescent="0.2">
      <c r="A288" s="27" t="s">
        <v>2117</v>
      </c>
      <c r="B288" s="27" t="s">
        <v>460</v>
      </c>
      <c r="C288" s="27" t="s">
        <v>2029</v>
      </c>
      <c r="D288" s="27" t="s">
        <v>738</v>
      </c>
    </row>
    <row r="289" spans="1:4" x14ac:dyDescent="0.2">
      <c r="A289" s="27" t="s">
        <v>2118</v>
      </c>
      <c r="B289" s="27" t="s">
        <v>539</v>
      </c>
      <c r="C289" s="27" t="s">
        <v>2029</v>
      </c>
      <c r="D289" s="27" t="s">
        <v>738</v>
      </c>
    </row>
    <row r="290" spans="1:4" x14ac:dyDescent="0.2">
      <c r="A290" s="27" t="s">
        <v>2446</v>
      </c>
      <c r="B290" s="27" t="s">
        <v>2440</v>
      </c>
      <c r="C290" s="27" t="s">
        <v>872</v>
      </c>
      <c r="D290" s="27" t="s">
        <v>738</v>
      </c>
    </row>
    <row r="291" spans="1:4" x14ac:dyDescent="0.2">
      <c r="A291" s="27" t="s">
        <v>3017</v>
      </c>
      <c r="B291" s="27" t="s">
        <v>1333</v>
      </c>
      <c r="C291" s="27" t="s">
        <v>650</v>
      </c>
      <c r="D291" s="27" t="s">
        <v>738</v>
      </c>
    </row>
    <row r="292" spans="1:4" x14ac:dyDescent="0.2">
      <c r="A292" s="27"/>
      <c r="B292" s="27"/>
      <c r="C292" s="27"/>
      <c r="D292" s="27" t="s">
        <v>256</v>
      </c>
    </row>
    <row r="293" spans="1:4" x14ac:dyDescent="0.2">
      <c r="A293" s="27"/>
      <c r="B293" s="27"/>
      <c r="C293" s="27"/>
      <c r="D293" s="27" t="s">
        <v>2130</v>
      </c>
    </row>
    <row r="294" spans="1:4" x14ac:dyDescent="0.2">
      <c r="A294" s="27" t="s">
        <v>3018</v>
      </c>
      <c r="B294" s="27" t="s">
        <v>362</v>
      </c>
      <c r="C294" s="27" t="s">
        <v>650</v>
      </c>
      <c r="D294" s="27" t="s">
        <v>738</v>
      </c>
    </row>
    <row r="295" spans="1:4" x14ac:dyDescent="0.2">
      <c r="A295" s="27"/>
      <c r="B295" s="27"/>
      <c r="C295" s="27"/>
      <c r="D295" s="27" t="s">
        <v>256</v>
      </c>
    </row>
    <row r="296" spans="1:4" x14ac:dyDescent="0.2">
      <c r="A296" s="27"/>
      <c r="B296" s="27"/>
      <c r="C296" s="27"/>
      <c r="D296" s="27" t="s">
        <v>2130</v>
      </c>
    </row>
    <row r="297" spans="1:4" x14ac:dyDescent="0.2">
      <c r="A297" s="27"/>
      <c r="B297" s="27"/>
      <c r="C297" s="27"/>
      <c r="D297" s="27" t="s">
        <v>740</v>
      </c>
    </row>
    <row r="298" spans="1:4" x14ac:dyDescent="0.2">
      <c r="A298" s="27" t="s">
        <v>3019</v>
      </c>
      <c r="B298" s="27" t="s">
        <v>334</v>
      </c>
      <c r="C298" s="27" t="s">
        <v>650</v>
      </c>
      <c r="D298" s="27" t="s">
        <v>738</v>
      </c>
    </row>
    <row r="299" spans="1:4" x14ac:dyDescent="0.2">
      <c r="A299" s="27"/>
      <c r="B299" s="27"/>
      <c r="C299" s="27"/>
      <c r="D299" s="27" t="s">
        <v>256</v>
      </c>
    </row>
    <row r="300" spans="1:4" x14ac:dyDescent="0.2">
      <c r="A300" s="27"/>
      <c r="B300" s="27"/>
      <c r="C300" s="27"/>
      <c r="D300" s="27" t="s">
        <v>2130</v>
      </c>
    </row>
    <row r="301" spans="1:4" x14ac:dyDescent="0.2">
      <c r="A301" s="27"/>
      <c r="B301" s="27"/>
      <c r="C301" s="27"/>
      <c r="D301" s="27" t="s">
        <v>258</v>
      </c>
    </row>
    <row r="302" spans="1:4" x14ac:dyDescent="0.2">
      <c r="A302" s="27" t="s">
        <v>3020</v>
      </c>
      <c r="B302" s="27" t="s">
        <v>1631</v>
      </c>
      <c r="C302" s="27" t="s">
        <v>650</v>
      </c>
      <c r="D302" s="27" t="s">
        <v>256</v>
      </c>
    </row>
    <row r="303" spans="1:4" x14ac:dyDescent="0.2">
      <c r="A303" s="27"/>
      <c r="B303" s="27"/>
      <c r="C303" s="27"/>
      <c r="D303" s="27" t="s">
        <v>2130</v>
      </c>
    </row>
    <row r="304" spans="1:4" x14ac:dyDescent="0.2">
      <c r="A304" s="27"/>
      <c r="B304" s="27"/>
      <c r="C304" s="27"/>
      <c r="D304" s="27" t="s">
        <v>258</v>
      </c>
    </row>
    <row r="305" spans="1:4" x14ac:dyDescent="0.2">
      <c r="A305" s="27" t="s">
        <v>3021</v>
      </c>
      <c r="B305" s="27" t="s">
        <v>1632</v>
      </c>
      <c r="C305" s="27" t="s">
        <v>650</v>
      </c>
      <c r="D305" s="27" t="s">
        <v>256</v>
      </c>
    </row>
    <row r="306" spans="1:4" x14ac:dyDescent="0.2">
      <c r="A306" s="27"/>
      <c r="B306" s="27"/>
      <c r="C306" s="27"/>
      <c r="D306" s="27" t="s">
        <v>2130</v>
      </c>
    </row>
    <row r="307" spans="1:4" x14ac:dyDescent="0.2">
      <c r="A307" s="27"/>
      <c r="B307" s="27"/>
      <c r="C307" s="27"/>
      <c r="D307" s="27" t="s">
        <v>258</v>
      </c>
    </row>
    <row r="308" spans="1:4" x14ac:dyDescent="0.2">
      <c r="A308" s="27" t="s">
        <v>3022</v>
      </c>
      <c r="B308" s="27" t="s">
        <v>1633</v>
      </c>
      <c r="C308" s="27" t="s">
        <v>650</v>
      </c>
      <c r="D308" s="27" t="s">
        <v>256</v>
      </c>
    </row>
    <row r="309" spans="1:4" x14ac:dyDescent="0.2">
      <c r="A309" s="27"/>
      <c r="B309" s="27"/>
      <c r="C309" s="27"/>
      <c r="D309" s="27" t="s">
        <v>2130</v>
      </c>
    </row>
    <row r="310" spans="1:4" x14ac:dyDescent="0.2">
      <c r="A310" s="27"/>
      <c r="B310" s="27"/>
      <c r="C310" s="27"/>
      <c r="D310" s="27" t="s">
        <v>258</v>
      </c>
    </row>
    <row r="311" spans="1:4" x14ac:dyDescent="0.2">
      <c r="A311" s="27" t="s">
        <v>3023</v>
      </c>
      <c r="B311" s="27" t="s">
        <v>1634</v>
      </c>
      <c r="C311" s="27" t="s">
        <v>650</v>
      </c>
      <c r="D311" s="27" t="s">
        <v>256</v>
      </c>
    </row>
    <row r="312" spans="1:4" x14ac:dyDescent="0.2">
      <c r="A312" s="27"/>
      <c r="B312" s="27"/>
      <c r="C312" s="27"/>
      <c r="D312" s="27" t="s">
        <v>2130</v>
      </c>
    </row>
    <row r="313" spans="1:4" x14ac:dyDescent="0.2">
      <c r="A313" s="27"/>
      <c r="B313" s="27"/>
      <c r="C313" s="27"/>
      <c r="D313" s="27" t="s">
        <v>258</v>
      </c>
    </row>
    <row r="314" spans="1:4" x14ac:dyDescent="0.2">
      <c r="A314" s="27" t="s">
        <v>3024</v>
      </c>
      <c r="B314" s="27" t="s">
        <v>1635</v>
      </c>
      <c r="C314" s="27" t="s">
        <v>650</v>
      </c>
      <c r="D314" s="27" t="s">
        <v>256</v>
      </c>
    </row>
    <row r="315" spans="1:4" x14ac:dyDescent="0.2">
      <c r="A315" s="27"/>
      <c r="B315" s="27"/>
      <c r="C315" s="27"/>
      <c r="D315" s="27" t="s">
        <v>2130</v>
      </c>
    </row>
    <row r="316" spans="1:4" x14ac:dyDescent="0.2">
      <c r="A316" s="27"/>
      <c r="B316" s="27"/>
      <c r="C316" s="27"/>
      <c r="D316" s="27" t="s">
        <v>258</v>
      </c>
    </row>
    <row r="317" spans="1:4" x14ac:dyDescent="0.2">
      <c r="A317" s="27" t="s">
        <v>3025</v>
      </c>
      <c r="B317" s="27" t="s">
        <v>1569</v>
      </c>
      <c r="C317" s="27" t="s">
        <v>650</v>
      </c>
      <c r="D317" s="27" t="s">
        <v>738</v>
      </c>
    </row>
    <row r="318" spans="1:4" x14ac:dyDescent="0.2">
      <c r="A318" s="27"/>
      <c r="B318" s="27"/>
      <c r="C318" s="27"/>
      <c r="D318" s="27" t="s">
        <v>256</v>
      </c>
    </row>
    <row r="319" spans="1:4" x14ac:dyDescent="0.2">
      <c r="A319" s="27"/>
      <c r="B319" s="27"/>
      <c r="C319" s="27"/>
      <c r="D319" s="27" t="s">
        <v>2130</v>
      </c>
    </row>
    <row r="320" spans="1:4" x14ac:dyDescent="0.2">
      <c r="A320" s="27"/>
      <c r="B320" s="27"/>
      <c r="C320" s="27"/>
      <c r="D320" s="27" t="s">
        <v>258</v>
      </c>
    </row>
    <row r="321" spans="1:4" x14ac:dyDescent="0.2">
      <c r="A321" s="27" t="s">
        <v>3026</v>
      </c>
      <c r="B321" s="27" t="s">
        <v>1593</v>
      </c>
      <c r="C321" s="27" t="s">
        <v>650</v>
      </c>
      <c r="D321" s="27" t="s">
        <v>738</v>
      </c>
    </row>
    <row r="322" spans="1:4" x14ac:dyDescent="0.2">
      <c r="A322" s="27"/>
      <c r="B322" s="27"/>
      <c r="C322" s="27"/>
      <c r="D322" s="27" t="s">
        <v>256</v>
      </c>
    </row>
    <row r="323" spans="1:4" x14ac:dyDescent="0.2">
      <c r="A323" s="27"/>
      <c r="B323" s="27"/>
      <c r="C323" s="27"/>
      <c r="D323" s="27" t="s">
        <v>2130</v>
      </c>
    </row>
    <row r="324" spans="1:4" x14ac:dyDescent="0.2">
      <c r="A324" s="27"/>
      <c r="B324" s="27"/>
      <c r="C324" s="27"/>
      <c r="D324" s="27" t="s">
        <v>739</v>
      </c>
    </row>
    <row r="325" spans="1:4" x14ac:dyDescent="0.2">
      <c r="A325" s="27"/>
      <c r="B325" s="27"/>
      <c r="C325" s="27"/>
      <c r="D325" s="27" t="s">
        <v>1577</v>
      </c>
    </row>
    <row r="326" spans="1:4" x14ac:dyDescent="0.2">
      <c r="A326" s="27" t="s">
        <v>3027</v>
      </c>
      <c r="B326" s="27" t="s">
        <v>99</v>
      </c>
      <c r="C326" s="27" t="s">
        <v>650</v>
      </c>
      <c r="D326" s="27" t="s">
        <v>738</v>
      </c>
    </row>
    <row r="327" spans="1:4" x14ac:dyDescent="0.2">
      <c r="A327" s="27"/>
      <c r="B327" s="27"/>
      <c r="C327" s="27"/>
      <c r="D327" s="27" t="s">
        <v>256</v>
      </c>
    </row>
    <row r="328" spans="1:4" x14ac:dyDescent="0.2">
      <c r="A328" s="27"/>
      <c r="B328" s="27"/>
      <c r="C328" s="27"/>
      <c r="D328" s="27" t="s">
        <v>2130</v>
      </c>
    </row>
    <row r="329" spans="1:4" x14ac:dyDescent="0.2">
      <c r="A329" s="27"/>
      <c r="B329" s="27"/>
      <c r="C329" s="27"/>
      <c r="D329" s="27" t="s">
        <v>2913</v>
      </c>
    </row>
    <row r="330" spans="1:4" x14ac:dyDescent="0.2">
      <c r="A330" s="27"/>
      <c r="B330" s="27"/>
      <c r="C330" s="27"/>
      <c r="D330" s="27" t="s">
        <v>739</v>
      </c>
    </row>
    <row r="331" spans="1:4" x14ac:dyDescent="0.2">
      <c r="A331" s="27"/>
      <c r="B331" s="27"/>
      <c r="C331" s="27"/>
      <c r="D331" s="27" t="s">
        <v>740</v>
      </c>
    </row>
    <row r="332" spans="1:4" x14ac:dyDescent="0.2">
      <c r="A332" s="27"/>
      <c r="B332" s="27"/>
      <c r="C332" s="27"/>
      <c r="D332" s="27" t="s">
        <v>974</v>
      </c>
    </row>
    <row r="333" spans="1:4" x14ac:dyDescent="0.2">
      <c r="A333" s="27"/>
      <c r="B333" s="27"/>
      <c r="C333" s="27"/>
      <c r="D333" s="27" t="s">
        <v>1577</v>
      </c>
    </row>
    <row r="334" spans="1:4" x14ac:dyDescent="0.2">
      <c r="A334" s="27" t="s">
        <v>3028</v>
      </c>
      <c r="B334" s="27" t="s">
        <v>224</v>
      </c>
      <c r="C334" s="27" t="s">
        <v>650</v>
      </c>
      <c r="D334" s="27" t="s">
        <v>256</v>
      </c>
    </row>
    <row r="335" spans="1:4" x14ac:dyDescent="0.2">
      <c r="A335" s="27" t="s">
        <v>3029</v>
      </c>
      <c r="B335" s="27" t="s">
        <v>295</v>
      </c>
      <c r="C335" s="27" t="s">
        <v>650</v>
      </c>
      <c r="D335" s="27" t="s">
        <v>256</v>
      </c>
    </row>
    <row r="336" spans="1:4" x14ac:dyDescent="0.2">
      <c r="A336" s="27" t="s">
        <v>3030</v>
      </c>
      <c r="B336" s="27" t="s">
        <v>962</v>
      </c>
      <c r="C336" s="27" t="s">
        <v>650</v>
      </c>
      <c r="D336" s="27" t="s">
        <v>256</v>
      </c>
    </row>
    <row r="337" spans="1:4" x14ac:dyDescent="0.2">
      <c r="A337" s="27" t="s">
        <v>3031</v>
      </c>
      <c r="B337" s="27" t="s">
        <v>29</v>
      </c>
      <c r="C337" s="27" t="s">
        <v>650</v>
      </c>
      <c r="D337" s="27" t="s">
        <v>256</v>
      </c>
    </row>
    <row r="338" spans="1:4" x14ac:dyDescent="0.2">
      <c r="A338" s="27" t="s">
        <v>3032</v>
      </c>
      <c r="B338" s="27" t="s">
        <v>100</v>
      </c>
      <c r="C338" s="27" t="s">
        <v>650</v>
      </c>
      <c r="D338" s="27" t="s">
        <v>256</v>
      </c>
    </row>
    <row r="339" spans="1:4" x14ac:dyDescent="0.2">
      <c r="A339" s="27" t="s">
        <v>3033</v>
      </c>
      <c r="B339" s="27" t="s">
        <v>248</v>
      </c>
      <c r="C339" s="27" t="s">
        <v>650</v>
      </c>
      <c r="D339" s="27" t="s">
        <v>256</v>
      </c>
    </row>
    <row r="340" spans="1:4" x14ac:dyDescent="0.2">
      <c r="A340" s="27"/>
      <c r="B340" s="27"/>
      <c r="C340" s="27"/>
      <c r="D340" s="27" t="s">
        <v>2130</v>
      </c>
    </row>
    <row r="341" spans="1:4" x14ac:dyDescent="0.2">
      <c r="A341" s="27" t="s">
        <v>3034</v>
      </c>
      <c r="B341" s="27" t="s">
        <v>2668</v>
      </c>
      <c r="C341" s="27" t="s">
        <v>650</v>
      </c>
      <c r="D341" s="27" t="s">
        <v>256</v>
      </c>
    </row>
    <row r="342" spans="1:4" x14ac:dyDescent="0.2">
      <c r="A342" s="27"/>
      <c r="B342" s="27"/>
      <c r="C342" s="27"/>
      <c r="D342" s="27" t="s">
        <v>2130</v>
      </c>
    </row>
    <row r="343" spans="1:4" x14ac:dyDescent="0.2">
      <c r="A343" s="27" t="s">
        <v>3035</v>
      </c>
      <c r="B343" s="27" t="s">
        <v>2670</v>
      </c>
      <c r="C343" s="27" t="s">
        <v>650</v>
      </c>
      <c r="D343" s="27" t="s">
        <v>256</v>
      </c>
    </row>
    <row r="344" spans="1:4" x14ac:dyDescent="0.2">
      <c r="A344" s="27"/>
      <c r="B344" s="27"/>
      <c r="C344" s="27"/>
      <c r="D344" s="27" t="s">
        <v>2130</v>
      </c>
    </row>
    <row r="345" spans="1:4" x14ac:dyDescent="0.2">
      <c r="A345" s="27" t="s">
        <v>3036</v>
      </c>
      <c r="B345" s="27" t="s">
        <v>2664</v>
      </c>
      <c r="C345" s="27" t="s">
        <v>650</v>
      </c>
      <c r="D345" s="27" t="s">
        <v>738</v>
      </c>
    </row>
    <row r="346" spans="1:4" x14ac:dyDescent="0.2">
      <c r="A346" s="27"/>
      <c r="B346" s="27"/>
      <c r="C346" s="27"/>
      <c r="D346" s="27" t="s">
        <v>256</v>
      </c>
    </row>
    <row r="347" spans="1:4" x14ac:dyDescent="0.2">
      <c r="A347" s="27"/>
      <c r="B347" s="27"/>
      <c r="C347" s="27"/>
      <c r="D347" s="27" t="s">
        <v>2130</v>
      </c>
    </row>
    <row r="348" spans="1:4" x14ac:dyDescent="0.2">
      <c r="A348" s="27" t="s">
        <v>3037</v>
      </c>
      <c r="B348" s="27" t="s">
        <v>2666</v>
      </c>
      <c r="C348" s="27" t="s">
        <v>650</v>
      </c>
      <c r="D348" s="27" t="s">
        <v>738</v>
      </c>
    </row>
    <row r="349" spans="1:4" x14ac:dyDescent="0.2">
      <c r="A349" s="27"/>
      <c r="B349" s="27"/>
      <c r="C349" s="27"/>
      <c r="D349" s="27" t="s">
        <v>256</v>
      </c>
    </row>
    <row r="350" spans="1:4" x14ac:dyDescent="0.2">
      <c r="A350" s="27"/>
      <c r="B350" s="27"/>
      <c r="C350" s="27"/>
      <c r="D350" s="27" t="s">
        <v>2130</v>
      </c>
    </row>
    <row r="351" spans="1:4" x14ac:dyDescent="0.2">
      <c r="A351" s="27" t="s">
        <v>3038</v>
      </c>
      <c r="B351" s="27" t="s">
        <v>2000</v>
      </c>
      <c r="C351" s="27" t="s">
        <v>650</v>
      </c>
      <c r="D351" s="27" t="s">
        <v>256</v>
      </c>
    </row>
    <row r="352" spans="1:4" x14ac:dyDescent="0.2">
      <c r="A352" s="27" t="s">
        <v>3039</v>
      </c>
      <c r="B352" s="27" t="s">
        <v>1594</v>
      </c>
      <c r="C352" s="27" t="s">
        <v>650</v>
      </c>
      <c r="D352" s="27" t="s">
        <v>738</v>
      </c>
    </row>
    <row r="353" spans="1:4" x14ac:dyDescent="0.2">
      <c r="A353" s="27"/>
      <c r="B353" s="27"/>
      <c r="C353" s="27"/>
      <c r="D353" s="27" t="s">
        <v>256</v>
      </c>
    </row>
    <row r="354" spans="1:4" x14ac:dyDescent="0.2">
      <c r="A354" s="27"/>
      <c r="B354" s="27"/>
      <c r="C354" s="27"/>
      <c r="D354" s="27" t="s">
        <v>2130</v>
      </c>
    </row>
    <row r="355" spans="1:4" x14ac:dyDescent="0.2">
      <c r="A355" s="27"/>
      <c r="B355" s="27"/>
      <c r="C355" s="27"/>
      <c r="D355" s="27" t="s">
        <v>258</v>
      </c>
    </row>
    <row r="356" spans="1:4" x14ac:dyDescent="0.2">
      <c r="A356" s="27" t="s">
        <v>3040</v>
      </c>
      <c r="B356" s="27" t="s">
        <v>102</v>
      </c>
      <c r="C356" s="27" t="s">
        <v>650</v>
      </c>
      <c r="D356" s="27" t="s">
        <v>738</v>
      </c>
    </row>
    <row r="357" spans="1:4" x14ac:dyDescent="0.2">
      <c r="A357" s="27"/>
      <c r="B357" s="27"/>
      <c r="C357" s="27"/>
      <c r="D357" s="27" t="s">
        <v>256</v>
      </c>
    </row>
    <row r="358" spans="1:4" x14ac:dyDescent="0.2">
      <c r="A358" s="27"/>
      <c r="B358" s="27"/>
      <c r="C358" s="27"/>
      <c r="D358" s="27" t="s">
        <v>2130</v>
      </c>
    </row>
    <row r="359" spans="1:4" x14ac:dyDescent="0.2">
      <c r="A359" s="27"/>
      <c r="B359" s="27"/>
      <c r="C359" s="27"/>
      <c r="D359" s="27" t="s">
        <v>739</v>
      </c>
    </row>
    <row r="360" spans="1:4" x14ac:dyDescent="0.2">
      <c r="A360" s="27"/>
      <c r="B360" s="27"/>
      <c r="C360" s="27"/>
      <c r="D360" s="27" t="s">
        <v>740</v>
      </c>
    </row>
    <row r="361" spans="1:4" x14ac:dyDescent="0.2">
      <c r="A361" s="27"/>
      <c r="B361" s="27"/>
      <c r="C361" s="27"/>
      <c r="D361" s="27" t="s">
        <v>1577</v>
      </c>
    </row>
    <row r="362" spans="1:4" x14ac:dyDescent="0.2">
      <c r="A362" s="27" t="s">
        <v>3041</v>
      </c>
      <c r="B362" s="27" t="s">
        <v>392</v>
      </c>
      <c r="C362" s="27" t="s">
        <v>650</v>
      </c>
      <c r="D362" s="27" t="s">
        <v>738</v>
      </c>
    </row>
    <row r="363" spans="1:4" x14ac:dyDescent="0.2">
      <c r="A363" s="27"/>
      <c r="B363" s="27"/>
      <c r="C363" s="27"/>
      <c r="D363" s="27" t="s">
        <v>256</v>
      </c>
    </row>
    <row r="364" spans="1:4" x14ac:dyDescent="0.2">
      <c r="A364" s="27"/>
      <c r="B364" s="27"/>
      <c r="C364" s="27"/>
      <c r="D364" s="27" t="s">
        <v>2130</v>
      </c>
    </row>
    <row r="365" spans="1:4" x14ac:dyDescent="0.2">
      <c r="A365" s="27"/>
      <c r="B365" s="27"/>
      <c r="C365" s="27"/>
      <c r="D365" s="27" t="s">
        <v>739</v>
      </c>
    </row>
    <row r="366" spans="1:4" x14ac:dyDescent="0.2">
      <c r="A366" s="27"/>
      <c r="B366" s="27"/>
      <c r="C366" s="27"/>
      <c r="D366" s="27" t="s">
        <v>740</v>
      </c>
    </row>
    <row r="367" spans="1:4" x14ac:dyDescent="0.2">
      <c r="A367" s="27"/>
      <c r="B367" s="27"/>
      <c r="C367" s="27"/>
      <c r="D367" s="27" t="s">
        <v>1577</v>
      </c>
    </row>
    <row r="368" spans="1:4" x14ac:dyDescent="0.2">
      <c r="A368" s="27" t="s">
        <v>3042</v>
      </c>
      <c r="B368" s="27" t="s">
        <v>101</v>
      </c>
      <c r="C368" s="27" t="s">
        <v>650</v>
      </c>
      <c r="D368" s="27" t="s">
        <v>738</v>
      </c>
    </row>
    <row r="369" spans="1:4" x14ac:dyDescent="0.2">
      <c r="A369" s="27"/>
      <c r="B369" s="27"/>
      <c r="C369" s="27"/>
      <c r="D369" s="27" t="s">
        <v>256</v>
      </c>
    </row>
    <row r="370" spans="1:4" x14ac:dyDescent="0.2">
      <c r="A370" s="27"/>
      <c r="B370" s="27"/>
      <c r="C370" s="27"/>
      <c r="D370" s="27" t="s">
        <v>2130</v>
      </c>
    </row>
    <row r="371" spans="1:4" x14ac:dyDescent="0.2">
      <c r="A371" s="27"/>
      <c r="B371" s="27"/>
      <c r="C371" s="27"/>
      <c r="D371" s="27" t="s">
        <v>739</v>
      </c>
    </row>
    <row r="372" spans="1:4" x14ac:dyDescent="0.2">
      <c r="A372" s="27"/>
      <c r="B372" s="27"/>
      <c r="C372" s="27"/>
      <c r="D372" s="27" t="s">
        <v>740</v>
      </c>
    </row>
    <row r="373" spans="1:4" x14ac:dyDescent="0.2">
      <c r="A373" s="27"/>
      <c r="B373" s="27"/>
      <c r="C373" s="27"/>
      <c r="D373" s="27" t="s">
        <v>1577</v>
      </c>
    </row>
    <row r="374" spans="1:4" x14ac:dyDescent="0.2">
      <c r="A374" s="27" t="s">
        <v>3043</v>
      </c>
      <c r="B374" s="27" t="s">
        <v>103</v>
      </c>
      <c r="C374" s="27" t="s">
        <v>650</v>
      </c>
      <c r="D374" s="27" t="s">
        <v>738</v>
      </c>
    </row>
    <row r="375" spans="1:4" x14ac:dyDescent="0.2">
      <c r="A375" s="27"/>
      <c r="B375" s="27"/>
      <c r="C375" s="27"/>
      <c r="D375" s="27" t="s">
        <v>256</v>
      </c>
    </row>
    <row r="376" spans="1:4" x14ac:dyDescent="0.2">
      <c r="A376" s="27"/>
      <c r="B376" s="27"/>
      <c r="C376" s="27"/>
      <c r="D376" s="27" t="s">
        <v>2130</v>
      </c>
    </row>
    <row r="377" spans="1:4" x14ac:dyDescent="0.2">
      <c r="A377" s="27"/>
      <c r="B377" s="27"/>
      <c r="C377" s="27"/>
      <c r="D377" s="27" t="s">
        <v>1373</v>
      </c>
    </row>
    <row r="378" spans="1:4" x14ac:dyDescent="0.2">
      <c r="A378" s="27"/>
      <c r="B378" s="27"/>
      <c r="C378" s="27"/>
      <c r="D378" s="27" t="s">
        <v>258</v>
      </c>
    </row>
    <row r="379" spans="1:4" x14ac:dyDescent="0.2">
      <c r="A379" s="27"/>
      <c r="B379" s="27"/>
      <c r="C379" s="27"/>
      <c r="D379" s="27" t="s">
        <v>974</v>
      </c>
    </row>
    <row r="380" spans="1:4" x14ac:dyDescent="0.2">
      <c r="A380" s="27" t="s">
        <v>3044</v>
      </c>
      <c r="B380" s="27" t="s">
        <v>369</v>
      </c>
      <c r="C380" s="27" t="s">
        <v>650</v>
      </c>
      <c r="D380" s="27" t="s">
        <v>738</v>
      </c>
    </row>
    <row r="381" spans="1:4" x14ac:dyDescent="0.2">
      <c r="A381" s="27"/>
      <c r="B381" s="27"/>
      <c r="C381" s="27"/>
      <c r="D381" s="27" t="s">
        <v>256</v>
      </c>
    </row>
    <row r="382" spans="1:4" x14ac:dyDescent="0.2">
      <c r="A382" s="27"/>
      <c r="B382" s="27"/>
      <c r="C382" s="27"/>
      <c r="D382" s="27" t="s">
        <v>2130</v>
      </c>
    </row>
    <row r="383" spans="1:4" x14ac:dyDescent="0.2">
      <c r="A383" s="27"/>
      <c r="B383" s="27"/>
      <c r="C383" s="27"/>
      <c r="D383" s="27" t="s">
        <v>739</v>
      </c>
    </row>
    <row r="384" spans="1:4" x14ac:dyDescent="0.2">
      <c r="A384" s="27"/>
      <c r="B384" s="27"/>
      <c r="C384" s="27"/>
      <c r="D384" s="27" t="s">
        <v>740</v>
      </c>
    </row>
    <row r="385" spans="1:4" x14ac:dyDescent="0.2">
      <c r="A385" s="27" t="s">
        <v>3045</v>
      </c>
      <c r="B385" s="27" t="s">
        <v>119</v>
      </c>
      <c r="C385" s="27" t="s">
        <v>650</v>
      </c>
      <c r="D385" s="27" t="s">
        <v>738</v>
      </c>
    </row>
    <row r="386" spans="1:4" x14ac:dyDescent="0.2">
      <c r="A386" s="27"/>
      <c r="B386" s="27"/>
      <c r="C386" s="27"/>
      <c r="D386" s="27" t="s">
        <v>256</v>
      </c>
    </row>
    <row r="387" spans="1:4" x14ac:dyDescent="0.2">
      <c r="A387" s="27"/>
      <c r="B387" s="27"/>
      <c r="C387" s="27"/>
      <c r="D387" s="27" t="s">
        <v>2130</v>
      </c>
    </row>
    <row r="388" spans="1:4" x14ac:dyDescent="0.2">
      <c r="A388" s="27"/>
      <c r="B388" s="27"/>
      <c r="C388" s="27"/>
      <c r="D388" s="27" t="s">
        <v>739</v>
      </c>
    </row>
    <row r="389" spans="1:4" x14ac:dyDescent="0.2">
      <c r="A389" s="27"/>
      <c r="B389" s="27"/>
      <c r="C389" s="27"/>
      <c r="D389" s="27" t="s">
        <v>740</v>
      </c>
    </row>
    <row r="390" spans="1:4" x14ac:dyDescent="0.2">
      <c r="A390" s="27" t="s">
        <v>3046</v>
      </c>
      <c r="B390" s="27" t="s">
        <v>1597</v>
      </c>
      <c r="C390" s="27" t="s">
        <v>650</v>
      </c>
      <c r="D390" s="27" t="s">
        <v>738</v>
      </c>
    </row>
    <row r="391" spans="1:4" x14ac:dyDescent="0.2">
      <c r="A391" s="27"/>
      <c r="B391" s="27"/>
      <c r="C391" s="27"/>
      <c r="D391" s="27" t="s">
        <v>256</v>
      </c>
    </row>
    <row r="392" spans="1:4" x14ac:dyDescent="0.2">
      <c r="A392" s="27"/>
      <c r="B392" s="27"/>
      <c r="C392" s="27"/>
      <c r="D392" s="27" t="s">
        <v>2130</v>
      </c>
    </row>
    <row r="393" spans="1:4" x14ac:dyDescent="0.2">
      <c r="A393" s="27" t="s">
        <v>3047</v>
      </c>
      <c r="B393" s="27" t="s">
        <v>120</v>
      </c>
      <c r="C393" s="27" t="s">
        <v>650</v>
      </c>
      <c r="D393" s="27" t="s">
        <v>738</v>
      </c>
    </row>
    <row r="394" spans="1:4" x14ac:dyDescent="0.2">
      <c r="A394" s="27"/>
      <c r="B394" s="27"/>
      <c r="C394" s="27"/>
      <c r="D394" s="27" t="s">
        <v>256</v>
      </c>
    </row>
    <row r="395" spans="1:4" x14ac:dyDescent="0.2">
      <c r="A395" s="27"/>
      <c r="B395" s="27"/>
      <c r="C395" s="27"/>
      <c r="D395" s="27" t="s">
        <v>2130</v>
      </c>
    </row>
    <row r="396" spans="1:4" x14ac:dyDescent="0.2">
      <c r="A396" s="27"/>
      <c r="B396" s="27"/>
      <c r="C396" s="27"/>
      <c r="D396" s="27" t="s">
        <v>258</v>
      </c>
    </row>
    <row r="397" spans="1:4" x14ac:dyDescent="0.2">
      <c r="A397" s="27" t="s">
        <v>3048</v>
      </c>
      <c r="B397" s="27" t="s">
        <v>121</v>
      </c>
      <c r="C397" s="27" t="s">
        <v>650</v>
      </c>
      <c r="D397" s="27" t="s">
        <v>738</v>
      </c>
    </row>
    <row r="398" spans="1:4" x14ac:dyDescent="0.2">
      <c r="A398" s="27"/>
      <c r="B398" s="27"/>
      <c r="C398" s="27"/>
      <c r="D398" s="27" t="s">
        <v>256</v>
      </c>
    </row>
    <row r="399" spans="1:4" x14ac:dyDescent="0.2">
      <c r="A399" s="27"/>
      <c r="B399" s="27"/>
      <c r="C399" s="27"/>
      <c r="D399" s="27" t="s">
        <v>2130</v>
      </c>
    </row>
    <row r="400" spans="1:4" x14ac:dyDescent="0.2">
      <c r="A400" s="27"/>
      <c r="B400" s="27"/>
      <c r="C400" s="27"/>
      <c r="D400" s="27" t="s">
        <v>258</v>
      </c>
    </row>
    <row r="401" spans="1:4" x14ac:dyDescent="0.2">
      <c r="A401" s="27" t="s">
        <v>3049</v>
      </c>
      <c r="B401" s="27" t="s">
        <v>123</v>
      </c>
      <c r="C401" s="27" t="s">
        <v>650</v>
      </c>
      <c r="D401" s="27" t="s">
        <v>738</v>
      </c>
    </row>
    <row r="402" spans="1:4" x14ac:dyDescent="0.2">
      <c r="A402" s="27"/>
      <c r="B402" s="27"/>
      <c r="C402" s="27"/>
      <c r="D402" s="27" t="s">
        <v>256</v>
      </c>
    </row>
    <row r="403" spans="1:4" x14ac:dyDescent="0.2">
      <c r="A403" s="27"/>
      <c r="B403" s="27"/>
      <c r="C403" s="27"/>
      <c r="D403" s="27" t="s">
        <v>1092</v>
      </c>
    </row>
    <row r="404" spans="1:4" x14ac:dyDescent="0.2">
      <c r="A404" s="27"/>
      <c r="B404" s="27"/>
      <c r="C404" s="27"/>
      <c r="D404" s="27" t="s">
        <v>2130</v>
      </c>
    </row>
    <row r="405" spans="1:4" x14ac:dyDescent="0.2">
      <c r="A405" s="27"/>
      <c r="B405" s="27"/>
      <c r="C405" s="27"/>
      <c r="D405" s="27" t="s">
        <v>258</v>
      </c>
    </row>
    <row r="406" spans="1:4" x14ac:dyDescent="0.2">
      <c r="A406" s="27" t="s">
        <v>3050</v>
      </c>
      <c r="B406" s="27" t="s">
        <v>2672</v>
      </c>
      <c r="C406" s="27" t="s">
        <v>650</v>
      </c>
      <c r="D406" s="27" t="s">
        <v>738</v>
      </c>
    </row>
    <row r="407" spans="1:4" x14ac:dyDescent="0.2">
      <c r="A407" s="27"/>
      <c r="B407" s="27"/>
      <c r="C407" s="27"/>
      <c r="D407" s="27" t="s">
        <v>256</v>
      </c>
    </row>
    <row r="408" spans="1:4" x14ac:dyDescent="0.2">
      <c r="A408" s="27"/>
      <c r="B408" s="27"/>
      <c r="C408" s="27"/>
      <c r="D408" s="27" t="s">
        <v>2130</v>
      </c>
    </row>
    <row r="409" spans="1:4" x14ac:dyDescent="0.2">
      <c r="A409" s="27" t="s">
        <v>3051</v>
      </c>
      <c r="B409" s="27" t="s">
        <v>884</v>
      </c>
      <c r="C409" s="27" t="s">
        <v>650</v>
      </c>
      <c r="D409" s="27" t="s">
        <v>738</v>
      </c>
    </row>
    <row r="410" spans="1:4" x14ac:dyDescent="0.2">
      <c r="A410" s="27"/>
      <c r="B410" s="27"/>
      <c r="C410" s="27"/>
      <c r="D410" s="27" t="s">
        <v>256</v>
      </c>
    </row>
    <row r="411" spans="1:4" x14ac:dyDescent="0.2">
      <c r="A411" s="27"/>
      <c r="B411" s="27"/>
      <c r="C411" s="27"/>
      <c r="D411" s="27" t="s">
        <v>2130</v>
      </c>
    </row>
    <row r="412" spans="1:4" x14ac:dyDescent="0.2">
      <c r="A412" s="27"/>
      <c r="B412" s="27"/>
      <c r="C412" s="27"/>
      <c r="D412" s="27" t="s">
        <v>258</v>
      </c>
    </row>
    <row r="413" spans="1:4" x14ac:dyDescent="0.2">
      <c r="A413" s="27" t="s">
        <v>3052</v>
      </c>
      <c r="B413" s="27" t="s">
        <v>338</v>
      </c>
      <c r="C413" s="27" t="s">
        <v>650</v>
      </c>
      <c r="D413" s="27" t="s">
        <v>738</v>
      </c>
    </row>
    <row r="414" spans="1:4" x14ac:dyDescent="0.2">
      <c r="A414" s="27"/>
      <c r="B414" s="27"/>
      <c r="C414" s="27"/>
      <c r="D414" s="27" t="s">
        <v>256</v>
      </c>
    </row>
    <row r="415" spans="1:4" x14ac:dyDescent="0.2">
      <c r="A415" s="27"/>
      <c r="B415" s="27"/>
      <c r="C415" s="27"/>
      <c r="D415" s="27" t="s">
        <v>2130</v>
      </c>
    </row>
    <row r="416" spans="1:4" x14ac:dyDescent="0.2">
      <c r="A416" s="27"/>
      <c r="B416" s="27"/>
      <c r="C416" s="27"/>
      <c r="D416" s="27" t="s">
        <v>739</v>
      </c>
    </row>
    <row r="417" spans="1:4" x14ac:dyDescent="0.2">
      <c r="A417" s="27"/>
      <c r="B417" s="27"/>
      <c r="C417" s="27"/>
      <c r="D417" s="27" t="s">
        <v>1373</v>
      </c>
    </row>
    <row r="418" spans="1:4" x14ac:dyDescent="0.2">
      <c r="A418" s="27"/>
      <c r="B418" s="27"/>
      <c r="C418" s="27"/>
      <c r="D418" s="27" t="s">
        <v>740</v>
      </c>
    </row>
    <row r="419" spans="1:4" x14ac:dyDescent="0.2">
      <c r="A419" s="27"/>
      <c r="B419" s="27"/>
      <c r="C419" s="27"/>
      <c r="D419" s="27" t="s">
        <v>974</v>
      </c>
    </row>
    <row r="420" spans="1:4" x14ac:dyDescent="0.2">
      <c r="A420" s="27" t="s">
        <v>3053</v>
      </c>
      <c r="B420" s="27" t="s">
        <v>122</v>
      </c>
      <c r="C420" s="27" t="s">
        <v>650</v>
      </c>
      <c r="D420" s="27" t="s">
        <v>738</v>
      </c>
    </row>
    <row r="421" spans="1:4" x14ac:dyDescent="0.2">
      <c r="A421" s="27"/>
      <c r="B421" s="27"/>
      <c r="C421" s="27"/>
      <c r="D421" s="27" t="s">
        <v>256</v>
      </c>
    </row>
    <row r="422" spans="1:4" x14ac:dyDescent="0.2">
      <c r="A422" s="27"/>
      <c r="B422" s="27"/>
      <c r="C422" s="27"/>
      <c r="D422" s="27" t="s">
        <v>2130</v>
      </c>
    </row>
    <row r="423" spans="1:4" x14ac:dyDescent="0.2">
      <c r="A423" s="27"/>
      <c r="B423" s="27"/>
      <c r="C423" s="27"/>
      <c r="D423" s="27" t="s">
        <v>258</v>
      </c>
    </row>
    <row r="424" spans="1:4" x14ac:dyDescent="0.2">
      <c r="A424" s="27" t="s">
        <v>3054</v>
      </c>
      <c r="B424" s="27" t="s">
        <v>2125</v>
      </c>
      <c r="C424" s="27" t="s">
        <v>650</v>
      </c>
      <c r="D424" s="27" t="s">
        <v>256</v>
      </c>
    </row>
    <row r="425" spans="1:4" x14ac:dyDescent="0.2">
      <c r="A425" s="27"/>
      <c r="B425" s="27"/>
      <c r="C425" s="27"/>
      <c r="D425" s="27" t="s">
        <v>2130</v>
      </c>
    </row>
    <row r="426" spans="1:4" x14ac:dyDescent="0.2">
      <c r="A426" s="27"/>
      <c r="B426" s="27"/>
      <c r="C426" s="27"/>
      <c r="D426" s="27" t="s">
        <v>739</v>
      </c>
    </row>
    <row r="427" spans="1:4" x14ac:dyDescent="0.2">
      <c r="A427" s="27"/>
      <c r="B427" s="27"/>
      <c r="C427" s="27"/>
      <c r="D427" s="27" t="s">
        <v>258</v>
      </c>
    </row>
    <row r="428" spans="1:4" x14ac:dyDescent="0.2">
      <c r="A428" s="27" t="s">
        <v>3055</v>
      </c>
      <c r="B428" s="27" t="s">
        <v>578</v>
      </c>
      <c r="C428" s="27" t="s">
        <v>650</v>
      </c>
      <c r="D428" s="27" t="s">
        <v>738</v>
      </c>
    </row>
    <row r="429" spans="1:4" x14ac:dyDescent="0.2">
      <c r="A429" s="27"/>
      <c r="B429" s="27"/>
      <c r="C429" s="27"/>
      <c r="D429" s="27" t="s">
        <v>256</v>
      </c>
    </row>
    <row r="430" spans="1:4" x14ac:dyDescent="0.2">
      <c r="A430" s="27"/>
      <c r="B430" s="27"/>
      <c r="C430" s="27"/>
      <c r="D430" s="27" t="s">
        <v>2130</v>
      </c>
    </row>
    <row r="431" spans="1:4" x14ac:dyDescent="0.2">
      <c r="A431" s="27"/>
      <c r="B431" s="27"/>
      <c r="C431" s="27"/>
      <c r="D431" s="27" t="s">
        <v>258</v>
      </c>
    </row>
    <row r="432" spans="1:4" x14ac:dyDescent="0.2">
      <c r="A432" s="27" t="s">
        <v>3056</v>
      </c>
      <c r="B432" s="27" t="s">
        <v>1998</v>
      </c>
      <c r="C432" s="27" t="s">
        <v>650</v>
      </c>
      <c r="D432" s="27" t="s">
        <v>256</v>
      </c>
    </row>
    <row r="433" spans="1:4" x14ac:dyDescent="0.2">
      <c r="A433" s="27" t="s">
        <v>3057</v>
      </c>
      <c r="B433" s="27" t="s">
        <v>1723</v>
      </c>
      <c r="C433" s="27" t="s">
        <v>650</v>
      </c>
      <c r="D433" s="27" t="s">
        <v>256</v>
      </c>
    </row>
    <row r="434" spans="1:4" x14ac:dyDescent="0.2">
      <c r="A434" s="27" t="s">
        <v>3058</v>
      </c>
      <c r="B434" s="27" t="s">
        <v>2359</v>
      </c>
      <c r="C434" s="27" t="s">
        <v>650</v>
      </c>
      <c r="D434" s="27" t="s">
        <v>256</v>
      </c>
    </row>
    <row r="435" spans="1:4" x14ac:dyDescent="0.2">
      <c r="A435" s="27"/>
      <c r="B435" s="27"/>
      <c r="C435" s="27"/>
      <c r="D435" s="27" t="s">
        <v>739</v>
      </c>
    </row>
    <row r="436" spans="1:4" x14ac:dyDescent="0.2">
      <c r="A436" s="27" t="s">
        <v>3059</v>
      </c>
      <c r="B436" s="27" t="s">
        <v>2360</v>
      </c>
      <c r="C436" s="27" t="s">
        <v>650</v>
      </c>
      <c r="D436" s="27" t="s">
        <v>256</v>
      </c>
    </row>
    <row r="437" spans="1:4" x14ac:dyDescent="0.2">
      <c r="A437" s="27"/>
      <c r="B437" s="27"/>
      <c r="C437" s="27"/>
      <c r="D437" s="27" t="s">
        <v>739</v>
      </c>
    </row>
    <row r="438" spans="1:4" x14ac:dyDescent="0.2">
      <c r="A438" s="27" t="s">
        <v>3060</v>
      </c>
      <c r="B438" s="27" t="s">
        <v>1896</v>
      </c>
      <c r="C438" s="27" t="s">
        <v>650</v>
      </c>
      <c r="D438" s="27" t="s">
        <v>256</v>
      </c>
    </row>
    <row r="439" spans="1:4" x14ac:dyDescent="0.2">
      <c r="A439" s="27" t="s">
        <v>3061</v>
      </c>
      <c r="B439" s="27" t="s">
        <v>358</v>
      </c>
      <c r="C439" s="27" t="s">
        <v>650</v>
      </c>
      <c r="D439" s="27" t="s">
        <v>256</v>
      </c>
    </row>
    <row r="440" spans="1:4" x14ac:dyDescent="0.2">
      <c r="A440" s="27" t="s">
        <v>3062</v>
      </c>
      <c r="B440" s="27" t="s">
        <v>124</v>
      </c>
      <c r="C440" s="27" t="s">
        <v>650</v>
      </c>
      <c r="D440" s="27" t="s">
        <v>256</v>
      </c>
    </row>
    <row r="441" spans="1:4" x14ac:dyDescent="0.2">
      <c r="A441" s="27"/>
      <c r="B441" s="27"/>
      <c r="C441" s="27"/>
      <c r="D441" s="27" t="s">
        <v>739</v>
      </c>
    </row>
    <row r="442" spans="1:4" x14ac:dyDescent="0.2">
      <c r="A442" s="27" t="s">
        <v>3063</v>
      </c>
      <c r="B442" s="27" t="s">
        <v>645</v>
      </c>
      <c r="C442" s="27" t="s">
        <v>650</v>
      </c>
      <c r="D442" s="27" t="s">
        <v>256</v>
      </c>
    </row>
    <row r="443" spans="1:4" x14ac:dyDescent="0.2">
      <c r="A443" s="27" t="s">
        <v>3064</v>
      </c>
      <c r="B443" s="27" t="s">
        <v>1515</v>
      </c>
      <c r="C443" s="27" t="s">
        <v>650</v>
      </c>
      <c r="D443" s="27" t="s">
        <v>256</v>
      </c>
    </row>
    <row r="444" spans="1:4" x14ac:dyDescent="0.2">
      <c r="A444" s="27" t="s">
        <v>3065</v>
      </c>
      <c r="B444" s="27" t="s">
        <v>128</v>
      </c>
      <c r="C444" s="27" t="s">
        <v>650</v>
      </c>
      <c r="D444" s="27" t="s">
        <v>256</v>
      </c>
    </row>
    <row r="445" spans="1:4" x14ac:dyDescent="0.2">
      <c r="A445" s="27" t="s">
        <v>3066</v>
      </c>
      <c r="B445" s="27" t="s">
        <v>639</v>
      </c>
      <c r="C445" s="27" t="s">
        <v>650</v>
      </c>
      <c r="D445" s="27" t="s">
        <v>256</v>
      </c>
    </row>
    <row r="446" spans="1:4" x14ac:dyDescent="0.2">
      <c r="A446" s="27" t="s">
        <v>3067</v>
      </c>
      <c r="B446" s="27" t="s">
        <v>1327</v>
      </c>
      <c r="C446" s="27" t="s">
        <v>650</v>
      </c>
      <c r="D446" s="27" t="s">
        <v>256</v>
      </c>
    </row>
    <row r="447" spans="1:4" x14ac:dyDescent="0.2">
      <c r="A447" s="27" t="s">
        <v>3068</v>
      </c>
      <c r="B447" s="27" t="s">
        <v>1898</v>
      </c>
      <c r="C447" s="27" t="s">
        <v>650</v>
      </c>
      <c r="D447" s="27" t="s">
        <v>256</v>
      </c>
    </row>
    <row r="448" spans="1:4" x14ac:dyDescent="0.2">
      <c r="A448" s="27"/>
      <c r="B448" s="27"/>
      <c r="C448" s="27"/>
      <c r="D448" s="27" t="s">
        <v>739</v>
      </c>
    </row>
    <row r="449" spans="1:4" x14ac:dyDescent="0.2">
      <c r="A449" s="27" t="s">
        <v>3069</v>
      </c>
      <c r="B449" s="27" t="s">
        <v>2919</v>
      </c>
      <c r="C449" s="27" t="s">
        <v>650</v>
      </c>
      <c r="D449" s="27" t="s">
        <v>256</v>
      </c>
    </row>
    <row r="450" spans="1:4" x14ac:dyDescent="0.2">
      <c r="A450" s="27" t="s">
        <v>3070</v>
      </c>
      <c r="B450" s="27" t="s">
        <v>2921</v>
      </c>
      <c r="C450" s="27" t="s">
        <v>650</v>
      </c>
      <c r="D450" s="27" t="s">
        <v>256</v>
      </c>
    </row>
    <row r="451" spans="1:4" x14ac:dyDescent="0.2">
      <c r="A451" s="27" t="s">
        <v>3071</v>
      </c>
      <c r="B451" s="27" t="s">
        <v>2917</v>
      </c>
      <c r="C451" s="27" t="s">
        <v>650</v>
      </c>
      <c r="D451" s="27" t="s">
        <v>256</v>
      </c>
    </row>
    <row r="452" spans="1:4" x14ac:dyDescent="0.2">
      <c r="A452" s="27" t="s">
        <v>3072</v>
      </c>
      <c r="B452" s="27" t="s">
        <v>272</v>
      </c>
      <c r="C452" s="27" t="s">
        <v>650</v>
      </c>
      <c r="D452" s="27" t="s">
        <v>738</v>
      </c>
    </row>
    <row r="453" spans="1:4" x14ac:dyDescent="0.2">
      <c r="A453" s="27"/>
      <c r="B453" s="27"/>
      <c r="C453" s="27"/>
      <c r="D453" s="27" t="s">
        <v>256</v>
      </c>
    </row>
    <row r="454" spans="1:4" x14ac:dyDescent="0.2">
      <c r="A454" s="27" t="s">
        <v>3073</v>
      </c>
      <c r="B454" s="27" t="s">
        <v>2182</v>
      </c>
      <c r="C454" s="27" t="s">
        <v>650</v>
      </c>
      <c r="D454" s="27" t="s">
        <v>256</v>
      </c>
    </row>
    <row r="455" spans="1:4" x14ac:dyDescent="0.2">
      <c r="A455" s="27" t="s">
        <v>3074</v>
      </c>
      <c r="B455" s="27" t="s">
        <v>271</v>
      </c>
      <c r="C455" s="27" t="s">
        <v>650</v>
      </c>
      <c r="D455" s="27" t="s">
        <v>738</v>
      </c>
    </row>
    <row r="456" spans="1:4" x14ac:dyDescent="0.2">
      <c r="A456" s="27"/>
      <c r="B456" s="27"/>
      <c r="C456" s="27"/>
      <c r="D456" s="27" t="s">
        <v>256</v>
      </c>
    </row>
    <row r="457" spans="1:4" x14ac:dyDescent="0.2">
      <c r="A457" s="27" t="s">
        <v>3075</v>
      </c>
      <c r="B457" s="27" t="s">
        <v>2183</v>
      </c>
      <c r="C457" s="27" t="s">
        <v>650</v>
      </c>
      <c r="D457" s="27" t="s">
        <v>256</v>
      </c>
    </row>
    <row r="458" spans="1:4" x14ac:dyDescent="0.2">
      <c r="A458" s="27" t="s">
        <v>3076</v>
      </c>
      <c r="B458" s="27" t="s">
        <v>168</v>
      </c>
      <c r="C458" s="27" t="s">
        <v>650</v>
      </c>
      <c r="D458" s="27" t="s">
        <v>738</v>
      </c>
    </row>
    <row r="459" spans="1:4" x14ac:dyDescent="0.2">
      <c r="A459" s="27"/>
      <c r="B459" s="27"/>
      <c r="C459" s="27"/>
      <c r="D459" s="27" t="s">
        <v>256</v>
      </c>
    </row>
    <row r="460" spans="1:4" x14ac:dyDescent="0.2">
      <c r="A460" s="27" t="s">
        <v>3077</v>
      </c>
      <c r="B460" s="27" t="s">
        <v>2181</v>
      </c>
      <c r="C460" s="27" t="s">
        <v>650</v>
      </c>
      <c r="D460" s="27" t="s">
        <v>256</v>
      </c>
    </row>
    <row r="461" spans="1:4" x14ac:dyDescent="0.2">
      <c r="A461" s="27" t="s">
        <v>3078</v>
      </c>
      <c r="B461" s="27" t="s">
        <v>1598</v>
      </c>
      <c r="C461" s="27" t="s">
        <v>650</v>
      </c>
      <c r="D461" s="27" t="s">
        <v>738</v>
      </c>
    </row>
    <row r="462" spans="1:4" x14ac:dyDescent="0.2">
      <c r="A462" s="27"/>
      <c r="B462" s="27"/>
      <c r="C462" s="27"/>
      <c r="D462" s="27" t="s">
        <v>256</v>
      </c>
    </row>
    <row r="463" spans="1:4" x14ac:dyDescent="0.2">
      <c r="A463" s="27" t="s">
        <v>3079</v>
      </c>
      <c r="B463" s="27" t="s">
        <v>130</v>
      </c>
      <c r="C463" s="27" t="s">
        <v>650</v>
      </c>
      <c r="D463" s="27" t="s">
        <v>256</v>
      </c>
    </row>
    <row r="464" spans="1:4" x14ac:dyDescent="0.2">
      <c r="A464" s="27" t="s">
        <v>3080</v>
      </c>
      <c r="B464" s="27" t="s">
        <v>166</v>
      </c>
      <c r="C464" s="27" t="s">
        <v>650</v>
      </c>
      <c r="D464" s="27" t="s">
        <v>738</v>
      </c>
    </row>
    <row r="465" spans="1:4" x14ac:dyDescent="0.2">
      <c r="A465" s="27"/>
      <c r="B465" s="27"/>
      <c r="C465" s="27"/>
      <c r="D465" s="27" t="s">
        <v>256</v>
      </c>
    </row>
    <row r="466" spans="1:4" x14ac:dyDescent="0.2">
      <c r="A466" s="27" t="s">
        <v>3081</v>
      </c>
      <c r="B466" s="27" t="s">
        <v>1450</v>
      </c>
      <c r="C466" s="27" t="s">
        <v>650</v>
      </c>
      <c r="D466" s="27" t="s">
        <v>256</v>
      </c>
    </row>
    <row r="467" spans="1:4" x14ac:dyDescent="0.2">
      <c r="A467" s="27" t="s">
        <v>3082</v>
      </c>
      <c r="B467" s="27" t="s">
        <v>1516</v>
      </c>
      <c r="C467" s="27" t="s">
        <v>650</v>
      </c>
      <c r="D467" s="27" t="s">
        <v>738</v>
      </c>
    </row>
    <row r="468" spans="1:4" x14ac:dyDescent="0.2">
      <c r="A468" s="27"/>
      <c r="B468" s="27"/>
      <c r="C468" s="27"/>
      <c r="D468" s="27" t="s">
        <v>256</v>
      </c>
    </row>
    <row r="469" spans="1:4" x14ac:dyDescent="0.2">
      <c r="A469" s="27" t="s">
        <v>3083</v>
      </c>
      <c r="B469" s="27" t="s">
        <v>1209</v>
      </c>
      <c r="C469" s="27" t="s">
        <v>650</v>
      </c>
      <c r="D469" s="27" t="s">
        <v>738</v>
      </c>
    </row>
    <row r="470" spans="1:4" x14ac:dyDescent="0.2">
      <c r="A470" s="27"/>
      <c r="B470" s="27"/>
      <c r="C470" s="27"/>
      <c r="D470" s="27" t="s">
        <v>256</v>
      </c>
    </row>
    <row r="471" spans="1:4" x14ac:dyDescent="0.2">
      <c r="A471" s="27" t="s">
        <v>3084</v>
      </c>
      <c r="B471" s="27" t="s">
        <v>129</v>
      </c>
      <c r="C471" s="27" t="s">
        <v>650</v>
      </c>
      <c r="D471" s="27" t="s">
        <v>738</v>
      </c>
    </row>
    <row r="472" spans="1:4" x14ac:dyDescent="0.2">
      <c r="A472" s="27"/>
      <c r="B472" s="27"/>
      <c r="C472" s="27"/>
      <c r="D472" s="27" t="s">
        <v>256</v>
      </c>
    </row>
    <row r="473" spans="1:4" x14ac:dyDescent="0.2">
      <c r="A473" s="27" t="s">
        <v>3085</v>
      </c>
      <c r="B473" s="27" t="s">
        <v>2025</v>
      </c>
      <c r="C473" s="27" t="s">
        <v>650</v>
      </c>
      <c r="D473" s="27" t="s">
        <v>738</v>
      </c>
    </row>
    <row r="474" spans="1:4" x14ac:dyDescent="0.2">
      <c r="A474" s="27"/>
      <c r="B474" s="27"/>
      <c r="C474" s="27"/>
      <c r="D474" s="27" t="s">
        <v>256</v>
      </c>
    </row>
    <row r="475" spans="1:4" x14ac:dyDescent="0.2">
      <c r="A475" s="27" t="s">
        <v>3086</v>
      </c>
      <c r="B475" s="27" t="s">
        <v>165</v>
      </c>
      <c r="C475" s="27" t="s">
        <v>650</v>
      </c>
      <c r="D475" s="27" t="s">
        <v>738</v>
      </c>
    </row>
    <row r="476" spans="1:4" x14ac:dyDescent="0.2">
      <c r="A476" s="27"/>
      <c r="B476" s="27"/>
      <c r="C476" s="27"/>
      <c r="D476" s="27" t="s">
        <v>256</v>
      </c>
    </row>
    <row r="477" spans="1:4" x14ac:dyDescent="0.2">
      <c r="A477" s="27" t="s">
        <v>3087</v>
      </c>
      <c r="B477" s="27" t="s">
        <v>1211</v>
      </c>
      <c r="C477" s="27" t="s">
        <v>650</v>
      </c>
      <c r="D477" s="27" t="s">
        <v>256</v>
      </c>
    </row>
    <row r="478" spans="1:4" x14ac:dyDescent="0.2">
      <c r="A478" s="27" t="s">
        <v>3088</v>
      </c>
      <c r="B478" s="27" t="s">
        <v>139</v>
      </c>
      <c r="C478" s="27" t="s">
        <v>650</v>
      </c>
      <c r="D478" s="27" t="s">
        <v>256</v>
      </c>
    </row>
    <row r="479" spans="1:4" x14ac:dyDescent="0.2">
      <c r="A479" s="27" t="s">
        <v>3089</v>
      </c>
      <c r="B479" s="27" t="s">
        <v>2026</v>
      </c>
      <c r="C479" s="27" t="s">
        <v>650</v>
      </c>
      <c r="D479" s="27" t="s">
        <v>256</v>
      </c>
    </row>
    <row r="480" spans="1:4" x14ac:dyDescent="0.2">
      <c r="A480" s="27" t="s">
        <v>3090</v>
      </c>
      <c r="B480" s="27" t="s">
        <v>1899</v>
      </c>
      <c r="C480" s="27" t="s">
        <v>650</v>
      </c>
      <c r="D480" s="27" t="s">
        <v>256</v>
      </c>
    </row>
    <row r="481" spans="1:4" x14ac:dyDescent="0.2">
      <c r="A481" s="27" t="s">
        <v>3091</v>
      </c>
      <c r="B481" s="27" t="s">
        <v>131</v>
      </c>
      <c r="C481" s="27" t="s">
        <v>650</v>
      </c>
      <c r="D481" s="27" t="s">
        <v>738</v>
      </c>
    </row>
    <row r="482" spans="1:4" x14ac:dyDescent="0.2">
      <c r="A482" s="27"/>
      <c r="B482" s="27"/>
      <c r="C482" s="27"/>
      <c r="D482" s="27" t="s">
        <v>256</v>
      </c>
    </row>
    <row r="483" spans="1:4" x14ac:dyDescent="0.2">
      <c r="A483" s="27"/>
      <c r="B483" s="27"/>
      <c r="C483" s="27"/>
      <c r="D483" s="27" t="s">
        <v>739</v>
      </c>
    </row>
    <row r="484" spans="1:4" x14ac:dyDescent="0.2">
      <c r="A484" s="27" t="s">
        <v>3092</v>
      </c>
      <c r="B484" s="27" t="s">
        <v>132</v>
      </c>
      <c r="C484" s="27" t="s">
        <v>650</v>
      </c>
      <c r="D484" s="27" t="s">
        <v>738</v>
      </c>
    </row>
    <row r="485" spans="1:4" x14ac:dyDescent="0.2">
      <c r="A485" s="27"/>
      <c r="B485" s="27"/>
      <c r="C485" s="27"/>
      <c r="D485" s="27" t="s">
        <v>256</v>
      </c>
    </row>
    <row r="486" spans="1:4" x14ac:dyDescent="0.2">
      <c r="A486" s="27"/>
      <c r="B486" s="27"/>
      <c r="C486" s="27"/>
      <c r="D486" s="27" t="s">
        <v>739</v>
      </c>
    </row>
    <row r="487" spans="1:4" x14ac:dyDescent="0.2">
      <c r="A487" s="27" t="s">
        <v>3093</v>
      </c>
      <c r="B487" s="27" t="s">
        <v>1325</v>
      </c>
      <c r="C487" s="27" t="s">
        <v>650</v>
      </c>
      <c r="D487" s="27" t="s">
        <v>256</v>
      </c>
    </row>
    <row r="488" spans="1:4" x14ac:dyDescent="0.2">
      <c r="A488" s="27" t="s">
        <v>3094</v>
      </c>
      <c r="B488" s="27" t="s">
        <v>133</v>
      </c>
      <c r="C488" s="27" t="s">
        <v>650</v>
      </c>
      <c r="D488" s="27" t="s">
        <v>738</v>
      </c>
    </row>
    <row r="489" spans="1:4" x14ac:dyDescent="0.2">
      <c r="A489" s="27"/>
      <c r="B489" s="27"/>
      <c r="C489" s="27"/>
      <c r="D489" s="27" t="s">
        <v>256</v>
      </c>
    </row>
    <row r="490" spans="1:4" x14ac:dyDescent="0.2">
      <c r="A490" s="27"/>
      <c r="B490" s="27"/>
      <c r="C490" s="27"/>
      <c r="D490" s="27" t="s">
        <v>739</v>
      </c>
    </row>
    <row r="491" spans="1:4" x14ac:dyDescent="0.2">
      <c r="A491" s="27" t="s">
        <v>3095</v>
      </c>
      <c r="B491" s="27" t="s">
        <v>134</v>
      </c>
      <c r="C491" s="27" t="s">
        <v>650</v>
      </c>
      <c r="D491" s="27" t="s">
        <v>738</v>
      </c>
    </row>
    <row r="492" spans="1:4" x14ac:dyDescent="0.2">
      <c r="A492" s="27"/>
      <c r="B492" s="27"/>
      <c r="C492" s="27"/>
      <c r="D492" s="27" t="s">
        <v>256</v>
      </c>
    </row>
    <row r="493" spans="1:4" x14ac:dyDescent="0.2">
      <c r="A493" s="27"/>
      <c r="B493" s="27"/>
      <c r="C493" s="27"/>
      <c r="D493" s="27" t="s">
        <v>739</v>
      </c>
    </row>
    <row r="494" spans="1:4" x14ac:dyDescent="0.2">
      <c r="A494" s="27" t="s">
        <v>3096</v>
      </c>
      <c r="B494" s="27" t="s">
        <v>135</v>
      </c>
      <c r="C494" s="27" t="s">
        <v>650</v>
      </c>
      <c r="D494" s="27" t="s">
        <v>738</v>
      </c>
    </row>
    <row r="495" spans="1:4" x14ac:dyDescent="0.2">
      <c r="A495" s="27"/>
      <c r="B495" s="27"/>
      <c r="C495" s="27"/>
      <c r="D495" s="27" t="s">
        <v>256</v>
      </c>
    </row>
    <row r="496" spans="1:4" x14ac:dyDescent="0.2">
      <c r="A496" s="27"/>
      <c r="B496" s="27"/>
      <c r="C496" s="27"/>
      <c r="D496" s="27" t="s">
        <v>739</v>
      </c>
    </row>
    <row r="497" spans="1:4" x14ac:dyDescent="0.2">
      <c r="A497" s="27" t="s">
        <v>3097</v>
      </c>
      <c r="B497" s="27" t="s">
        <v>1326</v>
      </c>
      <c r="C497" s="27" t="s">
        <v>650</v>
      </c>
      <c r="D497" s="27" t="s">
        <v>256</v>
      </c>
    </row>
    <row r="498" spans="1:4" x14ac:dyDescent="0.2">
      <c r="A498" s="27" t="s">
        <v>3098</v>
      </c>
      <c r="B498" s="27" t="s">
        <v>136</v>
      </c>
      <c r="C498" s="27" t="s">
        <v>650</v>
      </c>
      <c r="D498" s="27" t="s">
        <v>738</v>
      </c>
    </row>
    <row r="499" spans="1:4" x14ac:dyDescent="0.2">
      <c r="A499" s="27"/>
      <c r="B499" s="27"/>
      <c r="C499" s="27"/>
      <c r="D499" s="27" t="s">
        <v>256</v>
      </c>
    </row>
    <row r="500" spans="1:4" x14ac:dyDescent="0.2">
      <c r="A500" s="27"/>
      <c r="B500" s="27"/>
      <c r="C500" s="27"/>
      <c r="D500" s="27" t="s">
        <v>739</v>
      </c>
    </row>
    <row r="501" spans="1:4" x14ac:dyDescent="0.2">
      <c r="A501" s="27" t="s">
        <v>3099</v>
      </c>
      <c r="B501" s="27" t="s">
        <v>137</v>
      </c>
      <c r="C501" s="27" t="s">
        <v>650</v>
      </c>
      <c r="D501" s="27" t="s">
        <v>738</v>
      </c>
    </row>
    <row r="502" spans="1:4" x14ac:dyDescent="0.2">
      <c r="A502" s="27"/>
      <c r="B502" s="27"/>
      <c r="C502" s="27"/>
      <c r="D502" s="27" t="s">
        <v>256</v>
      </c>
    </row>
    <row r="503" spans="1:4" x14ac:dyDescent="0.2">
      <c r="A503" s="27"/>
      <c r="B503" s="27"/>
      <c r="C503" s="27"/>
      <c r="D503" s="27" t="s">
        <v>739</v>
      </c>
    </row>
    <row r="504" spans="1:4" x14ac:dyDescent="0.2">
      <c r="A504" s="27" t="s">
        <v>3100</v>
      </c>
      <c r="B504" s="27" t="s">
        <v>1451</v>
      </c>
      <c r="C504" s="27" t="s">
        <v>650</v>
      </c>
      <c r="D504" s="27" t="s">
        <v>738</v>
      </c>
    </row>
    <row r="505" spans="1:4" x14ac:dyDescent="0.2">
      <c r="A505" s="27"/>
      <c r="B505" s="27"/>
      <c r="C505" s="27"/>
      <c r="D505" s="27" t="s">
        <v>256</v>
      </c>
    </row>
    <row r="506" spans="1:4" x14ac:dyDescent="0.2">
      <c r="A506" s="27" t="s">
        <v>3101</v>
      </c>
      <c r="B506" s="27" t="s">
        <v>267</v>
      </c>
      <c r="C506" s="27" t="s">
        <v>650</v>
      </c>
      <c r="D506" s="27" t="s">
        <v>738</v>
      </c>
    </row>
    <row r="507" spans="1:4" x14ac:dyDescent="0.2">
      <c r="A507" s="27"/>
      <c r="B507" s="27"/>
      <c r="C507" s="27"/>
      <c r="D507" s="27" t="s">
        <v>256</v>
      </c>
    </row>
    <row r="508" spans="1:4" x14ac:dyDescent="0.2">
      <c r="A508" s="27" t="s">
        <v>3102</v>
      </c>
      <c r="B508" s="27" t="s">
        <v>2023</v>
      </c>
      <c r="C508" s="27" t="s">
        <v>650</v>
      </c>
      <c r="D508" s="27" t="s">
        <v>738</v>
      </c>
    </row>
    <row r="509" spans="1:4" x14ac:dyDescent="0.2">
      <c r="A509" s="27"/>
      <c r="B509" s="27"/>
      <c r="C509" s="27"/>
      <c r="D509" s="27" t="s">
        <v>256</v>
      </c>
    </row>
    <row r="510" spans="1:4" x14ac:dyDescent="0.2">
      <c r="A510" s="27"/>
      <c r="B510" s="27"/>
      <c r="C510" s="27"/>
      <c r="D510" s="27" t="s">
        <v>739</v>
      </c>
    </row>
    <row r="511" spans="1:4" x14ac:dyDescent="0.2">
      <c r="A511" s="27" t="s">
        <v>3103</v>
      </c>
      <c r="B511" s="27" t="s">
        <v>138</v>
      </c>
      <c r="C511" s="27" t="s">
        <v>650</v>
      </c>
      <c r="D511" s="27" t="s">
        <v>738</v>
      </c>
    </row>
    <row r="512" spans="1:4" x14ac:dyDescent="0.2">
      <c r="A512" s="27"/>
      <c r="B512" s="27"/>
      <c r="C512" s="27"/>
      <c r="D512" s="27" t="s">
        <v>256</v>
      </c>
    </row>
    <row r="513" spans="1:4" x14ac:dyDescent="0.2">
      <c r="A513" s="27"/>
      <c r="B513" s="27"/>
      <c r="C513" s="27"/>
      <c r="D513" s="27" t="s">
        <v>739</v>
      </c>
    </row>
    <row r="514" spans="1:4" x14ac:dyDescent="0.2">
      <c r="A514" s="27" t="s">
        <v>3104</v>
      </c>
      <c r="B514" s="27" t="s">
        <v>1210</v>
      </c>
      <c r="C514" s="27" t="s">
        <v>650</v>
      </c>
      <c r="D514" s="27" t="s">
        <v>256</v>
      </c>
    </row>
    <row r="515" spans="1:4" x14ac:dyDescent="0.2">
      <c r="A515" s="27" t="s">
        <v>3105</v>
      </c>
      <c r="B515" s="27" t="s">
        <v>1900</v>
      </c>
      <c r="C515" s="27" t="s">
        <v>650</v>
      </c>
      <c r="D515" s="27" t="s">
        <v>738</v>
      </c>
    </row>
    <row r="516" spans="1:4" x14ac:dyDescent="0.2">
      <c r="A516" s="27"/>
      <c r="B516" s="27"/>
      <c r="C516" s="27"/>
      <c r="D516" s="27" t="s">
        <v>256</v>
      </c>
    </row>
    <row r="517" spans="1:4" x14ac:dyDescent="0.2">
      <c r="A517" s="27"/>
      <c r="B517" s="27"/>
      <c r="C517" s="27"/>
      <c r="D517" s="27" t="s">
        <v>739</v>
      </c>
    </row>
    <row r="518" spans="1:4" x14ac:dyDescent="0.2">
      <c r="A518" s="27" t="s">
        <v>3106</v>
      </c>
      <c r="B518" s="27" t="s">
        <v>2027</v>
      </c>
      <c r="C518" s="27" t="s">
        <v>650</v>
      </c>
      <c r="D518" s="27" t="s">
        <v>738</v>
      </c>
    </row>
    <row r="519" spans="1:4" x14ac:dyDescent="0.2">
      <c r="A519" s="27"/>
      <c r="B519" s="27"/>
      <c r="C519" s="27"/>
      <c r="D519" s="27" t="s">
        <v>256</v>
      </c>
    </row>
    <row r="520" spans="1:4" x14ac:dyDescent="0.2">
      <c r="A520" s="27" t="s">
        <v>3107</v>
      </c>
      <c r="B520" s="27" t="s">
        <v>251</v>
      </c>
      <c r="C520" s="27" t="s">
        <v>650</v>
      </c>
      <c r="D520" s="27" t="s">
        <v>738</v>
      </c>
    </row>
    <row r="521" spans="1:4" x14ac:dyDescent="0.2">
      <c r="A521" s="27"/>
      <c r="B521" s="27"/>
      <c r="C521" s="27"/>
      <c r="D521" s="27" t="s">
        <v>256</v>
      </c>
    </row>
    <row r="522" spans="1:4" x14ac:dyDescent="0.2">
      <c r="A522" s="27"/>
      <c r="B522" s="27"/>
      <c r="C522" s="27"/>
      <c r="D522" s="27" t="s">
        <v>739</v>
      </c>
    </row>
    <row r="523" spans="1:4" x14ac:dyDescent="0.2">
      <c r="A523" s="27" t="s">
        <v>3108</v>
      </c>
      <c r="B523" s="27" t="s">
        <v>2024</v>
      </c>
      <c r="C523" s="27" t="s">
        <v>650</v>
      </c>
      <c r="D523" s="27" t="s">
        <v>738</v>
      </c>
    </row>
    <row r="524" spans="1:4" x14ac:dyDescent="0.2">
      <c r="A524" s="27"/>
      <c r="B524" s="27"/>
      <c r="C524" s="27"/>
      <c r="D524" s="27" t="s">
        <v>256</v>
      </c>
    </row>
    <row r="525" spans="1:4" x14ac:dyDescent="0.2">
      <c r="A525" s="27" t="s">
        <v>3109</v>
      </c>
      <c r="B525" s="27" t="s">
        <v>2180</v>
      </c>
      <c r="C525" s="27" t="s">
        <v>650</v>
      </c>
      <c r="D525" s="27" t="s">
        <v>256</v>
      </c>
    </row>
    <row r="526" spans="1:4" x14ac:dyDescent="0.2">
      <c r="A526" s="27" t="s">
        <v>3110</v>
      </c>
      <c r="B526" s="27" t="s">
        <v>1902</v>
      </c>
      <c r="C526" s="27" t="s">
        <v>650</v>
      </c>
      <c r="D526" s="27" t="s">
        <v>738</v>
      </c>
    </row>
    <row r="527" spans="1:4" x14ac:dyDescent="0.2">
      <c r="A527" s="27"/>
      <c r="B527" s="27"/>
      <c r="C527" s="27"/>
      <c r="D527" s="27" t="s">
        <v>256</v>
      </c>
    </row>
    <row r="528" spans="1:4" x14ac:dyDescent="0.2">
      <c r="A528" s="27" t="s">
        <v>3111</v>
      </c>
      <c r="B528" s="27" t="s">
        <v>1904</v>
      </c>
      <c r="C528" s="27" t="s">
        <v>650</v>
      </c>
      <c r="D528" s="27" t="s">
        <v>738</v>
      </c>
    </row>
    <row r="529" spans="1:4" x14ac:dyDescent="0.2">
      <c r="A529" s="27"/>
      <c r="B529" s="27"/>
      <c r="C529" s="27"/>
      <c r="D529" s="27" t="s">
        <v>256</v>
      </c>
    </row>
    <row r="530" spans="1:4" x14ac:dyDescent="0.2">
      <c r="A530" s="27" t="s">
        <v>3112</v>
      </c>
      <c r="B530" s="27" t="s">
        <v>1337</v>
      </c>
      <c r="C530" s="27" t="s">
        <v>650</v>
      </c>
      <c r="D530" s="27" t="s">
        <v>256</v>
      </c>
    </row>
    <row r="531" spans="1:4" x14ac:dyDescent="0.2">
      <c r="A531" s="27" t="s">
        <v>3113</v>
      </c>
      <c r="B531" s="27" t="s">
        <v>1324</v>
      </c>
      <c r="C531" s="27" t="s">
        <v>650</v>
      </c>
      <c r="D531" s="27" t="s">
        <v>256</v>
      </c>
    </row>
    <row r="532" spans="1:4" x14ac:dyDescent="0.2">
      <c r="A532" s="27" t="s">
        <v>3114</v>
      </c>
      <c r="B532" s="27" t="s">
        <v>140</v>
      </c>
      <c r="C532" s="27" t="s">
        <v>650</v>
      </c>
      <c r="D532" s="27" t="s">
        <v>256</v>
      </c>
    </row>
    <row r="533" spans="1:4" x14ac:dyDescent="0.2">
      <c r="A533" s="27" t="s">
        <v>3115</v>
      </c>
      <c r="B533" s="27" t="s">
        <v>141</v>
      </c>
      <c r="C533" s="27" t="s">
        <v>650</v>
      </c>
      <c r="D533" s="27" t="s">
        <v>256</v>
      </c>
    </row>
    <row r="534" spans="1:4" x14ac:dyDescent="0.2">
      <c r="A534" s="27" t="s">
        <v>3116</v>
      </c>
      <c r="B534" s="27" t="s">
        <v>1336</v>
      </c>
      <c r="C534" s="27" t="s">
        <v>650</v>
      </c>
      <c r="D534" s="27" t="s">
        <v>256</v>
      </c>
    </row>
    <row r="535" spans="1:4" x14ac:dyDescent="0.2">
      <c r="A535" s="27" t="s">
        <v>3117</v>
      </c>
      <c r="B535" s="27" t="s">
        <v>1323</v>
      </c>
      <c r="C535" s="27" t="s">
        <v>650</v>
      </c>
      <c r="D535" s="27" t="s">
        <v>256</v>
      </c>
    </row>
    <row r="536" spans="1:4" x14ac:dyDescent="0.2">
      <c r="A536" s="27" t="s">
        <v>3118</v>
      </c>
      <c r="B536" s="27" t="s">
        <v>142</v>
      </c>
      <c r="C536" s="27" t="s">
        <v>650</v>
      </c>
      <c r="D536" s="27" t="s">
        <v>256</v>
      </c>
    </row>
    <row r="537" spans="1:4" x14ac:dyDescent="0.2">
      <c r="A537" s="27" t="s">
        <v>3119</v>
      </c>
      <c r="B537" s="27" t="s">
        <v>143</v>
      </c>
      <c r="C537" s="27" t="s">
        <v>650</v>
      </c>
      <c r="D537" s="27" t="s">
        <v>256</v>
      </c>
    </row>
    <row r="538" spans="1:4" x14ac:dyDescent="0.2">
      <c r="A538" s="27" t="s">
        <v>3120</v>
      </c>
      <c r="B538" s="27" t="s">
        <v>2425</v>
      </c>
      <c r="C538" s="27" t="s">
        <v>650</v>
      </c>
      <c r="D538" s="27" t="s">
        <v>256</v>
      </c>
    </row>
    <row r="539" spans="1:4" x14ac:dyDescent="0.2">
      <c r="A539" s="27" t="s">
        <v>3121</v>
      </c>
      <c r="B539" s="27" t="s">
        <v>2021</v>
      </c>
      <c r="C539" s="27" t="s">
        <v>650</v>
      </c>
      <c r="D539" s="27" t="s">
        <v>256</v>
      </c>
    </row>
    <row r="540" spans="1:4" x14ac:dyDescent="0.2">
      <c r="A540" s="27" t="s">
        <v>3122</v>
      </c>
      <c r="B540" s="27" t="s">
        <v>2022</v>
      </c>
      <c r="C540" s="27" t="s">
        <v>650</v>
      </c>
      <c r="D540" s="27" t="s">
        <v>256</v>
      </c>
    </row>
    <row r="541" spans="1:4" x14ac:dyDescent="0.2">
      <c r="A541" s="27" t="s">
        <v>3123</v>
      </c>
      <c r="B541" s="27" t="s">
        <v>1580</v>
      </c>
      <c r="C541" s="27" t="s">
        <v>650</v>
      </c>
      <c r="D541" s="27" t="s">
        <v>738</v>
      </c>
    </row>
    <row r="542" spans="1:4" x14ac:dyDescent="0.2">
      <c r="A542" s="27"/>
      <c r="B542" s="27"/>
      <c r="C542" s="27"/>
      <c r="D542" s="27" t="s">
        <v>256</v>
      </c>
    </row>
    <row r="543" spans="1:4" x14ac:dyDescent="0.2">
      <c r="A543" s="27" t="s">
        <v>3124</v>
      </c>
      <c r="B543" s="27" t="s">
        <v>1578</v>
      </c>
      <c r="C543" s="27" t="s">
        <v>650</v>
      </c>
      <c r="D543" s="27" t="s">
        <v>738</v>
      </c>
    </row>
    <row r="544" spans="1:4" x14ac:dyDescent="0.2">
      <c r="A544" s="27"/>
      <c r="B544" s="27"/>
      <c r="C544" s="27"/>
      <c r="D544" s="27" t="s">
        <v>256</v>
      </c>
    </row>
    <row r="545" spans="1:4" x14ac:dyDescent="0.2">
      <c r="A545" s="27" t="s">
        <v>3125</v>
      </c>
      <c r="B545" s="27" t="s">
        <v>1579</v>
      </c>
      <c r="C545" s="27" t="s">
        <v>650</v>
      </c>
      <c r="D545" s="27" t="s">
        <v>738</v>
      </c>
    </row>
    <row r="546" spans="1:4" x14ac:dyDescent="0.2">
      <c r="A546" s="27"/>
      <c r="B546" s="27"/>
      <c r="C546" s="27"/>
      <c r="D546" s="27" t="s">
        <v>256</v>
      </c>
    </row>
    <row r="547" spans="1:4" x14ac:dyDescent="0.2">
      <c r="A547" s="27" t="s">
        <v>3126</v>
      </c>
      <c r="B547" s="27" t="s">
        <v>1905</v>
      </c>
      <c r="C547" s="27" t="s">
        <v>650</v>
      </c>
      <c r="D547" s="27" t="s">
        <v>738</v>
      </c>
    </row>
    <row r="548" spans="1:4" x14ac:dyDescent="0.2">
      <c r="A548" s="27"/>
      <c r="B548" s="27"/>
      <c r="C548" s="27"/>
      <c r="D548" s="27" t="s">
        <v>256</v>
      </c>
    </row>
    <row r="549" spans="1:4" x14ac:dyDescent="0.2">
      <c r="A549" s="27" t="s">
        <v>3127</v>
      </c>
      <c r="B549" s="27" t="s">
        <v>1906</v>
      </c>
      <c r="C549" s="27" t="s">
        <v>650</v>
      </c>
      <c r="D549" s="27" t="s">
        <v>738</v>
      </c>
    </row>
    <row r="550" spans="1:4" x14ac:dyDescent="0.2">
      <c r="A550" s="27"/>
      <c r="B550" s="27"/>
      <c r="C550" s="27"/>
      <c r="D550" s="27" t="s">
        <v>256</v>
      </c>
    </row>
    <row r="551" spans="1:4" x14ac:dyDescent="0.2">
      <c r="A551" s="27" t="s">
        <v>3128</v>
      </c>
      <c r="B551" s="27" t="s">
        <v>646</v>
      </c>
      <c r="C551" s="27" t="s">
        <v>650</v>
      </c>
      <c r="D551" s="27" t="s">
        <v>256</v>
      </c>
    </row>
    <row r="552" spans="1:4" x14ac:dyDescent="0.2">
      <c r="A552" s="27" t="s">
        <v>3129</v>
      </c>
      <c r="B552" s="27" t="s">
        <v>149</v>
      </c>
      <c r="C552" s="27" t="s">
        <v>650</v>
      </c>
      <c r="D552" s="27" t="s">
        <v>256</v>
      </c>
    </row>
    <row r="553" spans="1:4" x14ac:dyDescent="0.2">
      <c r="A553" s="27" t="s">
        <v>3256</v>
      </c>
      <c r="B553" s="27" t="s">
        <v>3257</v>
      </c>
      <c r="C553" s="27" t="s">
        <v>650</v>
      </c>
      <c r="D553" s="27" t="s">
        <v>2130</v>
      </c>
    </row>
    <row r="554" spans="1:4" x14ac:dyDescent="0.2">
      <c r="A554" s="27" t="s">
        <v>3256</v>
      </c>
      <c r="B554" s="27" t="s">
        <v>3258</v>
      </c>
      <c r="C554" s="27" t="s">
        <v>650</v>
      </c>
      <c r="D554" s="27" t="s">
        <v>2130</v>
      </c>
    </row>
    <row r="555" spans="1:4" x14ac:dyDescent="0.2">
      <c r="A555" s="27" t="s">
        <v>3130</v>
      </c>
      <c r="B555" s="27" t="s">
        <v>932</v>
      </c>
      <c r="C555" s="27" t="s">
        <v>650</v>
      </c>
      <c r="D555" s="27" t="s">
        <v>738</v>
      </c>
    </row>
    <row r="556" spans="1:4" x14ac:dyDescent="0.2">
      <c r="A556" s="27"/>
      <c r="B556" s="27"/>
      <c r="C556" s="27"/>
      <c r="D556" s="27" t="s">
        <v>256</v>
      </c>
    </row>
    <row r="557" spans="1:4" x14ac:dyDescent="0.2">
      <c r="A557" s="27"/>
      <c r="B557" s="27"/>
      <c r="C557" s="27"/>
      <c r="D557" s="27" t="s">
        <v>2130</v>
      </c>
    </row>
    <row r="558" spans="1:4" x14ac:dyDescent="0.2">
      <c r="A558" s="27"/>
      <c r="B558" s="27"/>
      <c r="C558" s="27"/>
      <c r="D558" s="27" t="s">
        <v>739</v>
      </c>
    </row>
    <row r="559" spans="1:4" x14ac:dyDescent="0.2">
      <c r="A559" s="27" t="s">
        <v>3131</v>
      </c>
      <c r="B559" s="27" t="s">
        <v>150</v>
      </c>
      <c r="C559" s="27" t="s">
        <v>650</v>
      </c>
      <c r="D559" s="27" t="s">
        <v>738</v>
      </c>
    </row>
    <row r="560" spans="1:4" x14ac:dyDescent="0.2">
      <c r="A560" s="27"/>
      <c r="B560" s="27"/>
      <c r="C560" s="27"/>
      <c r="D560" s="27" t="s">
        <v>256</v>
      </c>
    </row>
    <row r="561" spans="1:4" x14ac:dyDescent="0.2">
      <c r="A561" s="27"/>
      <c r="B561" s="27"/>
      <c r="C561" s="27"/>
      <c r="D561" s="27" t="s">
        <v>2130</v>
      </c>
    </row>
    <row r="562" spans="1:4" x14ac:dyDescent="0.2">
      <c r="A562" s="27"/>
      <c r="B562" s="27"/>
      <c r="C562" s="27"/>
      <c r="D562" s="27" t="s">
        <v>258</v>
      </c>
    </row>
    <row r="563" spans="1:4" x14ac:dyDescent="0.2">
      <c r="A563" s="27" t="s">
        <v>3132</v>
      </c>
      <c r="B563" s="27" t="s">
        <v>2127</v>
      </c>
      <c r="C563" s="27" t="s">
        <v>650</v>
      </c>
      <c r="D563" s="27" t="s">
        <v>256</v>
      </c>
    </row>
    <row r="564" spans="1:4" x14ac:dyDescent="0.2">
      <c r="A564" s="27"/>
      <c r="B564" s="27"/>
      <c r="C564" s="27"/>
      <c r="D564" s="27" t="s">
        <v>2130</v>
      </c>
    </row>
    <row r="565" spans="1:4" x14ac:dyDescent="0.2">
      <c r="A565" s="27" t="s">
        <v>3133</v>
      </c>
      <c r="B565" s="27" t="s">
        <v>531</v>
      </c>
      <c r="C565" s="27" t="s">
        <v>650</v>
      </c>
      <c r="D565" s="27" t="s">
        <v>738</v>
      </c>
    </row>
    <row r="566" spans="1:4" x14ac:dyDescent="0.2">
      <c r="A566" s="27"/>
      <c r="B566" s="27"/>
      <c r="C566" s="27"/>
      <c r="D566" s="27" t="s">
        <v>256</v>
      </c>
    </row>
    <row r="567" spans="1:4" x14ac:dyDescent="0.2">
      <c r="A567" s="27"/>
      <c r="B567" s="27"/>
      <c r="C567" s="27"/>
      <c r="D567" s="27" t="s">
        <v>2130</v>
      </c>
    </row>
    <row r="568" spans="1:4" x14ac:dyDescent="0.2">
      <c r="A568" s="27"/>
      <c r="B568" s="27"/>
      <c r="C568" s="27"/>
      <c r="D568" s="27" t="s">
        <v>258</v>
      </c>
    </row>
    <row r="569" spans="1:4" x14ac:dyDescent="0.2">
      <c r="A569" s="27" t="s">
        <v>3134</v>
      </c>
      <c r="B569" s="27" t="s">
        <v>2353</v>
      </c>
      <c r="C569" s="27" t="s">
        <v>650</v>
      </c>
      <c r="D569" s="27" t="s">
        <v>256</v>
      </c>
    </row>
    <row r="570" spans="1:4" x14ac:dyDescent="0.2">
      <c r="A570" s="27"/>
      <c r="B570" s="27"/>
      <c r="C570" s="27"/>
      <c r="D570" s="27" t="s">
        <v>258</v>
      </c>
    </row>
    <row r="571" spans="1:4" x14ac:dyDescent="0.2">
      <c r="A571" s="27" t="s">
        <v>3135</v>
      </c>
      <c r="B571" s="27" t="s">
        <v>2185</v>
      </c>
      <c r="C571" s="27" t="s">
        <v>650</v>
      </c>
      <c r="D571" s="27" t="s">
        <v>738</v>
      </c>
    </row>
    <row r="572" spans="1:4" x14ac:dyDescent="0.2">
      <c r="A572" s="27"/>
      <c r="B572" s="27"/>
      <c r="C572" s="27"/>
      <c r="D572" s="27" t="s">
        <v>256</v>
      </c>
    </row>
    <row r="573" spans="1:4" x14ac:dyDescent="0.2">
      <c r="A573" s="27"/>
      <c r="B573" s="27"/>
      <c r="C573" s="27"/>
      <c r="D573" s="27" t="s">
        <v>2130</v>
      </c>
    </row>
    <row r="574" spans="1:4" x14ac:dyDescent="0.2">
      <c r="A574" s="27"/>
      <c r="B574" s="27"/>
      <c r="C574" s="27"/>
      <c r="D574" s="27" t="s">
        <v>739</v>
      </c>
    </row>
    <row r="575" spans="1:4" x14ac:dyDescent="0.2">
      <c r="A575" s="27"/>
      <c r="B575" s="27"/>
      <c r="C575" s="27"/>
      <c r="D575" s="27" t="s">
        <v>651</v>
      </c>
    </row>
    <row r="576" spans="1:4" x14ac:dyDescent="0.2">
      <c r="A576" s="27" t="s">
        <v>3136</v>
      </c>
      <c r="B576" s="27" t="s">
        <v>1574</v>
      </c>
      <c r="C576" s="27" t="s">
        <v>650</v>
      </c>
      <c r="D576" s="27" t="s">
        <v>256</v>
      </c>
    </row>
    <row r="577" spans="1:4" x14ac:dyDescent="0.2">
      <c r="A577" s="27"/>
      <c r="B577" s="27"/>
      <c r="C577" s="27"/>
      <c r="D577" s="27" t="s">
        <v>2130</v>
      </c>
    </row>
    <row r="578" spans="1:4" x14ac:dyDescent="0.2">
      <c r="A578" s="27" t="s">
        <v>3137</v>
      </c>
      <c r="B578" s="27" t="s">
        <v>151</v>
      </c>
      <c r="C578" s="27" t="s">
        <v>650</v>
      </c>
      <c r="D578" s="27" t="s">
        <v>738</v>
      </c>
    </row>
    <row r="579" spans="1:4" x14ac:dyDescent="0.2">
      <c r="A579" s="27"/>
      <c r="B579" s="27"/>
      <c r="C579" s="27"/>
      <c r="D579" s="27" t="s">
        <v>256</v>
      </c>
    </row>
    <row r="580" spans="1:4" x14ac:dyDescent="0.2">
      <c r="A580" s="27"/>
      <c r="B580" s="27"/>
      <c r="C580" s="27"/>
      <c r="D580" s="27" t="s">
        <v>2130</v>
      </c>
    </row>
    <row r="581" spans="1:4" x14ac:dyDescent="0.2">
      <c r="A581" s="27"/>
      <c r="B581" s="27"/>
      <c r="C581" s="27"/>
      <c r="D581" s="27" t="s">
        <v>258</v>
      </c>
    </row>
    <row r="582" spans="1:4" x14ac:dyDescent="0.2">
      <c r="A582" s="27" t="s">
        <v>3138</v>
      </c>
      <c r="B582" s="27" t="s">
        <v>1000</v>
      </c>
      <c r="C582" s="27" t="s">
        <v>650</v>
      </c>
      <c r="D582" s="27" t="s">
        <v>256</v>
      </c>
    </row>
    <row r="583" spans="1:4" x14ac:dyDescent="0.2">
      <c r="A583" s="27"/>
      <c r="B583" s="27"/>
      <c r="C583" s="27"/>
      <c r="D583" s="27" t="s">
        <v>2130</v>
      </c>
    </row>
    <row r="584" spans="1:4" x14ac:dyDescent="0.2">
      <c r="A584" s="27"/>
      <c r="B584" s="27"/>
      <c r="C584" s="27"/>
      <c r="D584" s="27" t="s">
        <v>258</v>
      </c>
    </row>
    <row r="585" spans="1:4" x14ac:dyDescent="0.2">
      <c r="A585" s="27" t="s">
        <v>3139</v>
      </c>
      <c r="B585" s="27" t="s">
        <v>885</v>
      </c>
      <c r="C585" s="27" t="s">
        <v>650</v>
      </c>
      <c r="D585" s="27" t="s">
        <v>738</v>
      </c>
    </row>
    <row r="586" spans="1:4" x14ac:dyDescent="0.2">
      <c r="A586" s="27"/>
      <c r="B586" s="27"/>
      <c r="C586" s="27"/>
      <c r="D586" s="27" t="s">
        <v>256</v>
      </c>
    </row>
    <row r="587" spans="1:4" x14ac:dyDescent="0.2">
      <c r="A587" s="27"/>
      <c r="B587" s="27"/>
      <c r="C587" s="27"/>
      <c r="D587" s="27" t="s">
        <v>2130</v>
      </c>
    </row>
    <row r="588" spans="1:4" x14ac:dyDescent="0.2">
      <c r="A588" s="27"/>
      <c r="B588" s="27"/>
      <c r="C588" s="27"/>
      <c r="D588" s="27" t="s">
        <v>258</v>
      </c>
    </row>
    <row r="589" spans="1:4" x14ac:dyDescent="0.2">
      <c r="A589" s="27" t="s">
        <v>3140</v>
      </c>
      <c r="B589" s="27" t="s">
        <v>997</v>
      </c>
      <c r="C589" s="27" t="s">
        <v>650</v>
      </c>
      <c r="D589" s="27" t="s">
        <v>256</v>
      </c>
    </row>
    <row r="590" spans="1:4" x14ac:dyDescent="0.2">
      <c r="A590" s="27"/>
      <c r="B590" s="27"/>
      <c r="C590" s="27"/>
      <c r="D590" s="27" t="s">
        <v>2130</v>
      </c>
    </row>
    <row r="591" spans="1:4" x14ac:dyDescent="0.2">
      <c r="A591" s="27"/>
      <c r="B591" s="27"/>
      <c r="C591" s="27"/>
      <c r="D591" s="27" t="s">
        <v>258</v>
      </c>
    </row>
    <row r="592" spans="1:4" x14ac:dyDescent="0.2">
      <c r="A592" s="27" t="s">
        <v>3141</v>
      </c>
      <c r="B592" s="27" t="s">
        <v>996</v>
      </c>
      <c r="C592" s="27" t="s">
        <v>650</v>
      </c>
      <c r="D592" s="27" t="s">
        <v>738</v>
      </c>
    </row>
    <row r="593" spans="1:4" x14ac:dyDescent="0.2">
      <c r="A593" s="27"/>
      <c r="B593" s="27"/>
      <c r="C593" s="27"/>
      <c r="D593" s="27" t="s">
        <v>256</v>
      </c>
    </row>
    <row r="594" spans="1:4" x14ac:dyDescent="0.2">
      <c r="A594" s="27"/>
      <c r="B594" s="27"/>
      <c r="C594" s="27"/>
      <c r="D594" s="27" t="s">
        <v>2130</v>
      </c>
    </row>
    <row r="595" spans="1:4" x14ac:dyDescent="0.2">
      <c r="A595" s="27"/>
      <c r="B595" s="27"/>
      <c r="C595" s="27"/>
      <c r="D595" s="27" t="s">
        <v>258</v>
      </c>
    </row>
    <row r="596" spans="1:4" x14ac:dyDescent="0.2">
      <c r="A596" s="27" t="s">
        <v>3142</v>
      </c>
      <c r="B596" s="27" t="s">
        <v>990</v>
      </c>
      <c r="C596" s="27" t="s">
        <v>650</v>
      </c>
      <c r="D596" s="27" t="s">
        <v>256</v>
      </c>
    </row>
    <row r="597" spans="1:4" x14ac:dyDescent="0.2">
      <c r="A597" s="27"/>
      <c r="B597" s="27"/>
      <c r="C597" s="27"/>
      <c r="D597" s="27" t="s">
        <v>2130</v>
      </c>
    </row>
    <row r="598" spans="1:4" x14ac:dyDescent="0.2">
      <c r="A598" s="27"/>
      <c r="B598" s="27"/>
      <c r="C598" s="27"/>
      <c r="D598" s="27" t="s">
        <v>258</v>
      </c>
    </row>
    <row r="599" spans="1:4" x14ac:dyDescent="0.2">
      <c r="A599" s="27" t="s">
        <v>3143</v>
      </c>
      <c r="B599" s="27" t="s">
        <v>152</v>
      </c>
      <c r="C599" s="27" t="s">
        <v>650</v>
      </c>
      <c r="D599" s="27" t="s">
        <v>738</v>
      </c>
    </row>
    <row r="600" spans="1:4" x14ac:dyDescent="0.2">
      <c r="A600" s="27"/>
      <c r="B600" s="27"/>
      <c r="C600" s="27"/>
      <c r="D600" s="27" t="s">
        <v>256</v>
      </c>
    </row>
    <row r="601" spans="1:4" x14ac:dyDescent="0.2">
      <c r="A601" s="27"/>
      <c r="B601" s="27"/>
      <c r="C601" s="27"/>
      <c r="D601" s="27" t="s">
        <v>2130</v>
      </c>
    </row>
    <row r="602" spans="1:4" x14ac:dyDescent="0.2">
      <c r="A602" s="27"/>
      <c r="B602" s="27"/>
      <c r="C602" s="27"/>
      <c r="D602" s="27" t="s">
        <v>258</v>
      </c>
    </row>
    <row r="603" spans="1:4" x14ac:dyDescent="0.2">
      <c r="A603" s="27" t="s">
        <v>3144</v>
      </c>
      <c r="B603" s="27" t="s">
        <v>964</v>
      </c>
      <c r="C603" s="27" t="s">
        <v>650</v>
      </c>
      <c r="D603" s="27" t="s">
        <v>256</v>
      </c>
    </row>
    <row r="604" spans="1:4" x14ac:dyDescent="0.2">
      <c r="A604" s="27"/>
      <c r="B604" s="27"/>
      <c r="C604" s="27"/>
      <c r="D604" s="27" t="s">
        <v>2130</v>
      </c>
    </row>
    <row r="605" spans="1:4" x14ac:dyDescent="0.2">
      <c r="A605" s="27"/>
      <c r="B605" s="27"/>
      <c r="C605" s="27"/>
      <c r="D605" s="27" t="s">
        <v>258</v>
      </c>
    </row>
    <row r="606" spans="1:4" x14ac:dyDescent="0.2">
      <c r="A606" s="27" t="s">
        <v>3145</v>
      </c>
      <c r="B606" s="27" t="s">
        <v>965</v>
      </c>
      <c r="C606" s="27" t="s">
        <v>650</v>
      </c>
      <c r="D606" s="27" t="s">
        <v>738</v>
      </c>
    </row>
    <row r="607" spans="1:4" x14ac:dyDescent="0.2">
      <c r="A607" s="27"/>
      <c r="B607" s="27"/>
      <c r="C607" s="27"/>
      <c r="D607" s="27" t="s">
        <v>256</v>
      </c>
    </row>
    <row r="608" spans="1:4" x14ac:dyDescent="0.2">
      <c r="A608" s="27"/>
      <c r="B608" s="27"/>
      <c r="C608" s="27"/>
      <c r="D608" s="27" t="s">
        <v>2130</v>
      </c>
    </row>
    <row r="609" spans="1:4" x14ac:dyDescent="0.2">
      <c r="A609" s="27"/>
      <c r="B609" s="27"/>
      <c r="C609" s="27"/>
      <c r="D609" s="27" t="s">
        <v>258</v>
      </c>
    </row>
    <row r="610" spans="1:4" x14ac:dyDescent="0.2">
      <c r="A610" s="27" t="s">
        <v>3146</v>
      </c>
      <c r="B610" s="27" t="s">
        <v>992</v>
      </c>
      <c r="C610" s="27" t="s">
        <v>650</v>
      </c>
      <c r="D610" s="27" t="s">
        <v>256</v>
      </c>
    </row>
    <row r="611" spans="1:4" x14ac:dyDescent="0.2">
      <c r="A611" s="27"/>
      <c r="B611" s="27"/>
      <c r="C611" s="27"/>
      <c r="D611" s="27" t="s">
        <v>2130</v>
      </c>
    </row>
    <row r="612" spans="1:4" x14ac:dyDescent="0.2">
      <c r="A612" s="27"/>
      <c r="B612" s="27"/>
      <c r="C612" s="27"/>
      <c r="D612" s="27" t="s">
        <v>258</v>
      </c>
    </row>
    <row r="613" spans="1:4" x14ac:dyDescent="0.2">
      <c r="A613" s="27" t="s">
        <v>3147</v>
      </c>
      <c r="B613" s="27" t="s">
        <v>153</v>
      </c>
      <c r="C613" s="27" t="s">
        <v>650</v>
      </c>
      <c r="D613" s="27" t="s">
        <v>738</v>
      </c>
    </row>
    <row r="614" spans="1:4" x14ac:dyDescent="0.2">
      <c r="A614" s="27"/>
      <c r="B614" s="27"/>
      <c r="C614" s="27"/>
      <c r="D614" s="27" t="s">
        <v>256</v>
      </c>
    </row>
    <row r="615" spans="1:4" x14ac:dyDescent="0.2">
      <c r="A615" s="27"/>
      <c r="B615" s="27"/>
      <c r="C615" s="27"/>
      <c r="D615" s="27" t="s">
        <v>2130</v>
      </c>
    </row>
    <row r="616" spans="1:4" x14ac:dyDescent="0.2">
      <c r="A616" s="27"/>
      <c r="B616" s="27"/>
      <c r="C616" s="27"/>
      <c r="D616" s="27" t="s">
        <v>258</v>
      </c>
    </row>
    <row r="617" spans="1:4" x14ac:dyDescent="0.2">
      <c r="A617" s="27" t="s">
        <v>3148</v>
      </c>
      <c r="B617" s="27" t="s">
        <v>966</v>
      </c>
      <c r="C617" s="27" t="s">
        <v>650</v>
      </c>
      <c r="D617" s="27" t="s">
        <v>256</v>
      </c>
    </row>
    <row r="618" spans="1:4" x14ac:dyDescent="0.2">
      <c r="A618" s="27"/>
      <c r="B618" s="27"/>
      <c r="C618" s="27"/>
      <c r="D618" s="27" t="s">
        <v>2130</v>
      </c>
    </row>
    <row r="619" spans="1:4" x14ac:dyDescent="0.2">
      <c r="A619" s="27"/>
      <c r="B619" s="27"/>
      <c r="C619" s="27"/>
      <c r="D619" s="27" t="s">
        <v>258</v>
      </c>
    </row>
    <row r="620" spans="1:4" x14ac:dyDescent="0.2">
      <c r="A620" s="27" t="s">
        <v>3149</v>
      </c>
      <c r="B620" s="27" t="s">
        <v>967</v>
      </c>
      <c r="C620" s="27" t="s">
        <v>650</v>
      </c>
      <c r="D620" s="27" t="s">
        <v>256</v>
      </c>
    </row>
    <row r="621" spans="1:4" x14ac:dyDescent="0.2">
      <c r="A621" s="27"/>
      <c r="B621" s="27"/>
      <c r="C621" s="27"/>
      <c r="D621" s="27" t="s">
        <v>2130</v>
      </c>
    </row>
    <row r="622" spans="1:4" x14ac:dyDescent="0.2">
      <c r="A622" s="27"/>
      <c r="B622" s="27"/>
      <c r="C622" s="27"/>
      <c r="D622" s="27" t="s">
        <v>258</v>
      </c>
    </row>
    <row r="623" spans="1:4" x14ac:dyDescent="0.2">
      <c r="A623" s="27" t="s">
        <v>3150</v>
      </c>
      <c r="B623" s="27" t="s">
        <v>968</v>
      </c>
      <c r="C623" s="27" t="s">
        <v>650</v>
      </c>
      <c r="D623" s="27" t="s">
        <v>738</v>
      </c>
    </row>
    <row r="624" spans="1:4" x14ac:dyDescent="0.2">
      <c r="A624" s="27"/>
      <c r="B624" s="27"/>
      <c r="C624" s="27"/>
      <c r="D624" s="27" t="s">
        <v>256</v>
      </c>
    </row>
    <row r="625" spans="1:4" x14ac:dyDescent="0.2">
      <c r="A625" s="27"/>
      <c r="B625" s="27"/>
      <c r="C625" s="27"/>
      <c r="D625" s="27" t="s">
        <v>2130</v>
      </c>
    </row>
    <row r="626" spans="1:4" x14ac:dyDescent="0.2">
      <c r="A626" s="27"/>
      <c r="B626" s="27"/>
      <c r="C626" s="27"/>
      <c r="D626" s="27" t="s">
        <v>258</v>
      </c>
    </row>
    <row r="627" spans="1:4" x14ac:dyDescent="0.2">
      <c r="A627" s="27" t="s">
        <v>3151</v>
      </c>
      <c r="B627" s="27" t="s">
        <v>969</v>
      </c>
      <c r="C627" s="27" t="s">
        <v>650</v>
      </c>
      <c r="D627" s="27" t="s">
        <v>256</v>
      </c>
    </row>
    <row r="628" spans="1:4" x14ac:dyDescent="0.2">
      <c r="A628" s="27"/>
      <c r="B628" s="27"/>
      <c r="C628" s="27"/>
      <c r="D628" s="27" t="s">
        <v>2130</v>
      </c>
    </row>
    <row r="629" spans="1:4" x14ac:dyDescent="0.2">
      <c r="A629" s="27"/>
      <c r="B629" s="27"/>
      <c r="C629" s="27"/>
      <c r="D629" s="27" t="s">
        <v>258</v>
      </c>
    </row>
    <row r="630" spans="1:4" x14ac:dyDescent="0.2">
      <c r="A630" s="27" t="s">
        <v>3152</v>
      </c>
      <c r="B630" s="27" t="s">
        <v>970</v>
      </c>
      <c r="C630" s="27" t="s">
        <v>650</v>
      </c>
      <c r="D630" s="27" t="s">
        <v>256</v>
      </c>
    </row>
    <row r="631" spans="1:4" x14ac:dyDescent="0.2">
      <c r="A631" s="27"/>
      <c r="B631" s="27"/>
      <c r="C631" s="27"/>
      <c r="D631" s="27" t="s">
        <v>2130</v>
      </c>
    </row>
    <row r="632" spans="1:4" x14ac:dyDescent="0.2">
      <c r="A632" s="27"/>
      <c r="B632" s="27"/>
      <c r="C632" s="27"/>
      <c r="D632" s="27" t="s">
        <v>258</v>
      </c>
    </row>
    <row r="633" spans="1:4" x14ac:dyDescent="0.2">
      <c r="A633" s="27" t="s">
        <v>3153</v>
      </c>
      <c r="B633" s="27" t="s">
        <v>154</v>
      </c>
      <c r="C633" s="27" t="s">
        <v>650</v>
      </c>
      <c r="D633" s="27" t="s">
        <v>738</v>
      </c>
    </row>
    <row r="634" spans="1:4" x14ac:dyDescent="0.2">
      <c r="A634" s="27"/>
      <c r="B634" s="27"/>
      <c r="C634" s="27"/>
      <c r="D634" s="27" t="s">
        <v>256</v>
      </c>
    </row>
    <row r="635" spans="1:4" x14ac:dyDescent="0.2">
      <c r="A635" s="27"/>
      <c r="B635" s="27"/>
      <c r="C635" s="27"/>
      <c r="D635" s="27" t="s">
        <v>2130</v>
      </c>
    </row>
    <row r="636" spans="1:4" x14ac:dyDescent="0.2">
      <c r="A636" s="27"/>
      <c r="B636" s="27"/>
      <c r="C636" s="27"/>
      <c r="D636" s="27" t="s">
        <v>258</v>
      </c>
    </row>
    <row r="637" spans="1:4" x14ac:dyDescent="0.2">
      <c r="A637" s="27" t="s">
        <v>3154</v>
      </c>
      <c r="B637" s="27" t="s">
        <v>971</v>
      </c>
      <c r="C637" s="27" t="s">
        <v>650</v>
      </c>
      <c r="D637" s="27" t="s">
        <v>256</v>
      </c>
    </row>
    <row r="638" spans="1:4" x14ac:dyDescent="0.2">
      <c r="A638" s="27"/>
      <c r="B638" s="27"/>
      <c r="C638" s="27"/>
      <c r="D638" s="27" t="s">
        <v>2130</v>
      </c>
    </row>
    <row r="639" spans="1:4" x14ac:dyDescent="0.2">
      <c r="A639" s="27"/>
      <c r="B639" s="27"/>
      <c r="C639" s="27"/>
      <c r="D639" s="27" t="s">
        <v>258</v>
      </c>
    </row>
    <row r="640" spans="1:4" x14ac:dyDescent="0.2">
      <c r="A640" s="27" t="s">
        <v>3155</v>
      </c>
      <c r="B640" s="27" t="s">
        <v>963</v>
      </c>
      <c r="C640" s="27" t="s">
        <v>650</v>
      </c>
      <c r="D640" s="27" t="s">
        <v>256</v>
      </c>
    </row>
    <row r="641" spans="1:4" x14ac:dyDescent="0.2">
      <c r="A641" s="27"/>
      <c r="B641" s="27"/>
      <c r="C641" s="27"/>
      <c r="D641" s="27" t="s">
        <v>2130</v>
      </c>
    </row>
    <row r="642" spans="1:4" x14ac:dyDescent="0.2">
      <c r="A642" s="27"/>
      <c r="B642" s="27"/>
      <c r="C642" s="27"/>
      <c r="D642" s="27" t="s">
        <v>258</v>
      </c>
    </row>
    <row r="643" spans="1:4" x14ac:dyDescent="0.2">
      <c r="A643" s="27" t="s">
        <v>3156</v>
      </c>
      <c r="B643" s="27" t="s">
        <v>972</v>
      </c>
      <c r="C643" s="27" t="s">
        <v>650</v>
      </c>
      <c r="D643" s="27" t="s">
        <v>256</v>
      </c>
    </row>
    <row r="644" spans="1:4" x14ac:dyDescent="0.2">
      <c r="A644" s="27"/>
      <c r="B644" s="27"/>
      <c r="C644" s="27"/>
      <c r="D644" s="27" t="s">
        <v>2130</v>
      </c>
    </row>
    <row r="645" spans="1:4" x14ac:dyDescent="0.2">
      <c r="A645" s="27"/>
      <c r="B645" s="27"/>
      <c r="C645" s="27"/>
      <c r="D645" s="27" t="s">
        <v>258</v>
      </c>
    </row>
    <row r="646" spans="1:4" x14ac:dyDescent="0.2">
      <c r="A646" s="27" t="s">
        <v>3157</v>
      </c>
      <c r="B646" s="27" t="s">
        <v>973</v>
      </c>
      <c r="C646" s="27" t="s">
        <v>650</v>
      </c>
      <c r="D646" s="27" t="s">
        <v>256</v>
      </c>
    </row>
    <row r="647" spans="1:4" x14ac:dyDescent="0.2">
      <c r="A647" s="27"/>
      <c r="B647" s="27"/>
      <c r="C647" s="27"/>
      <c r="D647" s="27" t="s">
        <v>2130</v>
      </c>
    </row>
    <row r="648" spans="1:4" x14ac:dyDescent="0.2">
      <c r="A648" s="27"/>
      <c r="B648" s="27"/>
      <c r="C648" s="27"/>
      <c r="D648" s="27" t="s">
        <v>258</v>
      </c>
    </row>
    <row r="649" spans="1:4" x14ac:dyDescent="0.2">
      <c r="A649" s="27" t="s">
        <v>3158</v>
      </c>
      <c r="B649" s="27" t="s">
        <v>155</v>
      </c>
      <c r="C649" s="27" t="s">
        <v>650</v>
      </c>
      <c r="D649" s="27" t="s">
        <v>738</v>
      </c>
    </row>
    <row r="650" spans="1:4" x14ac:dyDescent="0.2">
      <c r="A650" s="27"/>
      <c r="B650" s="27"/>
      <c r="C650" s="27"/>
      <c r="D650" s="27" t="s">
        <v>256</v>
      </c>
    </row>
    <row r="651" spans="1:4" x14ac:dyDescent="0.2">
      <c r="A651" s="27"/>
      <c r="B651" s="27"/>
      <c r="C651" s="27"/>
      <c r="D651" s="27" t="s">
        <v>2130</v>
      </c>
    </row>
    <row r="652" spans="1:4" x14ac:dyDescent="0.2">
      <c r="A652" s="27"/>
      <c r="B652" s="27"/>
      <c r="C652" s="27"/>
      <c r="D652" s="27" t="s">
        <v>739</v>
      </c>
    </row>
    <row r="653" spans="1:4" x14ac:dyDescent="0.2">
      <c r="A653" s="27"/>
      <c r="B653" s="27"/>
      <c r="C653" s="27"/>
      <c r="D653" s="27" t="s">
        <v>258</v>
      </c>
    </row>
    <row r="654" spans="1:4" x14ac:dyDescent="0.2">
      <c r="A654" s="27" t="s">
        <v>3159</v>
      </c>
      <c r="B654" s="27" t="s">
        <v>1595</v>
      </c>
      <c r="C654" s="27" t="s">
        <v>650</v>
      </c>
      <c r="D654" s="27" t="s">
        <v>738</v>
      </c>
    </row>
    <row r="655" spans="1:4" x14ac:dyDescent="0.2">
      <c r="A655" s="27"/>
      <c r="B655" s="27"/>
      <c r="C655" s="27"/>
      <c r="D655" s="27" t="s">
        <v>256</v>
      </c>
    </row>
    <row r="656" spans="1:4" x14ac:dyDescent="0.2">
      <c r="A656" s="27"/>
      <c r="B656" s="27"/>
      <c r="C656" s="27"/>
      <c r="D656" s="27" t="s">
        <v>2130</v>
      </c>
    </row>
    <row r="657" spans="1:4" x14ac:dyDescent="0.2">
      <c r="A657" s="27"/>
      <c r="B657" s="27"/>
      <c r="C657" s="27"/>
      <c r="D657" s="27" t="s">
        <v>739</v>
      </c>
    </row>
    <row r="658" spans="1:4" x14ac:dyDescent="0.2">
      <c r="A658" s="27"/>
      <c r="B658" s="27"/>
      <c r="C658" s="27"/>
      <c r="D658" s="27" t="s">
        <v>651</v>
      </c>
    </row>
    <row r="659" spans="1:4" x14ac:dyDescent="0.2">
      <c r="A659" s="27" t="s">
        <v>3160</v>
      </c>
      <c r="B659" s="27" t="s">
        <v>299</v>
      </c>
      <c r="C659" s="27" t="s">
        <v>650</v>
      </c>
      <c r="D659" s="27" t="s">
        <v>738</v>
      </c>
    </row>
    <row r="660" spans="1:4" x14ac:dyDescent="0.2">
      <c r="A660" s="27"/>
      <c r="B660" s="27"/>
      <c r="C660" s="27"/>
      <c r="D660" s="27" t="s">
        <v>256</v>
      </c>
    </row>
    <row r="661" spans="1:4" x14ac:dyDescent="0.2">
      <c r="A661" s="27"/>
      <c r="B661" s="27"/>
      <c r="C661" s="27"/>
      <c r="D661" s="27" t="s">
        <v>2130</v>
      </c>
    </row>
    <row r="662" spans="1:4" x14ac:dyDescent="0.2">
      <c r="A662" s="27"/>
      <c r="B662" s="27"/>
      <c r="C662" s="27"/>
      <c r="D662" s="27" t="s">
        <v>258</v>
      </c>
    </row>
    <row r="663" spans="1:4" x14ac:dyDescent="0.2">
      <c r="A663" s="27"/>
      <c r="B663" s="27"/>
      <c r="C663" s="27"/>
      <c r="D663" s="27" t="s">
        <v>974</v>
      </c>
    </row>
    <row r="664" spans="1:4" x14ac:dyDescent="0.2">
      <c r="A664" s="27"/>
      <c r="B664" s="27"/>
      <c r="C664" s="27"/>
      <c r="D664" s="27" t="s">
        <v>651</v>
      </c>
    </row>
    <row r="665" spans="1:4" x14ac:dyDescent="0.2">
      <c r="A665" s="27" t="s">
        <v>3161</v>
      </c>
      <c r="B665" s="27" t="s">
        <v>297</v>
      </c>
      <c r="C665" s="27" t="s">
        <v>650</v>
      </c>
      <c r="D665" s="27" t="s">
        <v>738</v>
      </c>
    </row>
    <row r="666" spans="1:4" x14ac:dyDescent="0.2">
      <c r="A666" s="27"/>
      <c r="B666" s="27"/>
      <c r="C666" s="27"/>
      <c r="D666" s="27" t="s">
        <v>256</v>
      </c>
    </row>
    <row r="667" spans="1:4" x14ac:dyDescent="0.2">
      <c r="A667" s="27"/>
      <c r="B667" s="27"/>
      <c r="C667" s="27"/>
      <c r="D667" s="27" t="s">
        <v>2130</v>
      </c>
    </row>
    <row r="668" spans="1:4" x14ac:dyDescent="0.2">
      <c r="A668" s="27"/>
      <c r="B668" s="27"/>
      <c r="C668" s="27"/>
      <c r="D668" s="27" t="s">
        <v>258</v>
      </c>
    </row>
    <row r="669" spans="1:4" x14ac:dyDescent="0.2">
      <c r="A669" s="27"/>
      <c r="B669" s="27"/>
      <c r="C669" s="27"/>
      <c r="D669" s="27" t="s">
        <v>974</v>
      </c>
    </row>
    <row r="670" spans="1:4" x14ac:dyDescent="0.2">
      <c r="A670" s="27" t="s">
        <v>3162</v>
      </c>
      <c r="B670" s="27" t="s">
        <v>298</v>
      </c>
      <c r="C670" s="27" t="s">
        <v>650</v>
      </c>
      <c r="D670" s="27" t="s">
        <v>738</v>
      </c>
    </row>
    <row r="671" spans="1:4" x14ac:dyDescent="0.2">
      <c r="A671" s="27"/>
      <c r="B671" s="27"/>
      <c r="C671" s="27"/>
      <c r="D671" s="27" t="s">
        <v>256</v>
      </c>
    </row>
    <row r="672" spans="1:4" x14ac:dyDescent="0.2">
      <c r="A672" s="27"/>
      <c r="B672" s="27"/>
      <c r="C672" s="27"/>
      <c r="D672" s="27" t="s">
        <v>2130</v>
      </c>
    </row>
    <row r="673" spans="1:4" x14ac:dyDescent="0.2">
      <c r="A673" s="27"/>
      <c r="B673" s="27"/>
      <c r="C673" s="27"/>
      <c r="D673" s="27" t="s">
        <v>258</v>
      </c>
    </row>
    <row r="674" spans="1:4" x14ac:dyDescent="0.2">
      <c r="A674" s="27"/>
      <c r="B674" s="27"/>
      <c r="C674" s="27"/>
      <c r="D674" s="27" t="s">
        <v>651</v>
      </c>
    </row>
    <row r="675" spans="1:4" x14ac:dyDescent="0.2">
      <c r="A675" s="27" t="s">
        <v>3163</v>
      </c>
      <c r="B675" s="27" t="s">
        <v>886</v>
      </c>
      <c r="C675" s="27" t="s">
        <v>650</v>
      </c>
      <c r="D675" s="27" t="s">
        <v>256</v>
      </c>
    </row>
    <row r="676" spans="1:4" x14ac:dyDescent="0.2">
      <c r="A676" s="27"/>
      <c r="B676" s="27"/>
      <c r="C676" s="27"/>
      <c r="D676" s="27" t="s">
        <v>2130</v>
      </c>
    </row>
    <row r="677" spans="1:4" x14ac:dyDescent="0.2">
      <c r="A677" s="27"/>
      <c r="B677" s="27"/>
      <c r="C677" s="27"/>
      <c r="D677" s="27" t="s">
        <v>258</v>
      </c>
    </row>
    <row r="678" spans="1:4" x14ac:dyDescent="0.2">
      <c r="A678" s="27" t="s">
        <v>2962</v>
      </c>
      <c r="B678" s="27" t="s">
        <v>2963</v>
      </c>
      <c r="C678" s="27" t="s">
        <v>650</v>
      </c>
      <c r="D678" s="27" t="s">
        <v>2130</v>
      </c>
    </row>
    <row r="679" spans="1:4" x14ac:dyDescent="0.2">
      <c r="A679" s="27" t="s">
        <v>3164</v>
      </c>
      <c r="B679" s="27" t="s">
        <v>995</v>
      </c>
      <c r="C679" s="27" t="s">
        <v>650</v>
      </c>
      <c r="D679" s="27" t="s">
        <v>256</v>
      </c>
    </row>
    <row r="680" spans="1:4" x14ac:dyDescent="0.2">
      <c r="A680" s="27"/>
      <c r="B680" s="27"/>
      <c r="C680" s="27"/>
      <c r="D680" s="27" t="s">
        <v>2130</v>
      </c>
    </row>
    <row r="681" spans="1:4" x14ac:dyDescent="0.2">
      <c r="A681" s="27"/>
      <c r="B681" s="27"/>
      <c r="C681" s="27"/>
      <c r="D681" s="27" t="s">
        <v>258</v>
      </c>
    </row>
    <row r="682" spans="1:4" x14ac:dyDescent="0.2">
      <c r="A682" s="27" t="s">
        <v>3165</v>
      </c>
      <c r="B682" s="27" t="s">
        <v>144</v>
      </c>
      <c r="C682" s="27" t="s">
        <v>650</v>
      </c>
      <c r="D682" s="27" t="s">
        <v>256</v>
      </c>
    </row>
    <row r="683" spans="1:4" x14ac:dyDescent="0.2">
      <c r="A683" s="27"/>
      <c r="B683" s="27"/>
      <c r="C683" s="27"/>
      <c r="D683" s="27" t="s">
        <v>2130</v>
      </c>
    </row>
    <row r="684" spans="1:4" x14ac:dyDescent="0.2">
      <c r="A684" s="27"/>
      <c r="B684" s="27"/>
      <c r="C684" s="27"/>
      <c r="D684" s="27" t="s">
        <v>258</v>
      </c>
    </row>
    <row r="685" spans="1:4" x14ac:dyDescent="0.2">
      <c r="A685" s="27" t="s">
        <v>3166</v>
      </c>
      <c r="B685" s="27" t="s">
        <v>300</v>
      </c>
      <c r="C685" s="27" t="s">
        <v>650</v>
      </c>
      <c r="D685" s="27" t="s">
        <v>738</v>
      </c>
    </row>
    <row r="686" spans="1:4" x14ac:dyDescent="0.2">
      <c r="A686" s="27"/>
      <c r="B686" s="27"/>
      <c r="C686" s="27"/>
      <c r="D686" s="27" t="s">
        <v>256</v>
      </c>
    </row>
    <row r="687" spans="1:4" x14ac:dyDescent="0.2">
      <c r="A687" s="27"/>
      <c r="B687" s="27"/>
      <c r="C687" s="27"/>
      <c r="D687" s="27" t="s">
        <v>2130</v>
      </c>
    </row>
    <row r="688" spans="1:4" x14ac:dyDescent="0.2">
      <c r="A688" s="27"/>
      <c r="B688" s="27"/>
      <c r="C688" s="27"/>
      <c r="D688" s="27" t="s">
        <v>739</v>
      </c>
    </row>
    <row r="689" spans="1:4" x14ac:dyDescent="0.2">
      <c r="A689" s="27"/>
      <c r="B689" s="27"/>
      <c r="C689" s="27"/>
      <c r="D689" s="27" t="s">
        <v>258</v>
      </c>
    </row>
    <row r="690" spans="1:4" x14ac:dyDescent="0.2">
      <c r="A690" s="27" t="s">
        <v>3167</v>
      </c>
      <c r="B690" s="27" t="s">
        <v>1576</v>
      </c>
      <c r="C690" s="27" t="s">
        <v>650</v>
      </c>
      <c r="D690" s="27" t="s">
        <v>256</v>
      </c>
    </row>
    <row r="691" spans="1:4" x14ac:dyDescent="0.2">
      <c r="A691" s="27"/>
      <c r="B691" s="27"/>
      <c r="C691" s="27"/>
      <c r="D691" s="27" t="s">
        <v>2130</v>
      </c>
    </row>
    <row r="692" spans="1:4" x14ac:dyDescent="0.2">
      <c r="A692" s="27"/>
      <c r="B692" s="27"/>
      <c r="C692" s="27"/>
      <c r="D692" s="27" t="s">
        <v>739</v>
      </c>
    </row>
    <row r="693" spans="1:4" x14ac:dyDescent="0.2">
      <c r="A693" s="27"/>
      <c r="B693" s="27"/>
      <c r="C693" s="27"/>
      <c r="D693" s="27" t="s">
        <v>258</v>
      </c>
    </row>
    <row r="694" spans="1:4" x14ac:dyDescent="0.2">
      <c r="A694" s="27" t="s">
        <v>3168</v>
      </c>
      <c r="B694" s="27" t="s">
        <v>301</v>
      </c>
      <c r="C694" s="27" t="s">
        <v>650</v>
      </c>
      <c r="D694" s="27" t="s">
        <v>738</v>
      </c>
    </row>
    <row r="695" spans="1:4" x14ac:dyDescent="0.2">
      <c r="A695" s="27"/>
      <c r="B695" s="27"/>
      <c r="C695" s="27"/>
      <c r="D695" s="27" t="s">
        <v>256</v>
      </c>
    </row>
    <row r="696" spans="1:4" x14ac:dyDescent="0.2">
      <c r="A696" s="27"/>
      <c r="B696" s="27"/>
      <c r="C696" s="27"/>
      <c r="D696" s="27" t="s">
        <v>2130</v>
      </c>
    </row>
    <row r="697" spans="1:4" x14ac:dyDescent="0.2">
      <c r="A697" s="27"/>
      <c r="B697" s="27"/>
      <c r="C697" s="27"/>
      <c r="D697" s="27" t="s">
        <v>258</v>
      </c>
    </row>
    <row r="698" spans="1:4" x14ac:dyDescent="0.2">
      <c r="A698" s="27" t="s">
        <v>3169</v>
      </c>
      <c r="B698" s="27" t="s">
        <v>993</v>
      </c>
      <c r="C698" s="27" t="s">
        <v>650</v>
      </c>
      <c r="D698" s="27" t="s">
        <v>256</v>
      </c>
    </row>
    <row r="699" spans="1:4" x14ac:dyDescent="0.2">
      <c r="A699" s="27"/>
      <c r="B699" s="27"/>
      <c r="C699" s="27"/>
      <c r="D699" s="27" t="s">
        <v>2130</v>
      </c>
    </row>
    <row r="700" spans="1:4" x14ac:dyDescent="0.2">
      <c r="A700" s="27"/>
      <c r="B700" s="27"/>
      <c r="C700" s="27"/>
      <c r="D700" s="27" t="s">
        <v>258</v>
      </c>
    </row>
    <row r="701" spans="1:4" x14ac:dyDescent="0.2">
      <c r="A701" s="27" t="s">
        <v>3170</v>
      </c>
      <c r="B701" s="27" t="s">
        <v>888</v>
      </c>
      <c r="C701" s="27" t="s">
        <v>650</v>
      </c>
      <c r="D701" s="27" t="s">
        <v>256</v>
      </c>
    </row>
    <row r="702" spans="1:4" x14ac:dyDescent="0.2">
      <c r="A702" s="27"/>
      <c r="B702" s="27"/>
      <c r="C702" s="27"/>
      <c r="D702" s="27" t="s">
        <v>2130</v>
      </c>
    </row>
    <row r="703" spans="1:4" x14ac:dyDescent="0.2">
      <c r="A703" s="27"/>
      <c r="B703" s="27"/>
      <c r="C703" s="27"/>
      <c r="D703" s="27" t="s">
        <v>258</v>
      </c>
    </row>
    <row r="704" spans="1:4" x14ac:dyDescent="0.2">
      <c r="A704" s="27" t="s">
        <v>3171</v>
      </c>
      <c r="B704" s="27" t="s">
        <v>1951</v>
      </c>
      <c r="C704" s="27" t="s">
        <v>650</v>
      </c>
      <c r="D704" s="27" t="s">
        <v>738</v>
      </c>
    </row>
    <row r="705" spans="1:4" x14ac:dyDescent="0.2">
      <c r="A705" s="27"/>
      <c r="B705" s="27"/>
      <c r="C705" s="27"/>
      <c r="D705" s="27" t="s">
        <v>256</v>
      </c>
    </row>
    <row r="706" spans="1:4" x14ac:dyDescent="0.2">
      <c r="A706" s="27"/>
      <c r="B706" s="27"/>
      <c r="C706" s="27"/>
      <c r="D706" s="27" t="s">
        <v>2130</v>
      </c>
    </row>
    <row r="707" spans="1:4" x14ac:dyDescent="0.2">
      <c r="A707" s="27"/>
      <c r="B707" s="27"/>
      <c r="C707" s="27"/>
      <c r="D707" s="27" t="s">
        <v>258</v>
      </c>
    </row>
    <row r="708" spans="1:4" x14ac:dyDescent="0.2">
      <c r="A708" s="27" t="s">
        <v>3172</v>
      </c>
      <c r="B708" s="27" t="s">
        <v>2179</v>
      </c>
      <c r="C708" s="27" t="s">
        <v>650</v>
      </c>
      <c r="D708" s="27" t="s">
        <v>256</v>
      </c>
    </row>
    <row r="709" spans="1:4" x14ac:dyDescent="0.2">
      <c r="A709" s="27"/>
      <c r="B709" s="27"/>
      <c r="C709" s="27"/>
      <c r="D709" s="27" t="s">
        <v>2130</v>
      </c>
    </row>
    <row r="710" spans="1:4" x14ac:dyDescent="0.2">
      <c r="A710" s="27" t="s">
        <v>3173</v>
      </c>
      <c r="B710" s="27" t="s">
        <v>530</v>
      </c>
      <c r="C710" s="27" t="s">
        <v>650</v>
      </c>
      <c r="D710" s="27" t="s">
        <v>738</v>
      </c>
    </row>
    <row r="711" spans="1:4" x14ac:dyDescent="0.2">
      <c r="A711" s="27"/>
      <c r="B711" s="27"/>
      <c r="C711" s="27"/>
      <c r="D711" s="27" t="s">
        <v>256</v>
      </c>
    </row>
    <row r="712" spans="1:4" x14ac:dyDescent="0.2">
      <c r="A712" s="27"/>
      <c r="B712" s="27"/>
      <c r="C712" s="27"/>
      <c r="D712" s="27" t="s">
        <v>2130</v>
      </c>
    </row>
    <row r="713" spans="1:4" x14ac:dyDescent="0.2">
      <c r="A713" s="27"/>
      <c r="B713" s="27"/>
      <c r="C713" s="27"/>
      <c r="D713" s="27" t="s">
        <v>258</v>
      </c>
    </row>
    <row r="714" spans="1:4" x14ac:dyDescent="0.2">
      <c r="A714" s="27" t="s">
        <v>3174</v>
      </c>
      <c r="B714" s="27" t="s">
        <v>1575</v>
      </c>
      <c r="C714" s="27" t="s">
        <v>650</v>
      </c>
      <c r="D714" s="27" t="s">
        <v>256</v>
      </c>
    </row>
    <row r="715" spans="1:4" x14ac:dyDescent="0.2">
      <c r="A715" s="27"/>
      <c r="B715" s="27"/>
      <c r="C715" s="27"/>
      <c r="D715" s="27" t="s">
        <v>2130</v>
      </c>
    </row>
    <row r="716" spans="1:4" x14ac:dyDescent="0.2">
      <c r="A716" s="27" t="s">
        <v>3175</v>
      </c>
      <c r="B716" s="27" t="s">
        <v>292</v>
      </c>
      <c r="C716" s="27" t="s">
        <v>650</v>
      </c>
      <c r="D716" s="27" t="s">
        <v>256</v>
      </c>
    </row>
    <row r="717" spans="1:4" x14ac:dyDescent="0.2">
      <c r="A717" s="27"/>
      <c r="B717" s="27"/>
      <c r="C717" s="27"/>
      <c r="D717" s="27" t="s">
        <v>2130</v>
      </c>
    </row>
    <row r="718" spans="1:4" x14ac:dyDescent="0.2">
      <c r="A718" s="27"/>
      <c r="B718" s="27"/>
      <c r="C718" s="27"/>
      <c r="D718" s="27" t="s">
        <v>258</v>
      </c>
    </row>
    <row r="719" spans="1:4" x14ac:dyDescent="0.2">
      <c r="A719" s="27" t="s">
        <v>3176</v>
      </c>
      <c r="B719" s="27" t="s">
        <v>1573</v>
      </c>
      <c r="C719" s="27" t="s">
        <v>650</v>
      </c>
      <c r="D719" s="27" t="s">
        <v>256</v>
      </c>
    </row>
    <row r="720" spans="1:4" x14ac:dyDescent="0.2">
      <c r="A720" s="27"/>
      <c r="B720" s="27"/>
      <c r="C720" s="27"/>
      <c r="D720" s="27" t="s">
        <v>2130</v>
      </c>
    </row>
    <row r="721" spans="1:4" x14ac:dyDescent="0.2">
      <c r="A721" s="27" t="s">
        <v>3177</v>
      </c>
      <c r="B721" s="27" t="s">
        <v>329</v>
      </c>
      <c r="C721" s="27" t="s">
        <v>650</v>
      </c>
      <c r="D721" s="27" t="s">
        <v>738</v>
      </c>
    </row>
    <row r="722" spans="1:4" x14ac:dyDescent="0.2">
      <c r="A722" s="27"/>
      <c r="B722" s="27"/>
      <c r="C722" s="27"/>
      <c r="D722" s="27" t="s">
        <v>256</v>
      </c>
    </row>
    <row r="723" spans="1:4" x14ac:dyDescent="0.2">
      <c r="A723" s="27"/>
      <c r="B723" s="27"/>
      <c r="C723" s="27"/>
      <c r="D723" s="27" t="s">
        <v>2130</v>
      </c>
    </row>
    <row r="724" spans="1:4" x14ac:dyDescent="0.2">
      <c r="A724" s="27"/>
      <c r="B724" s="27"/>
      <c r="C724" s="27"/>
      <c r="D724" s="27" t="s">
        <v>258</v>
      </c>
    </row>
    <row r="725" spans="1:4" x14ac:dyDescent="0.2">
      <c r="A725" s="27" t="s">
        <v>3178</v>
      </c>
      <c r="B725" s="27" t="s">
        <v>1572</v>
      </c>
      <c r="C725" s="27" t="s">
        <v>650</v>
      </c>
      <c r="D725" s="27" t="s">
        <v>256</v>
      </c>
    </row>
    <row r="726" spans="1:4" x14ac:dyDescent="0.2">
      <c r="A726" s="27"/>
      <c r="B726" s="27"/>
      <c r="C726" s="27"/>
      <c r="D726" s="27" t="s">
        <v>2130</v>
      </c>
    </row>
    <row r="727" spans="1:4" x14ac:dyDescent="0.2">
      <c r="A727" s="27"/>
      <c r="B727" s="27"/>
      <c r="C727" s="27"/>
      <c r="D727" s="27" t="s">
        <v>258</v>
      </c>
    </row>
    <row r="728" spans="1:4" x14ac:dyDescent="0.2">
      <c r="A728" s="27" t="s">
        <v>3179</v>
      </c>
      <c r="B728" s="27" t="s">
        <v>330</v>
      </c>
      <c r="C728" s="27" t="s">
        <v>650</v>
      </c>
      <c r="D728" s="27" t="s">
        <v>738</v>
      </c>
    </row>
    <row r="729" spans="1:4" x14ac:dyDescent="0.2">
      <c r="A729" s="27"/>
      <c r="B729" s="27"/>
      <c r="C729" s="27"/>
      <c r="D729" s="27" t="s">
        <v>256</v>
      </c>
    </row>
    <row r="730" spans="1:4" x14ac:dyDescent="0.2">
      <c r="A730" s="27"/>
      <c r="B730" s="27"/>
      <c r="C730" s="27"/>
      <c r="D730" s="27" t="s">
        <v>2130</v>
      </c>
    </row>
    <row r="731" spans="1:4" x14ac:dyDescent="0.2">
      <c r="A731" s="27"/>
      <c r="B731" s="27"/>
      <c r="C731" s="27"/>
      <c r="D731" s="27" t="s">
        <v>258</v>
      </c>
    </row>
    <row r="732" spans="1:4" x14ac:dyDescent="0.2">
      <c r="A732" s="27" t="s">
        <v>3180</v>
      </c>
      <c r="B732" s="27" t="s">
        <v>994</v>
      </c>
      <c r="C732" s="27" t="s">
        <v>650</v>
      </c>
      <c r="D732" s="27" t="s">
        <v>256</v>
      </c>
    </row>
    <row r="733" spans="1:4" x14ac:dyDescent="0.2">
      <c r="A733" s="27"/>
      <c r="B733" s="27"/>
      <c r="C733" s="27"/>
      <c r="D733" s="27" t="s">
        <v>2130</v>
      </c>
    </row>
    <row r="734" spans="1:4" x14ac:dyDescent="0.2">
      <c r="A734" s="27"/>
      <c r="B734" s="27"/>
      <c r="C734" s="27"/>
      <c r="D734" s="27" t="s">
        <v>258</v>
      </c>
    </row>
    <row r="735" spans="1:4" x14ac:dyDescent="0.2">
      <c r="A735" s="27" t="s">
        <v>3181</v>
      </c>
      <c r="B735" s="27" t="s">
        <v>1953</v>
      </c>
      <c r="C735" s="27" t="s">
        <v>650</v>
      </c>
      <c r="D735" s="27" t="s">
        <v>256</v>
      </c>
    </row>
    <row r="736" spans="1:4" x14ac:dyDescent="0.2">
      <c r="A736" s="27"/>
      <c r="B736" s="27"/>
      <c r="C736" s="27"/>
      <c r="D736" s="27" t="s">
        <v>2130</v>
      </c>
    </row>
    <row r="737" spans="1:4" x14ac:dyDescent="0.2">
      <c r="A737" s="27"/>
      <c r="B737" s="27"/>
      <c r="C737" s="27"/>
      <c r="D737" s="27" t="s">
        <v>258</v>
      </c>
    </row>
    <row r="738" spans="1:4" x14ac:dyDescent="0.2">
      <c r="A738" s="27" t="s">
        <v>3182</v>
      </c>
      <c r="B738" s="27" t="s">
        <v>2442</v>
      </c>
      <c r="C738" s="27" t="s">
        <v>650</v>
      </c>
      <c r="D738" s="27" t="s">
        <v>256</v>
      </c>
    </row>
    <row r="739" spans="1:4" x14ac:dyDescent="0.2">
      <c r="A739" s="27"/>
      <c r="B739" s="27"/>
      <c r="C739" s="27"/>
      <c r="D739" s="27" t="s">
        <v>2130</v>
      </c>
    </row>
    <row r="740" spans="1:4" x14ac:dyDescent="0.2">
      <c r="A740" s="27"/>
      <c r="B740" s="27"/>
      <c r="C740" s="27"/>
      <c r="D740" s="27" t="s">
        <v>739</v>
      </c>
    </row>
    <row r="741" spans="1:4" x14ac:dyDescent="0.2">
      <c r="A741" s="27"/>
      <c r="B741" s="27"/>
      <c r="C741" s="27"/>
      <c r="D741" s="27" t="s">
        <v>651</v>
      </c>
    </row>
    <row r="742" spans="1:4" x14ac:dyDescent="0.2">
      <c r="A742" s="27" t="s">
        <v>3183</v>
      </c>
      <c r="B742" s="27" t="s">
        <v>331</v>
      </c>
      <c r="C742" s="27" t="s">
        <v>650</v>
      </c>
      <c r="D742" s="27" t="s">
        <v>738</v>
      </c>
    </row>
    <row r="743" spans="1:4" x14ac:dyDescent="0.2">
      <c r="A743" s="27"/>
      <c r="B743" s="27"/>
      <c r="C743" s="27"/>
      <c r="D743" s="27" t="s">
        <v>256</v>
      </c>
    </row>
    <row r="744" spans="1:4" x14ac:dyDescent="0.2">
      <c r="A744" s="27"/>
      <c r="B744" s="27"/>
      <c r="C744" s="27"/>
      <c r="D744" s="27" t="s">
        <v>2130</v>
      </c>
    </row>
    <row r="745" spans="1:4" x14ac:dyDescent="0.2">
      <c r="A745" s="27"/>
      <c r="B745" s="27"/>
      <c r="C745" s="27"/>
      <c r="D745" s="27" t="s">
        <v>739</v>
      </c>
    </row>
    <row r="746" spans="1:4" x14ac:dyDescent="0.2">
      <c r="A746" s="27" t="s">
        <v>3184</v>
      </c>
      <c r="B746" s="27" t="s">
        <v>980</v>
      </c>
      <c r="C746" s="27" t="s">
        <v>650</v>
      </c>
      <c r="D746" s="27" t="s">
        <v>256</v>
      </c>
    </row>
    <row r="747" spans="1:4" x14ac:dyDescent="0.2">
      <c r="A747" s="27"/>
      <c r="B747" s="27"/>
      <c r="C747" s="27"/>
      <c r="D747" s="27" t="s">
        <v>2130</v>
      </c>
    </row>
    <row r="748" spans="1:4" x14ac:dyDescent="0.2">
      <c r="A748" s="27"/>
      <c r="B748" s="27"/>
      <c r="C748" s="27"/>
      <c r="D748" s="27" t="s">
        <v>258</v>
      </c>
    </row>
    <row r="749" spans="1:4" x14ac:dyDescent="0.2">
      <c r="A749" s="27" t="s">
        <v>3185</v>
      </c>
      <c r="B749" s="27" t="s">
        <v>981</v>
      </c>
      <c r="C749" s="27" t="s">
        <v>650</v>
      </c>
      <c r="D749" s="27" t="s">
        <v>738</v>
      </c>
    </row>
    <row r="750" spans="1:4" x14ac:dyDescent="0.2">
      <c r="A750" s="27"/>
      <c r="B750" s="27"/>
      <c r="C750" s="27"/>
      <c r="D750" s="27" t="s">
        <v>256</v>
      </c>
    </row>
    <row r="751" spans="1:4" x14ac:dyDescent="0.2">
      <c r="A751" s="27"/>
      <c r="B751" s="27"/>
      <c r="C751" s="27"/>
      <c r="D751" s="27" t="s">
        <v>2130</v>
      </c>
    </row>
    <row r="752" spans="1:4" x14ac:dyDescent="0.2">
      <c r="A752" s="27"/>
      <c r="B752" s="27"/>
      <c r="C752" s="27"/>
      <c r="D752" s="27" t="s">
        <v>258</v>
      </c>
    </row>
    <row r="753" spans="1:4" x14ac:dyDescent="0.2">
      <c r="A753" s="27" t="s">
        <v>3186</v>
      </c>
      <c r="B753" s="27" t="s">
        <v>987</v>
      </c>
      <c r="C753" s="27" t="s">
        <v>650</v>
      </c>
      <c r="D753" s="27" t="s">
        <v>738</v>
      </c>
    </row>
    <row r="754" spans="1:4" x14ac:dyDescent="0.2">
      <c r="A754" s="27"/>
      <c r="B754" s="27"/>
      <c r="C754" s="27"/>
      <c r="D754" s="27" t="s">
        <v>256</v>
      </c>
    </row>
    <row r="755" spans="1:4" x14ac:dyDescent="0.2">
      <c r="A755" s="27"/>
      <c r="B755" s="27"/>
      <c r="C755" s="27"/>
      <c r="D755" s="27" t="s">
        <v>2130</v>
      </c>
    </row>
    <row r="756" spans="1:4" x14ac:dyDescent="0.2">
      <c r="A756" s="27"/>
      <c r="B756" s="27"/>
      <c r="C756" s="27"/>
      <c r="D756" s="27" t="s">
        <v>258</v>
      </c>
    </row>
    <row r="757" spans="1:4" x14ac:dyDescent="0.2">
      <c r="A757" s="27" t="s">
        <v>3187</v>
      </c>
      <c r="B757" s="27" t="s">
        <v>982</v>
      </c>
      <c r="C757" s="27" t="s">
        <v>650</v>
      </c>
      <c r="D757" s="27" t="s">
        <v>256</v>
      </c>
    </row>
    <row r="758" spans="1:4" x14ac:dyDescent="0.2">
      <c r="A758" s="27"/>
      <c r="B758" s="27"/>
      <c r="C758" s="27"/>
      <c r="D758" s="27" t="s">
        <v>2130</v>
      </c>
    </row>
    <row r="759" spans="1:4" x14ac:dyDescent="0.2">
      <c r="A759" s="27"/>
      <c r="B759" s="27"/>
      <c r="C759" s="27"/>
      <c r="D759" s="27" t="s">
        <v>258</v>
      </c>
    </row>
    <row r="760" spans="1:4" x14ac:dyDescent="0.2">
      <c r="A760" s="27" t="s">
        <v>3188</v>
      </c>
      <c r="B760" s="27" t="s">
        <v>983</v>
      </c>
      <c r="C760" s="27" t="s">
        <v>650</v>
      </c>
      <c r="D760" s="27" t="s">
        <v>738</v>
      </c>
    </row>
    <row r="761" spans="1:4" x14ac:dyDescent="0.2">
      <c r="A761" s="27"/>
      <c r="B761" s="27"/>
      <c r="C761" s="27"/>
      <c r="D761" s="27" t="s">
        <v>256</v>
      </c>
    </row>
    <row r="762" spans="1:4" x14ac:dyDescent="0.2">
      <c r="A762" s="27"/>
      <c r="B762" s="27"/>
      <c r="C762" s="27"/>
      <c r="D762" s="27" t="s">
        <v>2130</v>
      </c>
    </row>
    <row r="763" spans="1:4" x14ac:dyDescent="0.2">
      <c r="A763" s="27"/>
      <c r="B763" s="27"/>
      <c r="C763" s="27"/>
      <c r="D763" s="27" t="s">
        <v>258</v>
      </c>
    </row>
    <row r="764" spans="1:4" x14ac:dyDescent="0.2">
      <c r="A764" s="27" t="s">
        <v>2641</v>
      </c>
      <c r="B764" s="27" t="s">
        <v>3255</v>
      </c>
      <c r="C764" s="27" t="s">
        <v>650</v>
      </c>
      <c r="D764" s="27" t="s">
        <v>2130</v>
      </c>
    </row>
    <row r="765" spans="1:4" x14ac:dyDescent="0.2">
      <c r="A765" s="27" t="s">
        <v>3189</v>
      </c>
      <c r="B765" s="27" t="s">
        <v>2642</v>
      </c>
      <c r="C765" s="27" t="s">
        <v>650</v>
      </c>
      <c r="D765" s="27" t="s">
        <v>738</v>
      </c>
    </row>
    <row r="766" spans="1:4" x14ac:dyDescent="0.2">
      <c r="A766" s="27"/>
      <c r="B766" s="27"/>
      <c r="C766" s="27"/>
      <c r="D766" s="27" t="s">
        <v>256</v>
      </c>
    </row>
    <row r="767" spans="1:4" x14ac:dyDescent="0.2">
      <c r="A767" s="27"/>
      <c r="B767" s="27"/>
      <c r="C767" s="27"/>
      <c r="D767" s="27" t="s">
        <v>2130</v>
      </c>
    </row>
    <row r="768" spans="1:4" x14ac:dyDescent="0.2">
      <c r="A768" s="27"/>
      <c r="B768" s="27"/>
      <c r="C768" s="27"/>
      <c r="D768" s="27" t="s">
        <v>739</v>
      </c>
    </row>
    <row r="769" spans="1:4" x14ac:dyDescent="0.2">
      <c r="A769" s="27"/>
      <c r="B769" s="27"/>
      <c r="C769" s="27"/>
      <c r="D769" s="27" t="s">
        <v>651</v>
      </c>
    </row>
    <row r="770" spans="1:4" x14ac:dyDescent="0.2">
      <c r="A770" s="27" t="s">
        <v>3190</v>
      </c>
      <c r="B770" s="27" t="s">
        <v>332</v>
      </c>
      <c r="C770" s="27" t="s">
        <v>650</v>
      </c>
      <c r="D770" s="27" t="s">
        <v>738</v>
      </c>
    </row>
    <row r="771" spans="1:4" x14ac:dyDescent="0.2">
      <c r="A771" s="27"/>
      <c r="B771" s="27"/>
      <c r="C771" s="27"/>
      <c r="D771" s="27" t="s">
        <v>256</v>
      </c>
    </row>
    <row r="772" spans="1:4" x14ac:dyDescent="0.2">
      <c r="A772" s="27"/>
      <c r="B772" s="27"/>
      <c r="C772" s="27"/>
      <c r="D772" s="27" t="s">
        <v>2130</v>
      </c>
    </row>
    <row r="773" spans="1:4" x14ac:dyDescent="0.2">
      <c r="A773" s="27"/>
      <c r="B773" s="27"/>
      <c r="C773" s="27"/>
      <c r="D773" s="27" t="s">
        <v>739</v>
      </c>
    </row>
    <row r="774" spans="1:4" x14ac:dyDescent="0.2">
      <c r="A774" s="27"/>
      <c r="B774" s="27"/>
      <c r="C774" s="27"/>
      <c r="D774" s="27" t="s">
        <v>740</v>
      </c>
    </row>
    <row r="775" spans="1:4" x14ac:dyDescent="0.2">
      <c r="A775" s="27"/>
      <c r="B775" s="27"/>
      <c r="C775" s="27"/>
      <c r="D775" s="27" t="s">
        <v>258</v>
      </c>
    </row>
    <row r="776" spans="1:4" x14ac:dyDescent="0.2">
      <c r="A776" s="27" t="s">
        <v>3191</v>
      </c>
      <c r="B776" s="27" t="s">
        <v>1907</v>
      </c>
      <c r="C776" s="27" t="s">
        <v>650</v>
      </c>
      <c r="D776" s="27" t="s">
        <v>738</v>
      </c>
    </row>
    <row r="777" spans="1:4" x14ac:dyDescent="0.2">
      <c r="A777" s="27"/>
      <c r="B777" s="27"/>
      <c r="C777" s="27"/>
      <c r="D777" s="27" t="s">
        <v>256</v>
      </c>
    </row>
    <row r="778" spans="1:4" x14ac:dyDescent="0.2">
      <c r="A778" s="27"/>
      <c r="B778" s="27"/>
      <c r="C778" s="27"/>
      <c r="D778" s="27" t="s">
        <v>2130</v>
      </c>
    </row>
    <row r="779" spans="1:4" x14ac:dyDescent="0.2">
      <c r="A779" s="27" t="s">
        <v>3192</v>
      </c>
      <c r="B779" s="27" t="s">
        <v>988</v>
      </c>
      <c r="C779" s="27" t="s">
        <v>650</v>
      </c>
      <c r="D779" s="27" t="s">
        <v>738</v>
      </c>
    </row>
    <row r="780" spans="1:4" x14ac:dyDescent="0.2">
      <c r="A780" s="27"/>
      <c r="B780" s="27"/>
      <c r="C780" s="27"/>
      <c r="D780" s="27" t="s">
        <v>256</v>
      </c>
    </row>
    <row r="781" spans="1:4" x14ac:dyDescent="0.2">
      <c r="A781" s="27"/>
      <c r="B781" s="27"/>
      <c r="C781" s="27"/>
      <c r="D781" s="27" t="s">
        <v>2130</v>
      </c>
    </row>
    <row r="782" spans="1:4" x14ac:dyDescent="0.2">
      <c r="A782" s="27"/>
      <c r="B782" s="27"/>
      <c r="C782" s="27"/>
      <c r="D782" s="27" t="s">
        <v>258</v>
      </c>
    </row>
    <row r="783" spans="1:4" x14ac:dyDescent="0.2">
      <c r="A783" s="27" t="s">
        <v>3193</v>
      </c>
      <c r="B783" s="27" t="s">
        <v>984</v>
      </c>
      <c r="C783" s="27" t="s">
        <v>650</v>
      </c>
      <c r="D783" s="27" t="s">
        <v>738</v>
      </c>
    </row>
    <row r="784" spans="1:4" x14ac:dyDescent="0.2">
      <c r="A784" s="27"/>
      <c r="B784" s="27"/>
      <c r="C784" s="27"/>
      <c r="D784" s="27" t="s">
        <v>256</v>
      </c>
    </row>
    <row r="785" spans="1:4" x14ac:dyDescent="0.2">
      <c r="A785" s="27"/>
      <c r="B785" s="27"/>
      <c r="C785" s="27"/>
      <c r="D785" s="27" t="s">
        <v>2130</v>
      </c>
    </row>
    <row r="786" spans="1:4" x14ac:dyDescent="0.2">
      <c r="A786" s="27"/>
      <c r="B786" s="27"/>
      <c r="C786" s="27"/>
      <c r="D786" s="27" t="s">
        <v>258</v>
      </c>
    </row>
    <row r="787" spans="1:4" x14ac:dyDescent="0.2">
      <c r="A787" s="27" t="s">
        <v>3194</v>
      </c>
      <c r="B787" s="27" t="s">
        <v>989</v>
      </c>
      <c r="C787" s="27" t="s">
        <v>650</v>
      </c>
      <c r="D787" s="27" t="s">
        <v>256</v>
      </c>
    </row>
    <row r="788" spans="1:4" x14ac:dyDescent="0.2">
      <c r="A788" s="27"/>
      <c r="B788" s="27"/>
      <c r="C788" s="27"/>
      <c r="D788" s="27" t="s">
        <v>2130</v>
      </c>
    </row>
    <row r="789" spans="1:4" x14ac:dyDescent="0.2">
      <c r="A789" s="27"/>
      <c r="B789" s="27"/>
      <c r="C789" s="27"/>
      <c r="D789" s="27" t="s">
        <v>258</v>
      </c>
    </row>
    <row r="790" spans="1:4" x14ac:dyDescent="0.2">
      <c r="A790" s="27" t="s">
        <v>3195</v>
      </c>
      <c r="B790" s="27" t="s">
        <v>985</v>
      </c>
      <c r="C790" s="27" t="s">
        <v>650</v>
      </c>
      <c r="D790" s="27" t="s">
        <v>738</v>
      </c>
    </row>
    <row r="791" spans="1:4" x14ac:dyDescent="0.2">
      <c r="A791" s="27"/>
      <c r="B791" s="27"/>
      <c r="C791" s="27"/>
      <c r="D791" s="27" t="s">
        <v>256</v>
      </c>
    </row>
    <row r="792" spans="1:4" x14ac:dyDescent="0.2">
      <c r="A792" s="27"/>
      <c r="B792" s="27"/>
      <c r="C792" s="27"/>
      <c r="D792" s="27" t="s">
        <v>2130</v>
      </c>
    </row>
    <row r="793" spans="1:4" x14ac:dyDescent="0.2">
      <c r="A793" s="27"/>
      <c r="B793" s="27"/>
      <c r="C793" s="27"/>
      <c r="D793" s="27" t="s">
        <v>258</v>
      </c>
    </row>
    <row r="794" spans="1:4" x14ac:dyDescent="0.2">
      <c r="A794" s="27" t="s">
        <v>3196</v>
      </c>
      <c r="B794" s="27" t="s">
        <v>986</v>
      </c>
      <c r="C794" s="27" t="s">
        <v>650</v>
      </c>
      <c r="D794" s="27" t="s">
        <v>256</v>
      </c>
    </row>
    <row r="795" spans="1:4" x14ac:dyDescent="0.2">
      <c r="A795" s="27"/>
      <c r="B795" s="27"/>
      <c r="C795" s="27"/>
      <c r="D795" s="27" t="s">
        <v>2130</v>
      </c>
    </row>
    <row r="796" spans="1:4" x14ac:dyDescent="0.2">
      <c r="A796" s="27"/>
      <c r="B796" s="27"/>
      <c r="C796" s="27"/>
      <c r="D796" s="27" t="s">
        <v>258</v>
      </c>
    </row>
    <row r="797" spans="1:4" x14ac:dyDescent="0.2">
      <c r="A797" s="27" t="s">
        <v>3197</v>
      </c>
      <c r="B797" s="27" t="s">
        <v>1713</v>
      </c>
      <c r="C797" s="27" t="s">
        <v>650</v>
      </c>
      <c r="D797" s="27" t="s">
        <v>738</v>
      </c>
    </row>
    <row r="798" spans="1:4" x14ac:dyDescent="0.2">
      <c r="A798" s="27"/>
      <c r="B798" s="27"/>
      <c r="C798" s="27"/>
      <c r="D798" s="27" t="s">
        <v>256</v>
      </c>
    </row>
    <row r="799" spans="1:4" x14ac:dyDescent="0.2">
      <c r="A799" s="27"/>
      <c r="B799" s="27"/>
      <c r="C799" s="27"/>
      <c r="D799" s="27" t="s">
        <v>2130</v>
      </c>
    </row>
    <row r="800" spans="1:4" x14ac:dyDescent="0.2">
      <c r="A800" s="27"/>
      <c r="B800" s="27"/>
      <c r="C800" s="27"/>
      <c r="D800" s="27" t="s">
        <v>739</v>
      </c>
    </row>
    <row r="801" spans="1:4" x14ac:dyDescent="0.2">
      <c r="A801" s="27"/>
      <c r="B801" s="27"/>
      <c r="C801" s="27"/>
      <c r="D801" s="27" t="s">
        <v>258</v>
      </c>
    </row>
    <row r="802" spans="1:4" x14ac:dyDescent="0.2">
      <c r="A802" s="27" t="s">
        <v>3198</v>
      </c>
      <c r="B802" s="27" t="s">
        <v>471</v>
      </c>
      <c r="C802" s="27" t="s">
        <v>650</v>
      </c>
      <c r="D802" s="27" t="s">
        <v>256</v>
      </c>
    </row>
    <row r="803" spans="1:4" x14ac:dyDescent="0.2">
      <c r="A803" s="27" t="s">
        <v>3199</v>
      </c>
      <c r="B803" s="27" t="s">
        <v>515</v>
      </c>
      <c r="C803" s="27" t="s">
        <v>650</v>
      </c>
      <c r="D803" s="27" t="s">
        <v>256</v>
      </c>
    </row>
    <row r="804" spans="1:4" x14ac:dyDescent="0.2">
      <c r="A804" s="27" t="s">
        <v>3239</v>
      </c>
      <c r="B804" s="27" t="s">
        <v>3246</v>
      </c>
      <c r="C804" s="27" t="s">
        <v>650</v>
      </c>
      <c r="D804" s="27" t="s">
        <v>256</v>
      </c>
    </row>
    <row r="805" spans="1:4" x14ac:dyDescent="0.2">
      <c r="A805" s="27" t="s">
        <v>3200</v>
      </c>
      <c r="B805" s="27" t="s">
        <v>30</v>
      </c>
      <c r="C805" s="27" t="s">
        <v>650</v>
      </c>
      <c r="D805" s="27" t="s">
        <v>738</v>
      </c>
    </row>
    <row r="806" spans="1:4" x14ac:dyDescent="0.2">
      <c r="A806" s="27"/>
      <c r="B806" s="27"/>
      <c r="C806" s="27"/>
      <c r="D806" s="27" t="s">
        <v>256</v>
      </c>
    </row>
    <row r="807" spans="1:4" x14ac:dyDescent="0.2">
      <c r="A807" s="27"/>
      <c r="B807" s="27"/>
      <c r="C807" s="27"/>
      <c r="D807" s="27" t="s">
        <v>2130</v>
      </c>
    </row>
    <row r="808" spans="1:4" x14ac:dyDescent="0.2">
      <c r="A808" s="27"/>
      <c r="B808" s="27"/>
      <c r="C808" s="27"/>
      <c r="D808" s="27" t="s">
        <v>739</v>
      </c>
    </row>
    <row r="809" spans="1:4" x14ac:dyDescent="0.2">
      <c r="A809" s="27"/>
      <c r="B809" s="27"/>
      <c r="C809" s="27"/>
      <c r="D809" s="27" t="s">
        <v>258</v>
      </c>
    </row>
    <row r="810" spans="1:4" x14ac:dyDescent="0.2">
      <c r="A810" s="27" t="s">
        <v>3240</v>
      </c>
      <c r="B810" s="27" t="s">
        <v>3247</v>
      </c>
      <c r="C810" s="27" t="s">
        <v>650</v>
      </c>
      <c r="D810" s="27" t="s">
        <v>256</v>
      </c>
    </row>
    <row r="811" spans="1:4" x14ac:dyDescent="0.2">
      <c r="A811" s="27" t="s">
        <v>3201</v>
      </c>
      <c r="B811" s="27" t="s">
        <v>991</v>
      </c>
      <c r="C811" s="27" t="s">
        <v>650</v>
      </c>
      <c r="D811" s="27" t="s">
        <v>256</v>
      </c>
    </row>
    <row r="812" spans="1:4" x14ac:dyDescent="0.2">
      <c r="A812" s="27"/>
      <c r="B812" s="27"/>
      <c r="C812" s="27"/>
      <c r="D812" s="27" t="s">
        <v>2130</v>
      </c>
    </row>
    <row r="813" spans="1:4" x14ac:dyDescent="0.2">
      <c r="A813" s="27"/>
      <c r="B813" s="27"/>
      <c r="C813" s="27"/>
      <c r="D813" s="27" t="s">
        <v>258</v>
      </c>
    </row>
    <row r="814" spans="1:4" x14ac:dyDescent="0.2">
      <c r="A814" s="27" t="s">
        <v>3202</v>
      </c>
      <c r="B814" s="27" t="s">
        <v>933</v>
      </c>
      <c r="C814" s="27" t="s">
        <v>650</v>
      </c>
      <c r="D814" s="27" t="s">
        <v>738</v>
      </c>
    </row>
    <row r="815" spans="1:4" x14ac:dyDescent="0.2">
      <c r="A815" s="27"/>
      <c r="B815" s="27"/>
      <c r="C815" s="27"/>
      <c r="D815" s="27" t="s">
        <v>256</v>
      </c>
    </row>
    <row r="816" spans="1:4" x14ac:dyDescent="0.2">
      <c r="A816" s="27"/>
      <c r="B816" s="27"/>
      <c r="C816" s="27"/>
      <c r="D816" s="27" t="s">
        <v>2130</v>
      </c>
    </row>
    <row r="817" spans="1:4" x14ac:dyDescent="0.2">
      <c r="A817" s="27" t="s">
        <v>3203</v>
      </c>
      <c r="B817" s="27" t="s">
        <v>935</v>
      </c>
      <c r="C817" s="27" t="s">
        <v>650</v>
      </c>
      <c r="D817" s="27" t="s">
        <v>738</v>
      </c>
    </row>
    <row r="818" spans="1:4" x14ac:dyDescent="0.2">
      <c r="A818" s="27"/>
      <c r="B818" s="27"/>
      <c r="C818" s="27"/>
      <c r="D818" s="27" t="s">
        <v>256</v>
      </c>
    </row>
    <row r="819" spans="1:4" x14ac:dyDescent="0.2">
      <c r="A819" s="27"/>
      <c r="B819" s="27"/>
      <c r="C819" s="27"/>
      <c r="D819" s="27" t="s">
        <v>2130</v>
      </c>
    </row>
    <row r="820" spans="1:4" x14ac:dyDescent="0.2">
      <c r="A820" s="27" t="s">
        <v>3204</v>
      </c>
      <c r="B820" s="27" t="s">
        <v>2640</v>
      </c>
      <c r="C820" s="27" t="s">
        <v>650</v>
      </c>
      <c r="D820" s="27" t="s">
        <v>256</v>
      </c>
    </row>
    <row r="821" spans="1:4" x14ac:dyDescent="0.2">
      <c r="A821" s="27"/>
      <c r="B821" s="27"/>
      <c r="C821" s="27"/>
      <c r="D821" s="27" t="s">
        <v>2130</v>
      </c>
    </row>
    <row r="822" spans="1:4" x14ac:dyDescent="0.2">
      <c r="A822" s="27" t="s">
        <v>3205</v>
      </c>
      <c r="B822" s="27" t="s">
        <v>1334</v>
      </c>
      <c r="C822" s="27" t="s">
        <v>650</v>
      </c>
      <c r="D822" s="27" t="s">
        <v>256</v>
      </c>
    </row>
    <row r="823" spans="1:4" x14ac:dyDescent="0.2">
      <c r="A823" s="27"/>
      <c r="B823" s="27"/>
      <c r="C823" s="27"/>
      <c r="D823" s="27" t="s">
        <v>2130</v>
      </c>
    </row>
    <row r="824" spans="1:4" x14ac:dyDescent="0.2">
      <c r="A824" s="27"/>
      <c r="B824" s="27"/>
      <c r="C824" s="27"/>
      <c r="D824" s="27" t="s">
        <v>258</v>
      </c>
    </row>
    <row r="825" spans="1:4" x14ac:dyDescent="0.2">
      <c r="A825" s="27" t="s">
        <v>3206</v>
      </c>
      <c r="B825" s="27" t="s">
        <v>333</v>
      </c>
      <c r="C825" s="27" t="s">
        <v>650</v>
      </c>
      <c r="D825" s="27" t="s">
        <v>738</v>
      </c>
    </row>
    <row r="826" spans="1:4" x14ac:dyDescent="0.2">
      <c r="A826" s="27"/>
      <c r="B826" s="27"/>
      <c r="C826" s="27"/>
      <c r="D826" s="27" t="s">
        <v>256</v>
      </c>
    </row>
    <row r="827" spans="1:4" x14ac:dyDescent="0.2">
      <c r="A827" s="27"/>
      <c r="B827" s="27"/>
      <c r="C827" s="27"/>
      <c r="D827" s="27" t="s">
        <v>2130</v>
      </c>
    </row>
    <row r="828" spans="1:4" x14ac:dyDescent="0.2">
      <c r="A828" s="27"/>
      <c r="B828" s="27"/>
      <c r="C828" s="27"/>
      <c r="D828" s="27" t="s">
        <v>740</v>
      </c>
    </row>
    <row r="829" spans="1:4" x14ac:dyDescent="0.2">
      <c r="A829" s="27" t="s">
        <v>3238</v>
      </c>
      <c r="B829" s="27" t="s">
        <v>3245</v>
      </c>
      <c r="C829" s="27" t="s">
        <v>650</v>
      </c>
      <c r="D829" s="27" t="s">
        <v>256</v>
      </c>
    </row>
    <row r="830" spans="1:4" x14ac:dyDescent="0.2">
      <c r="A830" s="27" t="s">
        <v>3207</v>
      </c>
      <c r="B830" s="27" t="s">
        <v>889</v>
      </c>
      <c r="C830" s="27" t="s">
        <v>650</v>
      </c>
      <c r="D830" s="27" t="s">
        <v>738</v>
      </c>
    </row>
    <row r="831" spans="1:4" x14ac:dyDescent="0.2">
      <c r="A831" s="27"/>
      <c r="B831" s="27"/>
      <c r="C831" s="27"/>
      <c r="D831" s="27" t="s">
        <v>256</v>
      </c>
    </row>
    <row r="832" spans="1:4" x14ac:dyDescent="0.2">
      <c r="A832" s="27"/>
      <c r="B832" s="27"/>
      <c r="C832" s="27"/>
      <c r="D832" s="27" t="s">
        <v>2130</v>
      </c>
    </row>
    <row r="833" spans="1:4" x14ac:dyDescent="0.2">
      <c r="A833" s="27"/>
      <c r="B833" s="27"/>
      <c r="C833" s="27"/>
      <c r="D833" s="27" t="s">
        <v>739</v>
      </c>
    </row>
    <row r="834" spans="1:4" x14ac:dyDescent="0.2">
      <c r="A834" s="27"/>
      <c r="B834" s="27"/>
      <c r="C834" s="27"/>
      <c r="D834" s="27" t="s">
        <v>740</v>
      </c>
    </row>
    <row r="835" spans="1:4" x14ac:dyDescent="0.2">
      <c r="A835" s="27" t="s">
        <v>3208</v>
      </c>
      <c r="B835" s="27" t="s">
        <v>503</v>
      </c>
      <c r="C835" s="27" t="s">
        <v>650</v>
      </c>
      <c r="D835" s="27" t="s">
        <v>256</v>
      </c>
    </row>
    <row r="836" spans="1:4" x14ac:dyDescent="0.2">
      <c r="A836" s="27"/>
      <c r="B836" s="27"/>
      <c r="C836" s="27"/>
      <c r="D836" s="27" t="s">
        <v>2130</v>
      </c>
    </row>
    <row r="837" spans="1:4" x14ac:dyDescent="0.2">
      <c r="A837" s="27"/>
      <c r="B837" s="27"/>
      <c r="C837" s="27"/>
      <c r="D837" s="27" t="s">
        <v>739</v>
      </c>
    </row>
    <row r="838" spans="1:4" x14ac:dyDescent="0.2">
      <c r="A838" s="27" t="s">
        <v>3209</v>
      </c>
      <c r="B838" s="27" t="s">
        <v>335</v>
      </c>
      <c r="C838" s="27" t="s">
        <v>650</v>
      </c>
      <c r="D838" s="27" t="s">
        <v>738</v>
      </c>
    </row>
    <row r="839" spans="1:4" x14ac:dyDescent="0.2">
      <c r="A839" s="27"/>
      <c r="B839" s="27"/>
      <c r="C839" s="27"/>
      <c r="D839" s="27" t="s">
        <v>256</v>
      </c>
    </row>
    <row r="840" spans="1:4" x14ac:dyDescent="0.2">
      <c r="A840" s="27"/>
      <c r="B840" s="27"/>
      <c r="C840" s="27"/>
      <c r="D840" s="27" t="s">
        <v>2130</v>
      </c>
    </row>
    <row r="841" spans="1:4" x14ac:dyDescent="0.2">
      <c r="A841" s="27"/>
      <c r="B841" s="27"/>
      <c r="C841" s="27"/>
      <c r="D841" s="27" t="s">
        <v>258</v>
      </c>
    </row>
    <row r="842" spans="1:4" x14ac:dyDescent="0.2">
      <c r="A842" s="27" t="s">
        <v>3210</v>
      </c>
      <c r="B842" s="27" t="s">
        <v>336</v>
      </c>
      <c r="C842" s="27" t="s">
        <v>650</v>
      </c>
      <c r="D842" s="27" t="s">
        <v>738</v>
      </c>
    </row>
    <row r="843" spans="1:4" x14ac:dyDescent="0.2">
      <c r="A843" s="27"/>
      <c r="B843" s="27"/>
      <c r="C843" s="27"/>
      <c r="D843" s="27" t="s">
        <v>256</v>
      </c>
    </row>
    <row r="844" spans="1:4" x14ac:dyDescent="0.2">
      <c r="A844" s="27"/>
      <c r="B844" s="27"/>
      <c r="C844" s="27"/>
      <c r="D844" s="27" t="s">
        <v>2130</v>
      </c>
    </row>
    <row r="845" spans="1:4" x14ac:dyDescent="0.2">
      <c r="A845" s="27"/>
      <c r="B845" s="27"/>
      <c r="C845" s="27"/>
      <c r="D845" s="27" t="s">
        <v>258</v>
      </c>
    </row>
    <row r="846" spans="1:4" x14ac:dyDescent="0.2">
      <c r="A846" s="27" t="s">
        <v>3211</v>
      </c>
      <c r="B846" s="27" t="s">
        <v>337</v>
      </c>
      <c r="C846" s="27" t="s">
        <v>650</v>
      </c>
      <c r="D846" s="27" t="s">
        <v>738</v>
      </c>
    </row>
    <row r="847" spans="1:4" x14ac:dyDescent="0.2">
      <c r="A847" s="27"/>
      <c r="B847" s="27"/>
      <c r="C847" s="27"/>
      <c r="D847" s="27" t="s">
        <v>256</v>
      </c>
    </row>
    <row r="848" spans="1:4" x14ac:dyDescent="0.2">
      <c r="A848" s="27"/>
      <c r="B848" s="27"/>
      <c r="C848" s="27"/>
      <c r="D848" s="27" t="s">
        <v>2130</v>
      </c>
    </row>
    <row r="849" spans="1:4" x14ac:dyDescent="0.2">
      <c r="A849" s="27"/>
      <c r="B849" s="27"/>
      <c r="C849" s="27"/>
      <c r="D849" s="27" t="s">
        <v>258</v>
      </c>
    </row>
    <row r="850" spans="1:4" x14ac:dyDescent="0.2">
      <c r="A850" s="27" t="s">
        <v>3212</v>
      </c>
      <c r="B850" s="27" t="s">
        <v>339</v>
      </c>
      <c r="C850" s="27" t="s">
        <v>650</v>
      </c>
      <c r="D850" s="27" t="s">
        <v>738</v>
      </c>
    </row>
    <row r="851" spans="1:4" x14ac:dyDescent="0.2">
      <c r="A851" s="27"/>
      <c r="B851" s="27"/>
      <c r="C851" s="27"/>
      <c r="D851" s="27" t="s">
        <v>256</v>
      </c>
    </row>
    <row r="852" spans="1:4" x14ac:dyDescent="0.2">
      <c r="A852" s="27"/>
      <c r="B852" s="27"/>
      <c r="C852" s="27"/>
      <c r="D852" s="27" t="s">
        <v>2130</v>
      </c>
    </row>
    <row r="853" spans="1:4" x14ac:dyDescent="0.2">
      <c r="A853" s="27"/>
      <c r="B853" s="27"/>
      <c r="C853" s="27"/>
      <c r="D853" s="27" t="s">
        <v>739</v>
      </c>
    </row>
    <row r="854" spans="1:4" x14ac:dyDescent="0.2">
      <c r="A854" s="27"/>
      <c r="B854" s="27"/>
      <c r="C854" s="27"/>
      <c r="D854" s="27" t="s">
        <v>740</v>
      </c>
    </row>
    <row r="855" spans="1:4" x14ac:dyDescent="0.2">
      <c r="A855" s="27"/>
      <c r="B855" s="27"/>
      <c r="C855" s="27"/>
      <c r="D855" s="27" t="s">
        <v>1577</v>
      </c>
    </row>
    <row r="856" spans="1:4" x14ac:dyDescent="0.2">
      <c r="A856" s="27" t="s">
        <v>3213</v>
      </c>
      <c r="B856" s="27" t="s">
        <v>931</v>
      </c>
      <c r="C856" s="27" t="s">
        <v>650</v>
      </c>
      <c r="D856" s="27" t="s">
        <v>738</v>
      </c>
    </row>
    <row r="857" spans="1:4" x14ac:dyDescent="0.2">
      <c r="A857" s="27"/>
      <c r="B857" s="27"/>
      <c r="C857" s="27"/>
      <c r="D857" s="27" t="s">
        <v>256</v>
      </c>
    </row>
    <row r="858" spans="1:4" x14ac:dyDescent="0.2">
      <c r="A858" s="27"/>
      <c r="B858" s="27"/>
      <c r="C858" s="27"/>
      <c r="D858" s="27" t="s">
        <v>2130</v>
      </c>
    </row>
    <row r="859" spans="1:4" x14ac:dyDescent="0.2">
      <c r="A859" s="27"/>
      <c r="B859" s="27"/>
      <c r="C859" s="27"/>
      <c r="D859" s="27" t="s">
        <v>2913</v>
      </c>
    </row>
    <row r="860" spans="1:4" x14ac:dyDescent="0.2">
      <c r="A860" s="27"/>
      <c r="B860" s="27"/>
      <c r="C860" s="27"/>
      <c r="D860" s="27" t="s">
        <v>739</v>
      </c>
    </row>
    <row r="861" spans="1:4" x14ac:dyDescent="0.2">
      <c r="A861" s="27"/>
      <c r="B861" s="27"/>
      <c r="C861" s="27"/>
      <c r="D861" s="27" t="s">
        <v>1577</v>
      </c>
    </row>
    <row r="862" spans="1:4" x14ac:dyDescent="0.2">
      <c r="A862" s="27" t="s">
        <v>3214</v>
      </c>
      <c r="B862" s="27" t="s">
        <v>340</v>
      </c>
      <c r="C862" s="27" t="s">
        <v>650</v>
      </c>
      <c r="D862" s="27" t="s">
        <v>738</v>
      </c>
    </row>
    <row r="863" spans="1:4" x14ac:dyDescent="0.2">
      <c r="A863" s="27"/>
      <c r="B863" s="27"/>
      <c r="C863" s="27"/>
      <c r="D863" s="27" t="s">
        <v>256</v>
      </c>
    </row>
    <row r="864" spans="1:4" x14ac:dyDescent="0.2">
      <c r="A864" s="27"/>
      <c r="B864" s="27"/>
      <c r="C864" s="27"/>
      <c r="D864" s="27" t="s">
        <v>2130</v>
      </c>
    </row>
    <row r="865" spans="1:4" x14ac:dyDescent="0.2">
      <c r="A865" s="27"/>
      <c r="B865" s="27"/>
      <c r="C865" s="27"/>
      <c r="D865" s="27" t="s">
        <v>258</v>
      </c>
    </row>
    <row r="866" spans="1:4" x14ac:dyDescent="0.2">
      <c r="A866" s="27" t="s">
        <v>3215</v>
      </c>
      <c r="B866" s="27" t="s">
        <v>341</v>
      </c>
      <c r="C866" s="27" t="s">
        <v>650</v>
      </c>
      <c r="D866" s="27" t="s">
        <v>738</v>
      </c>
    </row>
    <row r="867" spans="1:4" x14ac:dyDescent="0.2">
      <c r="A867" s="27"/>
      <c r="B867" s="27"/>
      <c r="C867" s="27"/>
      <c r="D867" s="27" t="s">
        <v>256</v>
      </c>
    </row>
    <row r="868" spans="1:4" x14ac:dyDescent="0.2">
      <c r="A868" s="27"/>
      <c r="B868" s="27"/>
      <c r="C868" s="27"/>
      <c r="D868" s="27" t="s">
        <v>2130</v>
      </c>
    </row>
    <row r="869" spans="1:4" x14ac:dyDescent="0.2">
      <c r="A869" s="27" t="s">
        <v>3216</v>
      </c>
      <c r="B869" s="27" t="s">
        <v>472</v>
      </c>
      <c r="C869" s="27" t="s">
        <v>650</v>
      </c>
      <c r="D869" s="27" t="s">
        <v>256</v>
      </c>
    </row>
    <row r="870" spans="1:4" x14ac:dyDescent="0.2">
      <c r="A870" s="27" t="s">
        <v>3217</v>
      </c>
      <c r="B870" s="27" t="s">
        <v>105</v>
      </c>
      <c r="C870" s="27" t="s">
        <v>650</v>
      </c>
      <c r="D870" s="27" t="s">
        <v>738</v>
      </c>
    </row>
    <row r="871" spans="1:4" x14ac:dyDescent="0.2">
      <c r="A871" s="27"/>
      <c r="B871" s="27"/>
      <c r="C871" s="27"/>
      <c r="D871" s="27" t="s">
        <v>256</v>
      </c>
    </row>
    <row r="872" spans="1:4" x14ac:dyDescent="0.2">
      <c r="A872" s="27"/>
      <c r="B872" s="27"/>
      <c r="C872" s="27"/>
      <c r="D872" s="27" t="s">
        <v>2130</v>
      </c>
    </row>
    <row r="873" spans="1:4" x14ac:dyDescent="0.2">
      <c r="A873" s="27"/>
      <c r="B873" s="27"/>
      <c r="C873" s="27"/>
      <c r="D873" s="27" t="s">
        <v>258</v>
      </c>
    </row>
    <row r="874" spans="1:4" x14ac:dyDescent="0.2">
      <c r="A874" s="27" t="s">
        <v>3218</v>
      </c>
      <c r="B874" s="27" t="s">
        <v>104</v>
      </c>
      <c r="C874" s="27" t="s">
        <v>650</v>
      </c>
      <c r="D874" s="27" t="s">
        <v>738</v>
      </c>
    </row>
    <row r="875" spans="1:4" x14ac:dyDescent="0.2">
      <c r="A875" s="27"/>
      <c r="B875" s="27"/>
      <c r="C875" s="27"/>
      <c r="D875" s="27" t="s">
        <v>256</v>
      </c>
    </row>
    <row r="876" spans="1:4" x14ac:dyDescent="0.2">
      <c r="A876" s="27"/>
      <c r="B876" s="27"/>
      <c r="C876" s="27"/>
      <c r="D876" s="27" t="s">
        <v>2130</v>
      </c>
    </row>
    <row r="877" spans="1:4" x14ac:dyDescent="0.2">
      <c r="A877" s="27"/>
      <c r="B877" s="27"/>
      <c r="C877" s="27"/>
      <c r="D877" s="27" t="s">
        <v>258</v>
      </c>
    </row>
    <row r="878" spans="1:4" x14ac:dyDescent="0.2">
      <c r="A878" s="27" t="s">
        <v>3219</v>
      </c>
      <c r="B878" s="27" t="s">
        <v>575</v>
      </c>
      <c r="C878" s="27" t="s">
        <v>650</v>
      </c>
      <c r="D878" s="27" t="s">
        <v>738</v>
      </c>
    </row>
    <row r="879" spans="1:4" x14ac:dyDescent="0.2">
      <c r="A879" s="27"/>
      <c r="B879" s="27"/>
      <c r="C879" s="27"/>
      <c r="D879" s="27" t="s">
        <v>256</v>
      </c>
    </row>
    <row r="880" spans="1:4" x14ac:dyDescent="0.2">
      <c r="A880" s="27"/>
      <c r="B880" s="27"/>
      <c r="C880" s="27"/>
      <c r="D880" s="27" t="s">
        <v>2130</v>
      </c>
    </row>
    <row r="881" spans="1:4" x14ac:dyDescent="0.2">
      <c r="A881" s="27"/>
      <c r="B881" s="27"/>
      <c r="C881" s="27"/>
      <c r="D881" s="27" t="s">
        <v>258</v>
      </c>
    </row>
    <row r="882" spans="1:4" x14ac:dyDescent="0.2">
      <c r="A882" s="27" t="s">
        <v>3220</v>
      </c>
      <c r="B882" s="27" t="s">
        <v>106</v>
      </c>
      <c r="C882" s="27" t="s">
        <v>650</v>
      </c>
      <c r="D882" s="27" t="s">
        <v>738</v>
      </c>
    </row>
    <row r="883" spans="1:4" x14ac:dyDescent="0.2">
      <c r="A883" s="27"/>
      <c r="B883" s="27"/>
      <c r="C883" s="27"/>
      <c r="D883" s="27" t="s">
        <v>256</v>
      </c>
    </row>
    <row r="884" spans="1:4" x14ac:dyDescent="0.2">
      <c r="A884" s="27"/>
      <c r="B884" s="27"/>
      <c r="C884" s="27"/>
      <c r="D884" s="27" t="s">
        <v>2130</v>
      </c>
    </row>
    <row r="885" spans="1:4" x14ac:dyDescent="0.2">
      <c r="A885" s="27" t="s">
        <v>3221</v>
      </c>
      <c r="B885" s="27" t="s">
        <v>107</v>
      </c>
      <c r="C885" s="27" t="s">
        <v>650</v>
      </c>
      <c r="D885" s="27" t="s">
        <v>738</v>
      </c>
    </row>
    <row r="886" spans="1:4" x14ac:dyDescent="0.2">
      <c r="A886" s="27"/>
      <c r="B886" s="27"/>
      <c r="C886" s="27"/>
      <c r="D886" s="27" t="s">
        <v>256</v>
      </c>
    </row>
    <row r="887" spans="1:4" x14ac:dyDescent="0.2">
      <c r="A887" s="27"/>
      <c r="B887" s="27"/>
      <c r="C887" s="27"/>
      <c r="D887" s="27" t="s">
        <v>2130</v>
      </c>
    </row>
    <row r="888" spans="1:4" x14ac:dyDescent="0.2">
      <c r="A888" s="27"/>
      <c r="B888" s="27"/>
      <c r="C888" s="27"/>
      <c r="D888" s="27" t="s">
        <v>258</v>
      </c>
    </row>
    <row r="889" spans="1:4" x14ac:dyDescent="0.2">
      <c r="A889" s="27" t="s">
        <v>3222</v>
      </c>
      <c r="B889" s="27" t="s">
        <v>109</v>
      </c>
      <c r="C889" s="27" t="s">
        <v>650</v>
      </c>
      <c r="D889" s="27" t="s">
        <v>256</v>
      </c>
    </row>
    <row r="890" spans="1:4" x14ac:dyDescent="0.2">
      <c r="A890" s="27"/>
      <c r="B890" s="27"/>
      <c r="C890" s="27"/>
      <c r="D890" s="27" t="s">
        <v>2130</v>
      </c>
    </row>
    <row r="891" spans="1:4" x14ac:dyDescent="0.2">
      <c r="A891" s="27"/>
      <c r="B891" s="27"/>
      <c r="C891" s="27"/>
      <c r="D891" s="27" t="s">
        <v>258</v>
      </c>
    </row>
    <row r="892" spans="1:4" x14ac:dyDescent="0.2">
      <c r="A892" s="27" t="s">
        <v>3223</v>
      </c>
      <c r="B892" s="27" t="s">
        <v>108</v>
      </c>
      <c r="C892" s="27" t="s">
        <v>650</v>
      </c>
      <c r="D892" s="27" t="s">
        <v>738</v>
      </c>
    </row>
    <row r="893" spans="1:4" x14ac:dyDescent="0.2">
      <c r="A893" s="27"/>
      <c r="B893" s="27"/>
      <c r="C893" s="27"/>
      <c r="D893" s="27" t="s">
        <v>256</v>
      </c>
    </row>
    <row r="894" spans="1:4" x14ac:dyDescent="0.2">
      <c r="A894" s="27"/>
      <c r="B894" s="27"/>
      <c r="C894" s="27"/>
      <c r="D894" s="27" t="s">
        <v>2130</v>
      </c>
    </row>
    <row r="895" spans="1:4" x14ac:dyDescent="0.2">
      <c r="A895" s="27"/>
      <c r="B895" s="27"/>
      <c r="C895" s="27"/>
      <c r="D895" s="27" t="s">
        <v>258</v>
      </c>
    </row>
    <row r="896" spans="1:4" x14ac:dyDescent="0.2">
      <c r="A896" s="27" t="s">
        <v>3224</v>
      </c>
      <c r="B896" s="27" t="s">
        <v>576</v>
      </c>
      <c r="C896" s="27" t="s">
        <v>650</v>
      </c>
      <c r="D896" s="27" t="s">
        <v>256</v>
      </c>
    </row>
    <row r="897" spans="1:4" x14ac:dyDescent="0.2">
      <c r="A897" s="27"/>
      <c r="B897" s="27"/>
      <c r="C897" s="27"/>
      <c r="D897" s="27" t="s">
        <v>2130</v>
      </c>
    </row>
    <row r="898" spans="1:4" x14ac:dyDescent="0.2">
      <c r="A898" s="27"/>
      <c r="B898" s="27"/>
      <c r="C898" s="27"/>
      <c r="D898" s="27" t="s">
        <v>258</v>
      </c>
    </row>
    <row r="899" spans="1:4" x14ac:dyDescent="0.2">
      <c r="A899" s="27" t="s">
        <v>3225</v>
      </c>
      <c r="B899" s="27" t="s">
        <v>110</v>
      </c>
      <c r="C899" s="27" t="s">
        <v>650</v>
      </c>
      <c r="D899" s="27" t="s">
        <v>738</v>
      </c>
    </row>
    <row r="900" spans="1:4" x14ac:dyDescent="0.2">
      <c r="A900" s="27"/>
      <c r="B900" s="27"/>
      <c r="C900" s="27"/>
      <c r="D900" s="27" t="s">
        <v>256</v>
      </c>
    </row>
    <row r="901" spans="1:4" x14ac:dyDescent="0.2">
      <c r="A901" s="27"/>
      <c r="B901" s="27"/>
      <c r="C901" s="27"/>
      <c r="D901" s="27" t="s">
        <v>2130</v>
      </c>
    </row>
    <row r="902" spans="1:4" x14ac:dyDescent="0.2">
      <c r="A902" s="27"/>
      <c r="B902" s="27"/>
      <c r="C902" s="27"/>
      <c r="D902" s="27" t="s">
        <v>258</v>
      </c>
    </row>
    <row r="903" spans="1:4" x14ac:dyDescent="0.2">
      <c r="A903" s="27" t="s">
        <v>3226</v>
      </c>
      <c r="B903" s="27" t="s">
        <v>111</v>
      </c>
      <c r="C903" s="27" t="s">
        <v>650</v>
      </c>
      <c r="D903" s="27" t="s">
        <v>738</v>
      </c>
    </row>
    <row r="904" spans="1:4" x14ac:dyDescent="0.2">
      <c r="A904" s="27"/>
      <c r="B904" s="27"/>
      <c r="C904" s="27"/>
      <c r="D904" s="27" t="s">
        <v>256</v>
      </c>
    </row>
    <row r="905" spans="1:4" x14ac:dyDescent="0.2">
      <c r="A905" s="27"/>
      <c r="B905" s="27"/>
      <c r="C905" s="27"/>
      <c r="D905" s="27" t="s">
        <v>2130</v>
      </c>
    </row>
    <row r="906" spans="1:4" x14ac:dyDescent="0.2">
      <c r="A906" s="27" t="s">
        <v>3227</v>
      </c>
      <c r="B906" s="27" t="s">
        <v>112</v>
      </c>
      <c r="C906" s="27" t="s">
        <v>650</v>
      </c>
      <c r="D906" s="27" t="s">
        <v>256</v>
      </c>
    </row>
    <row r="907" spans="1:4" x14ac:dyDescent="0.2">
      <c r="A907" s="27"/>
      <c r="B907" s="27"/>
      <c r="C907" s="27"/>
      <c r="D907" s="27" t="s">
        <v>2130</v>
      </c>
    </row>
    <row r="908" spans="1:4" x14ac:dyDescent="0.2">
      <c r="A908" s="27"/>
      <c r="B908" s="27"/>
      <c r="C908" s="27"/>
      <c r="D908" s="27" t="s">
        <v>258</v>
      </c>
    </row>
    <row r="909" spans="1:4" x14ac:dyDescent="0.2">
      <c r="A909" s="27" t="s">
        <v>3228</v>
      </c>
      <c r="B909" s="27" t="s">
        <v>113</v>
      </c>
      <c r="C909" s="27" t="s">
        <v>650</v>
      </c>
      <c r="D909" s="27" t="s">
        <v>738</v>
      </c>
    </row>
    <row r="910" spans="1:4" x14ac:dyDescent="0.2">
      <c r="A910" s="27"/>
      <c r="B910" s="27"/>
      <c r="C910" s="27"/>
      <c r="D910" s="27" t="s">
        <v>256</v>
      </c>
    </row>
    <row r="911" spans="1:4" x14ac:dyDescent="0.2">
      <c r="A911" s="27"/>
      <c r="B911" s="27"/>
      <c r="C911" s="27"/>
      <c r="D911" s="27" t="s">
        <v>2130</v>
      </c>
    </row>
    <row r="912" spans="1:4" x14ac:dyDescent="0.2">
      <c r="A912" s="27"/>
      <c r="B912" s="27"/>
      <c r="C912" s="27"/>
      <c r="D912" s="27" t="s">
        <v>258</v>
      </c>
    </row>
    <row r="913" spans="1:4" x14ac:dyDescent="0.2">
      <c r="A913" s="27" t="s">
        <v>3229</v>
      </c>
      <c r="B913" s="27" t="s">
        <v>114</v>
      </c>
      <c r="C913" s="27" t="s">
        <v>650</v>
      </c>
      <c r="D913" s="27" t="s">
        <v>738</v>
      </c>
    </row>
    <row r="914" spans="1:4" x14ac:dyDescent="0.2">
      <c r="A914" s="27"/>
      <c r="B914" s="27"/>
      <c r="C914" s="27"/>
      <c r="D914" s="27" t="s">
        <v>256</v>
      </c>
    </row>
    <row r="915" spans="1:4" x14ac:dyDescent="0.2">
      <c r="A915" s="27"/>
      <c r="B915" s="27"/>
      <c r="C915" s="27"/>
      <c r="D915" s="27" t="s">
        <v>2130</v>
      </c>
    </row>
    <row r="916" spans="1:4" x14ac:dyDescent="0.2">
      <c r="A916" s="27"/>
      <c r="B916" s="27"/>
      <c r="C916" s="27"/>
      <c r="D916" s="27" t="s">
        <v>258</v>
      </c>
    </row>
    <row r="917" spans="1:4" x14ac:dyDescent="0.2">
      <c r="A917" s="27" t="s">
        <v>3230</v>
      </c>
      <c r="B917" s="27" t="s">
        <v>115</v>
      </c>
      <c r="C917" s="27" t="s">
        <v>650</v>
      </c>
      <c r="D917" s="27" t="s">
        <v>738</v>
      </c>
    </row>
    <row r="918" spans="1:4" x14ac:dyDescent="0.2">
      <c r="A918" s="27"/>
      <c r="B918" s="27"/>
      <c r="C918" s="27"/>
      <c r="D918" s="27" t="s">
        <v>256</v>
      </c>
    </row>
    <row r="919" spans="1:4" x14ac:dyDescent="0.2">
      <c r="A919" s="27"/>
      <c r="B919" s="27"/>
      <c r="C919" s="27"/>
      <c r="D919" s="27" t="s">
        <v>2130</v>
      </c>
    </row>
    <row r="920" spans="1:4" x14ac:dyDescent="0.2">
      <c r="A920" s="27"/>
      <c r="B920" s="27"/>
      <c r="C920" s="27"/>
      <c r="D920" s="27" t="s">
        <v>258</v>
      </c>
    </row>
    <row r="921" spans="1:4" x14ac:dyDescent="0.2">
      <c r="A921" s="27" t="s">
        <v>3231</v>
      </c>
      <c r="B921" s="27" t="s">
        <v>529</v>
      </c>
      <c r="C921" s="27" t="s">
        <v>650</v>
      </c>
      <c r="D921" s="27" t="s">
        <v>738</v>
      </c>
    </row>
    <row r="922" spans="1:4" x14ac:dyDescent="0.2">
      <c r="A922" s="27"/>
      <c r="B922" s="27"/>
      <c r="C922" s="27"/>
      <c r="D922" s="27" t="s">
        <v>256</v>
      </c>
    </row>
    <row r="923" spans="1:4" x14ac:dyDescent="0.2">
      <c r="A923" s="27"/>
      <c r="B923" s="27"/>
      <c r="C923" s="27"/>
      <c r="D923" s="27" t="s">
        <v>2130</v>
      </c>
    </row>
    <row r="924" spans="1:4" x14ac:dyDescent="0.2">
      <c r="A924" s="27"/>
      <c r="B924" s="27"/>
      <c r="C924" s="27"/>
      <c r="D924" s="27" t="s">
        <v>739</v>
      </c>
    </row>
    <row r="925" spans="1:4" x14ac:dyDescent="0.2">
      <c r="A925" s="27"/>
      <c r="B925" s="27"/>
      <c r="C925" s="27"/>
      <c r="D925" s="27" t="s">
        <v>258</v>
      </c>
    </row>
    <row r="926" spans="1:4" x14ac:dyDescent="0.2">
      <c r="A926" s="27" t="s">
        <v>3232</v>
      </c>
      <c r="B926" s="27" t="s">
        <v>116</v>
      </c>
      <c r="C926" s="27" t="s">
        <v>650</v>
      </c>
      <c r="D926" s="27" t="s">
        <v>738</v>
      </c>
    </row>
    <row r="927" spans="1:4" x14ac:dyDescent="0.2">
      <c r="A927" s="27"/>
      <c r="B927" s="27"/>
      <c r="C927" s="27"/>
      <c r="D927" s="27" t="s">
        <v>256</v>
      </c>
    </row>
    <row r="928" spans="1:4" x14ac:dyDescent="0.2">
      <c r="A928" s="27"/>
      <c r="B928" s="27"/>
      <c r="C928" s="27"/>
      <c r="D928" s="27" t="s">
        <v>2130</v>
      </c>
    </row>
    <row r="929" spans="1:4" x14ac:dyDescent="0.2">
      <c r="A929" s="27"/>
      <c r="B929" s="27"/>
      <c r="C929" s="27"/>
      <c r="D929" s="27" t="s">
        <v>258</v>
      </c>
    </row>
    <row r="930" spans="1:4" x14ac:dyDescent="0.2">
      <c r="A930" s="27" t="s">
        <v>3233</v>
      </c>
      <c r="B930" s="27" t="s">
        <v>117</v>
      </c>
      <c r="C930" s="27" t="s">
        <v>650</v>
      </c>
      <c r="D930" s="27" t="s">
        <v>738</v>
      </c>
    </row>
    <row r="931" spans="1:4" x14ac:dyDescent="0.2">
      <c r="A931" s="27"/>
      <c r="B931" s="27"/>
      <c r="C931" s="27"/>
      <c r="D931" s="27" t="s">
        <v>256</v>
      </c>
    </row>
    <row r="932" spans="1:4" x14ac:dyDescent="0.2">
      <c r="A932" s="27"/>
      <c r="B932" s="27"/>
      <c r="C932" s="27"/>
      <c r="D932" s="27" t="s">
        <v>2130</v>
      </c>
    </row>
    <row r="933" spans="1:4" x14ac:dyDescent="0.2">
      <c r="A933" s="27"/>
      <c r="B933" s="27"/>
      <c r="C933" s="27"/>
      <c r="D933" s="27" t="s">
        <v>258</v>
      </c>
    </row>
    <row r="934" spans="1:4" x14ac:dyDescent="0.2">
      <c r="A934" s="27"/>
      <c r="B934" s="27"/>
      <c r="C934" s="27"/>
      <c r="D934" s="27" t="s">
        <v>974</v>
      </c>
    </row>
    <row r="935" spans="1:4" x14ac:dyDescent="0.2">
      <c r="A935" s="27" t="s">
        <v>2194</v>
      </c>
      <c r="B935" s="27" t="s">
        <v>359</v>
      </c>
      <c r="C935" s="27" t="s">
        <v>1861</v>
      </c>
      <c r="D935" s="27" t="s">
        <v>738</v>
      </c>
    </row>
    <row r="936" spans="1:4" x14ac:dyDescent="0.2">
      <c r="A936" s="27"/>
      <c r="B936" s="27"/>
      <c r="C936" s="27"/>
      <c r="D936" s="27" t="s">
        <v>739</v>
      </c>
    </row>
    <row r="937" spans="1:4" x14ac:dyDescent="0.2">
      <c r="A937" s="27" t="s">
        <v>1853</v>
      </c>
      <c r="B937" s="27" t="s">
        <v>1854</v>
      </c>
      <c r="C937" s="27" t="s">
        <v>1861</v>
      </c>
      <c r="D937" s="27" t="s">
        <v>738</v>
      </c>
    </row>
    <row r="938" spans="1:4" x14ac:dyDescent="0.2">
      <c r="A938" s="27" t="s">
        <v>2188</v>
      </c>
      <c r="B938" s="27" t="s">
        <v>345</v>
      </c>
      <c r="C938" s="27" t="s">
        <v>1861</v>
      </c>
      <c r="D938" s="27" t="s">
        <v>738</v>
      </c>
    </row>
    <row r="939" spans="1:4" x14ac:dyDescent="0.2">
      <c r="A939" s="27"/>
      <c r="B939" s="27"/>
      <c r="C939" s="27"/>
      <c r="D939" s="27" t="s">
        <v>739</v>
      </c>
    </row>
    <row r="940" spans="1:4" x14ac:dyDescent="0.2">
      <c r="A940" s="27"/>
      <c r="B940" s="27"/>
      <c r="C940" s="27"/>
      <c r="D940" s="27" t="s">
        <v>740</v>
      </c>
    </row>
    <row r="941" spans="1:4" x14ac:dyDescent="0.2">
      <c r="A941" s="27" t="s">
        <v>2220</v>
      </c>
      <c r="B941" s="27" t="s">
        <v>281</v>
      </c>
      <c r="C941" s="27" t="s">
        <v>1861</v>
      </c>
      <c r="D941" s="27" t="s">
        <v>738</v>
      </c>
    </row>
    <row r="942" spans="1:4" x14ac:dyDescent="0.2">
      <c r="A942" s="27" t="s">
        <v>2337</v>
      </c>
      <c r="B942" s="27" t="s">
        <v>807</v>
      </c>
      <c r="C942" s="27" t="s">
        <v>1861</v>
      </c>
      <c r="D942" s="27" t="s">
        <v>742</v>
      </c>
    </row>
    <row r="943" spans="1:4" x14ac:dyDescent="0.2">
      <c r="A943" s="27"/>
      <c r="B943" s="27"/>
      <c r="C943" s="27"/>
      <c r="D943" s="27" t="s">
        <v>738</v>
      </c>
    </row>
    <row r="944" spans="1:4" x14ac:dyDescent="0.2">
      <c r="A944" s="27" t="s">
        <v>2325</v>
      </c>
      <c r="B944" s="27" t="s">
        <v>808</v>
      </c>
      <c r="C944" s="27" t="s">
        <v>1861</v>
      </c>
      <c r="D944" s="27" t="s">
        <v>742</v>
      </c>
    </row>
    <row r="945" spans="1:4" x14ac:dyDescent="0.2">
      <c r="A945" s="27"/>
      <c r="B945" s="27"/>
      <c r="C945" s="27"/>
      <c r="D945" s="27" t="s">
        <v>738</v>
      </c>
    </row>
    <row r="946" spans="1:4" x14ac:dyDescent="0.2">
      <c r="A946" s="27" t="s">
        <v>2338</v>
      </c>
      <c r="B946" s="27" t="s">
        <v>809</v>
      </c>
      <c r="C946" s="27" t="s">
        <v>1861</v>
      </c>
      <c r="D946" s="27" t="s">
        <v>742</v>
      </c>
    </row>
    <row r="947" spans="1:4" x14ac:dyDescent="0.2">
      <c r="A947" s="27"/>
      <c r="B947" s="27"/>
      <c r="C947" s="27"/>
      <c r="D947" s="27" t="s">
        <v>738</v>
      </c>
    </row>
    <row r="948" spans="1:4" x14ac:dyDescent="0.2">
      <c r="A948" s="27" t="s">
        <v>2339</v>
      </c>
      <c r="B948" s="27" t="s">
        <v>806</v>
      </c>
      <c r="C948" s="27" t="s">
        <v>1861</v>
      </c>
      <c r="D948" s="27" t="s">
        <v>742</v>
      </c>
    </row>
    <row r="949" spans="1:4" x14ac:dyDescent="0.2">
      <c r="A949" s="27"/>
      <c r="B949" s="27"/>
      <c r="C949" s="27"/>
      <c r="D949" s="27" t="s">
        <v>738</v>
      </c>
    </row>
    <row r="950" spans="1:4" x14ac:dyDescent="0.2">
      <c r="A950" s="27" t="s">
        <v>2308</v>
      </c>
      <c r="B950" s="27" t="s">
        <v>48</v>
      </c>
      <c r="C950" s="27" t="s">
        <v>1861</v>
      </c>
      <c r="D950" s="27" t="s">
        <v>742</v>
      </c>
    </row>
    <row r="951" spans="1:4" x14ac:dyDescent="0.2">
      <c r="A951" s="27"/>
      <c r="B951" s="27"/>
      <c r="C951" s="27"/>
      <c r="D951" s="27" t="s">
        <v>738</v>
      </c>
    </row>
    <row r="952" spans="1:4" x14ac:dyDescent="0.2">
      <c r="A952" s="27" t="s">
        <v>2257</v>
      </c>
      <c r="B952" s="27" t="s">
        <v>45</v>
      </c>
      <c r="C952" s="27" t="s">
        <v>1861</v>
      </c>
      <c r="D952" s="27" t="s">
        <v>742</v>
      </c>
    </row>
    <row r="953" spans="1:4" x14ac:dyDescent="0.2">
      <c r="A953" s="27"/>
      <c r="B953" s="27"/>
      <c r="C953" s="27"/>
      <c r="D953" s="27" t="s">
        <v>738</v>
      </c>
    </row>
    <row r="954" spans="1:4" x14ac:dyDescent="0.2">
      <c r="A954" s="27" t="s">
        <v>2217</v>
      </c>
      <c r="B954" s="27" t="s">
        <v>46</v>
      </c>
      <c r="C954" s="27" t="s">
        <v>1861</v>
      </c>
      <c r="D954" s="27" t="s">
        <v>742</v>
      </c>
    </row>
    <row r="955" spans="1:4" x14ac:dyDescent="0.2">
      <c r="A955" s="27"/>
      <c r="B955" s="27"/>
      <c r="C955" s="27"/>
      <c r="D955" s="27" t="s">
        <v>738</v>
      </c>
    </row>
    <row r="956" spans="1:4" x14ac:dyDescent="0.2">
      <c r="A956" s="27" t="s">
        <v>2204</v>
      </c>
      <c r="B956" s="27" t="s">
        <v>47</v>
      </c>
      <c r="C956" s="27" t="s">
        <v>1861</v>
      </c>
      <c r="D956" s="27" t="s">
        <v>742</v>
      </c>
    </row>
    <row r="957" spans="1:4" x14ac:dyDescent="0.2">
      <c r="A957" s="27"/>
      <c r="B957" s="27"/>
      <c r="C957" s="27"/>
      <c r="D957" s="27" t="s">
        <v>738</v>
      </c>
    </row>
    <row r="958" spans="1:4" x14ac:dyDescent="0.2">
      <c r="A958" s="27" t="s">
        <v>2264</v>
      </c>
      <c r="B958" s="27" t="s">
        <v>49</v>
      </c>
      <c r="C958" s="27" t="s">
        <v>1861</v>
      </c>
      <c r="D958" s="27" t="s">
        <v>742</v>
      </c>
    </row>
    <row r="959" spans="1:4" x14ac:dyDescent="0.2">
      <c r="A959" s="27"/>
      <c r="B959" s="27"/>
      <c r="C959" s="27"/>
      <c r="D959" s="27" t="s">
        <v>738</v>
      </c>
    </row>
    <row r="960" spans="1:4" x14ac:dyDescent="0.2">
      <c r="A960" s="27" t="s">
        <v>2232</v>
      </c>
      <c r="B960" s="27" t="s">
        <v>44</v>
      </c>
      <c r="C960" s="27" t="s">
        <v>1861</v>
      </c>
      <c r="D960" s="27" t="s">
        <v>742</v>
      </c>
    </row>
    <row r="961" spans="1:4" x14ac:dyDescent="0.2">
      <c r="A961" s="27"/>
      <c r="B961" s="27"/>
      <c r="C961" s="27"/>
      <c r="D961" s="27" t="s">
        <v>738</v>
      </c>
    </row>
    <row r="962" spans="1:4" x14ac:dyDescent="0.2">
      <c r="A962" s="27" t="s">
        <v>2306</v>
      </c>
      <c r="B962" s="27" t="s">
        <v>365</v>
      </c>
      <c r="C962" s="27" t="s">
        <v>1861</v>
      </c>
      <c r="D962" s="27" t="s">
        <v>738</v>
      </c>
    </row>
    <row r="963" spans="1:4" x14ac:dyDescent="0.2">
      <c r="A963" s="27" t="s">
        <v>2191</v>
      </c>
      <c r="B963" s="27" t="s">
        <v>346</v>
      </c>
      <c r="C963" s="27" t="s">
        <v>1861</v>
      </c>
      <c r="D963" s="27" t="s">
        <v>738</v>
      </c>
    </row>
    <row r="964" spans="1:4" x14ac:dyDescent="0.2">
      <c r="A964" s="27"/>
      <c r="B964" s="27"/>
      <c r="C964" s="27"/>
      <c r="D964" s="27" t="s">
        <v>740</v>
      </c>
    </row>
    <row r="965" spans="1:4" x14ac:dyDescent="0.2">
      <c r="A965" s="27" t="s">
        <v>3264</v>
      </c>
      <c r="B965" s="27" t="s">
        <v>3265</v>
      </c>
      <c r="C965" s="27" t="s">
        <v>1861</v>
      </c>
      <c r="D965" s="27" t="s">
        <v>738</v>
      </c>
    </row>
    <row r="966" spans="1:4" x14ac:dyDescent="0.2">
      <c r="A966" s="27" t="s">
        <v>2245</v>
      </c>
      <c r="B966" s="27" t="s">
        <v>360</v>
      </c>
      <c r="C966" s="27" t="s">
        <v>1861</v>
      </c>
      <c r="D966" s="27" t="s">
        <v>738</v>
      </c>
    </row>
    <row r="967" spans="1:4" x14ac:dyDescent="0.2">
      <c r="A967" s="27" t="s">
        <v>1875</v>
      </c>
      <c r="B967" s="27" t="s">
        <v>169</v>
      </c>
      <c r="C967" s="27" t="s">
        <v>1861</v>
      </c>
      <c r="D967" s="27" t="s">
        <v>738</v>
      </c>
    </row>
    <row r="968" spans="1:4" x14ac:dyDescent="0.2">
      <c r="A968" s="27" t="s">
        <v>1865</v>
      </c>
      <c r="B968" s="27" t="s">
        <v>164</v>
      </c>
      <c r="C968" s="27" t="s">
        <v>1861</v>
      </c>
      <c r="D968" s="27" t="s">
        <v>742</v>
      </c>
    </row>
    <row r="969" spans="1:4" x14ac:dyDescent="0.2">
      <c r="A969" s="27"/>
      <c r="B969" s="27"/>
      <c r="C969" s="27"/>
      <c r="D969" s="27" t="s">
        <v>738</v>
      </c>
    </row>
    <row r="970" spans="1:4" x14ac:dyDescent="0.2">
      <c r="A970" s="27" t="s">
        <v>1866</v>
      </c>
      <c r="B970" s="27" t="s">
        <v>469</v>
      </c>
      <c r="C970" s="27" t="s">
        <v>1861</v>
      </c>
      <c r="D970" s="27" t="s">
        <v>738</v>
      </c>
    </row>
    <row r="971" spans="1:4" x14ac:dyDescent="0.2">
      <c r="A971" s="27" t="s">
        <v>1880</v>
      </c>
      <c r="B971" s="27" t="s">
        <v>28</v>
      </c>
      <c r="C971" s="27" t="s">
        <v>1861</v>
      </c>
      <c r="D971" s="27" t="s">
        <v>742</v>
      </c>
    </row>
    <row r="972" spans="1:4" x14ac:dyDescent="0.2">
      <c r="A972" s="27"/>
      <c r="B972" s="27"/>
      <c r="C972" s="27"/>
      <c r="D972" s="27" t="s">
        <v>738</v>
      </c>
    </row>
    <row r="973" spans="1:4" x14ac:dyDescent="0.2">
      <c r="A973" s="27" t="s">
        <v>1879</v>
      </c>
      <c r="B973" s="27" t="s">
        <v>27</v>
      </c>
      <c r="C973" s="27" t="s">
        <v>1861</v>
      </c>
      <c r="D973" s="27" t="s">
        <v>742</v>
      </c>
    </row>
    <row r="974" spans="1:4" x14ac:dyDescent="0.2">
      <c r="A974" s="27"/>
      <c r="B974" s="27"/>
      <c r="C974" s="27"/>
      <c r="D974" s="27" t="s">
        <v>738</v>
      </c>
    </row>
    <row r="975" spans="1:4" x14ac:dyDescent="0.2">
      <c r="A975" s="27" t="s">
        <v>1872</v>
      </c>
      <c r="B975" s="27" t="s">
        <v>26</v>
      </c>
      <c r="C975" s="27" t="s">
        <v>1861</v>
      </c>
      <c r="D975" s="27" t="s">
        <v>742</v>
      </c>
    </row>
    <row r="976" spans="1:4" x14ac:dyDescent="0.2">
      <c r="A976" s="27"/>
      <c r="B976" s="27"/>
      <c r="C976" s="27"/>
      <c r="D976" s="27" t="s">
        <v>738</v>
      </c>
    </row>
    <row r="977" spans="1:4" x14ac:dyDescent="0.2">
      <c r="A977" s="27" t="s">
        <v>1883</v>
      </c>
      <c r="B977" s="27" t="s">
        <v>25</v>
      </c>
      <c r="C977" s="27" t="s">
        <v>1861</v>
      </c>
      <c r="D977" s="27" t="s">
        <v>742</v>
      </c>
    </row>
    <row r="978" spans="1:4" x14ac:dyDescent="0.2">
      <c r="A978" s="27"/>
      <c r="B978" s="27"/>
      <c r="C978" s="27"/>
      <c r="D978" s="27" t="s">
        <v>738</v>
      </c>
    </row>
    <row r="979" spans="1:4" x14ac:dyDescent="0.2">
      <c r="A979" s="27" t="s">
        <v>1874</v>
      </c>
      <c r="B979" s="27" t="s">
        <v>24</v>
      </c>
      <c r="C979" s="27" t="s">
        <v>1861</v>
      </c>
      <c r="D979" s="27" t="s">
        <v>742</v>
      </c>
    </row>
    <row r="980" spans="1:4" x14ac:dyDescent="0.2">
      <c r="A980" s="27"/>
      <c r="B980" s="27"/>
      <c r="C980" s="27"/>
      <c r="D980" s="27" t="s">
        <v>738</v>
      </c>
    </row>
    <row r="981" spans="1:4" x14ac:dyDescent="0.2">
      <c r="A981" s="27" t="s">
        <v>1882</v>
      </c>
      <c r="B981" s="27" t="s">
        <v>23</v>
      </c>
      <c r="C981" s="27" t="s">
        <v>1861</v>
      </c>
      <c r="D981" s="27" t="s">
        <v>742</v>
      </c>
    </row>
    <row r="982" spans="1:4" x14ac:dyDescent="0.2">
      <c r="A982" s="27"/>
      <c r="B982" s="27"/>
      <c r="C982" s="27"/>
      <c r="D982" s="27" t="s">
        <v>738</v>
      </c>
    </row>
    <row r="983" spans="1:4" x14ac:dyDescent="0.2">
      <c r="A983" s="27" t="s">
        <v>2443</v>
      </c>
      <c r="B983" s="27" t="s">
        <v>2437</v>
      </c>
      <c r="C983" s="27" t="s">
        <v>1861</v>
      </c>
      <c r="D983" s="27" t="s">
        <v>738</v>
      </c>
    </row>
    <row r="984" spans="1:4" x14ac:dyDescent="0.2">
      <c r="A984" s="27" t="s">
        <v>1870</v>
      </c>
      <c r="B984" s="27" t="s">
        <v>607</v>
      </c>
      <c r="C984" s="27" t="s">
        <v>1861</v>
      </c>
      <c r="D984" s="27" t="s">
        <v>738</v>
      </c>
    </row>
    <row r="985" spans="1:4" x14ac:dyDescent="0.2">
      <c r="A985" s="27"/>
      <c r="B985" s="27"/>
      <c r="C985" s="27"/>
      <c r="D985" s="27" t="s">
        <v>258</v>
      </c>
    </row>
    <row r="986" spans="1:4" x14ac:dyDescent="0.2">
      <c r="A986" s="27" t="s">
        <v>1873</v>
      </c>
      <c r="B986" s="27" t="s">
        <v>606</v>
      </c>
      <c r="C986" s="27" t="s">
        <v>1861</v>
      </c>
      <c r="D986" s="27" t="s">
        <v>738</v>
      </c>
    </row>
    <row r="987" spans="1:4" x14ac:dyDescent="0.2">
      <c r="A987" s="27"/>
      <c r="B987" s="27"/>
      <c r="C987" s="27"/>
      <c r="D987" s="27" t="s">
        <v>258</v>
      </c>
    </row>
    <row r="988" spans="1:4" x14ac:dyDescent="0.2">
      <c r="A988" s="27" t="s">
        <v>2964</v>
      </c>
      <c r="B988" s="27" t="s">
        <v>2965</v>
      </c>
      <c r="C988" s="27" t="s">
        <v>1861</v>
      </c>
      <c r="D988" s="27" t="s">
        <v>738</v>
      </c>
    </row>
    <row r="989" spans="1:4" x14ac:dyDescent="0.2">
      <c r="A989" s="27" t="s">
        <v>1877</v>
      </c>
      <c r="B989" s="27" t="s">
        <v>274</v>
      </c>
      <c r="C989" s="27" t="s">
        <v>1861</v>
      </c>
      <c r="D989" s="27" t="s">
        <v>738</v>
      </c>
    </row>
    <row r="990" spans="1:4" x14ac:dyDescent="0.2">
      <c r="A990" s="27" t="s">
        <v>1881</v>
      </c>
      <c r="B990" s="27" t="s">
        <v>38</v>
      </c>
      <c r="C990" s="27" t="s">
        <v>1861</v>
      </c>
      <c r="D990" s="27" t="s">
        <v>738</v>
      </c>
    </row>
    <row r="991" spans="1:4" x14ac:dyDescent="0.2">
      <c r="A991" s="27" t="s">
        <v>1878</v>
      </c>
      <c r="B991" s="27" t="s">
        <v>37</v>
      </c>
      <c r="C991" s="27" t="s">
        <v>1861</v>
      </c>
      <c r="D991" s="27" t="s">
        <v>738</v>
      </c>
    </row>
    <row r="992" spans="1:4" x14ac:dyDescent="0.2">
      <c r="A992" s="27" t="s">
        <v>1864</v>
      </c>
      <c r="B992" s="27" t="s">
        <v>249</v>
      </c>
      <c r="C992" s="27" t="s">
        <v>1861</v>
      </c>
      <c r="D992" s="27" t="s">
        <v>738</v>
      </c>
    </row>
    <row r="993" spans="1:4" x14ac:dyDescent="0.2">
      <c r="A993" s="27" t="s">
        <v>1871</v>
      </c>
      <c r="B993" s="27" t="s">
        <v>40</v>
      </c>
      <c r="C993" s="27" t="s">
        <v>1861</v>
      </c>
      <c r="D993" s="27" t="s">
        <v>738</v>
      </c>
    </row>
    <row r="994" spans="1:4" x14ac:dyDescent="0.2">
      <c r="A994" s="27" t="s">
        <v>1868</v>
      </c>
      <c r="B994" s="27" t="s">
        <v>39</v>
      </c>
      <c r="C994" s="27" t="s">
        <v>1861</v>
      </c>
      <c r="D994" s="27" t="s">
        <v>738</v>
      </c>
    </row>
    <row r="995" spans="1:4" x14ac:dyDescent="0.2">
      <c r="A995" s="27" t="s">
        <v>1876</v>
      </c>
      <c r="B995" s="27" t="s">
        <v>275</v>
      </c>
      <c r="C995" s="27" t="s">
        <v>1861</v>
      </c>
      <c r="D995" s="27" t="s">
        <v>738</v>
      </c>
    </row>
    <row r="996" spans="1:4" x14ac:dyDescent="0.2">
      <c r="A996" s="27"/>
      <c r="B996" s="27"/>
      <c r="C996" s="27"/>
      <c r="D996" s="27" t="s">
        <v>258</v>
      </c>
    </row>
    <row r="997" spans="1:4" x14ac:dyDescent="0.2">
      <c r="A997" s="27" t="s">
        <v>1869</v>
      </c>
      <c r="B997" s="27" t="s">
        <v>42</v>
      </c>
      <c r="C997" s="27" t="s">
        <v>1861</v>
      </c>
      <c r="D997" s="27" t="s">
        <v>738</v>
      </c>
    </row>
    <row r="998" spans="1:4" x14ac:dyDescent="0.2">
      <c r="A998" s="27"/>
      <c r="B998" s="27"/>
      <c r="C998" s="27"/>
      <c r="D998" s="27" t="s">
        <v>258</v>
      </c>
    </row>
    <row r="999" spans="1:4" x14ac:dyDescent="0.2">
      <c r="A999" s="27" t="s">
        <v>1867</v>
      </c>
      <c r="B999" s="27" t="s">
        <v>41</v>
      </c>
      <c r="C999" s="27" t="s">
        <v>1861</v>
      </c>
      <c r="D999" s="27" t="s">
        <v>738</v>
      </c>
    </row>
    <row r="1000" spans="1:4" x14ac:dyDescent="0.2">
      <c r="A1000" s="27" t="s">
        <v>2285</v>
      </c>
      <c r="B1000" s="27" t="s">
        <v>291</v>
      </c>
      <c r="C1000" s="27" t="s">
        <v>1861</v>
      </c>
      <c r="D1000" s="27" t="s">
        <v>738</v>
      </c>
    </row>
    <row r="1001" spans="1:4" x14ac:dyDescent="0.2">
      <c r="A1001" s="27" t="s">
        <v>2324</v>
      </c>
      <c r="B1001" s="27" t="s">
        <v>347</v>
      </c>
      <c r="C1001" s="27" t="s">
        <v>1861</v>
      </c>
      <c r="D1001" s="27" t="s">
        <v>738</v>
      </c>
    </row>
    <row r="1002" spans="1:4" x14ac:dyDescent="0.2">
      <c r="A1002" s="27" t="s">
        <v>2316</v>
      </c>
      <c r="B1002" s="27" t="s">
        <v>348</v>
      </c>
      <c r="C1002" s="27" t="s">
        <v>1861</v>
      </c>
      <c r="D1002" s="27" t="s">
        <v>738</v>
      </c>
    </row>
    <row r="1003" spans="1:4" x14ac:dyDescent="0.2">
      <c r="A1003" s="27" t="s">
        <v>2312</v>
      </c>
      <c r="B1003" s="27" t="s">
        <v>349</v>
      </c>
      <c r="C1003" s="27" t="s">
        <v>1861</v>
      </c>
      <c r="D1003" s="27" t="s">
        <v>738</v>
      </c>
    </row>
    <row r="1004" spans="1:4" x14ac:dyDescent="0.2">
      <c r="A1004" s="27" t="s">
        <v>890</v>
      </c>
      <c r="B1004" s="27" t="s">
        <v>390</v>
      </c>
      <c r="C1004" s="27" t="s">
        <v>873</v>
      </c>
      <c r="D1004" s="27" t="s">
        <v>257</v>
      </c>
    </row>
    <row r="1005" spans="1:4" x14ac:dyDescent="0.2">
      <c r="A1005" s="27"/>
      <c r="B1005" s="27"/>
      <c r="C1005" s="27"/>
      <c r="D1005" s="27" t="s">
        <v>253</v>
      </c>
    </row>
    <row r="1006" spans="1:4" x14ac:dyDescent="0.2">
      <c r="A1006" s="27" t="s">
        <v>1001</v>
      </c>
      <c r="B1006" s="27" t="s">
        <v>640</v>
      </c>
      <c r="C1006" s="27" t="s">
        <v>873</v>
      </c>
      <c r="D1006" s="27" t="s">
        <v>257</v>
      </c>
    </row>
    <row r="1007" spans="1:4" x14ac:dyDescent="0.2">
      <c r="A1007" s="27"/>
      <c r="B1007" s="27"/>
      <c r="C1007" s="27"/>
      <c r="D1007" s="27" t="s">
        <v>738</v>
      </c>
    </row>
    <row r="1008" spans="1:4" x14ac:dyDescent="0.2">
      <c r="A1008" s="27"/>
      <c r="B1008" s="27"/>
      <c r="C1008" s="27"/>
      <c r="D1008" s="27" t="s">
        <v>253</v>
      </c>
    </row>
    <row r="1009" spans="1:4" x14ac:dyDescent="0.2">
      <c r="A1009" s="27" t="s">
        <v>909</v>
      </c>
      <c r="B1009" s="27" t="s">
        <v>342</v>
      </c>
      <c r="C1009" s="27" t="s">
        <v>873</v>
      </c>
      <c r="D1009" s="27" t="s">
        <v>738</v>
      </c>
    </row>
    <row r="1010" spans="1:4" x14ac:dyDescent="0.2">
      <c r="A1010" s="27" t="s">
        <v>577</v>
      </c>
      <c r="B1010" s="27" t="s">
        <v>361</v>
      </c>
      <c r="C1010" s="27" t="s">
        <v>873</v>
      </c>
      <c r="D1010" s="27" t="s">
        <v>257</v>
      </c>
    </row>
    <row r="1011" spans="1:4" x14ac:dyDescent="0.2">
      <c r="A1011" s="27"/>
      <c r="B1011" s="27"/>
      <c r="C1011" s="27"/>
      <c r="D1011" s="27" t="s">
        <v>738</v>
      </c>
    </row>
    <row r="1012" spans="1:4" x14ac:dyDescent="0.2">
      <c r="A1012" s="27" t="s">
        <v>2261</v>
      </c>
      <c r="B1012" s="27" t="s">
        <v>821</v>
      </c>
      <c r="C1012" s="27" t="s">
        <v>874</v>
      </c>
      <c r="D1012" s="27" t="s">
        <v>393</v>
      </c>
    </row>
    <row r="1013" spans="1:4" x14ac:dyDescent="0.2">
      <c r="A1013" s="27" t="s">
        <v>2625</v>
      </c>
      <c r="B1013" s="27" t="s">
        <v>543</v>
      </c>
      <c r="C1013" s="27" t="s">
        <v>874</v>
      </c>
      <c r="D1013" s="27" t="s">
        <v>738</v>
      </c>
    </row>
    <row r="1014" spans="1:4" x14ac:dyDescent="0.2">
      <c r="A1014" s="27"/>
      <c r="B1014" s="27"/>
      <c r="C1014" s="27"/>
      <c r="D1014" s="27" t="s">
        <v>2913</v>
      </c>
    </row>
    <row r="1015" spans="1:4" x14ac:dyDescent="0.2">
      <c r="A1015" s="27"/>
      <c r="B1015" s="27"/>
      <c r="C1015" s="27"/>
      <c r="D1015" s="27" t="s">
        <v>739</v>
      </c>
    </row>
    <row r="1016" spans="1:4" x14ac:dyDescent="0.2">
      <c r="A1016" s="27"/>
      <c r="B1016" s="27"/>
      <c r="C1016" s="27"/>
      <c r="D1016" s="27" t="s">
        <v>258</v>
      </c>
    </row>
    <row r="1017" spans="1:4" x14ac:dyDescent="0.2">
      <c r="A1017" s="27"/>
      <c r="B1017" s="27"/>
      <c r="C1017" s="27"/>
      <c r="D1017" s="27" t="s">
        <v>1577</v>
      </c>
    </row>
    <row r="1018" spans="1:4" x14ac:dyDescent="0.2">
      <c r="A1018" s="27" t="s">
        <v>2626</v>
      </c>
      <c r="B1018" s="27" t="s">
        <v>544</v>
      </c>
      <c r="C1018" s="27" t="s">
        <v>874</v>
      </c>
      <c r="D1018" s="27" t="s">
        <v>738</v>
      </c>
    </row>
    <row r="1019" spans="1:4" x14ac:dyDescent="0.2">
      <c r="A1019" s="27"/>
      <c r="B1019" s="27"/>
      <c r="C1019" s="27"/>
      <c r="D1019" s="27" t="s">
        <v>739</v>
      </c>
    </row>
    <row r="1020" spans="1:4" x14ac:dyDescent="0.2">
      <c r="A1020" s="27"/>
      <c r="B1020" s="27"/>
      <c r="C1020" s="27"/>
      <c r="D1020" s="27" t="s">
        <v>258</v>
      </c>
    </row>
    <row r="1021" spans="1:4" x14ac:dyDescent="0.2">
      <c r="A1021" s="27"/>
      <c r="B1021" s="27"/>
      <c r="C1021" s="27"/>
      <c r="D1021" s="27" t="s">
        <v>1577</v>
      </c>
    </row>
    <row r="1022" spans="1:4" x14ac:dyDescent="0.2">
      <c r="A1022" s="27" t="s">
        <v>2627</v>
      </c>
      <c r="B1022" s="27" t="s">
        <v>36</v>
      </c>
      <c r="C1022" s="27" t="s">
        <v>874</v>
      </c>
      <c r="D1022" s="27" t="s">
        <v>738</v>
      </c>
    </row>
    <row r="1023" spans="1:4" x14ac:dyDescent="0.2">
      <c r="A1023" s="27"/>
      <c r="B1023" s="27"/>
      <c r="C1023" s="27"/>
      <c r="D1023" s="27" t="s">
        <v>258</v>
      </c>
    </row>
    <row r="1024" spans="1:4" x14ac:dyDescent="0.2">
      <c r="A1024" s="27" t="s">
        <v>2644</v>
      </c>
      <c r="B1024" s="27" t="s">
        <v>892</v>
      </c>
      <c r="C1024" s="27" t="s">
        <v>874</v>
      </c>
      <c r="D1024" s="27" t="s">
        <v>739</v>
      </c>
    </row>
    <row r="1025" spans="1:4" x14ac:dyDescent="0.2">
      <c r="A1025" s="27"/>
      <c r="B1025" s="27"/>
      <c r="C1025" s="27"/>
      <c r="D1025" s="27" t="s">
        <v>258</v>
      </c>
    </row>
    <row r="1026" spans="1:4" x14ac:dyDescent="0.2">
      <c r="A1026" s="27" t="s">
        <v>2628</v>
      </c>
      <c r="B1026" s="27" t="s">
        <v>517</v>
      </c>
      <c r="C1026" s="27" t="s">
        <v>874</v>
      </c>
      <c r="D1026" s="27" t="s">
        <v>738</v>
      </c>
    </row>
    <row r="1027" spans="1:4" x14ac:dyDescent="0.2">
      <c r="A1027" s="27"/>
      <c r="B1027" s="27"/>
      <c r="C1027" s="27"/>
      <c r="D1027" s="27" t="s">
        <v>739</v>
      </c>
    </row>
    <row r="1028" spans="1:4" x14ac:dyDescent="0.2">
      <c r="A1028" s="27"/>
      <c r="B1028" s="27"/>
      <c r="C1028" s="27"/>
      <c r="D1028" s="27" t="s">
        <v>258</v>
      </c>
    </row>
    <row r="1029" spans="1:4" x14ac:dyDescent="0.2">
      <c r="A1029" s="27" t="s">
        <v>2629</v>
      </c>
      <c r="B1029" s="27" t="s">
        <v>516</v>
      </c>
      <c r="C1029" s="27" t="s">
        <v>874</v>
      </c>
      <c r="D1029" s="27" t="s">
        <v>738</v>
      </c>
    </row>
    <row r="1030" spans="1:4" x14ac:dyDescent="0.2">
      <c r="A1030" s="27"/>
      <c r="B1030" s="27"/>
      <c r="C1030" s="27"/>
      <c r="D1030" s="27" t="s">
        <v>258</v>
      </c>
    </row>
    <row r="1031" spans="1:4" x14ac:dyDescent="0.2">
      <c r="A1031" s="27" t="s">
        <v>2445</v>
      </c>
      <c r="B1031" s="27" t="s">
        <v>2439</v>
      </c>
      <c r="C1031" s="27" t="s">
        <v>874</v>
      </c>
      <c r="D1031" s="27" t="s">
        <v>258</v>
      </c>
    </row>
    <row r="1032" spans="1:4" x14ac:dyDescent="0.2">
      <c r="A1032" s="27" t="s">
        <v>2444</v>
      </c>
      <c r="B1032" s="27" t="s">
        <v>2438</v>
      </c>
      <c r="C1032" s="27" t="s">
        <v>874</v>
      </c>
      <c r="D1032" s="27" t="s">
        <v>258</v>
      </c>
    </row>
    <row r="1033" spans="1:4" x14ac:dyDescent="0.2">
      <c r="A1033" s="27" t="s">
        <v>2645</v>
      </c>
      <c r="B1033" s="27" t="s">
        <v>343</v>
      </c>
      <c r="C1033" s="27" t="s">
        <v>873</v>
      </c>
      <c r="D1033" s="27" t="s">
        <v>257</v>
      </c>
    </row>
    <row r="1034" spans="1:4" x14ac:dyDescent="0.2">
      <c r="A1034" s="27"/>
      <c r="B1034" s="27"/>
      <c r="C1034" s="27"/>
      <c r="D1034" s="27" t="s">
        <v>253</v>
      </c>
    </row>
    <row r="1035" spans="1:4" x14ac:dyDescent="0.2">
      <c r="A1035" s="27" t="s">
        <v>1908</v>
      </c>
      <c r="B1035" s="27" t="s">
        <v>269</v>
      </c>
      <c r="C1035" s="27" t="s">
        <v>273</v>
      </c>
      <c r="D1035" s="27" t="s">
        <v>738</v>
      </c>
    </row>
    <row r="1036" spans="1:4" x14ac:dyDescent="0.2">
      <c r="A1036" s="27"/>
      <c r="B1036" s="27"/>
      <c r="C1036" s="27"/>
      <c r="D1036" s="27" t="s">
        <v>254</v>
      </c>
    </row>
    <row r="1037" spans="1:4" x14ac:dyDescent="0.2">
      <c r="A1037" s="27"/>
      <c r="B1037" s="27"/>
      <c r="C1037" s="27"/>
      <c r="D1037" s="27" t="s">
        <v>258</v>
      </c>
    </row>
    <row r="1038" spans="1:4" x14ac:dyDescent="0.2">
      <c r="A1038" s="27" t="s">
        <v>1909</v>
      </c>
      <c r="B1038" s="27" t="s">
        <v>252</v>
      </c>
      <c r="C1038" s="27" t="s">
        <v>273</v>
      </c>
      <c r="D1038" s="27" t="s">
        <v>738</v>
      </c>
    </row>
    <row r="1039" spans="1:4" x14ac:dyDescent="0.2">
      <c r="A1039" s="27"/>
      <c r="B1039" s="27"/>
      <c r="C1039" s="27"/>
      <c r="D1039" s="27" t="s">
        <v>254</v>
      </c>
    </row>
    <row r="1040" spans="1:4" x14ac:dyDescent="0.2">
      <c r="A1040" s="27"/>
      <c r="B1040" s="27"/>
      <c r="C1040" s="27"/>
      <c r="D1040" s="27" t="s">
        <v>258</v>
      </c>
    </row>
    <row r="1041" spans="1:4" x14ac:dyDescent="0.2">
      <c r="A1041" s="27" t="s">
        <v>1922</v>
      </c>
      <c r="B1041" s="27" t="s">
        <v>1923</v>
      </c>
      <c r="C1041" s="27" t="s">
        <v>273</v>
      </c>
      <c r="D1041" s="27" t="s">
        <v>738</v>
      </c>
    </row>
    <row r="1042" spans="1:4" x14ac:dyDescent="0.2">
      <c r="A1042" s="27"/>
      <c r="B1042" s="27"/>
      <c r="C1042" s="27"/>
      <c r="D1042" s="27" t="s">
        <v>254</v>
      </c>
    </row>
    <row r="1043" spans="1:4" x14ac:dyDescent="0.2">
      <c r="A1043" s="27" t="s">
        <v>2271</v>
      </c>
      <c r="B1043" s="27" t="s">
        <v>1920</v>
      </c>
      <c r="C1043" s="27" t="s">
        <v>273</v>
      </c>
      <c r="D1043" s="27" t="s">
        <v>738</v>
      </c>
    </row>
    <row r="1044" spans="1:4" x14ac:dyDescent="0.2">
      <c r="A1044" s="27"/>
      <c r="B1044" s="27"/>
      <c r="C1044" s="27"/>
      <c r="D1044" s="27" t="s">
        <v>254</v>
      </c>
    </row>
    <row r="1045" spans="1:4" x14ac:dyDescent="0.2">
      <c r="A1045" s="27"/>
      <c r="B1045" s="27"/>
      <c r="C1045" s="27"/>
      <c r="D1045" s="27" t="s">
        <v>258</v>
      </c>
    </row>
    <row r="1046" spans="1:4" x14ac:dyDescent="0.2">
      <c r="A1046" s="27" t="s">
        <v>2275</v>
      </c>
      <c r="B1046" s="27" t="s">
        <v>260</v>
      </c>
      <c r="C1046" s="27" t="s">
        <v>273</v>
      </c>
      <c r="D1046" s="27" t="s">
        <v>738</v>
      </c>
    </row>
    <row r="1047" spans="1:4" x14ac:dyDescent="0.2">
      <c r="A1047" s="27"/>
      <c r="B1047" s="27"/>
      <c r="C1047" s="27"/>
      <c r="D1047" s="27" t="s">
        <v>254</v>
      </c>
    </row>
    <row r="1048" spans="1:4" x14ac:dyDescent="0.2">
      <c r="A1048" s="27"/>
      <c r="B1048" s="27"/>
      <c r="C1048" s="27"/>
      <c r="D1048" s="27" t="s">
        <v>258</v>
      </c>
    </row>
    <row r="1049" spans="1:4" x14ac:dyDescent="0.2">
      <c r="A1049" s="27" t="s">
        <v>1924</v>
      </c>
      <c r="B1049" s="27" t="s">
        <v>1925</v>
      </c>
      <c r="C1049" s="27" t="s">
        <v>273</v>
      </c>
      <c r="D1049" s="27" t="s">
        <v>738</v>
      </c>
    </row>
    <row r="1050" spans="1:4" x14ac:dyDescent="0.2">
      <c r="A1050" s="27"/>
      <c r="B1050" s="27"/>
      <c r="C1050" s="27"/>
      <c r="D1050" s="27" t="s">
        <v>254</v>
      </c>
    </row>
    <row r="1051" spans="1:4" x14ac:dyDescent="0.2">
      <c r="A1051" s="27" t="s">
        <v>1926</v>
      </c>
      <c r="B1051" s="27" t="s">
        <v>1927</v>
      </c>
      <c r="C1051" s="27" t="s">
        <v>273</v>
      </c>
      <c r="D1051" s="27" t="s">
        <v>738</v>
      </c>
    </row>
    <row r="1052" spans="1:4" x14ac:dyDescent="0.2">
      <c r="A1052" s="27"/>
      <c r="B1052" s="27"/>
      <c r="C1052" s="27"/>
      <c r="D1052" s="27" t="s">
        <v>254</v>
      </c>
    </row>
    <row r="1053" spans="1:4" x14ac:dyDescent="0.2">
      <c r="A1053" s="27"/>
      <c r="B1053" s="27"/>
      <c r="C1053" s="27"/>
      <c r="D1053" s="27" t="s">
        <v>258</v>
      </c>
    </row>
    <row r="1054" spans="1:4" x14ac:dyDescent="0.2">
      <c r="A1054" s="27" t="s">
        <v>2282</v>
      </c>
      <c r="B1054" s="27" t="s">
        <v>268</v>
      </c>
      <c r="C1054" s="27" t="s">
        <v>273</v>
      </c>
      <c r="D1054" s="27" t="s">
        <v>738</v>
      </c>
    </row>
    <row r="1055" spans="1:4" x14ac:dyDescent="0.2">
      <c r="A1055" s="27"/>
      <c r="B1055" s="27"/>
      <c r="C1055" s="27"/>
      <c r="D1055" s="27" t="s">
        <v>254</v>
      </c>
    </row>
    <row r="1056" spans="1:4" x14ac:dyDescent="0.2">
      <c r="A1056" s="27"/>
      <c r="B1056" s="27"/>
      <c r="C1056" s="27"/>
      <c r="D1056" s="27" t="s">
        <v>258</v>
      </c>
    </row>
    <row r="1057" spans="1:4" x14ac:dyDescent="0.2">
      <c r="A1057" s="27" t="s">
        <v>2630</v>
      </c>
      <c r="B1057" s="27" t="s">
        <v>1921</v>
      </c>
      <c r="C1057" s="27" t="s">
        <v>273</v>
      </c>
      <c r="D1057" s="27" t="s">
        <v>738</v>
      </c>
    </row>
    <row r="1058" spans="1:4" x14ac:dyDescent="0.2">
      <c r="A1058" s="27"/>
      <c r="B1058" s="27"/>
      <c r="C1058" s="27"/>
      <c r="D1058" s="27" t="s">
        <v>254</v>
      </c>
    </row>
    <row r="1059" spans="1:4" x14ac:dyDescent="0.2">
      <c r="A1059" s="27" t="s">
        <v>1928</v>
      </c>
      <c r="B1059" s="27" t="s">
        <v>1929</v>
      </c>
      <c r="C1059" s="27" t="s">
        <v>273</v>
      </c>
      <c r="D1059" s="27" t="s">
        <v>254</v>
      </c>
    </row>
    <row r="1060" spans="1:4" x14ac:dyDescent="0.2">
      <c r="A1060" s="27"/>
      <c r="B1060" s="27"/>
      <c r="C1060" s="27"/>
      <c r="D1060" s="27" t="s">
        <v>258</v>
      </c>
    </row>
    <row r="1061" spans="1:4" x14ac:dyDescent="0.2">
      <c r="A1061" s="27" t="s">
        <v>2313</v>
      </c>
      <c r="B1061" s="27" t="s">
        <v>263</v>
      </c>
      <c r="C1061" s="27" t="s">
        <v>273</v>
      </c>
      <c r="D1061" s="27" t="s">
        <v>738</v>
      </c>
    </row>
    <row r="1062" spans="1:4" x14ac:dyDescent="0.2">
      <c r="A1062" s="27"/>
      <c r="B1062" s="27"/>
      <c r="C1062" s="27"/>
      <c r="D1062" s="27" t="s">
        <v>254</v>
      </c>
    </row>
    <row r="1063" spans="1:4" x14ac:dyDescent="0.2">
      <c r="A1063" s="27"/>
      <c r="B1063" s="27"/>
      <c r="C1063" s="27"/>
      <c r="D1063" s="27" t="s">
        <v>258</v>
      </c>
    </row>
    <row r="1064" spans="1:4" x14ac:dyDescent="0.2">
      <c r="A1064" s="27" t="s">
        <v>1930</v>
      </c>
      <c r="B1064" s="27" t="s">
        <v>1931</v>
      </c>
      <c r="C1064" s="27" t="s">
        <v>273</v>
      </c>
      <c r="D1064" s="27" t="s">
        <v>738</v>
      </c>
    </row>
    <row r="1065" spans="1:4" x14ac:dyDescent="0.2">
      <c r="A1065" s="27"/>
      <c r="B1065" s="27"/>
      <c r="C1065" s="27"/>
      <c r="D1065" s="27" t="s">
        <v>254</v>
      </c>
    </row>
    <row r="1066" spans="1:4" x14ac:dyDescent="0.2">
      <c r="A1066" s="27"/>
      <c r="B1066" s="27"/>
      <c r="C1066" s="27"/>
      <c r="D1066" s="27" t="s">
        <v>258</v>
      </c>
    </row>
    <row r="1067" spans="1:4" x14ac:dyDescent="0.2">
      <c r="A1067" s="27" t="s">
        <v>2270</v>
      </c>
      <c r="B1067" s="27" t="s">
        <v>262</v>
      </c>
      <c r="C1067" s="27" t="s">
        <v>273</v>
      </c>
      <c r="D1067" s="27" t="s">
        <v>738</v>
      </c>
    </row>
    <row r="1068" spans="1:4" x14ac:dyDescent="0.2">
      <c r="A1068" s="27"/>
      <c r="B1068" s="27"/>
      <c r="C1068" s="27"/>
      <c r="D1068" s="27" t="s">
        <v>254</v>
      </c>
    </row>
    <row r="1069" spans="1:4" x14ac:dyDescent="0.2">
      <c r="A1069" s="27"/>
      <c r="B1069" s="27"/>
      <c r="C1069" s="27"/>
      <c r="D1069" s="27" t="s">
        <v>258</v>
      </c>
    </row>
    <row r="1070" spans="1:4" x14ac:dyDescent="0.2">
      <c r="A1070" s="27" t="s">
        <v>1932</v>
      </c>
      <c r="B1070" s="27" t="s">
        <v>1933</v>
      </c>
      <c r="C1070" s="27" t="s">
        <v>273</v>
      </c>
      <c r="D1070" s="27" t="s">
        <v>738</v>
      </c>
    </row>
    <row r="1071" spans="1:4" x14ac:dyDescent="0.2">
      <c r="A1071" s="27"/>
      <c r="B1071" s="27"/>
      <c r="C1071" s="27"/>
      <c r="D1071" s="27" t="s">
        <v>254</v>
      </c>
    </row>
    <row r="1072" spans="1:4" x14ac:dyDescent="0.2">
      <c r="A1072" s="27" t="s">
        <v>1934</v>
      </c>
      <c r="B1072" s="27" t="s">
        <v>1935</v>
      </c>
      <c r="C1072" s="27" t="s">
        <v>273</v>
      </c>
      <c r="D1072" s="27" t="s">
        <v>738</v>
      </c>
    </row>
    <row r="1073" spans="1:4" x14ac:dyDescent="0.2">
      <c r="A1073" s="27"/>
      <c r="B1073" s="27"/>
      <c r="C1073" s="27"/>
      <c r="D1073" s="27" t="s">
        <v>254</v>
      </c>
    </row>
    <row r="1074" spans="1:4" x14ac:dyDescent="0.2">
      <c r="A1074" s="27"/>
      <c r="B1074" s="27"/>
      <c r="C1074" s="27"/>
      <c r="D1074" s="27" t="s">
        <v>258</v>
      </c>
    </row>
    <row r="1075" spans="1:4" x14ac:dyDescent="0.2">
      <c r="A1075" s="27" t="s">
        <v>1936</v>
      </c>
      <c r="B1075" s="27" t="s">
        <v>1937</v>
      </c>
      <c r="C1075" s="27" t="s">
        <v>273</v>
      </c>
      <c r="D1075" s="27" t="s">
        <v>738</v>
      </c>
    </row>
    <row r="1076" spans="1:4" x14ac:dyDescent="0.2">
      <c r="A1076" s="27"/>
      <c r="B1076" s="27"/>
      <c r="C1076" s="27"/>
      <c r="D1076" s="27" t="s">
        <v>254</v>
      </c>
    </row>
    <row r="1077" spans="1:4" x14ac:dyDescent="0.2">
      <c r="A1077" s="27" t="s">
        <v>2307</v>
      </c>
      <c r="B1077" s="27" t="s">
        <v>266</v>
      </c>
      <c r="C1077" s="27" t="s">
        <v>273</v>
      </c>
      <c r="D1077" s="27" t="s">
        <v>738</v>
      </c>
    </row>
    <row r="1078" spans="1:4" x14ac:dyDescent="0.2">
      <c r="A1078" s="27"/>
      <c r="B1078" s="27"/>
      <c r="C1078" s="27"/>
      <c r="D1078" s="27" t="s">
        <v>254</v>
      </c>
    </row>
    <row r="1079" spans="1:4" x14ac:dyDescent="0.2">
      <c r="A1079" s="27"/>
      <c r="B1079" s="27"/>
      <c r="C1079" s="27"/>
      <c r="D1079" s="27" t="s">
        <v>258</v>
      </c>
    </row>
    <row r="1080" spans="1:4" x14ac:dyDescent="0.2">
      <c r="A1080" s="27" t="s">
        <v>1938</v>
      </c>
      <c r="B1080" s="27" t="s">
        <v>1939</v>
      </c>
      <c r="C1080" s="27" t="s">
        <v>273</v>
      </c>
      <c r="D1080" s="27" t="s">
        <v>254</v>
      </c>
    </row>
    <row r="1081" spans="1:4" x14ac:dyDescent="0.2">
      <c r="A1081" s="27"/>
      <c r="B1081" s="27"/>
      <c r="C1081" s="27"/>
      <c r="D1081" s="27" t="s">
        <v>258</v>
      </c>
    </row>
    <row r="1082" spans="1:4" x14ac:dyDescent="0.2">
      <c r="A1082" s="27" t="s">
        <v>1940</v>
      </c>
      <c r="B1082" s="27" t="s">
        <v>1941</v>
      </c>
      <c r="C1082" s="27" t="s">
        <v>273</v>
      </c>
      <c r="D1082" s="27" t="s">
        <v>738</v>
      </c>
    </row>
    <row r="1083" spans="1:4" x14ac:dyDescent="0.2">
      <c r="A1083" s="27"/>
      <c r="B1083" s="27"/>
      <c r="C1083" s="27"/>
      <c r="D1083" s="27" t="s">
        <v>254</v>
      </c>
    </row>
    <row r="1084" spans="1:4" x14ac:dyDescent="0.2">
      <c r="A1084" s="27"/>
      <c r="B1084" s="27"/>
      <c r="C1084" s="27"/>
      <c r="D1084" s="27" t="s">
        <v>258</v>
      </c>
    </row>
    <row r="1085" spans="1:4" x14ac:dyDescent="0.2">
      <c r="A1085" s="27" t="s">
        <v>1942</v>
      </c>
      <c r="B1085" s="27" t="s">
        <v>1943</v>
      </c>
      <c r="C1085" s="27" t="s">
        <v>273</v>
      </c>
      <c r="D1085" s="27" t="s">
        <v>738</v>
      </c>
    </row>
    <row r="1086" spans="1:4" x14ac:dyDescent="0.2">
      <c r="A1086" s="27"/>
      <c r="B1086" s="27"/>
      <c r="C1086" s="27"/>
      <c r="D1086" s="27" t="s">
        <v>254</v>
      </c>
    </row>
    <row r="1087" spans="1:4" x14ac:dyDescent="0.2">
      <c r="A1087" s="27" t="s">
        <v>1944</v>
      </c>
      <c r="B1087" s="27" t="s">
        <v>1945</v>
      </c>
      <c r="C1087" s="27" t="s">
        <v>273</v>
      </c>
      <c r="D1087" s="27" t="s">
        <v>738</v>
      </c>
    </row>
    <row r="1088" spans="1:4" x14ac:dyDescent="0.2">
      <c r="A1088" s="27"/>
      <c r="B1088" s="27"/>
      <c r="C1088" s="27"/>
      <c r="D1088" s="27" t="s">
        <v>254</v>
      </c>
    </row>
    <row r="1089" spans="1:4" x14ac:dyDescent="0.2">
      <c r="A1089" s="27"/>
      <c r="B1089" s="27"/>
      <c r="C1089" s="27"/>
      <c r="D1089" s="27" t="s">
        <v>258</v>
      </c>
    </row>
    <row r="1090" spans="1:4" x14ac:dyDescent="0.2">
      <c r="A1090" s="27" t="s">
        <v>1910</v>
      </c>
      <c r="B1090" s="27" t="s">
        <v>270</v>
      </c>
      <c r="C1090" s="27" t="s">
        <v>273</v>
      </c>
      <c r="D1090" s="27" t="s">
        <v>738</v>
      </c>
    </row>
    <row r="1091" spans="1:4" x14ac:dyDescent="0.2">
      <c r="A1091" s="27"/>
      <c r="B1091" s="27"/>
      <c r="C1091" s="27"/>
      <c r="D1091" s="27" t="s">
        <v>254</v>
      </c>
    </row>
    <row r="1092" spans="1:4" x14ac:dyDescent="0.2">
      <c r="A1092" s="27"/>
      <c r="B1092" s="27"/>
      <c r="C1092" s="27"/>
      <c r="D1092" s="27" t="s">
        <v>258</v>
      </c>
    </row>
    <row r="1093" spans="1:4" x14ac:dyDescent="0.2">
      <c r="A1093" s="27" t="s">
        <v>1946</v>
      </c>
      <c r="B1093" s="27" t="s">
        <v>1947</v>
      </c>
      <c r="C1093" s="27" t="s">
        <v>273</v>
      </c>
      <c r="D1093" s="27" t="s">
        <v>738</v>
      </c>
    </row>
    <row r="1094" spans="1:4" x14ac:dyDescent="0.2">
      <c r="A1094" s="27"/>
      <c r="B1094" s="27"/>
      <c r="C1094" s="27"/>
      <c r="D1094" s="27" t="s">
        <v>254</v>
      </c>
    </row>
    <row r="1095" spans="1:4" x14ac:dyDescent="0.2">
      <c r="A1095" s="27" t="s">
        <v>1911</v>
      </c>
      <c r="B1095" s="27" t="s">
        <v>261</v>
      </c>
      <c r="C1095" s="27" t="s">
        <v>273</v>
      </c>
      <c r="D1095" s="27" t="s">
        <v>738</v>
      </c>
    </row>
    <row r="1096" spans="1:4" x14ac:dyDescent="0.2">
      <c r="A1096" s="27"/>
      <c r="B1096" s="27"/>
      <c r="C1096" s="27"/>
      <c r="D1096" s="27" t="s">
        <v>254</v>
      </c>
    </row>
    <row r="1097" spans="1:4" x14ac:dyDescent="0.2">
      <c r="A1097" s="27"/>
      <c r="B1097" s="27"/>
      <c r="C1097" s="27"/>
      <c r="D1097" s="27" t="s">
        <v>740</v>
      </c>
    </row>
    <row r="1098" spans="1:4" x14ac:dyDescent="0.2">
      <c r="A1098" s="27"/>
      <c r="B1098" s="27"/>
      <c r="C1098" s="27"/>
      <c r="D1098" s="27" t="s">
        <v>258</v>
      </c>
    </row>
    <row r="1099" spans="1:4" x14ac:dyDescent="0.2">
      <c r="A1099" s="27" t="s">
        <v>1948</v>
      </c>
      <c r="B1099" s="27" t="s">
        <v>1949</v>
      </c>
      <c r="C1099" s="27" t="s">
        <v>273</v>
      </c>
      <c r="D1099" s="27" t="s">
        <v>738</v>
      </c>
    </row>
    <row r="1100" spans="1:4" x14ac:dyDescent="0.2">
      <c r="A1100" s="27"/>
      <c r="B1100" s="27"/>
      <c r="C1100" s="27"/>
      <c r="D1100" s="27" t="s">
        <v>254</v>
      </c>
    </row>
    <row r="1101" spans="1:4" x14ac:dyDescent="0.2">
      <c r="A1101" s="27"/>
      <c r="B1101" s="27"/>
      <c r="C1101" s="27"/>
      <c r="D1101" s="27" t="s">
        <v>258</v>
      </c>
    </row>
    <row r="1102" spans="1:4" x14ac:dyDescent="0.2">
      <c r="A1102" s="27" t="s">
        <v>1916</v>
      </c>
      <c r="B1102" s="27" t="s">
        <v>1917</v>
      </c>
      <c r="C1102" s="27" t="s">
        <v>875</v>
      </c>
      <c r="D1102" s="27" t="s">
        <v>258</v>
      </c>
    </row>
    <row r="1103" spans="1:4" x14ac:dyDescent="0.2">
      <c r="A1103" s="27" t="s">
        <v>1768</v>
      </c>
      <c r="B1103" s="27" t="s">
        <v>351</v>
      </c>
      <c r="C1103" s="27" t="s">
        <v>875</v>
      </c>
      <c r="D1103" s="27" t="s">
        <v>738</v>
      </c>
    </row>
    <row r="1104" spans="1:4" x14ac:dyDescent="0.2">
      <c r="A1104" s="27"/>
      <c r="B1104" s="27"/>
      <c r="C1104" s="27"/>
      <c r="D1104" s="27" t="s">
        <v>258</v>
      </c>
    </row>
    <row r="1105" spans="1:4" x14ac:dyDescent="0.2">
      <c r="A1105" s="27" t="s">
        <v>1767</v>
      </c>
      <c r="B1105" s="27" t="s">
        <v>1568</v>
      </c>
      <c r="C1105" s="27" t="s">
        <v>875</v>
      </c>
      <c r="D1105" s="27" t="s">
        <v>738</v>
      </c>
    </row>
    <row r="1106" spans="1:4" x14ac:dyDescent="0.2">
      <c r="A1106" s="27"/>
      <c r="B1106" s="27"/>
      <c r="C1106" s="27"/>
      <c r="D1106" s="27" t="s">
        <v>258</v>
      </c>
    </row>
    <row r="1107" spans="1:4" x14ac:dyDescent="0.2">
      <c r="A1107" s="27" t="s">
        <v>1782</v>
      </c>
      <c r="B1107" s="27" t="s">
        <v>2852</v>
      </c>
      <c r="C1107" s="27" t="s">
        <v>875</v>
      </c>
      <c r="D1107" s="27" t="s">
        <v>738</v>
      </c>
    </row>
    <row r="1108" spans="1:4" x14ac:dyDescent="0.2">
      <c r="A1108" s="27"/>
      <c r="B1108" s="27"/>
      <c r="C1108" s="27"/>
      <c r="D1108" s="27" t="s">
        <v>258</v>
      </c>
    </row>
    <row r="1109" spans="1:4" x14ac:dyDescent="0.2">
      <c r="A1109" s="27" t="s">
        <v>1989</v>
      </c>
      <c r="B1109" s="27" t="s">
        <v>1990</v>
      </c>
      <c r="C1109" s="27" t="s">
        <v>875</v>
      </c>
      <c r="D1109" s="27" t="s">
        <v>738</v>
      </c>
    </row>
    <row r="1110" spans="1:4" x14ac:dyDescent="0.2">
      <c r="A1110" s="27"/>
      <c r="B1110" s="27"/>
      <c r="C1110" s="27"/>
      <c r="D1110" s="27" t="s">
        <v>258</v>
      </c>
    </row>
    <row r="1111" spans="1:4" x14ac:dyDescent="0.2">
      <c r="A1111" s="27" t="s">
        <v>1991</v>
      </c>
      <c r="B1111" s="27" t="s">
        <v>1992</v>
      </c>
      <c r="C1111" s="27" t="s">
        <v>875</v>
      </c>
      <c r="D1111" s="27" t="s">
        <v>738</v>
      </c>
    </row>
    <row r="1112" spans="1:4" x14ac:dyDescent="0.2">
      <c r="A1112" s="27"/>
      <c r="B1112" s="27"/>
      <c r="C1112" s="27"/>
      <c r="D1112" s="27" t="s">
        <v>258</v>
      </c>
    </row>
    <row r="1113" spans="1:4" x14ac:dyDescent="0.2">
      <c r="A1113" s="27" t="s">
        <v>1796</v>
      </c>
      <c r="B1113" s="27" t="s">
        <v>2800</v>
      </c>
      <c r="C1113" s="27" t="s">
        <v>875</v>
      </c>
      <c r="D1113" s="27" t="s">
        <v>739</v>
      </c>
    </row>
    <row r="1114" spans="1:4" x14ac:dyDescent="0.2">
      <c r="A1114" s="27"/>
      <c r="B1114" s="27"/>
      <c r="C1114" s="27"/>
      <c r="D1114" s="27" t="s">
        <v>258</v>
      </c>
    </row>
    <row r="1115" spans="1:4" x14ac:dyDescent="0.2">
      <c r="A1115" s="27" t="s">
        <v>1751</v>
      </c>
      <c r="B1115" s="27" t="s">
        <v>352</v>
      </c>
      <c r="C1115" s="27" t="s">
        <v>875</v>
      </c>
      <c r="D1115" s="27" t="s">
        <v>738</v>
      </c>
    </row>
    <row r="1116" spans="1:4" x14ac:dyDescent="0.2">
      <c r="A1116" s="27"/>
      <c r="B1116" s="27"/>
      <c r="C1116" s="27"/>
      <c r="D1116" s="27" t="s">
        <v>739</v>
      </c>
    </row>
    <row r="1117" spans="1:4" x14ac:dyDescent="0.2">
      <c r="A1117" s="27"/>
      <c r="B1117" s="27"/>
      <c r="C1117" s="27"/>
      <c r="D1117" s="27" t="s">
        <v>258</v>
      </c>
    </row>
    <row r="1118" spans="1:4" x14ac:dyDescent="0.2">
      <c r="A1118" s="27" t="s">
        <v>2938</v>
      </c>
      <c r="B1118" s="27" t="s">
        <v>2945</v>
      </c>
      <c r="C1118" s="27" t="s">
        <v>875</v>
      </c>
      <c r="D1118" s="27" t="s">
        <v>258</v>
      </c>
    </row>
    <row r="1119" spans="1:4" x14ac:dyDescent="0.2">
      <c r="A1119" s="27" t="s">
        <v>1760</v>
      </c>
      <c r="B1119" s="27" t="s">
        <v>353</v>
      </c>
      <c r="C1119" s="27" t="s">
        <v>875</v>
      </c>
      <c r="D1119" s="27" t="s">
        <v>738</v>
      </c>
    </row>
    <row r="1120" spans="1:4" x14ac:dyDescent="0.2">
      <c r="A1120" s="27"/>
      <c r="B1120" s="27"/>
      <c r="C1120" s="27"/>
      <c r="D1120" s="27" t="s">
        <v>739</v>
      </c>
    </row>
    <row r="1121" spans="1:4" x14ac:dyDescent="0.2">
      <c r="A1121" s="27"/>
      <c r="B1121" s="27"/>
      <c r="C1121" s="27"/>
      <c r="D1121" s="27" t="s">
        <v>258</v>
      </c>
    </row>
    <row r="1122" spans="1:4" x14ac:dyDescent="0.2">
      <c r="A1122" s="27" t="s">
        <v>1993</v>
      </c>
      <c r="B1122" s="27" t="s">
        <v>1994</v>
      </c>
      <c r="C1122" s="27" t="s">
        <v>875</v>
      </c>
      <c r="D1122" s="27" t="s">
        <v>738</v>
      </c>
    </row>
    <row r="1123" spans="1:4" x14ac:dyDescent="0.2">
      <c r="A1123" s="27"/>
      <c r="B1123" s="27"/>
      <c r="C1123" s="27"/>
      <c r="D1123" s="27" t="s">
        <v>258</v>
      </c>
    </row>
    <row r="1124" spans="1:4" x14ac:dyDescent="0.2">
      <c r="A1124" s="27" t="s">
        <v>1828</v>
      </c>
      <c r="B1124" s="27" t="s">
        <v>1511</v>
      </c>
      <c r="C1124" s="27" t="s">
        <v>875</v>
      </c>
      <c r="D1124" s="27" t="s">
        <v>258</v>
      </c>
    </row>
    <row r="1125" spans="1:4" x14ac:dyDescent="0.2">
      <c r="A1125" s="27" t="s">
        <v>1763</v>
      </c>
      <c r="B1125" s="27" t="s">
        <v>587</v>
      </c>
      <c r="C1125" s="27" t="s">
        <v>875</v>
      </c>
      <c r="D1125" s="27" t="s">
        <v>738</v>
      </c>
    </row>
    <row r="1126" spans="1:4" x14ac:dyDescent="0.2">
      <c r="A1126" s="27"/>
      <c r="B1126" s="27"/>
      <c r="C1126" s="27"/>
      <c r="D1126" s="27" t="s">
        <v>258</v>
      </c>
    </row>
    <row r="1127" spans="1:4" x14ac:dyDescent="0.2">
      <c r="A1127" s="27" t="s">
        <v>1772</v>
      </c>
      <c r="B1127" s="27" t="s">
        <v>911</v>
      </c>
      <c r="C1127" s="27" t="s">
        <v>875</v>
      </c>
      <c r="D1127" s="27" t="s">
        <v>738</v>
      </c>
    </row>
    <row r="1128" spans="1:4" x14ac:dyDescent="0.2">
      <c r="A1128" s="27"/>
      <c r="B1128" s="27"/>
      <c r="C1128" s="27"/>
      <c r="D1128" s="27" t="s">
        <v>258</v>
      </c>
    </row>
    <row r="1129" spans="1:4" x14ac:dyDescent="0.2">
      <c r="A1129" s="27" t="s">
        <v>2134</v>
      </c>
      <c r="B1129" s="27" t="s">
        <v>583</v>
      </c>
      <c r="C1129" s="27" t="s">
        <v>875</v>
      </c>
      <c r="D1129" s="27" t="s">
        <v>738</v>
      </c>
    </row>
    <row r="1130" spans="1:4" x14ac:dyDescent="0.2">
      <c r="A1130" s="27"/>
      <c r="B1130" s="27"/>
      <c r="C1130" s="27"/>
      <c r="D1130" s="27" t="s">
        <v>258</v>
      </c>
    </row>
    <row r="1131" spans="1:4" x14ac:dyDescent="0.2">
      <c r="A1131" s="27" t="s">
        <v>1843</v>
      </c>
      <c r="B1131" s="27" t="s">
        <v>1560</v>
      </c>
      <c r="C1131" s="27" t="s">
        <v>875</v>
      </c>
      <c r="D1131" s="27" t="s">
        <v>742</v>
      </c>
    </row>
    <row r="1132" spans="1:4" x14ac:dyDescent="0.2">
      <c r="A1132" s="27"/>
      <c r="B1132" s="27"/>
      <c r="C1132" s="27"/>
      <c r="D1132" s="27" t="s">
        <v>738</v>
      </c>
    </row>
    <row r="1133" spans="1:4" x14ac:dyDescent="0.2">
      <c r="A1133" s="27"/>
      <c r="B1133" s="27"/>
      <c r="C1133" s="27"/>
      <c r="D1133" s="27" t="s">
        <v>258</v>
      </c>
    </row>
    <row r="1134" spans="1:4" x14ac:dyDescent="0.2">
      <c r="A1134" s="27" t="s">
        <v>1850</v>
      </c>
      <c r="B1134" s="27" t="s">
        <v>1561</v>
      </c>
      <c r="C1134" s="27" t="s">
        <v>875</v>
      </c>
      <c r="D1134" s="27" t="s">
        <v>742</v>
      </c>
    </row>
    <row r="1135" spans="1:4" x14ac:dyDescent="0.2">
      <c r="A1135" s="27"/>
      <c r="B1135" s="27"/>
      <c r="C1135" s="27"/>
      <c r="D1135" s="27" t="s">
        <v>738</v>
      </c>
    </row>
    <row r="1136" spans="1:4" x14ac:dyDescent="0.2">
      <c r="A1136" s="27"/>
      <c r="B1136" s="27"/>
      <c r="C1136" s="27"/>
      <c r="D1136" s="27" t="s">
        <v>258</v>
      </c>
    </row>
    <row r="1137" spans="1:4" x14ac:dyDescent="0.2">
      <c r="A1137" s="27" t="s">
        <v>1759</v>
      </c>
      <c r="B1137" s="27" t="s">
        <v>910</v>
      </c>
      <c r="C1137" s="27" t="s">
        <v>875</v>
      </c>
      <c r="D1137" s="27" t="s">
        <v>738</v>
      </c>
    </row>
    <row r="1138" spans="1:4" x14ac:dyDescent="0.2">
      <c r="A1138" s="27"/>
      <c r="B1138" s="27"/>
      <c r="C1138" s="27"/>
      <c r="D1138" s="27" t="s">
        <v>258</v>
      </c>
    </row>
    <row r="1139" spans="1:4" x14ac:dyDescent="0.2">
      <c r="A1139" s="27" t="s">
        <v>1738</v>
      </c>
      <c r="B1139" s="27" t="s">
        <v>918</v>
      </c>
      <c r="C1139" s="27" t="s">
        <v>875</v>
      </c>
      <c r="D1139" s="27" t="s">
        <v>742</v>
      </c>
    </row>
    <row r="1140" spans="1:4" x14ac:dyDescent="0.2">
      <c r="A1140" s="27"/>
      <c r="B1140" s="27"/>
      <c r="C1140" s="27"/>
      <c r="D1140" s="27" t="s">
        <v>738</v>
      </c>
    </row>
    <row r="1141" spans="1:4" x14ac:dyDescent="0.2">
      <c r="A1141" s="27"/>
      <c r="B1141" s="27"/>
      <c r="C1141" s="27"/>
      <c r="D1141" s="27" t="s">
        <v>1092</v>
      </c>
    </row>
    <row r="1142" spans="1:4" x14ac:dyDescent="0.2">
      <c r="A1142" s="27"/>
      <c r="B1142" s="27"/>
      <c r="C1142" s="27"/>
      <c r="D1142" s="27" t="s">
        <v>258</v>
      </c>
    </row>
    <row r="1143" spans="1:4" x14ac:dyDescent="0.2">
      <c r="A1143" s="27"/>
      <c r="B1143" s="27"/>
      <c r="C1143" s="27"/>
      <c r="D1143" s="27" t="s">
        <v>253</v>
      </c>
    </row>
    <row r="1144" spans="1:4" x14ac:dyDescent="0.2">
      <c r="A1144" s="27" t="s">
        <v>2631</v>
      </c>
      <c r="B1144" s="27" t="s">
        <v>584</v>
      </c>
      <c r="C1144" s="27" t="s">
        <v>875</v>
      </c>
      <c r="D1144" s="27" t="s">
        <v>742</v>
      </c>
    </row>
    <row r="1145" spans="1:4" x14ac:dyDescent="0.2">
      <c r="A1145" s="27"/>
      <c r="B1145" s="27"/>
      <c r="C1145" s="27"/>
      <c r="D1145" s="27" t="s">
        <v>738</v>
      </c>
    </row>
    <row r="1146" spans="1:4" x14ac:dyDescent="0.2">
      <c r="A1146" s="27"/>
      <c r="B1146" s="27"/>
      <c r="C1146" s="27"/>
      <c r="D1146" s="27" t="s">
        <v>256</v>
      </c>
    </row>
    <row r="1147" spans="1:4" x14ac:dyDescent="0.2">
      <c r="A1147" s="27"/>
      <c r="B1147" s="27"/>
      <c r="C1147" s="27"/>
      <c r="D1147" s="27" t="s">
        <v>739</v>
      </c>
    </row>
    <row r="1148" spans="1:4" x14ac:dyDescent="0.2">
      <c r="A1148" s="27"/>
      <c r="B1148" s="27"/>
      <c r="C1148" s="27"/>
      <c r="D1148" s="27" t="s">
        <v>740</v>
      </c>
    </row>
    <row r="1149" spans="1:4" x14ac:dyDescent="0.2">
      <c r="A1149" s="27"/>
      <c r="B1149" s="27"/>
      <c r="C1149" s="27"/>
      <c r="D1149" s="27" t="s">
        <v>253</v>
      </c>
    </row>
    <row r="1150" spans="1:4" x14ac:dyDescent="0.2">
      <c r="A1150" s="27"/>
      <c r="B1150" s="27"/>
      <c r="C1150" s="27"/>
      <c r="D1150" s="27" t="s">
        <v>974</v>
      </c>
    </row>
    <row r="1151" spans="1:4" x14ac:dyDescent="0.2">
      <c r="A1151" s="27"/>
      <c r="B1151" s="27"/>
      <c r="C1151" s="27"/>
      <c r="D1151" s="27" t="s">
        <v>651</v>
      </c>
    </row>
    <row r="1152" spans="1:4" x14ac:dyDescent="0.2">
      <c r="A1152" s="27"/>
      <c r="B1152" s="27"/>
      <c r="C1152" s="27"/>
      <c r="D1152" s="27" t="s">
        <v>1577</v>
      </c>
    </row>
    <row r="1153" spans="1:4" x14ac:dyDescent="0.2">
      <c r="A1153" s="27" t="s">
        <v>2477</v>
      </c>
      <c r="B1153" s="27" t="s">
        <v>2853</v>
      </c>
      <c r="C1153" s="27" t="s">
        <v>875</v>
      </c>
      <c r="D1153" s="27" t="s">
        <v>738</v>
      </c>
    </row>
    <row r="1154" spans="1:4" x14ac:dyDescent="0.2">
      <c r="A1154" s="27"/>
      <c r="B1154" s="27"/>
      <c r="C1154" s="27"/>
      <c r="D1154" s="27" t="s">
        <v>739</v>
      </c>
    </row>
    <row r="1155" spans="1:4" x14ac:dyDescent="0.2">
      <c r="A1155" s="27"/>
      <c r="B1155" s="27"/>
      <c r="C1155" s="27"/>
      <c r="D1155" s="27" t="s">
        <v>258</v>
      </c>
    </row>
    <row r="1156" spans="1:4" x14ac:dyDescent="0.2">
      <c r="A1156" s="27" t="s">
        <v>2478</v>
      </c>
      <c r="B1156" s="27" t="s">
        <v>371</v>
      </c>
      <c r="C1156" s="27" t="s">
        <v>875</v>
      </c>
      <c r="D1156" s="27" t="s">
        <v>738</v>
      </c>
    </row>
    <row r="1157" spans="1:4" x14ac:dyDescent="0.2">
      <c r="A1157" s="27"/>
      <c r="B1157" s="27"/>
      <c r="C1157" s="27"/>
      <c r="D1157" s="27" t="s">
        <v>739</v>
      </c>
    </row>
    <row r="1158" spans="1:4" x14ac:dyDescent="0.2">
      <c r="A1158" s="27"/>
      <c r="B1158" s="27"/>
      <c r="C1158" s="27"/>
      <c r="D1158" s="27" t="s">
        <v>258</v>
      </c>
    </row>
    <row r="1159" spans="1:4" x14ac:dyDescent="0.2">
      <c r="A1159" s="27" t="s">
        <v>2632</v>
      </c>
      <c r="B1159" s="27" t="s">
        <v>170</v>
      </c>
      <c r="C1159" s="27" t="s">
        <v>875</v>
      </c>
      <c r="D1159" s="27" t="s">
        <v>738</v>
      </c>
    </row>
    <row r="1160" spans="1:4" x14ac:dyDescent="0.2">
      <c r="A1160" s="27"/>
      <c r="B1160" s="27"/>
      <c r="C1160" s="27"/>
      <c r="D1160" s="27" t="s">
        <v>258</v>
      </c>
    </row>
    <row r="1161" spans="1:4" x14ac:dyDescent="0.2">
      <c r="A1161" s="27"/>
      <c r="B1161" s="27"/>
      <c r="C1161" s="27"/>
      <c r="D1161" s="27" t="s">
        <v>651</v>
      </c>
    </row>
    <row r="1162" spans="1:4" x14ac:dyDescent="0.2">
      <c r="A1162" s="27" t="s">
        <v>2454</v>
      </c>
      <c r="B1162" s="27" t="s">
        <v>2455</v>
      </c>
      <c r="C1162" s="27" t="s">
        <v>875</v>
      </c>
      <c r="D1162" s="27" t="s">
        <v>738</v>
      </c>
    </row>
    <row r="1163" spans="1:4" x14ac:dyDescent="0.2">
      <c r="A1163" s="27"/>
      <c r="B1163" s="27"/>
      <c r="C1163" s="27"/>
      <c r="D1163" s="27" t="s">
        <v>258</v>
      </c>
    </row>
    <row r="1164" spans="1:4" x14ac:dyDescent="0.2">
      <c r="A1164" s="27" t="s">
        <v>2634</v>
      </c>
      <c r="B1164" s="27" t="s">
        <v>373</v>
      </c>
      <c r="C1164" s="27" t="s">
        <v>875</v>
      </c>
      <c r="D1164" s="27" t="s">
        <v>738</v>
      </c>
    </row>
    <row r="1165" spans="1:4" x14ac:dyDescent="0.2">
      <c r="A1165" s="27"/>
      <c r="B1165" s="27"/>
      <c r="C1165" s="27"/>
      <c r="D1165" s="27" t="s">
        <v>258</v>
      </c>
    </row>
    <row r="1166" spans="1:4" x14ac:dyDescent="0.2">
      <c r="A1166" s="27" t="s">
        <v>2635</v>
      </c>
      <c r="B1166" s="27" t="s">
        <v>176</v>
      </c>
      <c r="C1166" s="27" t="s">
        <v>875</v>
      </c>
      <c r="D1166" s="27" t="s">
        <v>738</v>
      </c>
    </row>
    <row r="1167" spans="1:4" x14ac:dyDescent="0.2">
      <c r="A1167" s="27"/>
      <c r="B1167" s="27"/>
      <c r="C1167" s="27"/>
      <c r="D1167" s="27" t="s">
        <v>258</v>
      </c>
    </row>
    <row r="1168" spans="1:4" x14ac:dyDescent="0.2">
      <c r="A1168" s="27" t="s">
        <v>2636</v>
      </c>
      <c r="B1168" s="27" t="s">
        <v>2646</v>
      </c>
      <c r="C1168" s="27" t="s">
        <v>875</v>
      </c>
      <c r="D1168" s="27" t="s">
        <v>738</v>
      </c>
    </row>
    <row r="1169" spans="1:4" x14ac:dyDescent="0.2">
      <c r="A1169" s="27"/>
      <c r="B1169" s="27"/>
      <c r="C1169" s="27"/>
      <c r="D1169" s="27" t="s">
        <v>739</v>
      </c>
    </row>
    <row r="1170" spans="1:4" x14ac:dyDescent="0.2">
      <c r="A1170" s="27"/>
      <c r="B1170" s="27"/>
      <c r="C1170" s="27"/>
      <c r="D1170" s="27" t="s">
        <v>258</v>
      </c>
    </row>
    <row r="1171" spans="1:4" x14ac:dyDescent="0.2">
      <c r="A1171" s="27" t="s">
        <v>2637</v>
      </c>
      <c r="B1171" s="27" t="s">
        <v>883</v>
      </c>
      <c r="C1171" s="27" t="s">
        <v>875</v>
      </c>
      <c r="D1171" s="27" t="s">
        <v>739</v>
      </c>
    </row>
    <row r="1172" spans="1:4" x14ac:dyDescent="0.2">
      <c r="A1172" s="27"/>
      <c r="B1172" s="27"/>
      <c r="C1172" s="27"/>
      <c r="D1172" s="27" t="s">
        <v>740</v>
      </c>
    </row>
    <row r="1173" spans="1:4" x14ac:dyDescent="0.2">
      <c r="A1173" s="27"/>
      <c r="B1173" s="27"/>
      <c r="C1173" s="27"/>
      <c r="D1173" s="27" t="s">
        <v>258</v>
      </c>
    </row>
    <row r="1174" spans="1:4" x14ac:dyDescent="0.2">
      <c r="A1174" s="27" t="s">
        <v>1745</v>
      </c>
      <c r="B1174" s="27" t="s">
        <v>912</v>
      </c>
      <c r="C1174" s="27" t="s">
        <v>875</v>
      </c>
      <c r="D1174" s="27" t="s">
        <v>738</v>
      </c>
    </row>
    <row r="1175" spans="1:4" x14ac:dyDescent="0.2">
      <c r="A1175" s="27"/>
      <c r="B1175" s="27"/>
      <c r="C1175" s="27"/>
      <c r="D1175" s="27" t="s">
        <v>258</v>
      </c>
    </row>
    <row r="1176" spans="1:4" x14ac:dyDescent="0.2">
      <c r="A1176" s="27" t="s">
        <v>2199</v>
      </c>
      <c r="B1176" s="27" t="s">
        <v>585</v>
      </c>
      <c r="C1176" s="27" t="s">
        <v>875</v>
      </c>
      <c r="D1176" s="27" t="s">
        <v>742</v>
      </c>
    </row>
    <row r="1177" spans="1:4" x14ac:dyDescent="0.2">
      <c r="A1177" s="27"/>
      <c r="B1177" s="27"/>
      <c r="C1177" s="27"/>
      <c r="D1177" s="27" t="s">
        <v>738</v>
      </c>
    </row>
    <row r="1178" spans="1:4" x14ac:dyDescent="0.2">
      <c r="A1178" s="27"/>
      <c r="B1178" s="27"/>
      <c r="C1178" s="27"/>
      <c r="D1178" s="27" t="s">
        <v>258</v>
      </c>
    </row>
    <row r="1179" spans="1:4" x14ac:dyDescent="0.2">
      <c r="A1179" s="27"/>
      <c r="B1179" s="27"/>
      <c r="C1179" s="27"/>
      <c r="D1179" s="27" t="s">
        <v>651</v>
      </c>
    </row>
    <row r="1180" spans="1:4" x14ac:dyDescent="0.2">
      <c r="A1180" s="27" t="s">
        <v>2479</v>
      </c>
      <c r="B1180" s="27" t="s">
        <v>901</v>
      </c>
      <c r="C1180" s="27" t="s">
        <v>875</v>
      </c>
      <c r="D1180" s="27" t="s">
        <v>739</v>
      </c>
    </row>
    <row r="1181" spans="1:4" x14ac:dyDescent="0.2">
      <c r="A1181" s="27"/>
      <c r="B1181" s="27"/>
      <c r="C1181" s="27"/>
      <c r="D1181" s="27" t="s">
        <v>651</v>
      </c>
    </row>
    <row r="1182" spans="1:4" x14ac:dyDescent="0.2">
      <c r="A1182" s="27" t="s">
        <v>2135</v>
      </c>
      <c r="B1182" s="27" t="s">
        <v>586</v>
      </c>
      <c r="C1182" s="27" t="s">
        <v>875</v>
      </c>
      <c r="D1182" s="27" t="s">
        <v>742</v>
      </c>
    </row>
    <row r="1183" spans="1:4" x14ac:dyDescent="0.2">
      <c r="A1183" s="27"/>
      <c r="B1183" s="27"/>
      <c r="C1183" s="27"/>
      <c r="D1183" s="27" t="s">
        <v>738</v>
      </c>
    </row>
    <row r="1184" spans="1:4" x14ac:dyDescent="0.2">
      <c r="A1184" s="27"/>
      <c r="B1184" s="27"/>
      <c r="C1184" s="27"/>
      <c r="D1184" s="27" t="s">
        <v>258</v>
      </c>
    </row>
    <row r="1185" spans="1:4" x14ac:dyDescent="0.2">
      <c r="A1185" s="27" t="s">
        <v>2136</v>
      </c>
      <c r="B1185" s="27" t="s">
        <v>588</v>
      </c>
      <c r="C1185" s="27" t="s">
        <v>875</v>
      </c>
      <c r="D1185" s="27" t="s">
        <v>742</v>
      </c>
    </row>
    <row r="1186" spans="1:4" x14ac:dyDescent="0.2">
      <c r="A1186" s="27"/>
      <c r="B1186" s="27"/>
      <c r="C1186" s="27"/>
      <c r="D1186" s="27" t="s">
        <v>738</v>
      </c>
    </row>
    <row r="1187" spans="1:4" x14ac:dyDescent="0.2">
      <c r="A1187" s="27"/>
      <c r="B1187" s="27"/>
      <c r="C1187" s="27"/>
      <c r="D1187" s="27" t="s">
        <v>258</v>
      </c>
    </row>
    <row r="1188" spans="1:4" x14ac:dyDescent="0.2">
      <c r="A1188" s="27" t="s">
        <v>1787</v>
      </c>
      <c r="B1188" s="27" t="s">
        <v>978</v>
      </c>
      <c r="C1188" s="27" t="s">
        <v>875</v>
      </c>
      <c r="D1188" s="27" t="s">
        <v>738</v>
      </c>
    </row>
    <row r="1189" spans="1:4" x14ac:dyDescent="0.2">
      <c r="A1189" s="27"/>
      <c r="B1189" s="27"/>
      <c r="C1189" s="27"/>
      <c r="D1189" s="27" t="s">
        <v>258</v>
      </c>
    </row>
    <row r="1190" spans="1:4" x14ac:dyDescent="0.2">
      <c r="A1190" s="27" t="s">
        <v>2137</v>
      </c>
      <c r="B1190" s="27" t="s">
        <v>598</v>
      </c>
      <c r="C1190" s="27" t="s">
        <v>875</v>
      </c>
      <c r="D1190" s="27" t="s">
        <v>742</v>
      </c>
    </row>
    <row r="1191" spans="1:4" x14ac:dyDescent="0.2">
      <c r="A1191" s="27"/>
      <c r="B1191" s="27"/>
      <c r="C1191" s="27"/>
      <c r="D1191" s="27" t="s">
        <v>738</v>
      </c>
    </row>
    <row r="1192" spans="1:4" x14ac:dyDescent="0.2">
      <c r="A1192" s="27"/>
      <c r="B1192" s="27"/>
      <c r="C1192" s="27"/>
      <c r="D1192" s="27" t="s">
        <v>258</v>
      </c>
    </row>
    <row r="1193" spans="1:4" x14ac:dyDescent="0.2">
      <c r="A1193" s="27" t="s">
        <v>1803</v>
      </c>
      <c r="B1193" s="27" t="s">
        <v>979</v>
      </c>
      <c r="C1193" s="27" t="s">
        <v>875</v>
      </c>
      <c r="D1193" s="27" t="s">
        <v>738</v>
      </c>
    </row>
    <row r="1194" spans="1:4" x14ac:dyDescent="0.2">
      <c r="A1194" s="27"/>
      <c r="B1194" s="27"/>
      <c r="C1194" s="27"/>
      <c r="D1194" s="27" t="s">
        <v>258</v>
      </c>
    </row>
    <row r="1195" spans="1:4" x14ac:dyDescent="0.2">
      <c r="A1195" s="27" t="s">
        <v>2138</v>
      </c>
      <c r="B1195" s="27" t="s">
        <v>601</v>
      </c>
      <c r="C1195" s="27" t="s">
        <v>875</v>
      </c>
      <c r="D1195" s="27" t="s">
        <v>742</v>
      </c>
    </row>
    <row r="1196" spans="1:4" x14ac:dyDescent="0.2">
      <c r="A1196" s="27"/>
      <c r="B1196" s="27"/>
      <c r="C1196" s="27"/>
      <c r="D1196" s="27" t="s">
        <v>738</v>
      </c>
    </row>
    <row r="1197" spans="1:4" x14ac:dyDescent="0.2">
      <c r="A1197" s="27" t="s">
        <v>1816</v>
      </c>
      <c r="B1197" s="27" t="s">
        <v>171</v>
      </c>
      <c r="C1197" s="27" t="s">
        <v>875</v>
      </c>
      <c r="D1197" s="27" t="s">
        <v>738</v>
      </c>
    </row>
    <row r="1198" spans="1:4" x14ac:dyDescent="0.2">
      <c r="A1198" s="27"/>
      <c r="B1198" s="27"/>
      <c r="C1198" s="27"/>
      <c r="D1198" s="27" t="s">
        <v>739</v>
      </c>
    </row>
    <row r="1199" spans="1:4" x14ac:dyDescent="0.2">
      <c r="A1199" s="27"/>
      <c r="B1199" s="27"/>
      <c r="C1199" s="27"/>
      <c r="D1199" s="27" t="s">
        <v>258</v>
      </c>
    </row>
    <row r="1200" spans="1:4" x14ac:dyDescent="0.2">
      <c r="A1200" s="27" t="s">
        <v>2139</v>
      </c>
      <c r="B1200" s="27" t="s">
        <v>602</v>
      </c>
      <c r="C1200" s="27" t="s">
        <v>875</v>
      </c>
      <c r="D1200" s="27" t="s">
        <v>742</v>
      </c>
    </row>
    <row r="1201" spans="1:4" x14ac:dyDescent="0.2">
      <c r="A1201" s="27"/>
      <c r="B1201" s="27"/>
      <c r="C1201" s="27"/>
      <c r="D1201" s="27" t="s">
        <v>738</v>
      </c>
    </row>
    <row r="1202" spans="1:4" x14ac:dyDescent="0.2">
      <c r="A1202" s="27" t="s">
        <v>2140</v>
      </c>
      <c r="B1202" s="27" t="s">
        <v>900</v>
      </c>
      <c r="C1202" s="27" t="s">
        <v>875</v>
      </c>
      <c r="D1202" s="27" t="s">
        <v>742</v>
      </c>
    </row>
    <row r="1203" spans="1:4" x14ac:dyDescent="0.2">
      <c r="A1203" s="27"/>
      <c r="B1203" s="27"/>
      <c r="C1203" s="27"/>
      <c r="D1203" s="27" t="s">
        <v>738</v>
      </c>
    </row>
    <row r="1204" spans="1:4" x14ac:dyDescent="0.2">
      <c r="A1204" s="27"/>
      <c r="B1204" s="27"/>
      <c r="C1204" s="27"/>
      <c r="D1204" s="27" t="s">
        <v>258</v>
      </c>
    </row>
    <row r="1205" spans="1:4" x14ac:dyDescent="0.2">
      <c r="A1205" s="27" t="s">
        <v>2205</v>
      </c>
      <c r="B1205" s="27" t="s">
        <v>903</v>
      </c>
      <c r="C1205" s="27" t="s">
        <v>875</v>
      </c>
      <c r="D1205" s="27" t="s">
        <v>742</v>
      </c>
    </row>
    <row r="1206" spans="1:4" x14ac:dyDescent="0.2">
      <c r="A1206" s="27"/>
      <c r="B1206" s="27"/>
      <c r="C1206" s="27"/>
      <c r="D1206" s="27" t="s">
        <v>738</v>
      </c>
    </row>
    <row r="1207" spans="1:4" x14ac:dyDescent="0.2">
      <c r="A1207" s="27"/>
      <c r="B1207" s="27"/>
      <c r="C1207" s="27"/>
      <c r="D1207" s="27" t="s">
        <v>739</v>
      </c>
    </row>
    <row r="1208" spans="1:4" x14ac:dyDescent="0.2">
      <c r="A1208" s="27"/>
      <c r="B1208" s="27"/>
      <c r="C1208" s="27"/>
      <c r="D1208" s="27" t="s">
        <v>258</v>
      </c>
    </row>
    <row r="1209" spans="1:4" x14ac:dyDescent="0.2">
      <c r="A1209" s="27" t="s">
        <v>2226</v>
      </c>
      <c r="B1209" s="27" t="s">
        <v>904</v>
      </c>
      <c r="C1209" s="27" t="s">
        <v>875</v>
      </c>
      <c r="D1209" s="27" t="s">
        <v>742</v>
      </c>
    </row>
    <row r="1210" spans="1:4" x14ac:dyDescent="0.2">
      <c r="A1210" s="27"/>
      <c r="B1210" s="27"/>
      <c r="C1210" s="27"/>
      <c r="D1210" s="27" t="s">
        <v>738</v>
      </c>
    </row>
    <row r="1211" spans="1:4" x14ac:dyDescent="0.2">
      <c r="A1211" s="27"/>
      <c r="B1211" s="27"/>
      <c r="C1211" s="27"/>
      <c r="D1211" s="27" t="s">
        <v>739</v>
      </c>
    </row>
    <row r="1212" spans="1:4" x14ac:dyDescent="0.2">
      <c r="A1212" s="27"/>
      <c r="B1212" s="27"/>
      <c r="C1212" s="27"/>
      <c r="D1212" s="27" t="s">
        <v>258</v>
      </c>
    </row>
    <row r="1213" spans="1:4" x14ac:dyDescent="0.2">
      <c r="A1213" s="27" t="s">
        <v>2196</v>
      </c>
      <c r="B1213" s="27" t="s">
        <v>905</v>
      </c>
      <c r="C1213" s="27" t="s">
        <v>875</v>
      </c>
      <c r="D1213" s="27" t="s">
        <v>742</v>
      </c>
    </row>
    <row r="1214" spans="1:4" x14ac:dyDescent="0.2">
      <c r="A1214" s="27"/>
      <c r="B1214" s="27"/>
      <c r="C1214" s="27"/>
      <c r="D1214" s="27" t="s">
        <v>738</v>
      </c>
    </row>
    <row r="1215" spans="1:4" x14ac:dyDescent="0.2">
      <c r="A1215" s="27"/>
      <c r="B1215" s="27"/>
      <c r="C1215" s="27"/>
      <c r="D1215" s="27" t="s">
        <v>739</v>
      </c>
    </row>
    <row r="1216" spans="1:4" x14ac:dyDescent="0.2">
      <c r="A1216" s="27"/>
      <c r="B1216" s="27"/>
      <c r="C1216" s="27"/>
      <c r="D1216" s="27" t="s">
        <v>258</v>
      </c>
    </row>
    <row r="1217" spans="1:4" x14ac:dyDescent="0.2">
      <c r="A1217" s="27" t="s">
        <v>2208</v>
      </c>
      <c r="B1217" s="27" t="s">
        <v>906</v>
      </c>
      <c r="C1217" s="27" t="s">
        <v>875</v>
      </c>
      <c r="D1217" s="27" t="s">
        <v>742</v>
      </c>
    </row>
    <row r="1218" spans="1:4" x14ac:dyDescent="0.2">
      <c r="A1218" s="27"/>
      <c r="B1218" s="27"/>
      <c r="C1218" s="27"/>
      <c r="D1218" s="27" t="s">
        <v>738</v>
      </c>
    </row>
    <row r="1219" spans="1:4" x14ac:dyDescent="0.2">
      <c r="A1219" s="27"/>
      <c r="B1219" s="27"/>
      <c r="C1219" s="27"/>
      <c r="D1219" s="27" t="s">
        <v>739</v>
      </c>
    </row>
    <row r="1220" spans="1:4" x14ac:dyDescent="0.2">
      <c r="A1220" s="27"/>
      <c r="B1220" s="27"/>
      <c r="C1220" s="27"/>
      <c r="D1220" s="27" t="s">
        <v>258</v>
      </c>
    </row>
    <row r="1221" spans="1:4" x14ac:dyDescent="0.2">
      <c r="A1221" s="27" t="s">
        <v>2201</v>
      </c>
      <c r="B1221" s="27" t="s">
        <v>902</v>
      </c>
      <c r="C1221" s="27" t="s">
        <v>875</v>
      </c>
      <c r="D1221" s="27" t="s">
        <v>742</v>
      </c>
    </row>
    <row r="1222" spans="1:4" x14ac:dyDescent="0.2">
      <c r="A1222" s="27"/>
      <c r="B1222" s="27"/>
      <c r="C1222" s="27"/>
      <c r="D1222" s="27" t="s">
        <v>738</v>
      </c>
    </row>
    <row r="1223" spans="1:4" x14ac:dyDescent="0.2">
      <c r="A1223" s="27"/>
      <c r="B1223" s="27"/>
      <c r="C1223" s="27"/>
      <c r="D1223" s="27" t="s">
        <v>739</v>
      </c>
    </row>
    <row r="1224" spans="1:4" x14ac:dyDescent="0.2">
      <c r="A1224" s="27"/>
      <c r="B1224" s="27"/>
      <c r="C1224" s="27"/>
      <c r="D1224" s="27" t="s">
        <v>258</v>
      </c>
    </row>
    <row r="1225" spans="1:4" x14ac:dyDescent="0.2">
      <c r="A1225" s="27" t="s">
        <v>2211</v>
      </c>
      <c r="B1225" s="27" t="s">
        <v>247</v>
      </c>
      <c r="C1225" s="27" t="s">
        <v>875</v>
      </c>
      <c r="D1225" s="27" t="s">
        <v>742</v>
      </c>
    </row>
    <row r="1226" spans="1:4" x14ac:dyDescent="0.2">
      <c r="A1226" s="27"/>
      <c r="B1226" s="27"/>
      <c r="C1226" s="27"/>
      <c r="D1226" s="27" t="s">
        <v>738</v>
      </c>
    </row>
    <row r="1227" spans="1:4" x14ac:dyDescent="0.2">
      <c r="A1227" s="27"/>
      <c r="B1227" s="27"/>
      <c r="C1227" s="27"/>
      <c r="D1227" s="27" t="s">
        <v>258</v>
      </c>
    </row>
    <row r="1228" spans="1:4" x14ac:dyDescent="0.2">
      <c r="A1228" s="27" t="s">
        <v>1779</v>
      </c>
      <c r="B1228" s="27" t="s">
        <v>1570</v>
      </c>
      <c r="C1228" s="27" t="s">
        <v>875</v>
      </c>
      <c r="D1228" s="27" t="s">
        <v>258</v>
      </c>
    </row>
    <row r="1229" spans="1:4" x14ac:dyDescent="0.2">
      <c r="A1229" s="27" t="s">
        <v>1813</v>
      </c>
      <c r="B1229" s="27" t="s">
        <v>34</v>
      </c>
      <c r="C1229" s="27" t="s">
        <v>875</v>
      </c>
      <c r="D1229" s="27" t="s">
        <v>738</v>
      </c>
    </row>
    <row r="1230" spans="1:4" x14ac:dyDescent="0.2">
      <c r="A1230" s="27"/>
      <c r="B1230" s="27"/>
      <c r="C1230" s="27"/>
      <c r="D1230" s="27" t="s">
        <v>258</v>
      </c>
    </row>
    <row r="1231" spans="1:4" x14ac:dyDescent="0.2">
      <c r="A1231" s="27" t="s">
        <v>1764</v>
      </c>
      <c r="B1231" s="27" t="s">
        <v>1553</v>
      </c>
      <c r="C1231" s="27" t="s">
        <v>875</v>
      </c>
      <c r="D1231" s="27" t="s">
        <v>738</v>
      </c>
    </row>
    <row r="1232" spans="1:4" x14ac:dyDescent="0.2">
      <c r="A1232" s="27"/>
      <c r="B1232" s="27"/>
      <c r="C1232" s="27"/>
      <c r="D1232" s="27" t="s">
        <v>1092</v>
      </c>
    </row>
    <row r="1233" spans="1:4" x14ac:dyDescent="0.2">
      <c r="A1233" s="27"/>
      <c r="B1233" s="27"/>
      <c r="C1233" s="27"/>
      <c r="D1233" s="27" t="s">
        <v>258</v>
      </c>
    </row>
    <row r="1234" spans="1:4" x14ac:dyDescent="0.2">
      <c r="A1234" s="27" t="s">
        <v>1742</v>
      </c>
      <c r="B1234" s="27" t="s">
        <v>977</v>
      </c>
      <c r="C1234" s="27" t="s">
        <v>875</v>
      </c>
      <c r="D1234" s="27" t="s">
        <v>738</v>
      </c>
    </row>
    <row r="1235" spans="1:4" x14ac:dyDescent="0.2">
      <c r="A1235" s="27"/>
      <c r="B1235" s="27"/>
      <c r="C1235" s="27"/>
      <c r="D1235" s="27" t="s">
        <v>258</v>
      </c>
    </row>
    <row r="1236" spans="1:4" x14ac:dyDescent="0.2">
      <c r="A1236" s="27" t="s">
        <v>1752</v>
      </c>
      <c r="B1236" s="27" t="s">
        <v>18</v>
      </c>
      <c r="C1236" s="27" t="s">
        <v>875</v>
      </c>
      <c r="D1236" s="27" t="s">
        <v>738</v>
      </c>
    </row>
    <row r="1237" spans="1:4" x14ac:dyDescent="0.2">
      <c r="A1237" s="27"/>
      <c r="B1237" s="27"/>
      <c r="C1237" s="27"/>
      <c r="D1237" s="27" t="s">
        <v>258</v>
      </c>
    </row>
    <row r="1238" spans="1:4" x14ac:dyDescent="0.2">
      <c r="A1238" s="27" t="s">
        <v>1748</v>
      </c>
      <c r="B1238" s="27" t="s">
        <v>366</v>
      </c>
      <c r="C1238" s="27" t="s">
        <v>875</v>
      </c>
      <c r="D1238" s="27" t="s">
        <v>738</v>
      </c>
    </row>
    <row r="1239" spans="1:4" x14ac:dyDescent="0.2">
      <c r="A1239" s="27"/>
      <c r="B1239" s="27"/>
      <c r="C1239" s="27"/>
      <c r="D1239" s="27" t="s">
        <v>258</v>
      </c>
    </row>
    <row r="1240" spans="1:4" x14ac:dyDescent="0.2">
      <c r="A1240" s="27" t="s">
        <v>2946</v>
      </c>
      <c r="B1240" s="27" t="s">
        <v>2947</v>
      </c>
      <c r="C1240" s="27" t="s">
        <v>875</v>
      </c>
      <c r="D1240" s="27" t="s">
        <v>738</v>
      </c>
    </row>
    <row r="1241" spans="1:4" x14ac:dyDescent="0.2">
      <c r="A1241" s="27"/>
      <c r="B1241" s="27"/>
      <c r="C1241" s="27"/>
      <c r="D1241" s="27" t="s">
        <v>258</v>
      </c>
    </row>
    <row r="1242" spans="1:4" x14ac:dyDescent="0.2">
      <c r="A1242" s="27" t="s">
        <v>1749</v>
      </c>
      <c r="B1242" s="27" t="s">
        <v>368</v>
      </c>
      <c r="C1242" s="27" t="s">
        <v>875</v>
      </c>
      <c r="D1242" s="27" t="s">
        <v>738</v>
      </c>
    </row>
    <row r="1243" spans="1:4" x14ac:dyDescent="0.2">
      <c r="A1243" s="27"/>
      <c r="B1243" s="27"/>
      <c r="C1243" s="27"/>
      <c r="D1243" s="27" t="s">
        <v>258</v>
      </c>
    </row>
    <row r="1244" spans="1:4" x14ac:dyDescent="0.2">
      <c r="A1244" s="27" t="s">
        <v>1735</v>
      </c>
      <c r="B1244" s="27" t="s">
        <v>367</v>
      </c>
      <c r="C1244" s="27" t="s">
        <v>875</v>
      </c>
      <c r="D1244" s="27" t="s">
        <v>738</v>
      </c>
    </row>
    <row r="1245" spans="1:4" x14ac:dyDescent="0.2">
      <c r="A1245" s="27"/>
      <c r="B1245" s="27"/>
      <c r="C1245" s="27"/>
      <c r="D1245" s="27" t="s">
        <v>258</v>
      </c>
    </row>
    <row r="1246" spans="1:4" x14ac:dyDescent="0.2">
      <c r="A1246" s="27" t="s">
        <v>1855</v>
      </c>
      <c r="B1246" s="27" t="s">
        <v>1856</v>
      </c>
      <c r="C1246" s="27" t="s">
        <v>875</v>
      </c>
      <c r="D1246" s="27" t="s">
        <v>738</v>
      </c>
    </row>
    <row r="1247" spans="1:4" x14ac:dyDescent="0.2">
      <c r="A1247" s="27"/>
      <c r="B1247" s="27"/>
      <c r="C1247" s="27"/>
      <c r="D1247" s="27" t="s">
        <v>258</v>
      </c>
    </row>
    <row r="1248" spans="1:4" x14ac:dyDescent="0.2">
      <c r="A1248" s="27" t="s">
        <v>1805</v>
      </c>
      <c r="B1248" s="27" t="s">
        <v>1590</v>
      </c>
      <c r="C1248" s="27" t="s">
        <v>875</v>
      </c>
      <c r="D1248" s="27" t="s">
        <v>1092</v>
      </c>
    </row>
    <row r="1249" spans="1:4" x14ac:dyDescent="0.2">
      <c r="A1249" s="27"/>
      <c r="B1249" s="27"/>
      <c r="C1249" s="27"/>
      <c r="D1249" s="27" t="s">
        <v>258</v>
      </c>
    </row>
    <row r="1250" spans="1:4" x14ac:dyDescent="0.2">
      <c r="A1250" s="27" t="s">
        <v>1731</v>
      </c>
      <c r="B1250" s="27" t="s">
        <v>354</v>
      </c>
      <c r="C1250" s="27" t="s">
        <v>875</v>
      </c>
      <c r="D1250" s="27" t="s">
        <v>738</v>
      </c>
    </row>
    <row r="1251" spans="1:4" x14ac:dyDescent="0.2">
      <c r="A1251" s="27"/>
      <c r="B1251" s="27"/>
      <c r="C1251" s="27"/>
      <c r="D1251" s="27" t="s">
        <v>739</v>
      </c>
    </row>
    <row r="1252" spans="1:4" x14ac:dyDescent="0.2">
      <c r="A1252" s="27"/>
      <c r="B1252" s="27"/>
      <c r="C1252" s="27"/>
      <c r="D1252" s="27" t="s">
        <v>258</v>
      </c>
    </row>
    <row r="1253" spans="1:4" x14ac:dyDescent="0.2">
      <c r="A1253" s="27" t="s">
        <v>1736</v>
      </c>
      <c r="B1253" s="27" t="s">
        <v>32</v>
      </c>
      <c r="C1253" s="27" t="s">
        <v>875</v>
      </c>
      <c r="D1253" s="27" t="s">
        <v>738</v>
      </c>
    </row>
    <row r="1254" spans="1:4" x14ac:dyDescent="0.2">
      <c r="A1254" s="27"/>
      <c r="B1254" s="27"/>
      <c r="C1254" s="27"/>
      <c r="D1254" s="27" t="s">
        <v>258</v>
      </c>
    </row>
    <row r="1255" spans="1:4" x14ac:dyDescent="0.2">
      <c r="A1255" s="27" t="s">
        <v>1789</v>
      </c>
      <c r="B1255" s="27" t="s">
        <v>595</v>
      </c>
      <c r="C1255" s="27" t="s">
        <v>875</v>
      </c>
      <c r="D1255" s="27" t="s">
        <v>738</v>
      </c>
    </row>
    <row r="1256" spans="1:4" x14ac:dyDescent="0.2">
      <c r="A1256" s="27"/>
      <c r="B1256" s="27"/>
      <c r="C1256" s="27"/>
      <c r="D1256" s="27" t="s">
        <v>258</v>
      </c>
    </row>
    <row r="1257" spans="1:4" x14ac:dyDescent="0.2">
      <c r="A1257" s="27" t="s">
        <v>1836</v>
      </c>
      <c r="B1257" s="27" t="s">
        <v>19</v>
      </c>
      <c r="C1257" s="27" t="s">
        <v>875</v>
      </c>
      <c r="D1257" s="27" t="s">
        <v>738</v>
      </c>
    </row>
    <row r="1258" spans="1:4" x14ac:dyDescent="0.2">
      <c r="A1258" s="27"/>
      <c r="B1258" s="27"/>
      <c r="C1258" s="27"/>
      <c r="D1258" s="27" t="s">
        <v>739</v>
      </c>
    </row>
    <row r="1259" spans="1:4" x14ac:dyDescent="0.2">
      <c r="A1259" s="27"/>
      <c r="B1259" s="27"/>
      <c r="C1259" s="27"/>
      <c r="D1259" s="27" t="s">
        <v>258</v>
      </c>
    </row>
    <row r="1260" spans="1:4" x14ac:dyDescent="0.2">
      <c r="A1260" s="27" t="s">
        <v>1827</v>
      </c>
      <c r="B1260" s="27" t="s">
        <v>376</v>
      </c>
      <c r="C1260" s="27" t="s">
        <v>875</v>
      </c>
      <c r="D1260" s="27" t="s">
        <v>738</v>
      </c>
    </row>
    <row r="1261" spans="1:4" x14ac:dyDescent="0.2">
      <c r="A1261" s="27"/>
      <c r="B1261" s="27"/>
      <c r="C1261" s="27"/>
      <c r="D1261" s="27" t="s">
        <v>739</v>
      </c>
    </row>
    <row r="1262" spans="1:4" x14ac:dyDescent="0.2">
      <c r="A1262" s="27"/>
      <c r="B1262" s="27"/>
      <c r="C1262" s="27"/>
      <c r="D1262" s="27" t="s">
        <v>258</v>
      </c>
    </row>
    <row r="1263" spans="1:4" x14ac:dyDescent="0.2">
      <c r="A1263" s="27" t="s">
        <v>1793</v>
      </c>
      <c r="B1263" s="27" t="s">
        <v>11</v>
      </c>
      <c r="C1263" s="27" t="s">
        <v>875</v>
      </c>
      <c r="D1263" s="27" t="s">
        <v>738</v>
      </c>
    </row>
    <row r="1264" spans="1:4" x14ac:dyDescent="0.2">
      <c r="A1264" s="27"/>
      <c r="B1264" s="27"/>
      <c r="C1264" s="27"/>
      <c r="D1264" s="27" t="s">
        <v>739</v>
      </c>
    </row>
    <row r="1265" spans="1:4" x14ac:dyDescent="0.2">
      <c r="A1265" s="27"/>
      <c r="B1265" s="27"/>
      <c r="C1265" s="27"/>
      <c r="D1265" s="27" t="s">
        <v>258</v>
      </c>
    </row>
    <row r="1266" spans="1:4" x14ac:dyDescent="0.2">
      <c r="A1266" s="27" t="s">
        <v>1744</v>
      </c>
      <c r="B1266" s="27" t="s">
        <v>355</v>
      </c>
      <c r="C1266" s="27" t="s">
        <v>875</v>
      </c>
      <c r="D1266" s="27" t="s">
        <v>742</v>
      </c>
    </row>
    <row r="1267" spans="1:4" x14ac:dyDescent="0.2">
      <c r="A1267" s="27"/>
      <c r="B1267" s="27"/>
      <c r="C1267" s="27"/>
      <c r="D1267" s="27" t="s">
        <v>738</v>
      </c>
    </row>
    <row r="1268" spans="1:4" x14ac:dyDescent="0.2">
      <c r="A1268" s="27"/>
      <c r="B1268" s="27"/>
      <c r="C1268" s="27"/>
      <c r="D1268" s="27" t="s">
        <v>739</v>
      </c>
    </row>
    <row r="1269" spans="1:4" x14ac:dyDescent="0.2">
      <c r="A1269" s="27"/>
      <c r="B1269" s="27"/>
      <c r="C1269" s="27"/>
      <c r="D1269" s="27" t="s">
        <v>258</v>
      </c>
    </row>
    <row r="1270" spans="1:4" x14ac:dyDescent="0.2">
      <c r="A1270" s="27" t="s">
        <v>1804</v>
      </c>
      <c r="B1270" s="27" t="s">
        <v>356</v>
      </c>
      <c r="C1270" s="27" t="s">
        <v>875</v>
      </c>
      <c r="D1270" s="27" t="s">
        <v>742</v>
      </c>
    </row>
    <row r="1271" spans="1:4" x14ac:dyDescent="0.2">
      <c r="A1271" s="27"/>
      <c r="B1271" s="27"/>
      <c r="C1271" s="27"/>
      <c r="D1271" s="27" t="s">
        <v>738</v>
      </c>
    </row>
    <row r="1272" spans="1:4" x14ac:dyDescent="0.2">
      <c r="A1272" s="27"/>
      <c r="B1272" s="27"/>
      <c r="C1272" s="27"/>
      <c r="D1272" s="27" t="s">
        <v>739</v>
      </c>
    </row>
    <row r="1273" spans="1:4" x14ac:dyDescent="0.2">
      <c r="A1273" s="27"/>
      <c r="B1273" s="27"/>
      <c r="C1273" s="27"/>
      <c r="D1273" s="27" t="s">
        <v>258</v>
      </c>
    </row>
    <row r="1274" spans="1:4" x14ac:dyDescent="0.2">
      <c r="A1274" s="27" t="s">
        <v>2939</v>
      </c>
      <c r="B1274" s="27" t="s">
        <v>2940</v>
      </c>
      <c r="C1274" s="27" t="s">
        <v>875</v>
      </c>
      <c r="D1274" s="27" t="s">
        <v>258</v>
      </c>
    </row>
    <row r="1275" spans="1:4" x14ac:dyDescent="0.2">
      <c r="A1275" s="27" t="s">
        <v>1781</v>
      </c>
      <c r="B1275" s="27" t="s">
        <v>357</v>
      </c>
      <c r="C1275" s="27" t="s">
        <v>875</v>
      </c>
      <c r="D1275" s="27" t="s">
        <v>742</v>
      </c>
    </row>
    <row r="1276" spans="1:4" x14ac:dyDescent="0.2">
      <c r="A1276" s="27"/>
      <c r="B1276" s="27"/>
      <c r="C1276" s="27"/>
      <c r="D1276" s="27" t="s">
        <v>738</v>
      </c>
    </row>
    <row r="1277" spans="1:4" x14ac:dyDescent="0.2">
      <c r="A1277" s="27"/>
      <c r="B1277" s="27"/>
      <c r="C1277" s="27"/>
      <c r="D1277" s="27" t="s">
        <v>739</v>
      </c>
    </row>
    <row r="1278" spans="1:4" x14ac:dyDescent="0.2">
      <c r="A1278" s="27"/>
      <c r="B1278" s="27"/>
      <c r="C1278" s="27"/>
      <c r="D1278" s="27" t="s">
        <v>258</v>
      </c>
    </row>
    <row r="1279" spans="1:4" x14ac:dyDescent="0.2">
      <c r="A1279" s="27" t="s">
        <v>1837</v>
      </c>
      <c r="B1279" s="27" t="s">
        <v>12</v>
      </c>
      <c r="C1279" s="27" t="s">
        <v>875</v>
      </c>
      <c r="D1279" s="27" t="s">
        <v>738</v>
      </c>
    </row>
    <row r="1280" spans="1:4" x14ac:dyDescent="0.2">
      <c r="A1280" s="27"/>
      <c r="B1280" s="27"/>
      <c r="C1280" s="27"/>
      <c r="D1280" s="27" t="s">
        <v>739</v>
      </c>
    </row>
    <row r="1281" spans="1:4" x14ac:dyDescent="0.2">
      <c r="A1281" s="27"/>
      <c r="B1281" s="27"/>
      <c r="C1281" s="27"/>
      <c r="D1281" s="27" t="s">
        <v>258</v>
      </c>
    </row>
    <row r="1282" spans="1:4" x14ac:dyDescent="0.2">
      <c r="A1282" s="27" t="s">
        <v>1819</v>
      </c>
      <c r="B1282" s="27" t="s">
        <v>377</v>
      </c>
      <c r="C1282" s="27" t="s">
        <v>875</v>
      </c>
      <c r="D1282" s="27" t="s">
        <v>738</v>
      </c>
    </row>
    <row r="1283" spans="1:4" x14ac:dyDescent="0.2">
      <c r="A1283" s="27"/>
      <c r="B1283" s="27"/>
      <c r="C1283" s="27"/>
      <c r="D1283" s="27" t="s">
        <v>739</v>
      </c>
    </row>
    <row r="1284" spans="1:4" x14ac:dyDescent="0.2">
      <c r="A1284" s="27"/>
      <c r="B1284" s="27"/>
      <c r="C1284" s="27"/>
      <c r="D1284" s="27" t="s">
        <v>258</v>
      </c>
    </row>
    <row r="1285" spans="1:4" x14ac:dyDescent="0.2">
      <c r="A1285" s="27" t="s">
        <v>1845</v>
      </c>
      <c r="B1285" s="27" t="s">
        <v>13</v>
      </c>
      <c r="C1285" s="27" t="s">
        <v>875</v>
      </c>
      <c r="D1285" s="27" t="s">
        <v>738</v>
      </c>
    </row>
    <row r="1286" spans="1:4" x14ac:dyDescent="0.2">
      <c r="A1286" s="27"/>
      <c r="B1286" s="27"/>
      <c r="C1286" s="27"/>
      <c r="D1286" s="27" t="s">
        <v>739</v>
      </c>
    </row>
    <row r="1287" spans="1:4" x14ac:dyDescent="0.2">
      <c r="A1287" s="27"/>
      <c r="B1287" s="27"/>
      <c r="C1287" s="27"/>
      <c r="D1287" s="27" t="s">
        <v>258</v>
      </c>
    </row>
    <row r="1288" spans="1:4" x14ac:dyDescent="0.2">
      <c r="A1288" s="27" t="s">
        <v>1822</v>
      </c>
      <c r="B1288" s="27" t="s">
        <v>582</v>
      </c>
      <c r="C1288" s="27" t="s">
        <v>875</v>
      </c>
      <c r="D1288" s="27" t="s">
        <v>742</v>
      </c>
    </row>
    <row r="1289" spans="1:4" x14ac:dyDescent="0.2">
      <c r="A1289" s="27"/>
      <c r="B1289" s="27"/>
      <c r="C1289" s="27"/>
      <c r="D1289" s="27" t="s">
        <v>738</v>
      </c>
    </row>
    <row r="1290" spans="1:4" x14ac:dyDescent="0.2">
      <c r="A1290" s="27"/>
      <c r="B1290" s="27"/>
      <c r="C1290" s="27"/>
      <c r="D1290" s="27" t="s">
        <v>739</v>
      </c>
    </row>
    <row r="1291" spans="1:4" x14ac:dyDescent="0.2">
      <c r="A1291" s="27"/>
      <c r="B1291" s="27"/>
      <c r="C1291" s="27"/>
      <c r="D1291" s="27" t="s">
        <v>258</v>
      </c>
    </row>
    <row r="1292" spans="1:4" x14ac:dyDescent="0.2">
      <c r="A1292" s="27" t="s">
        <v>2141</v>
      </c>
      <c r="B1292" s="27" t="s">
        <v>350</v>
      </c>
      <c r="C1292" s="27" t="s">
        <v>875</v>
      </c>
      <c r="D1292" s="27" t="s">
        <v>742</v>
      </c>
    </row>
    <row r="1293" spans="1:4" x14ac:dyDescent="0.2">
      <c r="A1293" s="27"/>
      <c r="B1293" s="27"/>
      <c r="C1293" s="27"/>
      <c r="D1293" s="27" t="s">
        <v>738</v>
      </c>
    </row>
    <row r="1294" spans="1:4" x14ac:dyDescent="0.2">
      <c r="A1294" s="27"/>
      <c r="B1294" s="27"/>
      <c r="C1294" s="27"/>
      <c r="D1294" s="27" t="s">
        <v>739</v>
      </c>
    </row>
    <row r="1295" spans="1:4" x14ac:dyDescent="0.2">
      <c r="A1295" s="27"/>
      <c r="B1295" s="27"/>
      <c r="C1295" s="27"/>
      <c r="D1295" s="27" t="s">
        <v>258</v>
      </c>
    </row>
    <row r="1296" spans="1:4" x14ac:dyDescent="0.2">
      <c r="A1296" s="27" t="s">
        <v>2142</v>
      </c>
      <c r="B1296" s="27" t="s">
        <v>921</v>
      </c>
      <c r="C1296" s="27" t="s">
        <v>875</v>
      </c>
      <c r="D1296" s="27" t="s">
        <v>742</v>
      </c>
    </row>
    <row r="1297" spans="1:4" x14ac:dyDescent="0.2">
      <c r="A1297" s="27"/>
      <c r="B1297" s="27"/>
      <c r="C1297" s="27"/>
      <c r="D1297" s="27" t="s">
        <v>738</v>
      </c>
    </row>
    <row r="1298" spans="1:4" x14ac:dyDescent="0.2">
      <c r="A1298" s="27"/>
      <c r="B1298" s="27"/>
      <c r="C1298" s="27"/>
      <c r="D1298" s="27" t="s">
        <v>739</v>
      </c>
    </row>
    <row r="1299" spans="1:4" x14ac:dyDescent="0.2">
      <c r="A1299" s="27"/>
      <c r="B1299" s="27"/>
      <c r="C1299" s="27"/>
      <c r="D1299" s="27" t="s">
        <v>258</v>
      </c>
    </row>
    <row r="1300" spans="1:4" x14ac:dyDescent="0.2">
      <c r="A1300" s="27" t="s">
        <v>2143</v>
      </c>
      <c r="B1300" s="27" t="s">
        <v>922</v>
      </c>
      <c r="C1300" s="27" t="s">
        <v>875</v>
      </c>
      <c r="D1300" s="27" t="s">
        <v>742</v>
      </c>
    </row>
    <row r="1301" spans="1:4" x14ac:dyDescent="0.2">
      <c r="A1301" s="27"/>
      <c r="B1301" s="27"/>
      <c r="C1301" s="27"/>
      <c r="D1301" s="27" t="s">
        <v>738</v>
      </c>
    </row>
    <row r="1302" spans="1:4" x14ac:dyDescent="0.2">
      <c r="A1302" s="27"/>
      <c r="B1302" s="27"/>
      <c r="C1302" s="27"/>
      <c r="D1302" s="27" t="s">
        <v>739</v>
      </c>
    </row>
    <row r="1303" spans="1:4" x14ac:dyDescent="0.2">
      <c r="A1303" s="27"/>
      <c r="B1303" s="27"/>
      <c r="C1303" s="27"/>
      <c r="D1303" s="27" t="s">
        <v>258</v>
      </c>
    </row>
    <row r="1304" spans="1:4" x14ac:dyDescent="0.2">
      <c r="A1304" s="27" t="s">
        <v>2144</v>
      </c>
      <c r="B1304" s="27" t="s">
        <v>923</v>
      </c>
      <c r="C1304" s="27" t="s">
        <v>875</v>
      </c>
      <c r="D1304" s="27" t="s">
        <v>742</v>
      </c>
    </row>
    <row r="1305" spans="1:4" x14ac:dyDescent="0.2">
      <c r="A1305" s="27"/>
      <c r="B1305" s="27"/>
      <c r="C1305" s="27"/>
      <c r="D1305" s="27" t="s">
        <v>738</v>
      </c>
    </row>
    <row r="1306" spans="1:4" x14ac:dyDescent="0.2">
      <c r="A1306" s="27"/>
      <c r="B1306" s="27"/>
      <c r="C1306" s="27"/>
      <c r="D1306" s="27" t="s">
        <v>739</v>
      </c>
    </row>
    <row r="1307" spans="1:4" x14ac:dyDescent="0.2">
      <c r="A1307" s="27"/>
      <c r="B1307" s="27"/>
      <c r="C1307" s="27"/>
      <c r="D1307" s="27" t="s">
        <v>258</v>
      </c>
    </row>
    <row r="1308" spans="1:4" x14ac:dyDescent="0.2">
      <c r="A1308" s="27" t="s">
        <v>2145</v>
      </c>
      <c r="B1308" s="27" t="s">
        <v>924</v>
      </c>
      <c r="C1308" s="27" t="s">
        <v>875</v>
      </c>
      <c r="D1308" s="27" t="s">
        <v>742</v>
      </c>
    </row>
    <row r="1309" spans="1:4" x14ac:dyDescent="0.2">
      <c r="A1309" s="27"/>
      <c r="B1309" s="27"/>
      <c r="C1309" s="27"/>
      <c r="D1309" s="27" t="s">
        <v>738</v>
      </c>
    </row>
    <row r="1310" spans="1:4" x14ac:dyDescent="0.2">
      <c r="A1310" s="27"/>
      <c r="B1310" s="27"/>
      <c r="C1310" s="27"/>
      <c r="D1310" s="27" t="s">
        <v>739</v>
      </c>
    </row>
    <row r="1311" spans="1:4" x14ac:dyDescent="0.2">
      <c r="A1311" s="27"/>
      <c r="B1311" s="27"/>
      <c r="C1311" s="27"/>
      <c r="D1311" s="27" t="s">
        <v>258</v>
      </c>
    </row>
    <row r="1312" spans="1:4" x14ac:dyDescent="0.2">
      <c r="A1312" s="27" t="s">
        <v>1734</v>
      </c>
      <c r="B1312" s="27" t="s">
        <v>2854</v>
      </c>
      <c r="C1312" s="27" t="s">
        <v>875</v>
      </c>
      <c r="D1312" s="27" t="s">
        <v>738</v>
      </c>
    </row>
    <row r="1313" spans="1:4" x14ac:dyDescent="0.2">
      <c r="A1313" s="27"/>
      <c r="B1313" s="27"/>
      <c r="C1313" s="27"/>
      <c r="D1313" s="27" t="s">
        <v>258</v>
      </c>
    </row>
    <row r="1314" spans="1:4" x14ac:dyDescent="0.2">
      <c r="A1314" s="27" t="s">
        <v>1747</v>
      </c>
      <c r="B1314" s="27" t="s">
        <v>2855</v>
      </c>
      <c r="C1314" s="27" t="s">
        <v>875</v>
      </c>
      <c r="D1314" s="27" t="s">
        <v>738</v>
      </c>
    </row>
    <row r="1315" spans="1:4" x14ac:dyDescent="0.2">
      <c r="A1315" s="27"/>
      <c r="B1315" s="27"/>
      <c r="C1315" s="27"/>
      <c r="D1315" s="27" t="s">
        <v>739</v>
      </c>
    </row>
    <row r="1316" spans="1:4" x14ac:dyDescent="0.2">
      <c r="A1316" s="27"/>
      <c r="B1316" s="27"/>
      <c r="C1316" s="27"/>
      <c r="D1316" s="27" t="s">
        <v>258</v>
      </c>
    </row>
    <row r="1317" spans="1:4" x14ac:dyDescent="0.2">
      <c r="A1317" s="27" t="s">
        <v>2350</v>
      </c>
      <c r="B1317" s="27" t="s">
        <v>2351</v>
      </c>
      <c r="C1317" s="27" t="s">
        <v>875</v>
      </c>
      <c r="D1317" s="27" t="s">
        <v>738</v>
      </c>
    </row>
    <row r="1318" spans="1:4" x14ac:dyDescent="0.2">
      <c r="A1318" s="27"/>
      <c r="B1318" s="27"/>
      <c r="C1318" s="27"/>
      <c r="D1318" s="27" t="s">
        <v>256</v>
      </c>
    </row>
    <row r="1319" spans="1:4" x14ac:dyDescent="0.2">
      <c r="A1319" s="27"/>
      <c r="B1319" s="27"/>
      <c r="C1319" s="27"/>
      <c r="D1319" s="27" t="s">
        <v>258</v>
      </c>
    </row>
    <row r="1320" spans="1:4" x14ac:dyDescent="0.2">
      <c r="A1320" s="27" t="s">
        <v>2146</v>
      </c>
      <c r="B1320" s="27" t="s">
        <v>591</v>
      </c>
      <c r="C1320" s="27" t="s">
        <v>875</v>
      </c>
      <c r="D1320" s="27" t="s">
        <v>257</v>
      </c>
    </row>
    <row r="1321" spans="1:4" x14ac:dyDescent="0.2">
      <c r="A1321" s="27"/>
      <c r="B1321" s="27"/>
      <c r="C1321" s="27"/>
      <c r="D1321" s="27" t="s">
        <v>742</v>
      </c>
    </row>
    <row r="1322" spans="1:4" x14ac:dyDescent="0.2">
      <c r="A1322" s="27"/>
      <c r="B1322" s="27"/>
      <c r="C1322" s="27"/>
      <c r="D1322" s="27" t="s">
        <v>738</v>
      </c>
    </row>
    <row r="1323" spans="1:4" x14ac:dyDescent="0.2">
      <c r="A1323" s="27"/>
      <c r="B1323" s="27"/>
      <c r="C1323" s="27"/>
      <c r="D1323" s="27" t="s">
        <v>256</v>
      </c>
    </row>
    <row r="1324" spans="1:4" x14ac:dyDescent="0.2">
      <c r="A1324" s="27"/>
      <c r="B1324" s="27"/>
      <c r="C1324" s="27"/>
      <c r="D1324" s="27" t="s">
        <v>739</v>
      </c>
    </row>
    <row r="1325" spans="1:4" x14ac:dyDescent="0.2">
      <c r="A1325" s="27"/>
      <c r="B1325" s="27"/>
      <c r="C1325" s="27"/>
      <c r="D1325" s="27" t="s">
        <v>740</v>
      </c>
    </row>
    <row r="1326" spans="1:4" x14ac:dyDescent="0.2">
      <c r="A1326" s="27"/>
      <c r="B1326" s="27"/>
      <c r="C1326" s="27"/>
      <c r="D1326" s="27" t="s">
        <v>253</v>
      </c>
    </row>
    <row r="1327" spans="1:4" x14ac:dyDescent="0.2">
      <c r="A1327" s="27"/>
      <c r="B1327" s="27"/>
      <c r="C1327" s="27"/>
      <c r="D1327" s="27" t="s">
        <v>651</v>
      </c>
    </row>
    <row r="1328" spans="1:4" x14ac:dyDescent="0.2">
      <c r="A1328" s="27"/>
      <c r="B1328" s="27"/>
      <c r="C1328" s="27"/>
      <c r="D1328" s="27" t="s">
        <v>1577</v>
      </c>
    </row>
    <row r="1329" spans="1:4" x14ac:dyDescent="0.2">
      <c r="A1329" s="27" t="s">
        <v>2813</v>
      </c>
      <c r="B1329" s="27" t="s">
        <v>590</v>
      </c>
      <c r="C1329" s="27" t="s">
        <v>875</v>
      </c>
      <c r="D1329" s="27" t="s">
        <v>742</v>
      </c>
    </row>
    <row r="1330" spans="1:4" x14ac:dyDescent="0.2">
      <c r="A1330" s="27"/>
      <c r="B1330" s="27"/>
      <c r="C1330" s="27"/>
      <c r="D1330" s="27" t="s">
        <v>738</v>
      </c>
    </row>
    <row r="1331" spans="1:4" x14ac:dyDescent="0.2">
      <c r="A1331" s="27"/>
      <c r="B1331" s="27"/>
      <c r="C1331" s="27"/>
      <c r="D1331" s="27" t="s">
        <v>739</v>
      </c>
    </row>
    <row r="1332" spans="1:4" x14ac:dyDescent="0.2">
      <c r="A1332" s="27"/>
      <c r="B1332" s="27"/>
      <c r="C1332" s="27"/>
      <c r="D1332" s="27" t="s">
        <v>740</v>
      </c>
    </row>
    <row r="1333" spans="1:4" x14ac:dyDescent="0.2">
      <c r="A1333" s="27"/>
      <c r="B1333" s="27"/>
      <c r="C1333" s="27"/>
      <c r="D1333" s="27" t="s">
        <v>258</v>
      </c>
    </row>
    <row r="1334" spans="1:4" x14ac:dyDescent="0.2">
      <c r="A1334" s="27"/>
      <c r="B1334" s="27"/>
      <c r="C1334" s="27"/>
      <c r="D1334" s="27" t="s">
        <v>1577</v>
      </c>
    </row>
    <row r="1335" spans="1:4" x14ac:dyDescent="0.2">
      <c r="A1335" s="27" t="s">
        <v>2480</v>
      </c>
      <c r="B1335" s="27" t="s">
        <v>592</v>
      </c>
      <c r="C1335" s="27" t="s">
        <v>875</v>
      </c>
      <c r="D1335" s="27" t="s">
        <v>742</v>
      </c>
    </row>
    <row r="1336" spans="1:4" x14ac:dyDescent="0.2">
      <c r="A1336" s="27"/>
      <c r="B1336" s="27"/>
      <c r="C1336" s="27"/>
      <c r="D1336" s="27" t="s">
        <v>738</v>
      </c>
    </row>
    <row r="1337" spans="1:4" x14ac:dyDescent="0.2">
      <c r="A1337" s="27"/>
      <c r="B1337" s="27"/>
      <c r="C1337" s="27"/>
      <c r="D1337" s="27" t="s">
        <v>739</v>
      </c>
    </row>
    <row r="1338" spans="1:4" x14ac:dyDescent="0.2">
      <c r="A1338" s="27"/>
      <c r="B1338" s="27"/>
      <c r="C1338" s="27"/>
      <c r="D1338" s="27" t="s">
        <v>258</v>
      </c>
    </row>
    <row r="1339" spans="1:4" x14ac:dyDescent="0.2">
      <c r="A1339" s="27"/>
      <c r="B1339" s="27"/>
      <c r="C1339" s="27"/>
      <c r="D1339" s="27" t="s">
        <v>974</v>
      </c>
    </row>
    <row r="1340" spans="1:4" x14ac:dyDescent="0.2">
      <c r="A1340" s="27"/>
      <c r="B1340" s="27"/>
      <c r="C1340" s="27"/>
      <c r="D1340" s="27" t="s">
        <v>651</v>
      </c>
    </row>
    <row r="1341" spans="1:4" x14ac:dyDescent="0.2">
      <c r="A1341" s="27" t="s">
        <v>1771</v>
      </c>
      <c r="B1341" s="27" t="s">
        <v>594</v>
      </c>
      <c r="C1341" s="27" t="s">
        <v>875</v>
      </c>
      <c r="D1341" s="27" t="s">
        <v>738</v>
      </c>
    </row>
    <row r="1342" spans="1:4" x14ac:dyDescent="0.2">
      <c r="A1342" s="27"/>
      <c r="B1342" s="27"/>
      <c r="C1342" s="27"/>
      <c r="D1342" s="27" t="s">
        <v>258</v>
      </c>
    </row>
    <row r="1343" spans="1:4" x14ac:dyDescent="0.2">
      <c r="A1343" s="27"/>
      <c r="B1343" s="27"/>
      <c r="C1343" s="27"/>
      <c r="D1343" s="27" t="s">
        <v>974</v>
      </c>
    </row>
    <row r="1344" spans="1:4" x14ac:dyDescent="0.2">
      <c r="A1344" s="27" t="s">
        <v>2147</v>
      </c>
      <c r="B1344" s="27" t="s">
        <v>596</v>
      </c>
      <c r="C1344" s="27" t="s">
        <v>875</v>
      </c>
      <c r="D1344" s="27" t="s">
        <v>742</v>
      </c>
    </row>
    <row r="1345" spans="1:4" x14ac:dyDescent="0.2">
      <c r="A1345" s="27"/>
      <c r="B1345" s="27"/>
      <c r="C1345" s="27"/>
      <c r="D1345" s="27" t="s">
        <v>738</v>
      </c>
    </row>
    <row r="1346" spans="1:4" x14ac:dyDescent="0.2">
      <c r="A1346" s="27"/>
      <c r="B1346" s="27"/>
      <c r="C1346" s="27"/>
      <c r="D1346" s="27" t="s">
        <v>258</v>
      </c>
    </row>
    <row r="1347" spans="1:4" x14ac:dyDescent="0.2">
      <c r="A1347" s="27"/>
      <c r="B1347" s="27"/>
      <c r="C1347" s="27"/>
      <c r="D1347" s="27" t="s">
        <v>651</v>
      </c>
    </row>
    <row r="1348" spans="1:4" x14ac:dyDescent="0.2">
      <c r="A1348" s="27" t="s">
        <v>1817</v>
      </c>
      <c r="B1348" s="27" t="s">
        <v>597</v>
      </c>
      <c r="C1348" s="27" t="s">
        <v>875</v>
      </c>
      <c r="D1348" s="27" t="s">
        <v>738</v>
      </c>
    </row>
    <row r="1349" spans="1:4" x14ac:dyDescent="0.2">
      <c r="A1349" s="27"/>
      <c r="B1349" s="27"/>
      <c r="C1349" s="27"/>
      <c r="D1349" s="27" t="s">
        <v>258</v>
      </c>
    </row>
    <row r="1350" spans="1:4" x14ac:dyDescent="0.2">
      <c r="A1350" s="27"/>
      <c r="B1350" s="27"/>
      <c r="C1350" s="27"/>
      <c r="D1350" s="27" t="s">
        <v>974</v>
      </c>
    </row>
    <row r="1351" spans="1:4" x14ac:dyDescent="0.2">
      <c r="A1351" s="27" t="s">
        <v>2481</v>
      </c>
      <c r="B1351" s="27" t="s">
        <v>599</v>
      </c>
      <c r="C1351" s="27" t="s">
        <v>875</v>
      </c>
      <c r="D1351" s="27" t="s">
        <v>742</v>
      </c>
    </row>
    <row r="1352" spans="1:4" x14ac:dyDescent="0.2">
      <c r="A1352" s="27"/>
      <c r="B1352" s="27"/>
      <c r="C1352" s="27"/>
      <c r="D1352" s="27" t="s">
        <v>738</v>
      </c>
    </row>
    <row r="1353" spans="1:4" x14ac:dyDescent="0.2">
      <c r="A1353" s="27"/>
      <c r="B1353" s="27"/>
      <c r="C1353" s="27"/>
      <c r="D1353" s="27" t="s">
        <v>651</v>
      </c>
    </row>
    <row r="1354" spans="1:4" x14ac:dyDescent="0.2">
      <c r="A1354" s="27" t="s">
        <v>2148</v>
      </c>
      <c r="B1354" s="27" t="s">
        <v>589</v>
      </c>
      <c r="C1354" s="27" t="s">
        <v>875</v>
      </c>
      <c r="D1354" s="27" t="s">
        <v>742</v>
      </c>
    </row>
    <row r="1355" spans="1:4" x14ac:dyDescent="0.2">
      <c r="A1355" s="27"/>
      <c r="B1355" s="27"/>
      <c r="C1355" s="27"/>
      <c r="D1355" s="27" t="s">
        <v>738</v>
      </c>
    </row>
    <row r="1356" spans="1:4" x14ac:dyDescent="0.2">
      <c r="A1356" s="27"/>
      <c r="B1356" s="27"/>
      <c r="C1356" s="27"/>
      <c r="D1356" s="27" t="s">
        <v>739</v>
      </c>
    </row>
    <row r="1357" spans="1:4" x14ac:dyDescent="0.2">
      <c r="A1357" s="27"/>
      <c r="B1357" s="27"/>
      <c r="C1357" s="27"/>
      <c r="D1357" s="27" t="s">
        <v>258</v>
      </c>
    </row>
    <row r="1358" spans="1:4" x14ac:dyDescent="0.2">
      <c r="A1358" s="27"/>
      <c r="B1358" s="27"/>
      <c r="C1358" s="27"/>
      <c r="D1358" s="27" t="s">
        <v>651</v>
      </c>
    </row>
    <row r="1359" spans="1:4" x14ac:dyDescent="0.2">
      <c r="A1359" s="27" t="s">
        <v>1784</v>
      </c>
      <c r="B1359" s="27" t="s">
        <v>593</v>
      </c>
      <c r="C1359" s="27" t="s">
        <v>875</v>
      </c>
      <c r="D1359" s="27" t="s">
        <v>738</v>
      </c>
    </row>
    <row r="1360" spans="1:4" x14ac:dyDescent="0.2">
      <c r="A1360" s="27"/>
      <c r="B1360" s="27"/>
      <c r="C1360" s="27"/>
      <c r="D1360" s="27" t="s">
        <v>258</v>
      </c>
    </row>
    <row r="1361" spans="1:4" x14ac:dyDescent="0.2">
      <c r="A1361" s="27"/>
      <c r="B1361" s="27"/>
      <c r="C1361" s="27"/>
      <c r="D1361" s="27" t="s">
        <v>974</v>
      </c>
    </row>
    <row r="1362" spans="1:4" x14ac:dyDescent="0.2">
      <c r="A1362" s="27" t="s">
        <v>1808</v>
      </c>
      <c r="B1362" s="27" t="s">
        <v>600</v>
      </c>
      <c r="C1362" s="27" t="s">
        <v>875</v>
      </c>
      <c r="D1362" s="27" t="s">
        <v>738</v>
      </c>
    </row>
    <row r="1363" spans="1:4" x14ac:dyDescent="0.2">
      <c r="A1363" s="27"/>
      <c r="B1363" s="27"/>
      <c r="C1363" s="27"/>
      <c r="D1363" s="27" t="s">
        <v>258</v>
      </c>
    </row>
    <row r="1364" spans="1:4" x14ac:dyDescent="0.2">
      <c r="A1364" s="27" t="s">
        <v>1995</v>
      </c>
      <c r="B1364" s="27" t="s">
        <v>1996</v>
      </c>
      <c r="C1364" s="27" t="s">
        <v>875</v>
      </c>
      <c r="D1364" s="27" t="s">
        <v>738</v>
      </c>
    </row>
    <row r="1365" spans="1:4" x14ac:dyDescent="0.2">
      <c r="A1365" s="27"/>
      <c r="B1365" s="27"/>
      <c r="C1365" s="27"/>
      <c r="D1365" s="27" t="s">
        <v>258</v>
      </c>
    </row>
    <row r="1366" spans="1:4" x14ac:dyDescent="0.2">
      <c r="A1366" s="27" t="s">
        <v>1743</v>
      </c>
      <c r="B1366" s="27" t="s">
        <v>915</v>
      </c>
      <c r="C1366" s="27" t="s">
        <v>875</v>
      </c>
      <c r="D1366" s="27" t="s">
        <v>738</v>
      </c>
    </row>
    <row r="1367" spans="1:4" x14ac:dyDescent="0.2">
      <c r="A1367" s="27"/>
      <c r="B1367" s="27"/>
      <c r="C1367" s="27"/>
      <c r="D1367" s="27" t="s">
        <v>258</v>
      </c>
    </row>
    <row r="1368" spans="1:4" x14ac:dyDescent="0.2">
      <c r="A1368" s="27" t="s">
        <v>1842</v>
      </c>
      <c r="B1368" s="27" t="s">
        <v>1562</v>
      </c>
      <c r="C1368" s="27" t="s">
        <v>875</v>
      </c>
      <c r="D1368" s="27" t="s">
        <v>742</v>
      </c>
    </row>
    <row r="1369" spans="1:4" x14ac:dyDescent="0.2">
      <c r="A1369" s="27"/>
      <c r="B1369" s="27"/>
      <c r="C1369" s="27"/>
      <c r="D1369" s="27" t="s">
        <v>738</v>
      </c>
    </row>
    <row r="1370" spans="1:4" x14ac:dyDescent="0.2">
      <c r="A1370" s="27"/>
      <c r="B1370" s="27"/>
      <c r="C1370" s="27"/>
      <c r="D1370" s="27" t="s">
        <v>258</v>
      </c>
    </row>
    <row r="1371" spans="1:4" x14ac:dyDescent="0.2">
      <c r="A1371" s="27" t="s">
        <v>1777</v>
      </c>
      <c r="B1371" s="27" t="s">
        <v>1563</v>
      </c>
      <c r="C1371" s="27" t="s">
        <v>875</v>
      </c>
      <c r="D1371" s="27" t="s">
        <v>742</v>
      </c>
    </row>
    <row r="1372" spans="1:4" x14ac:dyDescent="0.2">
      <c r="A1372" s="27"/>
      <c r="B1372" s="27"/>
      <c r="C1372" s="27"/>
      <c r="D1372" s="27" t="s">
        <v>738</v>
      </c>
    </row>
    <row r="1373" spans="1:4" x14ac:dyDescent="0.2">
      <c r="A1373" s="27"/>
      <c r="B1373" s="27"/>
      <c r="C1373" s="27"/>
      <c r="D1373" s="27" t="s">
        <v>258</v>
      </c>
    </row>
    <row r="1374" spans="1:4" x14ac:dyDescent="0.2">
      <c r="A1374" s="27" t="s">
        <v>3283</v>
      </c>
      <c r="B1374" s="27" t="s">
        <v>173</v>
      </c>
      <c r="C1374" s="27" t="s">
        <v>875</v>
      </c>
      <c r="D1374" s="27" t="s">
        <v>738</v>
      </c>
    </row>
    <row r="1375" spans="1:4" x14ac:dyDescent="0.2">
      <c r="A1375" s="27"/>
      <c r="B1375" s="27"/>
      <c r="C1375" s="27"/>
      <c r="D1375" s="27" t="s">
        <v>258</v>
      </c>
    </row>
    <row r="1376" spans="1:4" x14ac:dyDescent="0.2">
      <c r="A1376" s="27" t="s">
        <v>1785</v>
      </c>
      <c r="B1376" s="27" t="s">
        <v>174</v>
      </c>
      <c r="C1376" s="27" t="s">
        <v>875</v>
      </c>
      <c r="D1376" s="27" t="s">
        <v>738</v>
      </c>
    </row>
    <row r="1377" spans="1:4" x14ac:dyDescent="0.2">
      <c r="A1377" s="27"/>
      <c r="B1377" s="27"/>
      <c r="C1377" s="27"/>
      <c r="D1377" s="27" t="s">
        <v>740</v>
      </c>
    </row>
    <row r="1378" spans="1:4" x14ac:dyDescent="0.2">
      <c r="A1378" s="27"/>
      <c r="B1378" s="27"/>
      <c r="C1378" s="27"/>
      <c r="D1378" s="27" t="s">
        <v>258</v>
      </c>
    </row>
    <row r="1379" spans="1:4" x14ac:dyDescent="0.2">
      <c r="A1379" s="27" t="s">
        <v>1810</v>
      </c>
      <c r="B1379" s="27" t="s">
        <v>919</v>
      </c>
      <c r="C1379" s="27" t="s">
        <v>875</v>
      </c>
      <c r="D1379" s="27" t="s">
        <v>738</v>
      </c>
    </row>
    <row r="1380" spans="1:4" x14ac:dyDescent="0.2">
      <c r="A1380" s="27"/>
      <c r="B1380" s="27"/>
      <c r="C1380" s="27"/>
      <c r="D1380" s="27" t="s">
        <v>258</v>
      </c>
    </row>
    <row r="1381" spans="1:4" x14ac:dyDescent="0.2">
      <c r="A1381" s="27" t="s">
        <v>1831</v>
      </c>
      <c r="B1381" s="27" t="s">
        <v>920</v>
      </c>
      <c r="C1381" s="27" t="s">
        <v>875</v>
      </c>
      <c r="D1381" s="27" t="s">
        <v>738</v>
      </c>
    </row>
    <row r="1382" spans="1:4" x14ac:dyDescent="0.2">
      <c r="A1382" s="27"/>
      <c r="B1382" s="27"/>
      <c r="C1382" s="27"/>
      <c r="D1382" s="27" t="s">
        <v>258</v>
      </c>
    </row>
    <row r="1383" spans="1:4" x14ac:dyDescent="0.2">
      <c r="A1383" s="27" t="s">
        <v>1786</v>
      </c>
      <c r="B1383" s="27" t="s">
        <v>1564</v>
      </c>
      <c r="C1383" s="27" t="s">
        <v>875</v>
      </c>
      <c r="D1383" s="27" t="s">
        <v>742</v>
      </c>
    </row>
    <row r="1384" spans="1:4" x14ac:dyDescent="0.2">
      <c r="A1384" s="27"/>
      <c r="B1384" s="27"/>
      <c r="C1384" s="27"/>
      <c r="D1384" s="27" t="s">
        <v>738</v>
      </c>
    </row>
    <row r="1385" spans="1:4" x14ac:dyDescent="0.2">
      <c r="A1385" s="27"/>
      <c r="B1385" s="27"/>
      <c r="C1385" s="27"/>
      <c r="D1385" s="27" t="s">
        <v>258</v>
      </c>
    </row>
    <row r="1386" spans="1:4" x14ac:dyDescent="0.2">
      <c r="A1386" s="27" t="s">
        <v>1834</v>
      </c>
      <c r="B1386" s="27" t="s">
        <v>1589</v>
      </c>
      <c r="C1386" s="27" t="s">
        <v>875</v>
      </c>
      <c r="D1386" s="27" t="s">
        <v>738</v>
      </c>
    </row>
    <row r="1387" spans="1:4" x14ac:dyDescent="0.2">
      <c r="A1387" s="27"/>
      <c r="B1387" s="27"/>
      <c r="C1387" s="27"/>
      <c r="D1387" s="27" t="s">
        <v>258</v>
      </c>
    </row>
    <row r="1388" spans="1:4" x14ac:dyDescent="0.2">
      <c r="A1388" s="27" t="s">
        <v>1795</v>
      </c>
      <c r="B1388" s="27" t="s">
        <v>501</v>
      </c>
      <c r="C1388" s="27" t="s">
        <v>875</v>
      </c>
      <c r="D1388" s="27" t="s">
        <v>738</v>
      </c>
    </row>
    <row r="1389" spans="1:4" x14ac:dyDescent="0.2">
      <c r="A1389" s="27"/>
      <c r="B1389" s="27"/>
      <c r="C1389" s="27"/>
      <c r="D1389" s="27" t="s">
        <v>258</v>
      </c>
    </row>
    <row r="1390" spans="1:4" x14ac:dyDescent="0.2">
      <c r="A1390" s="27" t="s">
        <v>1859</v>
      </c>
      <c r="B1390" s="27" t="s">
        <v>1860</v>
      </c>
      <c r="C1390" s="27" t="s">
        <v>875</v>
      </c>
      <c r="D1390" s="27" t="s">
        <v>258</v>
      </c>
    </row>
    <row r="1391" spans="1:4" x14ac:dyDescent="0.2">
      <c r="A1391" s="27" t="s">
        <v>1821</v>
      </c>
      <c r="B1391" s="27" t="s">
        <v>1588</v>
      </c>
      <c r="C1391" s="27" t="s">
        <v>875</v>
      </c>
      <c r="D1391" s="27" t="s">
        <v>738</v>
      </c>
    </row>
    <row r="1392" spans="1:4" x14ac:dyDescent="0.2">
      <c r="A1392" s="27"/>
      <c r="B1392" s="27"/>
      <c r="C1392" s="27"/>
      <c r="D1392" s="27" t="s">
        <v>1092</v>
      </c>
    </row>
    <row r="1393" spans="1:4" x14ac:dyDescent="0.2">
      <c r="A1393" s="27"/>
      <c r="B1393" s="27"/>
      <c r="C1393" s="27"/>
      <c r="D1393" s="27" t="s">
        <v>258</v>
      </c>
    </row>
    <row r="1394" spans="1:4" x14ac:dyDescent="0.2">
      <c r="A1394" s="27" t="s">
        <v>1770</v>
      </c>
      <c r="B1394" s="27" t="s">
        <v>20</v>
      </c>
      <c r="C1394" s="27" t="s">
        <v>875</v>
      </c>
      <c r="D1394" s="27" t="s">
        <v>738</v>
      </c>
    </row>
    <row r="1395" spans="1:4" x14ac:dyDescent="0.2">
      <c r="A1395" s="27"/>
      <c r="B1395" s="27"/>
      <c r="C1395" s="27"/>
      <c r="D1395" s="27" t="s">
        <v>258</v>
      </c>
    </row>
    <row r="1396" spans="1:4" x14ac:dyDescent="0.2">
      <c r="A1396" s="27" t="s">
        <v>1797</v>
      </c>
      <c r="B1396" s="27" t="s">
        <v>1707</v>
      </c>
      <c r="C1396" s="27" t="s">
        <v>875</v>
      </c>
      <c r="D1396" s="27" t="s">
        <v>1092</v>
      </c>
    </row>
    <row r="1397" spans="1:4" x14ac:dyDescent="0.2">
      <c r="A1397" s="27"/>
      <c r="B1397" s="27"/>
      <c r="C1397" s="27"/>
      <c r="D1397" s="27" t="s">
        <v>258</v>
      </c>
    </row>
    <row r="1398" spans="1:4" x14ac:dyDescent="0.2">
      <c r="A1398" s="27" t="s">
        <v>1773</v>
      </c>
      <c r="B1398" s="27" t="s">
        <v>35</v>
      </c>
      <c r="C1398" s="27" t="s">
        <v>875</v>
      </c>
      <c r="D1398" s="27" t="s">
        <v>258</v>
      </c>
    </row>
    <row r="1399" spans="1:4" x14ac:dyDescent="0.2">
      <c r="A1399" s="27" t="s">
        <v>1807</v>
      </c>
      <c r="B1399" s="27" t="s">
        <v>917</v>
      </c>
      <c r="C1399" s="27" t="s">
        <v>875</v>
      </c>
      <c r="D1399" s="27" t="s">
        <v>738</v>
      </c>
    </row>
    <row r="1400" spans="1:4" x14ac:dyDescent="0.2">
      <c r="A1400" s="27"/>
      <c r="B1400" s="27"/>
      <c r="C1400" s="27"/>
      <c r="D1400" s="27" t="s">
        <v>258</v>
      </c>
    </row>
    <row r="1401" spans="1:4" x14ac:dyDescent="0.2">
      <c r="A1401" s="27" t="s">
        <v>1811</v>
      </c>
      <c r="B1401" s="27" t="s">
        <v>502</v>
      </c>
      <c r="C1401" s="27" t="s">
        <v>875</v>
      </c>
      <c r="D1401" s="27" t="s">
        <v>738</v>
      </c>
    </row>
    <row r="1402" spans="1:4" x14ac:dyDescent="0.2">
      <c r="A1402" s="27"/>
      <c r="B1402" s="27"/>
      <c r="C1402" s="27"/>
      <c r="D1402" s="27" t="s">
        <v>258</v>
      </c>
    </row>
    <row r="1403" spans="1:4" x14ac:dyDescent="0.2">
      <c r="A1403" s="27" t="s">
        <v>1798</v>
      </c>
      <c r="B1403" s="27" t="s">
        <v>506</v>
      </c>
      <c r="C1403" s="27" t="s">
        <v>875</v>
      </c>
      <c r="D1403" s="27" t="s">
        <v>738</v>
      </c>
    </row>
    <row r="1404" spans="1:4" x14ac:dyDescent="0.2">
      <c r="A1404" s="27"/>
      <c r="B1404" s="27"/>
      <c r="C1404" s="27"/>
      <c r="D1404" s="27" t="s">
        <v>258</v>
      </c>
    </row>
    <row r="1405" spans="1:4" x14ac:dyDescent="0.2">
      <c r="A1405" s="27" t="s">
        <v>1783</v>
      </c>
      <c r="B1405" s="27" t="s">
        <v>1512</v>
      </c>
      <c r="C1405" s="27" t="s">
        <v>875</v>
      </c>
      <c r="D1405" s="27" t="s">
        <v>738</v>
      </c>
    </row>
    <row r="1406" spans="1:4" x14ac:dyDescent="0.2">
      <c r="A1406" s="27"/>
      <c r="B1406" s="27"/>
      <c r="C1406" s="27"/>
      <c r="D1406" s="27" t="s">
        <v>258</v>
      </c>
    </row>
    <row r="1407" spans="1:4" x14ac:dyDescent="0.2">
      <c r="A1407" s="27" t="s">
        <v>1753</v>
      </c>
      <c r="B1407" s="27" t="s">
        <v>1565</v>
      </c>
      <c r="C1407" s="27" t="s">
        <v>875</v>
      </c>
      <c r="D1407" s="27" t="s">
        <v>742</v>
      </c>
    </row>
    <row r="1408" spans="1:4" x14ac:dyDescent="0.2">
      <c r="A1408" s="27"/>
      <c r="B1408" s="27"/>
      <c r="C1408" s="27"/>
      <c r="D1408" s="27" t="s">
        <v>738</v>
      </c>
    </row>
    <row r="1409" spans="1:4" x14ac:dyDescent="0.2">
      <c r="A1409" s="27"/>
      <c r="B1409" s="27"/>
      <c r="C1409" s="27"/>
      <c r="D1409" s="27" t="s">
        <v>258</v>
      </c>
    </row>
    <row r="1410" spans="1:4" x14ac:dyDescent="0.2">
      <c r="A1410" s="27" t="s">
        <v>1857</v>
      </c>
      <c r="B1410" s="27" t="s">
        <v>1858</v>
      </c>
      <c r="C1410" s="27" t="s">
        <v>875</v>
      </c>
      <c r="D1410" s="27" t="s">
        <v>258</v>
      </c>
    </row>
    <row r="1411" spans="1:4" x14ac:dyDescent="0.2">
      <c r="A1411" s="27" t="s">
        <v>1739</v>
      </c>
      <c r="B1411" s="27" t="s">
        <v>31</v>
      </c>
      <c r="C1411" s="27" t="s">
        <v>875</v>
      </c>
      <c r="D1411" s="27" t="s">
        <v>738</v>
      </c>
    </row>
    <row r="1412" spans="1:4" x14ac:dyDescent="0.2">
      <c r="A1412" s="27"/>
      <c r="B1412" s="27"/>
      <c r="C1412" s="27"/>
      <c r="D1412" s="27" t="s">
        <v>258</v>
      </c>
    </row>
    <row r="1413" spans="1:4" x14ac:dyDescent="0.2">
      <c r="A1413" s="27" t="s">
        <v>3259</v>
      </c>
      <c r="B1413" s="27" t="s">
        <v>3260</v>
      </c>
      <c r="C1413" s="27" t="s">
        <v>875</v>
      </c>
      <c r="D1413" s="27" t="s">
        <v>258</v>
      </c>
    </row>
    <row r="1414" spans="1:4" x14ac:dyDescent="0.2">
      <c r="A1414" s="27" t="s">
        <v>1799</v>
      </c>
      <c r="B1414" s="27" t="s">
        <v>507</v>
      </c>
      <c r="C1414" s="27" t="s">
        <v>875</v>
      </c>
      <c r="D1414" s="27" t="s">
        <v>738</v>
      </c>
    </row>
    <row r="1415" spans="1:4" x14ac:dyDescent="0.2">
      <c r="A1415" s="27"/>
      <c r="B1415" s="27"/>
      <c r="C1415" s="27"/>
      <c r="D1415" s="27" t="s">
        <v>258</v>
      </c>
    </row>
    <row r="1416" spans="1:4" x14ac:dyDescent="0.2">
      <c r="A1416" s="27" t="s">
        <v>2190</v>
      </c>
      <c r="B1416" s="27" t="s">
        <v>925</v>
      </c>
      <c r="C1416" s="27" t="s">
        <v>875</v>
      </c>
      <c r="D1416" s="27" t="s">
        <v>742</v>
      </c>
    </row>
    <row r="1417" spans="1:4" x14ac:dyDescent="0.2">
      <c r="A1417" s="27"/>
      <c r="B1417" s="27"/>
      <c r="C1417" s="27"/>
      <c r="D1417" s="27" t="s">
        <v>738</v>
      </c>
    </row>
    <row r="1418" spans="1:4" x14ac:dyDescent="0.2">
      <c r="A1418" s="27"/>
      <c r="B1418" s="27"/>
      <c r="C1418" s="27"/>
      <c r="D1418" s="27" t="s">
        <v>258</v>
      </c>
    </row>
    <row r="1419" spans="1:4" x14ac:dyDescent="0.2">
      <c r="A1419" s="27"/>
      <c r="B1419" s="27"/>
      <c r="C1419" s="27"/>
      <c r="D1419" s="27" t="s">
        <v>974</v>
      </c>
    </row>
    <row r="1420" spans="1:4" x14ac:dyDescent="0.2">
      <c r="A1420" s="27"/>
      <c r="B1420" s="27"/>
      <c r="C1420" s="27"/>
      <c r="D1420" s="27" t="s">
        <v>651</v>
      </c>
    </row>
    <row r="1421" spans="1:4" x14ac:dyDescent="0.2">
      <c r="A1421" s="27"/>
      <c r="B1421" s="27"/>
      <c r="C1421" s="27"/>
      <c r="D1421" s="27" t="s">
        <v>1577</v>
      </c>
    </row>
    <row r="1422" spans="1:4" x14ac:dyDescent="0.2">
      <c r="A1422" s="27" t="s">
        <v>2835</v>
      </c>
      <c r="B1422" s="27" t="s">
        <v>33</v>
      </c>
      <c r="C1422" s="27" t="s">
        <v>875</v>
      </c>
      <c r="D1422" s="27" t="s">
        <v>738</v>
      </c>
    </row>
    <row r="1423" spans="1:4" x14ac:dyDescent="0.2">
      <c r="A1423" s="27"/>
      <c r="B1423" s="27"/>
      <c r="C1423" s="27"/>
      <c r="D1423" s="27" t="s">
        <v>258</v>
      </c>
    </row>
    <row r="1424" spans="1:4" x14ac:dyDescent="0.2">
      <c r="A1424" s="27" t="s">
        <v>1737</v>
      </c>
      <c r="B1424" s="27" t="s">
        <v>929</v>
      </c>
      <c r="C1424" s="27" t="s">
        <v>875</v>
      </c>
      <c r="D1424" s="27" t="s">
        <v>742</v>
      </c>
    </row>
    <row r="1425" spans="1:4" x14ac:dyDescent="0.2">
      <c r="A1425" s="27"/>
      <c r="B1425" s="27"/>
      <c r="C1425" s="27"/>
      <c r="D1425" s="27" t="s">
        <v>738</v>
      </c>
    </row>
    <row r="1426" spans="1:4" x14ac:dyDescent="0.2">
      <c r="A1426" s="27"/>
      <c r="B1426" s="27"/>
      <c r="C1426" s="27"/>
      <c r="D1426" s="27" t="s">
        <v>258</v>
      </c>
    </row>
    <row r="1427" spans="1:4" x14ac:dyDescent="0.2">
      <c r="A1427" s="27" t="s">
        <v>1765</v>
      </c>
      <c r="B1427" s="27" t="s">
        <v>1510</v>
      </c>
      <c r="C1427" s="27" t="s">
        <v>875</v>
      </c>
      <c r="D1427" s="27" t="s">
        <v>738</v>
      </c>
    </row>
    <row r="1428" spans="1:4" x14ac:dyDescent="0.2">
      <c r="A1428" s="27"/>
      <c r="B1428" s="27"/>
      <c r="C1428" s="27"/>
      <c r="D1428" s="27" t="s">
        <v>1092</v>
      </c>
    </row>
    <row r="1429" spans="1:4" x14ac:dyDescent="0.2">
      <c r="A1429" s="27"/>
      <c r="B1429" s="27"/>
      <c r="C1429" s="27"/>
      <c r="D1429" s="27" t="s">
        <v>258</v>
      </c>
    </row>
    <row r="1430" spans="1:4" x14ac:dyDescent="0.2">
      <c r="A1430" s="27" t="s">
        <v>1809</v>
      </c>
      <c r="B1430" s="27" t="s">
        <v>306</v>
      </c>
      <c r="C1430" s="27" t="s">
        <v>875</v>
      </c>
      <c r="D1430" s="27" t="s">
        <v>738</v>
      </c>
    </row>
    <row r="1431" spans="1:4" x14ac:dyDescent="0.2">
      <c r="A1431" s="27"/>
      <c r="B1431" s="27"/>
      <c r="C1431" s="27"/>
      <c r="D1431" s="27" t="s">
        <v>258</v>
      </c>
    </row>
    <row r="1432" spans="1:4" x14ac:dyDescent="0.2">
      <c r="A1432" s="27" t="s">
        <v>1794</v>
      </c>
      <c r="B1432" s="27" t="s">
        <v>2856</v>
      </c>
      <c r="C1432" s="27" t="s">
        <v>875</v>
      </c>
      <c r="D1432" s="27" t="s">
        <v>738</v>
      </c>
    </row>
    <row r="1433" spans="1:4" x14ac:dyDescent="0.2">
      <c r="A1433" s="27"/>
      <c r="B1433" s="27"/>
      <c r="C1433" s="27"/>
      <c r="D1433" s="27" t="s">
        <v>258</v>
      </c>
    </row>
    <row r="1434" spans="1:4" x14ac:dyDescent="0.2">
      <c r="A1434" s="27" t="s">
        <v>1814</v>
      </c>
      <c r="B1434" s="27" t="s">
        <v>308</v>
      </c>
      <c r="C1434" s="27" t="s">
        <v>875</v>
      </c>
      <c r="D1434" s="27" t="s">
        <v>258</v>
      </c>
    </row>
    <row r="1435" spans="1:4" x14ac:dyDescent="0.2">
      <c r="A1435" s="27" t="s">
        <v>2819</v>
      </c>
      <c r="B1435" s="27" t="s">
        <v>926</v>
      </c>
      <c r="C1435" s="27" t="s">
        <v>875</v>
      </c>
      <c r="D1435" s="27" t="s">
        <v>738</v>
      </c>
    </row>
    <row r="1436" spans="1:4" x14ac:dyDescent="0.2">
      <c r="A1436" s="27"/>
      <c r="B1436" s="27"/>
      <c r="C1436" s="27"/>
      <c r="D1436" s="27" t="s">
        <v>258</v>
      </c>
    </row>
    <row r="1437" spans="1:4" x14ac:dyDescent="0.2">
      <c r="A1437" s="27" t="s">
        <v>1774</v>
      </c>
      <c r="B1437" s="27" t="s">
        <v>177</v>
      </c>
      <c r="C1437" s="27" t="s">
        <v>875</v>
      </c>
      <c r="D1437" s="27" t="s">
        <v>738</v>
      </c>
    </row>
    <row r="1438" spans="1:4" x14ac:dyDescent="0.2">
      <c r="A1438" s="27"/>
      <c r="B1438" s="27"/>
      <c r="C1438" s="27"/>
      <c r="D1438" s="27" t="s">
        <v>258</v>
      </c>
    </row>
    <row r="1439" spans="1:4" x14ac:dyDescent="0.2">
      <c r="A1439" s="27" t="s">
        <v>1820</v>
      </c>
      <c r="B1439" s="27" t="s">
        <v>305</v>
      </c>
      <c r="C1439" s="27" t="s">
        <v>875</v>
      </c>
      <c r="D1439" s="27" t="s">
        <v>258</v>
      </c>
    </row>
    <row r="1440" spans="1:4" x14ac:dyDescent="0.2">
      <c r="A1440" s="27" t="s">
        <v>3249</v>
      </c>
      <c r="B1440" s="27" t="s">
        <v>3250</v>
      </c>
      <c r="C1440" s="27" t="s">
        <v>875</v>
      </c>
      <c r="D1440" s="27" t="s">
        <v>258</v>
      </c>
    </row>
    <row r="1441" spans="1:4" x14ac:dyDescent="0.2">
      <c r="A1441" s="27" t="s">
        <v>1762</v>
      </c>
      <c r="B1441" s="27" t="s">
        <v>927</v>
      </c>
      <c r="C1441" s="27" t="s">
        <v>875</v>
      </c>
      <c r="D1441" s="27" t="s">
        <v>738</v>
      </c>
    </row>
    <row r="1442" spans="1:4" x14ac:dyDescent="0.2">
      <c r="A1442" s="27"/>
      <c r="B1442" s="27"/>
      <c r="C1442" s="27"/>
      <c r="D1442" s="27" t="s">
        <v>258</v>
      </c>
    </row>
    <row r="1443" spans="1:4" x14ac:dyDescent="0.2">
      <c r="A1443" s="27" t="s">
        <v>1832</v>
      </c>
      <c r="B1443" s="27" t="s">
        <v>311</v>
      </c>
      <c r="C1443" s="27" t="s">
        <v>875</v>
      </c>
      <c r="D1443" s="27" t="s">
        <v>738</v>
      </c>
    </row>
    <row r="1444" spans="1:4" x14ac:dyDescent="0.2">
      <c r="A1444" s="27"/>
      <c r="B1444" s="27"/>
      <c r="C1444" s="27"/>
      <c r="D1444" s="27" t="s">
        <v>258</v>
      </c>
    </row>
    <row r="1445" spans="1:4" x14ac:dyDescent="0.2">
      <c r="A1445" s="27" t="s">
        <v>1825</v>
      </c>
      <c r="B1445" s="27" t="s">
        <v>307</v>
      </c>
      <c r="C1445" s="27" t="s">
        <v>875</v>
      </c>
      <c r="D1445" s="27" t="s">
        <v>258</v>
      </c>
    </row>
    <row r="1446" spans="1:4" x14ac:dyDescent="0.2">
      <c r="A1446" s="27" t="s">
        <v>2821</v>
      </c>
      <c r="B1446" s="27" t="s">
        <v>493</v>
      </c>
      <c r="C1446" s="27" t="s">
        <v>875</v>
      </c>
      <c r="D1446" s="27" t="s">
        <v>738</v>
      </c>
    </row>
    <row r="1447" spans="1:4" x14ac:dyDescent="0.2">
      <c r="A1447" s="27"/>
      <c r="B1447" s="27"/>
      <c r="C1447" s="27"/>
      <c r="D1447" s="27" t="s">
        <v>258</v>
      </c>
    </row>
    <row r="1448" spans="1:4" x14ac:dyDescent="0.2">
      <c r="A1448" s="27" t="s">
        <v>2456</v>
      </c>
      <c r="B1448" s="27" t="s">
        <v>2457</v>
      </c>
      <c r="C1448" s="27" t="s">
        <v>875</v>
      </c>
      <c r="D1448" s="27" t="s">
        <v>258</v>
      </c>
    </row>
    <row r="1449" spans="1:4" x14ac:dyDescent="0.2">
      <c r="A1449" s="27" t="s">
        <v>1835</v>
      </c>
      <c r="B1449" s="27" t="s">
        <v>908</v>
      </c>
      <c r="C1449" s="27" t="s">
        <v>875</v>
      </c>
      <c r="D1449" s="27" t="s">
        <v>258</v>
      </c>
    </row>
    <row r="1450" spans="1:4" x14ac:dyDescent="0.2">
      <c r="A1450" s="27" t="s">
        <v>1754</v>
      </c>
      <c r="B1450" s="27" t="s">
        <v>1708</v>
      </c>
      <c r="C1450" s="27" t="s">
        <v>875</v>
      </c>
      <c r="D1450" s="27" t="s">
        <v>738</v>
      </c>
    </row>
    <row r="1451" spans="1:4" x14ac:dyDescent="0.2">
      <c r="A1451" s="27"/>
      <c r="B1451" s="27"/>
      <c r="C1451" s="27"/>
      <c r="D1451" s="27" t="s">
        <v>1092</v>
      </c>
    </row>
    <row r="1452" spans="1:4" x14ac:dyDescent="0.2">
      <c r="A1452" s="27"/>
      <c r="B1452" s="27"/>
      <c r="C1452" s="27"/>
      <c r="D1452" s="27" t="s">
        <v>258</v>
      </c>
    </row>
    <row r="1453" spans="1:4" x14ac:dyDescent="0.2">
      <c r="A1453" s="27" t="s">
        <v>2823</v>
      </c>
      <c r="B1453" s="27" t="s">
        <v>374</v>
      </c>
      <c r="C1453" s="27" t="s">
        <v>875</v>
      </c>
      <c r="D1453" s="27" t="s">
        <v>738</v>
      </c>
    </row>
    <row r="1454" spans="1:4" x14ac:dyDescent="0.2">
      <c r="A1454" s="27"/>
      <c r="B1454" s="27"/>
      <c r="C1454" s="27"/>
      <c r="D1454" s="27" t="s">
        <v>258</v>
      </c>
    </row>
    <row r="1455" spans="1:4" x14ac:dyDescent="0.2">
      <c r="A1455" s="27" t="s">
        <v>1756</v>
      </c>
      <c r="B1455" s="27" t="s">
        <v>372</v>
      </c>
      <c r="C1455" s="27" t="s">
        <v>875</v>
      </c>
      <c r="D1455" s="27" t="s">
        <v>738</v>
      </c>
    </row>
    <row r="1456" spans="1:4" x14ac:dyDescent="0.2">
      <c r="A1456" s="27"/>
      <c r="B1456" s="27"/>
      <c r="C1456" s="27"/>
      <c r="D1456" s="27" t="s">
        <v>258</v>
      </c>
    </row>
    <row r="1457" spans="1:4" x14ac:dyDescent="0.2">
      <c r="A1457" s="27" t="s">
        <v>2816</v>
      </c>
      <c r="B1457" s="27" t="s">
        <v>2799</v>
      </c>
      <c r="C1457" s="27" t="s">
        <v>875</v>
      </c>
      <c r="D1457" s="27" t="s">
        <v>742</v>
      </c>
    </row>
    <row r="1458" spans="1:4" x14ac:dyDescent="0.2">
      <c r="A1458" s="27"/>
      <c r="B1458" s="27"/>
      <c r="C1458" s="27"/>
      <c r="D1458" s="27" t="s">
        <v>738</v>
      </c>
    </row>
    <row r="1459" spans="1:4" x14ac:dyDescent="0.2">
      <c r="A1459" s="27"/>
      <c r="B1459" s="27"/>
      <c r="C1459" s="27"/>
      <c r="D1459" s="27" t="s">
        <v>256</v>
      </c>
    </row>
    <row r="1460" spans="1:4" x14ac:dyDescent="0.2">
      <c r="A1460" s="27"/>
      <c r="B1460" s="27"/>
      <c r="C1460" s="27"/>
      <c r="D1460" s="27" t="s">
        <v>258</v>
      </c>
    </row>
    <row r="1461" spans="1:4" x14ac:dyDescent="0.2">
      <c r="A1461" s="27" t="s">
        <v>1918</v>
      </c>
      <c r="B1461" s="27" t="s">
        <v>2802</v>
      </c>
      <c r="C1461" s="27" t="s">
        <v>875</v>
      </c>
      <c r="D1461" s="27" t="s">
        <v>738</v>
      </c>
    </row>
    <row r="1462" spans="1:4" x14ac:dyDescent="0.2">
      <c r="A1462" s="27"/>
      <c r="B1462" s="27"/>
      <c r="C1462" s="27"/>
      <c r="D1462" s="27" t="s">
        <v>258</v>
      </c>
    </row>
    <row r="1463" spans="1:4" x14ac:dyDescent="0.2">
      <c r="A1463" s="27" t="s">
        <v>1919</v>
      </c>
      <c r="B1463" s="27" t="s">
        <v>2801</v>
      </c>
      <c r="C1463" s="27" t="s">
        <v>875</v>
      </c>
      <c r="D1463" s="27" t="s">
        <v>738</v>
      </c>
    </row>
    <row r="1464" spans="1:4" x14ac:dyDescent="0.2">
      <c r="A1464" s="27"/>
      <c r="B1464" s="27"/>
      <c r="C1464" s="27"/>
      <c r="D1464" s="27" t="s">
        <v>258</v>
      </c>
    </row>
    <row r="1465" spans="1:4" x14ac:dyDescent="0.2">
      <c r="A1465" s="27" t="s">
        <v>1815</v>
      </c>
      <c r="B1465" s="27" t="s">
        <v>7</v>
      </c>
      <c r="C1465" s="27" t="s">
        <v>875</v>
      </c>
      <c r="D1465" s="27" t="s">
        <v>738</v>
      </c>
    </row>
    <row r="1466" spans="1:4" x14ac:dyDescent="0.2">
      <c r="A1466" s="27"/>
      <c r="B1466" s="27"/>
      <c r="C1466" s="27"/>
      <c r="D1466" s="27" t="s">
        <v>258</v>
      </c>
    </row>
    <row r="1467" spans="1:4" x14ac:dyDescent="0.2">
      <c r="A1467" s="27" t="s">
        <v>1780</v>
      </c>
      <c r="B1467" s="27" t="s">
        <v>181</v>
      </c>
      <c r="C1467" s="27" t="s">
        <v>875</v>
      </c>
      <c r="D1467" s="27" t="s">
        <v>738</v>
      </c>
    </row>
    <row r="1468" spans="1:4" x14ac:dyDescent="0.2">
      <c r="A1468" s="27"/>
      <c r="B1468" s="27"/>
      <c r="C1468" s="27"/>
      <c r="D1468" s="27" t="s">
        <v>739</v>
      </c>
    </row>
    <row r="1469" spans="1:4" x14ac:dyDescent="0.2">
      <c r="A1469" s="27"/>
      <c r="B1469" s="27"/>
      <c r="C1469" s="27"/>
      <c r="D1469" s="27" t="s">
        <v>258</v>
      </c>
    </row>
    <row r="1470" spans="1:4" x14ac:dyDescent="0.2">
      <c r="A1470" s="27" t="s">
        <v>1761</v>
      </c>
      <c r="B1470" s="27" t="s">
        <v>928</v>
      </c>
      <c r="C1470" s="27" t="s">
        <v>875</v>
      </c>
      <c r="D1470" s="27" t="s">
        <v>738</v>
      </c>
    </row>
    <row r="1471" spans="1:4" x14ac:dyDescent="0.2">
      <c r="A1471" s="27"/>
      <c r="B1471" s="27"/>
      <c r="C1471" s="27"/>
      <c r="D1471" s="27" t="s">
        <v>739</v>
      </c>
    </row>
    <row r="1472" spans="1:4" x14ac:dyDescent="0.2">
      <c r="A1472" s="27"/>
      <c r="B1472" s="27"/>
      <c r="C1472" s="27"/>
      <c r="D1472" s="27" t="s">
        <v>258</v>
      </c>
    </row>
    <row r="1473" spans="1:4" x14ac:dyDescent="0.2">
      <c r="A1473" s="27" t="s">
        <v>1818</v>
      </c>
      <c r="B1473" s="27" t="s">
        <v>1709</v>
      </c>
      <c r="C1473" s="27" t="s">
        <v>875</v>
      </c>
      <c r="D1473" s="27" t="s">
        <v>738</v>
      </c>
    </row>
    <row r="1474" spans="1:4" x14ac:dyDescent="0.2">
      <c r="A1474" s="27"/>
      <c r="B1474" s="27"/>
      <c r="C1474" s="27"/>
      <c r="D1474" s="27" t="s">
        <v>258</v>
      </c>
    </row>
    <row r="1475" spans="1:4" x14ac:dyDescent="0.2">
      <c r="A1475" s="27" t="s">
        <v>2928</v>
      </c>
      <c r="B1475" s="27" t="s">
        <v>2929</v>
      </c>
      <c r="C1475" s="27" t="s">
        <v>875</v>
      </c>
      <c r="D1475" s="27" t="s">
        <v>738</v>
      </c>
    </row>
    <row r="1476" spans="1:4" x14ac:dyDescent="0.2">
      <c r="A1476" s="27"/>
      <c r="B1476" s="27"/>
      <c r="C1476" s="27"/>
      <c r="D1476" s="27" t="s">
        <v>258</v>
      </c>
    </row>
    <row r="1477" spans="1:4" x14ac:dyDescent="0.2">
      <c r="A1477" s="27" t="s">
        <v>2926</v>
      </c>
      <c r="B1477" s="27" t="s">
        <v>2927</v>
      </c>
      <c r="C1477" s="27" t="s">
        <v>875</v>
      </c>
      <c r="D1477" s="27" t="s">
        <v>738</v>
      </c>
    </row>
    <row r="1478" spans="1:4" x14ac:dyDescent="0.2">
      <c r="A1478" s="27"/>
      <c r="B1478" s="27"/>
      <c r="C1478" s="27"/>
      <c r="D1478" s="27" t="s">
        <v>258</v>
      </c>
    </row>
    <row r="1479" spans="1:4" x14ac:dyDescent="0.2">
      <c r="A1479" s="27" t="s">
        <v>2932</v>
      </c>
      <c r="B1479" s="27" t="s">
        <v>2933</v>
      </c>
      <c r="C1479" s="27" t="s">
        <v>875</v>
      </c>
      <c r="D1479" s="27" t="s">
        <v>738</v>
      </c>
    </row>
    <row r="1480" spans="1:4" x14ac:dyDescent="0.2">
      <c r="A1480" s="27"/>
      <c r="B1480" s="27"/>
      <c r="C1480" s="27"/>
      <c r="D1480" s="27" t="s">
        <v>258</v>
      </c>
    </row>
    <row r="1481" spans="1:4" x14ac:dyDescent="0.2">
      <c r="A1481" s="27" t="s">
        <v>1775</v>
      </c>
      <c r="B1481" s="27" t="s">
        <v>2647</v>
      </c>
      <c r="C1481" s="27" t="s">
        <v>875</v>
      </c>
      <c r="D1481" s="27" t="s">
        <v>738</v>
      </c>
    </row>
    <row r="1482" spans="1:4" x14ac:dyDescent="0.2">
      <c r="A1482" s="27"/>
      <c r="B1482" s="27"/>
      <c r="C1482" s="27"/>
      <c r="D1482" s="27" t="s">
        <v>258</v>
      </c>
    </row>
    <row r="1483" spans="1:4" x14ac:dyDescent="0.2">
      <c r="A1483" s="27"/>
      <c r="B1483" s="27"/>
      <c r="C1483" s="27"/>
      <c r="D1483" s="27" t="s">
        <v>651</v>
      </c>
    </row>
    <row r="1484" spans="1:4" x14ac:dyDescent="0.2">
      <c r="A1484" s="27" t="s">
        <v>2817</v>
      </c>
      <c r="B1484" s="27" t="s">
        <v>2857</v>
      </c>
      <c r="C1484" s="27" t="s">
        <v>875</v>
      </c>
      <c r="D1484" s="27" t="s">
        <v>738</v>
      </c>
    </row>
    <row r="1485" spans="1:4" x14ac:dyDescent="0.2">
      <c r="A1485" s="27"/>
      <c r="B1485" s="27"/>
      <c r="C1485" s="27"/>
      <c r="D1485" s="27" t="s">
        <v>739</v>
      </c>
    </row>
    <row r="1486" spans="1:4" x14ac:dyDescent="0.2">
      <c r="A1486" s="27"/>
      <c r="B1486" s="27"/>
      <c r="C1486" s="27"/>
      <c r="D1486" s="27" t="s">
        <v>258</v>
      </c>
    </row>
    <row r="1487" spans="1:4" x14ac:dyDescent="0.2">
      <c r="A1487" s="27" t="s">
        <v>2930</v>
      </c>
      <c r="B1487" s="27" t="s">
        <v>2931</v>
      </c>
      <c r="C1487" s="27" t="s">
        <v>875</v>
      </c>
      <c r="D1487" s="27" t="s">
        <v>738</v>
      </c>
    </row>
    <row r="1488" spans="1:4" x14ac:dyDescent="0.2">
      <c r="A1488" s="27"/>
      <c r="B1488" s="27"/>
      <c r="C1488" s="27"/>
      <c r="D1488" s="27" t="s">
        <v>258</v>
      </c>
    </row>
    <row r="1489" spans="1:4" x14ac:dyDescent="0.2">
      <c r="A1489" s="27" t="s">
        <v>2681</v>
      </c>
      <c r="B1489" s="27" t="s">
        <v>2682</v>
      </c>
      <c r="C1489" s="27" t="s">
        <v>875</v>
      </c>
      <c r="D1489" s="27" t="s">
        <v>258</v>
      </c>
    </row>
    <row r="1490" spans="1:4" x14ac:dyDescent="0.2">
      <c r="A1490" s="27" t="s">
        <v>1802</v>
      </c>
      <c r="B1490" s="27" t="s">
        <v>21</v>
      </c>
      <c r="C1490" s="27" t="s">
        <v>875</v>
      </c>
      <c r="D1490" s="27" t="s">
        <v>258</v>
      </c>
    </row>
    <row r="1491" spans="1:4" x14ac:dyDescent="0.2">
      <c r="A1491" s="27" t="s">
        <v>1730</v>
      </c>
      <c r="B1491" s="27" t="s">
        <v>802</v>
      </c>
      <c r="C1491" s="27" t="s">
        <v>875</v>
      </c>
      <c r="D1491" s="27" t="s">
        <v>738</v>
      </c>
    </row>
    <row r="1492" spans="1:4" x14ac:dyDescent="0.2">
      <c r="A1492" s="27"/>
      <c r="B1492" s="27"/>
      <c r="C1492" s="27"/>
      <c r="D1492" s="27" t="s">
        <v>739</v>
      </c>
    </row>
    <row r="1493" spans="1:4" x14ac:dyDescent="0.2">
      <c r="A1493" s="27"/>
      <c r="B1493" s="27"/>
      <c r="C1493" s="27"/>
      <c r="D1493" s="27" t="s">
        <v>258</v>
      </c>
    </row>
    <row r="1494" spans="1:4" x14ac:dyDescent="0.2">
      <c r="A1494" s="27" t="s">
        <v>2841</v>
      </c>
      <c r="B1494" s="27" t="s">
        <v>2648</v>
      </c>
      <c r="C1494" s="27" t="s">
        <v>875</v>
      </c>
      <c r="D1494" s="27" t="s">
        <v>738</v>
      </c>
    </row>
    <row r="1495" spans="1:4" x14ac:dyDescent="0.2">
      <c r="A1495" s="27"/>
      <c r="B1495" s="27"/>
      <c r="C1495" s="27"/>
      <c r="D1495" s="27" t="s">
        <v>258</v>
      </c>
    </row>
    <row r="1496" spans="1:4" x14ac:dyDescent="0.2">
      <c r="A1496" s="27" t="s">
        <v>2842</v>
      </c>
      <c r="B1496" s="27" t="s">
        <v>180</v>
      </c>
      <c r="C1496" s="27" t="s">
        <v>875</v>
      </c>
      <c r="D1496" s="27" t="s">
        <v>738</v>
      </c>
    </row>
    <row r="1497" spans="1:4" x14ac:dyDescent="0.2">
      <c r="A1497" s="27"/>
      <c r="B1497" s="27"/>
      <c r="C1497" s="27"/>
      <c r="D1497" s="27" t="s">
        <v>739</v>
      </c>
    </row>
    <row r="1498" spans="1:4" x14ac:dyDescent="0.2">
      <c r="A1498" s="27"/>
      <c r="B1498" s="27"/>
      <c r="C1498" s="27"/>
      <c r="D1498" s="27" t="s">
        <v>258</v>
      </c>
    </row>
    <row r="1499" spans="1:4" x14ac:dyDescent="0.2">
      <c r="A1499" s="27" t="s">
        <v>2818</v>
      </c>
      <c r="B1499" s="27" t="s">
        <v>930</v>
      </c>
      <c r="C1499" s="27" t="s">
        <v>875</v>
      </c>
      <c r="D1499" s="27" t="s">
        <v>742</v>
      </c>
    </row>
    <row r="1500" spans="1:4" x14ac:dyDescent="0.2">
      <c r="A1500" s="27"/>
      <c r="B1500" s="27"/>
      <c r="C1500" s="27"/>
      <c r="D1500" s="27" t="s">
        <v>738</v>
      </c>
    </row>
    <row r="1501" spans="1:4" x14ac:dyDescent="0.2">
      <c r="A1501" s="27"/>
      <c r="B1501" s="27"/>
      <c r="C1501" s="27"/>
      <c r="D1501" s="27" t="s">
        <v>739</v>
      </c>
    </row>
    <row r="1502" spans="1:4" x14ac:dyDescent="0.2">
      <c r="A1502" s="27"/>
      <c r="B1502" s="27"/>
      <c r="C1502" s="27"/>
      <c r="D1502" s="27" t="s">
        <v>258</v>
      </c>
    </row>
    <row r="1503" spans="1:4" x14ac:dyDescent="0.2">
      <c r="A1503" s="27" t="s">
        <v>1824</v>
      </c>
      <c r="B1503" s="27" t="s">
        <v>304</v>
      </c>
      <c r="C1503" s="27" t="s">
        <v>875</v>
      </c>
      <c r="D1503" s="27" t="s">
        <v>258</v>
      </c>
    </row>
    <row r="1504" spans="1:4" x14ac:dyDescent="0.2">
      <c r="A1504" s="27" t="s">
        <v>2825</v>
      </c>
      <c r="B1504" s="27" t="s">
        <v>492</v>
      </c>
      <c r="C1504" s="27" t="s">
        <v>875</v>
      </c>
      <c r="D1504" s="27" t="s">
        <v>738</v>
      </c>
    </row>
    <row r="1505" spans="1:4" x14ac:dyDescent="0.2">
      <c r="A1505" s="27"/>
      <c r="B1505" s="27"/>
      <c r="C1505" s="27"/>
      <c r="D1505" s="27" t="s">
        <v>258</v>
      </c>
    </row>
    <row r="1506" spans="1:4" x14ac:dyDescent="0.2">
      <c r="A1506" s="27" t="s">
        <v>1788</v>
      </c>
      <c r="B1506" s="27" t="s">
        <v>317</v>
      </c>
      <c r="C1506" s="27" t="s">
        <v>875</v>
      </c>
      <c r="D1506" s="27" t="s">
        <v>738</v>
      </c>
    </row>
    <row r="1507" spans="1:4" x14ac:dyDescent="0.2">
      <c r="A1507" s="27"/>
      <c r="B1507" s="27"/>
      <c r="C1507" s="27"/>
      <c r="D1507" s="27" t="s">
        <v>258</v>
      </c>
    </row>
    <row r="1508" spans="1:4" x14ac:dyDescent="0.2">
      <c r="A1508" s="27" t="s">
        <v>1732</v>
      </c>
      <c r="B1508" s="27" t="s">
        <v>494</v>
      </c>
      <c r="C1508" s="27" t="s">
        <v>875</v>
      </c>
      <c r="D1508" s="27" t="s">
        <v>738</v>
      </c>
    </row>
    <row r="1509" spans="1:4" x14ac:dyDescent="0.2">
      <c r="A1509" s="27"/>
      <c r="B1509" s="27"/>
      <c r="C1509" s="27"/>
      <c r="D1509" s="27" t="s">
        <v>739</v>
      </c>
    </row>
    <row r="1510" spans="1:4" x14ac:dyDescent="0.2">
      <c r="A1510" s="27"/>
      <c r="B1510" s="27"/>
      <c r="C1510" s="27"/>
      <c r="D1510" s="27" t="s">
        <v>258</v>
      </c>
    </row>
    <row r="1511" spans="1:4" x14ac:dyDescent="0.2">
      <c r="A1511" s="27" t="s">
        <v>2836</v>
      </c>
      <c r="B1511" s="27" t="s">
        <v>375</v>
      </c>
      <c r="C1511" s="27" t="s">
        <v>875</v>
      </c>
      <c r="D1511" s="27" t="s">
        <v>738</v>
      </c>
    </row>
    <row r="1512" spans="1:4" x14ac:dyDescent="0.2">
      <c r="A1512" s="27"/>
      <c r="B1512" s="27"/>
      <c r="C1512" s="27"/>
      <c r="D1512" s="27" t="s">
        <v>258</v>
      </c>
    </row>
    <row r="1513" spans="1:4" x14ac:dyDescent="0.2">
      <c r="A1513" s="27" t="s">
        <v>1766</v>
      </c>
      <c r="B1513" s="27" t="s">
        <v>831</v>
      </c>
      <c r="C1513" s="27" t="s">
        <v>875</v>
      </c>
      <c r="D1513" s="27" t="s">
        <v>738</v>
      </c>
    </row>
    <row r="1514" spans="1:4" x14ac:dyDescent="0.2">
      <c r="A1514" s="27"/>
      <c r="B1514" s="27"/>
      <c r="C1514" s="27"/>
      <c r="D1514" s="27" t="s">
        <v>258</v>
      </c>
    </row>
    <row r="1515" spans="1:4" x14ac:dyDescent="0.2">
      <c r="A1515" s="27" t="s">
        <v>1790</v>
      </c>
      <c r="B1515" s="27" t="s">
        <v>310</v>
      </c>
      <c r="C1515" s="27" t="s">
        <v>875</v>
      </c>
      <c r="D1515" s="27" t="s">
        <v>738</v>
      </c>
    </row>
    <row r="1516" spans="1:4" x14ac:dyDescent="0.2">
      <c r="A1516" s="27"/>
      <c r="B1516" s="27"/>
      <c r="C1516" s="27"/>
      <c r="D1516" s="27" t="s">
        <v>258</v>
      </c>
    </row>
    <row r="1517" spans="1:4" x14ac:dyDescent="0.2">
      <c r="A1517" s="27" t="s">
        <v>1823</v>
      </c>
      <c r="B1517" s="27" t="s">
        <v>316</v>
      </c>
      <c r="C1517" s="27" t="s">
        <v>875</v>
      </c>
      <c r="D1517" s="27" t="s">
        <v>738</v>
      </c>
    </row>
    <row r="1518" spans="1:4" x14ac:dyDescent="0.2">
      <c r="A1518" s="27"/>
      <c r="B1518" s="27"/>
      <c r="C1518" s="27"/>
      <c r="D1518" s="27" t="s">
        <v>258</v>
      </c>
    </row>
    <row r="1519" spans="1:4" x14ac:dyDescent="0.2">
      <c r="A1519" s="27" t="s">
        <v>1778</v>
      </c>
      <c r="B1519" s="27" t="s">
        <v>318</v>
      </c>
      <c r="C1519" s="27" t="s">
        <v>875</v>
      </c>
      <c r="D1519" s="27" t="s">
        <v>738</v>
      </c>
    </row>
    <row r="1520" spans="1:4" x14ac:dyDescent="0.2">
      <c r="A1520" s="27"/>
      <c r="B1520" s="27"/>
      <c r="C1520" s="27"/>
      <c r="D1520" s="27" t="s">
        <v>258</v>
      </c>
    </row>
    <row r="1521" spans="1:4" x14ac:dyDescent="0.2">
      <c r="A1521" s="27" t="s">
        <v>1755</v>
      </c>
      <c r="B1521" s="27" t="s">
        <v>495</v>
      </c>
      <c r="C1521" s="27" t="s">
        <v>875</v>
      </c>
      <c r="D1521" s="27" t="s">
        <v>738</v>
      </c>
    </row>
    <row r="1522" spans="1:4" x14ac:dyDescent="0.2">
      <c r="A1522" s="27"/>
      <c r="B1522" s="27"/>
      <c r="C1522" s="27"/>
      <c r="D1522" s="27" t="s">
        <v>258</v>
      </c>
    </row>
    <row r="1523" spans="1:4" x14ac:dyDescent="0.2">
      <c r="A1523" s="27" t="s">
        <v>3237</v>
      </c>
      <c r="B1523" s="27" t="s">
        <v>3244</v>
      </c>
      <c r="C1523" s="27" t="s">
        <v>875</v>
      </c>
      <c r="D1523" s="27" t="s">
        <v>2130</v>
      </c>
    </row>
    <row r="1524" spans="1:4" x14ac:dyDescent="0.2">
      <c r="A1524" s="27"/>
      <c r="B1524" s="27"/>
      <c r="C1524" s="27"/>
      <c r="D1524" s="27" t="s">
        <v>258</v>
      </c>
    </row>
    <row r="1525" spans="1:4" x14ac:dyDescent="0.2">
      <c r="A1525" s="27" t="s">
        <v>2922</v>
      </c>
      <c r="B1525" s="27" t="s">
        <v>2923</v>
      </c>
      <c r="C1525" s="27" t="s">
        <v>875</v>
      </c>
      <c r="D1525" s="27" t="s">
        <v>258</v>
      </c>
    </row>
    <row r="1526" spans="1:4" x14ac:dyDescent="0.2">
      <c r="A1526" s="27" t="s">
        <v>1733</v>
      </c>
      <c r="B1526" s="27" t="s">
        <v>496</v>
      </c>
      <c r="C1526" s="27" t="s">
        <v>875</v>
      </c>
      <c r="D1526" s="27" t="s">
        <v>738</v>
      </c>
    </row>
    <row r="1527" spans="1:4" x14ac:dyDescent="0.2">
      <c r="A1527" s="27"/>
      <c r="B1527" s="27"/>
      <c r="C1527" s="27"/>
      <c r="D1527" s="27" t="s">
        <v>258</v>
      </c>
    </row>
    <row r="1528" spans="1:4" x14ac:dyDescent="0.2">
      <c r="A1528" s="27" t="s">
        <v>1830</v>
      </c>
      <c r="B1528" s="27" t="s">
        <v>4</v>
      </c>
      <c r="C1528" s="27" t="s">
        <v>875</v>
      </c>
      <c r="D1528" s="27" t="s">
        <v>738</v>
      </c>
    </row>
    <row r="1529" spans="1:4" x14ac:dyDescent="0.2">
      <c r="A1529" s="27"/>
      <c r="B1529" s="27"/>
      <c r="C1529" s="27"/>
      <c r="D1529" s="27" t="s">
        <v>258</v>
      </c>
    </row>
    <row r="1530" spans="1:4" x14ac:dyDescent="0.2">
      <c r="A1530" s="27" t="s">
        <v>1838</v>
      </c>
      <c r="B1530" s="27" t="s">
        <v>5</v>
      </c>
      <c r="C1530" s="27" t="s">
        <v>875</v>
      </c>
      <c r="D1530" s="27" t="s">
        <v>738</v>
      </c>
    </row>
    <row r="1531" spans="1:4" x14ac:dyDescent="0.2">
      <c r="A1531" s="27"/>
      <c r="B1531" s="27"/>
      <c r="C1531" s="27"/>
      <c r="D1531" s="27" t="s">
        <v>258</v>
      </c>
    </row>
    <row r="1532" spans="1:4" x14ac:dyDescent="0.2">
      <c r="A1532" s="27" t="s">
        <v>1826</v>
      </c>
      <c r="B1532" s="27" t="s">
        <v>178</v>
      </c>
      <c r="C1532" s="27" t="s">
        <v>875</v>
      </c>
      <c r="D1532" s="27" t="s">
        <v>738</v>
      </c>
    </row>
    <row r="1533" spans="1:4" x14ac:dyDescent="0.2">
      <c r="A1533" s="27"/>
      <c r="B1533" s="27"/>
      <c r="C1533" s="27"/>
      <c r="D1533" s="27" t="s">
        <v>258</v>
      </c>
    </row>
    <row r="1534" spans="1:4" x14ac:dyDescent="0.2">
      <c r="A1534" s="27" t="s">
        <v>2458</v>
      </c>
      <c r="B1534" s="27" t="s">
        <v>2459</v>
      </c>
      <c r="C1534" s="27" t="s">
        <v>875</v>
      </c>
      <c r="D1534" s="27" t="s">
        <v>258</v>
      </c>
    </row>
    <row r="1535" spans="1:4" x14ac:dyDescent="0.2">
      <c r="A1535" s="27" t="s">
        <v>1841</v>
      </c>
      <c r="B1535" s="27" t="s">
        <v>497</v>
      </c>
      <c r="C1535" s="27" t="s">
        <v>875</v>
      </c>
      <c r="D1535" s="27" t="s">
        <v>258</v>
      </c>
    </row>
    <row r="1536" spans="1:4" x14ac:dyDescent="0.2">
      <c r="A1536" s="27"/>
      <c r="B1536" s="27"/>
      <c r="C1536" s="27"/>
      <c r="D1536" s="27" t="s">
        <v>651</v>
      </c>
    </row>
    <row r="1537" spans="1:4" x14ac:dyDescent="0.2">
      <c r="A1537" s="27" t="s">
        <v>1800</v>
      </c>
      <c r="B1537" s="27" t="s">
        <v>6</v>
      </c>
      <c r="C1537" s="27" t="s">
        <v>875</v>
      </c>
      <c r="D1537" s="27" t="s">
        <v>738</v>
      </c>
    </row>
    <row r="1538" spans="1:4" x14ac:dyDescent="0.2">
      <c r="A1538" s="27"/>
      <c r="B1538" s="27"/>
      <c r="C1538" s="27"/>
      <c r="D1538" s="27" t="s">
        <v>739</v>
      </c>
    </row>
    <row r="1539" spans="1:4" x14ac:dyDescent="0.2">
      <c r="A1539" s="27"/>
      <c r="B1539" s="27"/>
      <c r="C1539" s="27"/>
      <c r="D1539" s="27" t="s">
        <v>258</v>
      </c>
    </row>
    <row r="1540" spans="1:4" x14ac:dyDescent="0.2">
      <c r="A1540" s="27" t="s">
        <v>1812</v>
      </c>
      <c r="B1540" s="27" t="s">
        <v>179</v>
      </c>
      <c r="C1540" s="27" t="s">
        <v>875</v>
      </c>
      <c r="D1540" s="27" t="s">
        <v>738</v>
      </c>
    </row>
    <row r="1541" spans="1:4" x14ac:dyDescent="0.2">
      <c r="A1541" s="27"/>
      <c r="B1541" s="27"/>
      <c r="C1541" s="27"/>
      <c r="D1541" s="27" t="s">
        <v>739</v>
      </c>
    </row>
    <row r="1542" spans="1:4" x14ac:dyDescent="0.2">
      <c r="A1542" s="27"/>
      <c r="B1542" s="27"/>
      <c r="C1542" s="27"/>
      <c r="D1542" s="27" t="s">
        <v>258</v>
      </c>
    </row>
    <row r="1543" spans="1:4" x14ac:dyDescent="0.2">
      <c r="A1543" s="27" t="s">
        <v>1757</v>
      </c>
      <c r="B1543" s="27" t="s">
        <v>811</v>
      </c>
      <c r="C1543" s="27" t="s">
        <v>875</v>
      </c>
      <c r="D1543" s="27" t="s">
        <v>738</v>
      </c>
    </row>
    <row r="1544" spans="1:4" x14ac:dyDescent="0.2">
      <c r="A1544" s="27"/>
      <c r="B1544" s="27"/>
      <c r="C1544" s="27"/>
      <c r="D1544" s="27" t="s">
        <v>258</v>
      </c>
    </row>
    <row r="1545" spans="1:4" x14ac:dyDescent="0.2">
      <c r="A1545" s="27" t="s">
        <v>1844</v>
      </c>
      <c r="B1545" s="27" t="s">
        <v>498</v>
      </c>
      <c r="C1545" s="27" t="s">
        <v>875</v>
      </c>
      <c r="D1545" s="27" t="s">
        <v>258</v>
      </c>
    </row>
    <row r="1546" spans="1:4" x14ac:dyDescent="0.2">
      <c r="A1546" s="27" t="s">
        <v>1746</v>
      </c>
      <c r="B1546" s="27" t="s">
        <v>1710</v>
      </c>
      <c r="C1546" s="27" t="s">
        <v>875</v>
      </c>
      <c r="D1546" s="27" t="s">
        <v>738</v>
      </c>
    </row>
    <row r="1547" spans="1:4" x14ac:dyDescent="0.2">
      <c r="A1547" s="27"/>
      <c r="B1547" s="27"/>
      <c r="C1547" s="27"/>
      <c r="D1547" s="27" t="s">
        <v>258</v>
      </c>
    </row>
    <row r="1548" spans="1:4" x14ac:dyDescent="0.2">
      <c r="A1548" s="27" t="s">
        <v>2804</v>
      </c>
      <c r="B1548" s="27" t="s">
        <v>2811</v>
      </c>
      <c r="C1548" s="27" t="s">
        <v>875</v>
      </c>
      <c r="D1548" s="27" t="s">
        <v>258</v>
      </c>
    </row>
    <row r="1549" spans="1:4" x14ac:dyDescent="0.2">
      <c r="A1549" s="27" t="s">
        <v>2803</v>
      </c>
      <c r="B1549" s="27" t="s">
        <v>2808</v>
      </c>
      <c r="C1549" s="27" t="s">
        <v>875</v>
      </c>
      <c r="D1549" s="27" t="s">
        <v>738</v>
      </c>
    </row>
    <row r="1550" spans="1:4" x14ac:dyDescent="0.2">
      <c r="A1550" s="27"/>
      <c r="B1550" s="27"/>
      <c r="C1550" s="27"/>
      <c r="D1550" s="27" t="s">
        <v>258</v>
      </c>
    </row>
    <row r="1551" spans="1:4" x14ac:dyDescent="0.2">
      <c r="A1551" s="27" t="s">
        <v>2806</v>
      </c>
      <c r="B1551" s="27" t="s">
        <v>2809</v>
      </c>
      <c r="C1551" s="27" t="s">
        <v>875</v>
      </c>
      <c r="D1551" s="27" t="s">
        <v>258</v>
      </c>
    </row>
    <row r="1552" spans="1:4" x14ac:dyDescent="0.2">
      <c r="A1552" s="27" t="s">
        <v>2815</v>
      </c>
      <c r="B1552" s="27" t="s">
        <v>2798</v>
      </c>
      <c r="C1552" s="27" t="s">
        <v>875</v>
      </c>
      <c r="D1552" s="27" t="s">
        <v>742</v>
      </c>
    </row>
    <row r="1553" spans="1:4" x14ac:dyDescent="0.2">
      <c r="A1553" s="27"/>
      <c r="B1553" s="27"/>
      <c r="C1553" s="27"/>
      <c r="D1553" s="27" t="s">
        <v>738</v>
      </c>
    </row>
    <row r="1554" spans="1:4" x14ac:dyDescent="0.2">
      <c r="A1554" s="27"/>
      <c r="B1554" s="27"/>
      <c r="C1554" s="27"/>
      <c r="D1554" s="27" t="s">
        <v>256</v>
      </c>
    </row>
    <row r="1555" spans="1:4" x14ac:dyDescent="0.2">
      <c r="A1555" s="27"/>
      <c r="B1555" s="27"/>
      <c r="C1555" s="27"/>
      <c r="D1555" s="27" t="s">
        <v>739</v>
      </c>
    </row>
    <row r="1556" spans="1:4" x14ac:dyDescent="0.2">
      <c r="A1556" s="27"/>
      <c r="B1556" s="27"/>
      <c r="C1556" s="27"/>
      <c r="D1556" s="27" t="s">
        <v>258</v>
      </c>
    </row>
    <row r="1557" spans="1:4" x14ac:dyDescent="0.2">
      <c r="A1557" s="27" t="s">
        <v>2805</v>
      </c>
      <c r="B1557" s="27" t="s">
        <v>2812</v>
      </c>
      <c r="C1557" s="27" t="s">
        <v>875</v>
      </c>
      <c r="D1557" s="27" t="s">
        <v>258</v>
      </c>
    </row>
    <row r="1558" spans="1:4" x14ac:dyDescent="0.2">
      <c r="A1558" s="27" t="s">
        <v>2225</v>
      </c>
      <c r="B1558" s="27" t="s">
        <v>172</v>
      </c>
      <c r="C1558" s="27" t="s">
        <v>875</v>
      </c>
      <c r="D1558" s="27" t="s">
        <v>738</v>
      </c>
    </row>
    <row r="1559" spans="1:4" x14ac:dyDescent="0.2">
      <c r="A1559" s="27"/>
      <c r="B1559" s="27"/>
      <c r="C1559" s="27"/>
      <c r="D1559" s="27" t="s">
        <v>739</v>
      </c>
    </row>
    <row r="1560" spans="1:4" x14ac:dyDescent="0.2">
      <c r="A1560" s="27"/>
      <c r="B1560" s="27"/>
      <c r="C1560" s="27"/>
      <c r="D1560" s="27" t="s">
        <v>258</v>
      </c>
    </row>
    <row r="1561" spans="1:4" x14ac:dyDescent="0.2">
      <c r="A1561" s="27" t="s">
        <v>2206</v>
      </c>
      <c r="B1561" s="27" t="s">
        <v>499</v>
      </c>
      <c r="C1561" s="27" t="s">
        <v>875</v>
      </c>
      <c r="D1561" s="27" t="s">
        <v>742</v>
      </c>
    </row>
    <row r="1562" spans="1:4" x14ac:dyDescent="0.2">
      <c r="A1562" s="27"/>
      <c r="B1562" s="27"/>
      <c r="C1562" s="27"/>
      <c r="D1562" s="27" t="s">
        <v>738</v>
      </c>
    </row>
    <row r="1563" spans="1:4" x14ac:dyDescent="0.2">
      <c r="A1563" s="27"/>
      <c r="B1563" s="27"/>
      <c r="C1563" s="27"/>
      <c r="D1563" s="27" t="s">
        <v>739</v>
      </c>
    </row>
    <row r="1564" spans="1:4" x14ac:dyDescent="0.2">
      <c r="A1564" s="27"/>
      <c r="B1564" s="27"/>
      <c r="C1564" s="27"/>
      <c r="D1564" s="27" t="s">
        <v>740</v>
      </c>
    </row>
    <row r="1565" spans="1:4" x14ac:dyDescent="0.2">
      <c r="A1565" s="27" t="s">
        <v>1848</v>
      </c>
      <c r="B1565" s="27" t="s">
        <v>1566</v>
      </c>
      <c r="C1565" s="27" t="s">
        <v>875</v>
      </c>
      <c r="D1565" s="27" t="s">
        <v>742</v>
      </c>
    </row>
    <row r="1566" spans="1:4" x14ac:dyDescent="0.2">
      <c r="A1566" s="27"/>
      <c r="B1566" s="27"/>
      <c r="C1566" s="27"/>
      <c r="D1566" s="27" t="s">
        <v>738</v>
      </c>
    </row>
    <row r="1567" spans="1:4" x14ac:dyDescent="0.2">
      <c r="A1567" s="27"/>
      <c r="B1567" s="27"/>
      <c r="C1567" s="27"/>
      <c r="D1567" s="27" t="s">
        <v>258</v>
      </c>
    </row>
    <row r="1568" spans="1:4" x14ac:dyDescent="0.2">
      <c r="A1568" s="27" t="s">
        <v>1769</v>
      </c>
      <c r="B1568" s="27" t="s">
        <v>175</v>
      </c>
      <c r="C1568" s="27" t="s">
        <v>875</v>
      </c>
      <c r="D1568" s="27" t="s">
        <v>738</v>
      </c>
    </row>
    <row r="1569" spans="1:4" x14ac:dyDescent="0.2">
      <c r="A1569" s="27"/>
      <c r="B1569" s="27"/>
      <c r="C1569" s="27"/>
      <c r="D1569" s="27" t="s">
        <v>739</v>
      </c>
    </row>
    <row r="1570" spans="1:4" x14ac:dyDescent="0.2">
      <c r="A1570" s="27"/>
      <c r="B1570" s="27"/>
      <c r="C1570" s="27"/>
      <c r="D1570" s="27" t="s">
        <v>258</v>
      </c>
    </row>
    <row r="1571" spans="1:4" x14ac:dyDescent="0.2">
      <c r="A1571" s="27" t="s">
        <v>2198</v>
      </c>
      <c r="B1571" s="27" t="s">
        <v>500</v>
      </c>
      <c r="C1571" s="27" t="s">
        <v>875</v>
      </c>
      <c r="D1571" s="27" t="s">
        <v>742</v>
      </c>
    </row>
    <row r="1572" spans="1:4" x14ac:dyDescent="0.2">
      <c r="A1572" s="27"/>
      <c r="B1572" s="27"/>
      <c r="C1572" s="27"/>
      <c r="D1572" s="27" t="s">
        <v>738</v>
      </c>
    </row>
    <row r="1573" spans="1:4" x14ac:dyDescent="0.2">
      <c r="A1573" s="27"/>
      <c r="B1573" s="27"/>
      <c r="C1573" s="27"/>
      <c r="D1573" s="27" t="s">
        <v>739</v>
      </c>
    </row>
    <row r="1574" spans="1:4" x14ac:dyDescent="0.2">
      <c r="A1574" s="27" t="s">
        <v>1839</v>
      </c>
      <c r="B1574" s="27" t="s">
        <v>1513</v>
      </c>
      <c r="C1574" s="27" t="s">
        <v>875</v>
      </c>
      <c r="D1574" s="27" t="s">
        <v>738</v>
      </c>
    </row>
    <row r="1575" spans="1:4" x14ac:dyDescent="0.2">
      <c r="A1575" s="27"/>
      <c r="B1575" s="27"/>
      <c r="C1575" s="27"/>
      <c r="D1575" s="27" t="s">
        <v>258</v>
      </c>
    </row>
    <row r="1576" spans="1:4" x14ac:dyDescent="0.2">
      <c r="A1576" s="27" t="s">
        <v>2149</v>
      </c>
      <c r="B1576" s="27" t="s">
        <v>907</v>
      </c>
      <c r="C1576" s="27" t="s">
        <v>875</v>
      </c>
      <c r="D1576" s="27" t="s">
        <v>742</v>
      </c>
    </row>
    <row r="1577" spans="1:4" x14ac:dyDescent="0.2">
      <c r="A1577" s="27"/>
      <c r="B1577" s="27"/>
      <c r="C1577" s="27"/>
      <c r="D1577" s="27" t="s">
        <v>738</v>
      </c>
    </row>
    <row r="1578" spans="1:4" x14ac:dyDescent="0.2">
      <c r="A1578" s="27"/>
      <c r="B1578" s="27"/>
      <c r="C1578" s="27"/>
      <c r="D1578" s="27" t="s">
        <v>258</v>
      </c>
    </row>
    <row r="1579" spans="1:4" x14ac:dyDescent="0.2">
      <c r="A1579" s="27" t="s">
        <v>1750</v>
      </c>
      <c r="B1579" s="27" t="s">
        <v>801</v>
      </c>
      <c r="C1579" s="27" t="s">
        <v>875</v>
      </c>
      <c r="D1579" s="27" t="s">
        <v>738</v>
      </c>
    </row>
    <row r="1580" spans="1:4" x14ac:dyDescent="0.2">
      <c r="A1580" s="27"/>
      <c r="B1580" s="27"/>
      <c r="C1580" s="27"/>
      <c r="D1580" s="27" t="s">
        <v>740</v>
      </c>
    </row>
    <row r="1581" spans="1:4" x14ac:dyDescent="0.2">
      <c r="A1581" s="27"/>
      <c r="B1581" s="27"/>
      <c r="C1581" s="27"/>
      <c r="D1581" s="27" t="s">
        <v>258</v>
      </c>
    </row>
    <row r="1582" spans="1:4" x14ac:dyDescent="0.2">
      <c r="A1582" s="27" t="s">
        <v>1806</v>
      </c>
      <c r="B1582" s="27" t="s">
        <v>1711</v>
      </c>
      <c r="C1582" s="27" t="s">
        <v>875</v>
      </c>
      <c r="D1582" s="27" t="s">
        <v>738</v>
      </c>
    </row>
    <row r="1583" spans="1:4" x14ac:dyDescent="0.2">
      <c r="A1583" s="27"/>
      <c r="B1583" s="27"/>
      <c r="C1583" s="27"/>
      <c r="D1583" s="27" t="s">
        <v>258</v>
      </c>
    </row>
    <row r="1584" spans="1:4" x14ac:dyDescent="0.2">
      <c r="A1584" s="27" t="s">
        <v>2814</v>
      </c>
      <c r="B1584" s="27" t="s">
        <v>2797</v>
      </c>
      <c r="C1584" s="27" t="s">
        <v>875</v>
      </c>
      <c r="D1584" s="27" t="s">
        <v>742</v>
      </c>
    </row>
    <row r="1585" spans="1:4" x14ac:dyDescent="0.2">
      <c r="A1585" s="27"/>
      <c r="B1585" s="27"/>
      <c r="C1585" s="27"/>
      <c r="D1585" s="27" t="s">
        <v>738</v>
      </c>
    </row>
    <row r="1586" spans="1:4" x14ac:dyDescent="0.2">
      <c r="A1586" s="27"/>
      <c r="B1586" s="27"/>
      <c r="C1586" s="27"/>
      <c r="D1586" s="27" t="s">
        <v>739</v>
      </c>
    </row>
    <row r="1587" spans="1:4" x14ac:dyDescent="0.2">
      <c r="A1587" s="27"/>
      <c r="B1587" s="27"/>
      <c r="C1587" s="27"/>
      <c r="D1587" s="27" t="s">
        <v>258</v>
      </c>
    </row>
    <row r="1588" spans="1:4" x14ac:dyDescent="0.2">
      <c r="A1588" s="27" t="s">
        <v>2824</v>
      </c>
      <c r="B1588" s="27" t="s">
        <v>43</v>
      </c>
      <c r="C1588" s="27" t="s">
        <v>875</v>
      </c>
      <c r="D1588" s="27" t="s">
        <v>738</v>
      </c>
    </row>
    <row r="1589" spans="1:4" x14ac:dyDescent="0.2">
      <c r="A1589" s="27"/>
      <c r="B1589" s="27"/>
      <c r="C1589" s="27"/>
      <c r="D1589" s="27" t="s">
        <v>739</v>
      </c>
    </row>
    <row r="1590" spans="1:4" x14ac:dyDescent="0.2">
      <c r="A1590" s="27"/>
      <c r="B1590" s="27"/>
      <c r="C1590" s="27"/>
      <c r="D1590" s="27" t="s">
        <v>258</v>
      </c>
    </row>
    <row r="1591" spans="1:4" x14ac:dyDescent="0.2">
      <c r="A1591" s="27" t="s">
        <v>2482</v>
      </c>
      <c r="B1591" s="27" t="s">
        <v>508</v>
      </c>
      <c r="C1591" s="27" t="s">
        <v>875</v>
      </c>
      <c r="D1591" s="27" t="s">
        <v>742</v>
      </c>
    </row>
    <row r="1592" spans="1:4" x14ac:dyDescent="0.2">
      <c r="A1592" s="27"/>
      <c r="B1592" s="27"/>
      <c r="C1592" s="27"/>
      <c r="D1592" s="27" t="s">
        <v>738</v>
      </c>
    </row>
    <row r="1593" spans="1:4" x14ac:dyDescent="0.2">
      <c r="A1593" s="27"/>
      <c r="B1593" s="27"/>
      <c r="C1593" s="27"/>
      <c r="D1593" s="27" t="s">
        <v>651</v>
      </c>
    </row>
    <row r="1594" spans="1:4" x14ac:dyDescent="0.2">
      <c r="A1594" s="27" t="s">
        <v>1740</v>
      </c>
      <c r="B1594" s="27" t="s">
        <v>1567</v>
      </c>
      <c r="C1594" s="27" t="s">
        <v>875</v>
      </c>
      <c r="D1594" s="27" t="s">
        <v>742</v>
      </c>
    </row>
    <row r="1595" spans="1:4" x14ac:dyDescent="0.2">
      <c r="A1595" s="27"/>
      <c r="B1595" s="27"/>
      <c r="C1595" s="27"/>
      <c r="D1595" s="27" t="s">
        <v>738</v>
      </c>
    </row>
    <row r="1596" spans="1:4" x14ac:dyDescent="0.2">
      <c r="A1596" s="27"/>
      <c r="B1596" s="27"/>
      <c r="C1596" s="27"/>
      <c r="D1596" s="27" t="s">
        <v>258</v>
      </c>
    </row>
    <row r="1597" spans="1:4" x14ac:dyDescent="0.2">
      <c r="A1597" s="27" t="s">
        <v>1741</v>
      </c>
      <c r="B1597" s="27" t="s">
        <v>603</v>
      </c>
      <c r="C1597" s="27" t="s">
        <v>875</v>
      </c>
      <c r="D1597" s="27" t="s">
        <v>742</v>
      </c>
    </row>
    <row r="1598" spans="1:4" x14ac:dyDescent="0.2">
      <c r="A1598" s="27"/>
      <c r="B1598" s="27"/>
      <c r="C1598" s="27"/>
      <c r="D1598" s="27" t="s">
        <v>738</v>
      </c>
    </row>
    <row r="1599" spans="1:4" x14ac:dyDescent="0.2">
      <c r="A1599" s="27"/>
      <c r="B1599" s="27"/>
      <c r="C1599" s="27"/>
      <c r="D1599" s="27" t="s">
        <v>258</v>
      </c>
    </row>
    <row r="1600" spans="1:4" x14ac:dyDescent="0.2">
      <c r="A1600" s="27" t="s">
        <v>2150</v>
      </c>
      <c r="B1600" s="27" t="s">
        <v>604</v>
      </c>
      <c r="C1600" s="27" t="s">
        <v>875</v>
      </c>
      <c r="D1600" s="27" t="s">
        <v>742</v>
      </c>
    </row>
    <row r="1601" spans="1:4" x14ac:dyDescent="0.2">
      <c r="A1601" s="27"/>
      <c r="B1601" s="27"/>
      <c r="C1601" s="27"/>
      <c r="D1601" s="27" t="s">
        <v>738</v>
      </c>
    </row>
    <row r="1602" spans="1:4" x14ac:dyDescent="0.2">
      <c r="A1602" s="27"/>
      <c r="B1602" s="27"/>
      <c r="C1602" s="27"/>
      <c r="D1602" s="27" t="s">
        <v>258</v>
      </c>
    </row>
    <row r="1603" spans="1:4" x14ac:dyDescent="0.2">
      <c r="A1603" s="27"/>
      <c r="B1603" s="27"/>
      <c r="C1603" s="27"/>
      <c r="D1603" s="27" t="s">
        <v>651</v>
      </c>
    </row>
    <row r="1604" spans="1:4" x14ac:dyDescent="0.2">
      <c r="A1604" s="27" t="s">
        <v>2151</v>
      </c>
      <c r="B1604" s="27" t="s">
        <v>394</v>
      </c>
      <c r="C1604" s="27" t="s">
        <v>875</v>
      </c>
      <c r="D1604" s="27" t="s">
        <v>738</v>
      </c>
    </row>
    <row r="1605" spans="1:4" x14ac:dyDescent="0.2">
      <c r="A1605" s="27"/>
      <c r="B1605" s="27"/>
      <c r="C1605" s="27"/>
      <c r="D1605" s="27" t="s">
        <v>651</v>
      </c>
    </row>
    <row r="1606" spans="1:4" x14ac:dyDescent="0.2">
      <c r="A1606" s="27" t="s">
        <v>2152</v>
      </c>
      <c r="B1606" s="27" t="s">
        <v>395</v>
      </c>
      <c r="C1606" s="27" t="s">
        <v>875</v>
      </c>
      <c r="D1606" s="27" t="s">
        <v>738</v>
      </c>
    </row>
    <row r="1607" spans="1:4" x14ac:dyDescent="0.2">
      <c r="A1607" s="27"/>
      <c r="B1607" s="27"/>
      <c r="C1607" s="27"/>
      <c r="D1607" s="27" t="s">
        <v>739</v>
      </c>
    </row>
    <row r="1608" spans="1:4" x14ac:dyDescent="0.2">
      <c r="A1608" s="27"/>
      <c r="B1608" s="27"/>
      <c r="C1608" s="27"/>
      <c r="D1608" s="27" t="s">
        <v>258</v>
      </c>
    </row>
    <row r="1609" spans="1:4" x14ac:dyDescent="0.2">
      <c r="A1609" s="27"/>
      <c r="B1609" s="27"/>
      <c r="C1609" s="27"/>
      <c r="D1609" s="27" t="s">
        <v>253</v>
      </c>
    </row>
    <row r="1610" spans="1:4" x14ac:dyDescent="0.2">
      <c r="A1610" s="27"/>
      <c r="B1610" s="27"/>
      <c r="C1610" s="27"/>
      <c r="D1610" s="27" t="s">
        <v>651</v>
      </c>
    </row>
    <row r="1611" spans="1:4" x14ac:dyDescent="0.2">
      <c r="A1611" s="27" t="s">
        <v>2153</v>
      </c>
      <c r="B1611" s="27" t="s">
        <v>396</v>
      </c>
      <c r="C1611" s="27" t="s">
        <v>875</v>
      </c>
      <c r="D1611" s="27" t="s">
        <v>738</v>
      </c>
    </row>
    <row r="1612" spans="1:4" x14ac:dyDescent="0.2">
      <c r="A1612" s="27"/>
      <c r="B1612" s="27"/>
      <c r="C1612" s="27"/>
      <c r="D1612" s="27" t="s">
        <v>253</v>
      </c>
    </row>
    <row r="1613" spans="1:4" x14ac:dyDescent="0.2">
      <c r="A1613" s="27"/>
      <c r="B1613" s="27"/>
      <c r="C1613" s="27"/>
      <c r="D1613" s="27" t="s">
        <v>651</v>
      </c>
    </row>
    <row r="1614" spans="1:4" x14ac:dyDescent="0.2">
      <c r="A1614" s="27" t="s">
        <v>2154</v>
      </c>
      <c r="B1614" s="27" t="s">
        <v>397</v>
      </c>
      <c r="C1614" s="27" t="s">
        <v>875</v>
      </c>
      <c r="D1614" s="27" t="s">
        <v>738</v>
      </c>
    </row>
    <row r="1615" spans="1:4" x14ac:dyDescent="0.2">
      <c r="A1615" s="27"/>
      <c r="B1615" s="27"/>
      <c r="C1615" s="27"/>
      <c r="D1615" s="27" t="s">
        <v>651</v>
      </c>
    </row>
    <row r="1616" spans="1:4" x14ac:dyDescent="0.2">
      <c r="A1616" s="27" t="s">
        <v>2155</v>
      </c>
      <c r="B1616" s="27" t="s">
        <v>398</v>
      </c>
      <c r="C1616" s="27" t="s">
        <v>875</v>
      </c>
      <c r="D1616" s="27" t="s">
        <v>738</v>
      </c>
    </row>
    <row r="1617" spans="1:4" x14ac:dyDescent="0.2">
      <c r="A1617" s="27"/>
      <c r="B1617" s="27"/>
      <c r="C1617" s="27"/>
      <c r="D1617" s="27" t="s">
        <v>651</v>
      </c>
    </row>
    <row r="1618" spans="1:4" x14ac:dyDescent="0.2">
      <c r="A1618" s="27" t="s">
        <v>2156</v>
      </c>
      <c r="B1618" s="27" t="s">
        <v>399</v>
      </c>
      <c r="C1618" s="27" t="s">
        <v>875</v>
      </c>
      <c r="D1618" s="27" t="s">
        <v>738</v>
      </c>
    </row>
    <row r="1619" spans="1:4" x14ac:dyDescent="0.2">
      <c r="A1619" s="27"/>
      <c r="B1619" s="27"/>
      <c r="C1619" s="27"/>
      <c r="D1619" s="27" t="s">
        <v>974</v>
      </c>
    </row>
    <row r="1620" spans="1:4" x14ac:dyDescent="0.2">
      <c r="A1620" s="27"/>
      <c r="B1620" s="27"/>
      <c r="C1620" s="27"/>
      <c r="D1620" s="27" t="s">
        <v>651</v>
      </c>
    </row>
    <row r="1621" spans="1:4" x14ac:dyDescent="0.2">
      <c r="A1621" s="27" t="s">
        <v>2157</v>
      </c>
      <c r="B1621" s="27" t="s">
        <v>400</v>
      </c>
      <c r="C1621" s="27" t="s">
        <v>875</v>
      </c>
      <c r="D1621" s="27" t="s">
        <v>738</v>
      </c>
    </row>
    <row r="1622" spans="1:4" x14ac:dyDescent="0.2">
      <c r="A1622" s="27"/>
      <c r="B1622" s="27"/>
      <c r="C1622" s="27"/>
      <c r="D1622" s="27" t="s">
        <v>651</v>
      </c>
    </row>
    <row r="1623" spans="1:4" x14ac:dyDescent="0.2">
      <c r="A1623" s="27" t="s">
        <v>2158</v>
      </c>
      <c r="B1623" s="27" t="s">
        <v>401</v>
      </c>
      <c r="C1623" s="27" t="s">
        <v>875</v>
      </c>
      <c r="D1623" s="27" t="s">
        <v>738</v>
      </c>
    </row>
    <row r="1624" spans="1:4" x14ac:dyDescent="0.2">
      <c r="A1624" s="27"/>
      <c r="B1624" s="27"/>
      <c r="C1624" s="27"/>
      <c r="D1624" s="27" t="s">
        <v>253</v>
      </c>
    </row>
    <row r="1625" spans="1:4" x14ac:dyDescent="0.2">
      <c r="A1625" s="27"/>
      <c r="B1625" s="27"/>
      <c r="C1625" s="27"/>
      <c r="D1625" s="27" t="s">
        <v>651</v>
      </c>
    </row>
    <row r="1626" spans="1:4" x14ac:dyDescent="0.2">
      <c r="A1626" s="27" t="s">
        <v>2159</v>
      </c>
      <c r="B1626" s="27" t="s">
        <v>402</v>
      </c>
      <c r="C1626" s="27" t="s">
        <v>875</v>
      </c>
      <c r="D1626" s="27" t="s">
        <v>738</v>
      </c>
    </row>
    <row r="1627" spans="1:4" x14ac:dyDescent="0.2">
      <c r="A1627" s="27"/>
      <c r="B1627" s="27"/>
      <c r="C1627" s="27"/>
      <c r="D1627" s="27" t="s">
        <v>651</v>
      </c>
    </row>
    <row r="1628" spans="1:4" x14ac:dyDescent="0.2">
      <c r="A1628" s="27" t="s">
        <v>2160</v>
      </c>
      <c r="B1628" s="27" t="s">
        <v>403</v>
      </c>
      <c r="C1628" s="27" t="s">
        <v>875</v>
      </c>
      <c r="D1628" s="27" t="s">
        <v>738</v>
      </c>
    </row>
    <row r="1629" spans="1:4" x14ac:dyDescent="0.2">
      <c r="A1629" s="27"/>
      <c r="B1629" s="27"/>
      <c r="C1629" s="27"/>
      <c r="D1629" s="27" t="s">
        <v>974</v>
      </c>
    </row>
    <row r="1630" spans="1:4" x14ac:dyDescent="0.2">
      <c r="A1630" s="27"/>
      <c r="B1630" s="27"/>
      <c r="C1630" s="27"/>
      <c r="D1630" s="27" t="s">
        <v>651</v>
      </c>
    </row>
    <row r="1631" spans="1:4" x14ac:dyDescent="0.2">
      <c r="A1631" s="27" t="s">
        <v>2161</v>
      </c>
      <c r="B1631" s="27" t="s">
        <v>404</v>
      </c>
      <c r="C1631" s="27" t="s">
        <v>875</v>
      </c>
      <c r="D1631" s="27" t="s">
        <v>738</v>
      </c>
    </row>
    <row r="1632" spans="1:4" x14ac:dyDescent="0.2">
      <c r="A1632" s="27"/>
      <c r="B1632" s="27"/>
      <c r="C1632" s="27"/>
      <c r="D1632" s="27" t="s">
        <v>651</v>
      </c>
    </row>
    <row r="1633" spans="1:4" x14ac:dyDescent="0.2">
      <c r="A1633" s="27" t="s">
        <v>2162</v>
      </c>
      <c r="B1633" s="27" t="s">
        <v>405</v>
      </c>
      <c r="C1633" s="27" t="s">
        <v>875</v>
      </c>
      <c r="D1633" s="27" t="s">
        <v>738</v>
      </c>
    </row>
    <row r="1634" spans="1:4" x14ac:dyDescent="0.2">
      <c r="A1634" s="27"/>
      <c r="B1634" s="27"/>
      <c r="C1634" s="27"/>
      <c r="D1634" s="27" t="s">
        <v>739</v>
      </c>
    </row>
    <row r="1635" spans="1:4" x14ac:dyDescent="0.2">
      <c r="A1635" s="27"/>
      <c r="B1635" s="27"/>
      <c r="C1635" s="27"/>
      <c r="D1635" s="27" t="s">
        <v>253</v>
      </c>
    </row>
    <row r="1636" spans="1:4" x14ac:dyDescent="0.2">
      <c r="A1636" s="27"/>
      <c r="B1636" s="27"/>
      <c r="C1636" s="27"/>
      <c r="D1636" s="27" t="s">
        <v>651</v>
      </c>
    </row>
    <row r="1637" spans="1:4" x14ac:dyDescent="0.2">
      <c r="A1637" s="27" t="s">
        <v>2163</v>
      </c>
      <c r="B1637" s="27" t="s">
        <v>406</v>
      </c>
      <c r="C1637" s="27" t="s">
        <v>875</v>
      </c>
      <c r="D1637" s="27" t="s">
        <v>738</v>
      </c>
    </row>
    <row r="1638" spans="1:4" x14ac:dyDescent="0.2">
      <c r="A1638" s="27"/>
      <c r="B1638" s="27"/>
      <c r="C1638" s="27"/>
      <c r="D1638" s="27" t="s">
        <v>651</v>
      </c>
    </row>
    <row r="1639" spans="1:4" x14ac:dyDescent="0.2">
      <c r="A1639" s="27" t="s">
        <v>2164</v>
      </c>
      <c r="B1639" s="27" t="s">
        <v>407</v>
      </c>
      <c r="C1639" s="27" t="s">
        <v>875</v>
      </c>
      <c r="D1639" s="27" t="s">
        <v>738</v>
      </c>
    </row>
    <row r="1640" spans="1:4" x14ac:dyDescent="0.2">
      <c r="A1640" s="27" t="s">
        <v>2165</v>
      </c>
      <c r="B1640" s="27" t="s">
        <v>408</v>
      </c>
      <c r="C1640" s="27" t="s">
        <v>875</v>
      </c>
      <c r="D1640" s="27" t="s">
        <v>738</v>
      </c>
    </row>
    <row r="1641" spans="1:4" x14ac:dyDescent="0.2">
      <c r="A1641" s="27"/>
      <c r="B1641" s="27"/>
      <c r="C1641" s="27"/>
      <c r="D1641" s="27" t="s">
        <v>651</v>
      </c>
    </row>
    <row r="1642" spans="1:4" x14ac:dyDescent="0.2">
      <c r="A1642" s="27" t="s">
        <v>2166</v>
      </c>
      <c r="B1642" s="27" t="s">
        <v>409</v>
      </c>
      <c r="C1642" s="27" t="s">
        <v>875</v>
      </c>
      <c r="D1642" s="27" t="s">
        <v>738</v>
      </c>
    </row>
    <row r="1643" spans="1:4" x14ac:dyDescent="0.2">
      <c r="A1643" s="27"/>
      <c r="B1643" s="27"/>
      <c r="C1643" s="27"/>
      <c r="D1643" s="27" t="s">
        <v>651</v>
      </c>
    </row>
    <row r="1644" spans="1:4" x14ac:dyDescent="0.2">
      <c r="A1644" s="27" t="s">
        <v>2167</v>
      </c>
      <c r="B1644" s="27" t="s">
        <v>410</v>
      </c>
      <c r="C1644" s="27" t="s">
        <v>875</v>
      </c>
      <c r="D1644" s="27" t="s">
        <v>738</v>
      </c>
    </row>
    <row r="1645" spans="1:4" x14ac:dyDescent="0.2">
      <c r="A1645" s="27"/>
      <c r="B1645" s="27"/>
      <c r="C1645" s="27"/>
      <c r="D1645" s="27" t="s">
        <v>739</v>
      </c>
    </row>
    <row r="1646" spans="1:4" x14ac:dyDescent="0.2">
      <c r="A1646" s="27"/>
      <c r="B1646" s="27"/>
      <c r="C1646" s="27"/>
      <c r="D1646" s="27" t="s">
        <v>253</v>
      </c>
    </row>
    <row r="1647" spans="1:4" x14ac:dyDescent="0.2">
      <c r="A1647" s="27"/>
      <c r="B1647" s="27"/>
      <c r="C1647" s="27"/>
      <c r="D1647" s="27" t="s">
        <v>651</v>
      </c>
    </row>
    <row r="1648" spans="1:4" x14ac:dyDescent="0.2">
      <c r="A1648" s="27" t="s">
        <v>2168</v>
      </c>
      <c r="B1648" s="27" t="s">
        <v>411</v>
      </c>
      <c r="C1648" s="27" t="s">
        <v>875</v>
      </c>
      <c r="D1648" s="27" t="s">
        <v>738</v>
      </c>
    </row>
    <row r="1649" spans="1:4" x14ac:dyDescent="0.2">
      <c r="A1649" s="27"/>
      <c r="B1649" s="27"/>
      <c r="C1649" s="27"/>
      <c r="D1649" s="27" t="s">
        <v>651</v>
      </c>
    </row>
    <row r="1650" spans="1:4" x14ac:dyDescent="0.2">
      <c r="A1650" s="27" t="s">
        <v>2169</v>
      </c>
      <c r="B1650" s="27" t="s">
        <v>605</v>
      </c>
      <c r="C1650" s="27" t="s">
        <v>875</v>
      </c>
      <c r="D1650" s="27" t="s">
        <v>742</v>
      </c>
    </row>
    <row r="1651" spans="1:4" x14ac:dyDescent="0.2">
      <c r="A1651" s="27"/>
      <c r="B1651" s="27"/>
      <c r="C1651" s="27"/>
      <c r="D1651" s="27" t="s">
        <v>738</v>
      </c>
    </row>
    <row r="1652" spans="1:4" x14ac:dyDescent="0.2">
      <c r="A1652" s="27"/>
      <c r="B1652" s="27"/>
      <c r="C1652" s="27"/>
      <c r="D1652" s="27" t="s">
        <v>739</v>
      </c>
    </row>
    <row r="1653" spans="1:4" x14ac:dyDescent="0.2">
      <c r="A1653" s="27"/>
      <c r="B1653" s="27"/>
      <c r="C1653" s="27"/>
      <c r="D1653" s="27" t="s">
        <v>258</v>
      </c>
    </row>
    <row r="1654" spans="1:4" x14ac:dyDescent="0.2">
      <c r="A1654" s="27"/>
      <c r="B1654" s="27"/>
      <c r="C1654" s="27"/>
      <c r="D1654" s="27" t="s">
        <v>651</v>
      </c>
    </row>
    <row r="1655" spans="1:4" x14ac:dyDescent="0.2">
      <c r="A1655" s="27" t="s">
        <v>2170</v>
      </c>
      <c r="B1655" s="27" t="s">
        <v>412</v>
      </c>
      <c r="C1655" s="27" t="s">
        <v>875</v>
      </c>
      <c r="D1655" s="27" t="s">
        <v>738</v>
      </c>
    </row>
    <row r="1656" spans="1:4" x14ac:dyDescent="0.2">
      <c r="A1656" s="27"/>
      <c r="B1656" s="27"/>
      <c r="C1656" s="27"/>
      <c r="D1656" s="27" t="s">
        <v>739</v>
      </c>
    </row>
    <row r="1657" spans="1:4" x14ac:dyDescent="0.2">
      <c r="A1657" s="27"/>
      <c r="B1657" s="27"/>
      <c r="C1657" s="27"/>
      <c r="D1657" s="27" t="s">
        <v>651</v>
      </c>
    </row>
    <row r="1658" spans="1:4" x14ac:dyDescent="0.2">
      <c r="A1658" s="27" t="s">
        <v>2171</v>
      </c>
      <c r="B1658" s="27" t="s">
        <v>897</v>
      </c>
      <c r="C1658" s="27" t="s">
        <v>875</v>
      </c>
      <c r="D1658" s="27" t="s">
        <v>742</v>
      </c>
    </row>
    <row r="1659" spans="1:4" x14ac:dyDescent="0.2">
      <c r="A1659" s="27"/>
      <c r="B1659" s="27"/>
      <c r="C1659" s="27"/>
      <c r="D1659" s="27" t="s">
        <v>738</v>
      </c>
    </row>
    <row r="1660" spans="1:4" x14ac:dyDescent="0.2">
      <c r="A1660" s="27"/>
      <c r="B1660" s="27"/>
      <c r="C1660" s="27"/>
      <c r="D1660" s="27" t="s">
        <v>258</v>
      </c>
    </row>
    <row r="1661" spans="1:4" x14ac:dyDescent="0.2">
      <c r="A1661" s="27"/>
      <c r="B1661" s="27"/>
      <c r="C1661" s="27"/>
      <c r="D1661" s="27" t="s">
        <v>651</v>
      </c>
    </row>
    <row r="1662" spans="1:4" x14ac:dyDescent="0.2">
      <c r="A1662" s="27" t="s">
        <v>2172</v>
      </c>
      <c r="B1662" s="27" t="s">
        <v>898</v>
      </c>
      <c r="C1662" s="27" t="s">
        <v>875</v>
      </c>
      <c r="D1662" s="27" t="s">
        <v>742</v>
      </c>
    </row>
    <row r="1663" spans="1:4" x14ac:dyDescent="0.2">
      <c r="A1663" s="27"/>
      <c r="B1663" s="27"/>
      <c r="C1663" s="27"/>
      <c r="D1663" s="27" t="s">
        <v>738</v>
      </c>
    </row>
    <row r="1664" spans="1:4" x14ac:dyDescent="0.2">
      <c r="A1664" s="27"/>
      <c r="B1664" s="27"/>
      <c r="C1664" s="27"/>
      <c r="D1664" s="27" t="s">
        <v>258</v>
      </c>
    </row>
    <row r="1665" spans="1:4" x14ac:dyDescent="0.2">
      <c r="A1665" s="27"/>
      <c r="B1665" s="27"/>
      <c r="C1665" s="27"/>
      <c r="D1665" s="27" t="s">
        <v>974</v>
      </c>
    </row>
    <row r="1666" spans="1:4" x14ac:dyDescent="0.2">
      <c r="A1666" s="27"/>
      <c r="B1666" s="27"/>
      <c r="C1666" s="27"/>
      <c r="D1666" s="27" t="s">
        <v>651</v>
      </c>
    </row>
    <row r="1667" spans="1:4" x14ac:dyDescent="0.2">
      <c r="A1667" s="27" t="s">
        <v>2173</v>
      </c>
      <c r="B1667" s="27" t="s">
        <v>896</v>
      </c>
      <c r="C1667" s="27" t="s">
        <v>875</v>
      </c>
      <c r="D1667" s="27" t="s">
        <v>742</v>
      </c>
    </row>
    <row r="1668" spans="1:4" x14ac:dyDescent="0.2">
      <c r="A1668" s="27"/>
      <c r="B1668" s="27"/>
      <c r="C1668" s="27"/>
      <c r="D1668" s="27" t="s">
        <v>738</v>
      </c>
    </row>
    <row r="1669" spans="1:4" x14ac:dyDescent="0.2">
      <c r="A1669" s="27"/>
      <c r="B1669" s="27"/>
      <c r="C1669" s="27"/>
      <c r="D1669" s="27" t="s">
        <v>258</v>
      </c>
    </row>
    <row r="1670" spans="1:4" x14ac:dyDescent="0.2">
      <c r="A1670" s="27"/>
      <c r="B1670" s="27"/>
      <c r="C1670" s="27"/>
      <c r="D1670" s="27" t="s">
        <v>974</v>
      </c>
    </row>
    <row r="1671" spans="1:4" x14ac:dyDescent="0.2">
      <c r="A1671" s="27"/>
      <c r="B1671" s="27"/>
      <c r="C1671" s="27"/>
      <c r="D1671" s="27" t="s">
        <v>651</v>
      </c>
    </row>
    <row r="1672" spans="1:4" x14ac:dyDescent="0.2">
      <c r="A1672" s="27" t="s">
        <v>2174</v>
      </c>
      <c r="B1672" s="27" t="s">
        <v>899</v>
      </c>
      <c r="C1672" s="27" t="s">
        <v>875</v>
      </c>
      <c r="D1672" s="27" t="s">
        <v>742</v>
      </c>
    </row>
    <row r="1673" spans="1:4" x14ac:dyDescent="0.2">
      <c r="A1673" s="27"/>
      <c r="B1673" s="27"/>
      <c r="C1673" s="27"/>
      <c r="D1673" s="27" t="s">
        <v>738</v>
      </c>
    </row>
    <row r="1674" spans="1:4" x14ac:dyDescent="0.2">
      <c r="A1674" s="27"/>
      <c r="B1674" s="27"/>
      <c r="C1674" s="27"/>
      <c r="D1674" s="27" t="s">
        <v>258</v>
      </c>
    </row>
    <row r="1675" spans="1:4" x14ac:dyDescent="0.2">
      <c r="A1675" s="27"/>
      <c r="B1675" s="27"/>
      <c r="C1675" s="27"/>
      <c r="D1675" s="27" t="s">
        <v>974</v>
      </c>
    </row>
    <row r="1676" spans="1:4" x14ac:dyDescent="0.2">
      <c r="A1676" s="27"/>
      <c r="B1676" s="27"/>
      <c r="C1676" s="27"/>
      <c r="D1676" s="27" t="s">
        <v>651</v>
      </c>
    </row>
    <row r="1677" spans="1:4" x14ac:dyDescent="0.2">
      <c r="A1677" s="27" t="s">
        <v>2175</v>
      </c>
      <c r="B1677" s="27" t="s">
        <v>16</v>
      </c>
      <c r="C1677" s="27" t="s">
        <v>875</v>
      </c>
      <c r="D1677" s="27" t="s">
        <v>742</v>
      </c>
    </row>
    <row r="1678" spans="1:4" x14ac:dyDescent="0.2">
      <c r="A1678" s="27"/>
      <c r="B1678" s="27"/>
      <c r="C1678" s="27"/>
      <c r="D1678" s="27" t="s">
        <v>738</v>
      </c>
    </row>
    <row r="1679" spans="1:4" x14ac:dyDescent="0.2">
      <c r="A1679" s="27" t="s">
        <v>2203</v>
      </c>
      <c r="B1679" s="27" t="s">
        <v>509</v>
      </c>
      <c r="C1679" s="27" t="s">
        <v>875</v>
      </c>
      <c r="D1679" s="27" t="s">
        <v>742</v>
      </c>
    </row>
    <row r="1680" spans="1:4" x14ac:dyDescent="0.2">
      <c r="A1680" s="27"/>
      <c r="B1680" s="27"/>
      <c r="C1680" s="27"/>
      <c r="D1680" s="27" t="s">
        <v>738</v>
      </c>
    </row>
    <row r="1681" spans="1:4" x14ac:dyDescent="0.2">
      <c r="A1681" s="27"/>
      <c r="B1681" s="27"/>
      <c r="C1681" s="27"/>
      <c r="D1681" s="27" t="s">
        <v>258</v>
      </c>
    </row>
    <row r="1682" spans="1:4" x14ac:dyDescent="0.2">
      <c r="A1682" s="27"/>
      <c r="B1682" s="27"/>
      <c r="C1682" s="27"/>
      <c r="D1682" s="27" t="s">
        <v>974</v>
      </c>
    </row>
    <row r="1683" spans="1:4" x14ac:dyDescent="0.2">
      <c r="A1683" s="27"/>
      <c r="B1683" s="27"/>
      <c r="C1683" s="27"/>
      <c r="D1683" s="27" t="s">
        <v>651</v>
      </c>
    </row>
    <row r="1684" spans="1:4" x14ac:dyDescent="0.2">
      <c r="A1684" s="27" t="s">
        <v>1791</v>
      </c>
      <c r="B1684" s="27" t="s">
        <v>914</v>
      </c>
      <c r="C1684" s="27" t="s">
        <v>875</v>
      </c>
      <c r="D1684" s="27" t="s">
        <v>738</v>
      </c>
    </row>
    <row r="1685" spans="1:4" x14ac:dyDescent="0.2">
      <c r="A1685" s="27"/>
      <c r="B1685" s="27"/>
      <c r="C1685" s="27"/>
      <c r="D1685" s="27" t="s">
        <v>258</v>
      </c>
    </row>
    <row r="1686" spans="1:4" x14ac:dyDescent="0.2">
      <c r="A1686" s="27" t="s">
        <v>1829</v>
      </c>
      <c r="B1686" s="27" t="s">
        <v>1328</v>
      </c>
      <c r="C1686" s="27" t="s">
        <v>875</v>
      </c>
      <c r="D1686" s="27" t="s">
        <v>258</v>
      </c>
    </row>
    <row r="1687" spans="1:4" x14ac:dyDescent="0.2">
      <c r="A1687" s="27" t="s">
        <v>2948</v>
      </c>
      <c r="B1687" s="27" t="s">
        <v>2949</v>
      </c>
      <c r="C1687" s="27" t="s">
        <v>875</v>
      </c>
      <c r="D1687" s="27" t="s">
        <v>258</v>
      </c>
    </row>
    <row r="1688" spans="1:4" x14ac:dyDescent="0.2">
      <c r="A1688" s="27" t="s">
        <v>1758</v>
      </c>
      <c r="B1688" s="27" t="s">
        <v>913</v>
      </c>
      <c r="C1688" s="27" t="s">
        <v>875</v>
      </c>
      <c r="D1688" s="27" t="s">
        <v>738</v>
      </c>
    </row>
    <row r="1689" spans="1:4" x14ac:dyDescent="0.2">
      <c r="A1689" s="27"/>
      <c r="B1689" s="27"/>
      <c r="C1689" s="27"/>
      <c r="D1689" s="27" t="s">
        <v>258</v>
      </c>
    </row>
    <row r="1690" spans="1:4" x14ac:dyDescent="0.2">
      <c r="A1690" s="27" t="s">
        <v>1849</v>
      </c>
      <c r="B1690" s="27" t="s">
        <v>8</v>
      </c>
      <c r="C1690" s="27" t="s">
        <v>875</v>
      </c>
      <c r="D1690" s="27" t="s">
        <v>739</v>
      </c>
    </row>
    <row r="1691" spans="1:4" x14ac:dyDescent="0.2">
      <c r="A1691" s="27"/>
      <c r="B1691" s="27"/>
      <c r="C1691" s="27"/>
      <c r="D1691" s="27" t="s">
        <v>258</v>
      </c>
    </row>
    <row r="1692" spans="1:4" x14ac:dyDescent="0.2">
      <c r="A1692" s="27" t="s">
        <v>1846</v>
      </c>
      <c r="B1692" s="27" t="s">
        <v>9</v>
      </c>
      <c r="C1692" s="27" t="s">
        <v>875</v>
      </c>
      <c r="D1692" s="27" t="s">
        <v>739</v>
      </c>
    </row>
    <row r="1693" spans="1:4" x14ac:dyDescent="0.2">
      <c r="A1693" s="27"/>
      <c r="B1693" s="27"/>
      <c r="C1693" s="27"/>
      <c r="D1693" s="27" t="s">
        <v>258</v>
      </c>
    </row>
    <row r="1694" spans="1:4" x14ac:dyDescent="0.2">
      <c r="A1694" s="27" t="s">
        <v>1847</v>
      </c>
      <c r="B1694" s="27" t="s">
        <v>10</v>
      </c>
      <c r="C1694" s="27" t="s">
        <v>875</v>
      </c>
      <c r="D1694" s="27" t="s">
        <v>739</v>
      </c>
    </row>
    <row r="1695" spans="1:4" x14ac:dyDescent="0.2">
      <c r="A1695" s="27"/>
      <c r="B1695" s="27"/>
      <c r="C1695" s="27"/>
      <c r="D1695" s="27" t="s">
        <v>258</v>
      </c>
    </row>
    <row r="1696" spans="1:4" x14ac:dyDescent="0.2">
      <c r="A1696" s="27" t="s">
        <v>2585</v>
      </c>
      <c r="B1696" s="27" t="s">
        <v>772</v>
      </c>
      <c r="C1696" s="27" t="s">
        <v>876</v>
      </c>
      <c r="D1696" s="27" t="s">
        <v>253</v>
      </c>
    </row>
    <row r="1697" spans="1:4" x14ac:dyDescent="0.2">
      <c r="A1697" s="27" t="s">
        <v>2566</v>
      </c>
      <c r="B1697" s="27" t="s">
        <v>895</v>
      </c>
      <c r="C1697" s="27" t="s">
        <v>876</v>
      </c>
      <c r="D1697" s="27" t="s">
        <v>253</v>
      </c>
    </row>
    <row r="1698" spans="1:4" x14ac:dyDescent="0.2">
      <c r="A1698" s="27" t="s">
        <v>2604</v>
      </c>
      <c r="B1698" s="27" t="s">
        <v>894</v>
      </c>
      <c r="C1698" s="27" t="s">
        <v>876</v>
      </c>
      <c r="D1698" s="27" t="s">
        <v>258</v>
      </c>
    </row>
    <row r="1699" spans="1:4" x14ac:dyDescent="0.2">
      <c r="A1699" s="27"/>
      <c r="B1699" s="27"/>
      <c r="C1699" s="27"/>
      <c r="D1699" s="27" t="s">
        <v>253</v>
      </c>
    </row>
    <row r="1700" spans="1:4" x14ac:dyDescent="0.2">
      <c r="A1700" s="27" t="s">
        <v>2511</v>
      </c>
      <c r="B1700" s="27" t="s">
        <v>510</v>
      </c>
      <c r="C1700" s="27" t="s">
        <v>876</v>
      </c>
      <c r="D1700" s="27" t="s">
        <v>738</v>
      </c>
    </row>
    <row r="1701" spans="1:4" x14ac:dyDescent="0.2">
      <c r="A1701" s="27"/>
      <c r="B1701" s="27"/>
      <c r="C1701" s="27"/>
      <c r="D1701" s="27" t="s">
        <v>258</v>
      </c>
    </row>
    <row r="1702" spans="1:4" x14ac:dyDescent="0.2">
      <c r="A1702" s="27"/>
      <c r="B1702" s="27"/>
      <c r="C1702" s="27"/>
      <c r="D1702" s="27" t="s">
        <v>253</v>
      </c>
    </row>
    <row r="1703" spans="1:4" x14ac:dyDescent="0.2">
      <c r="A1703" s="27" t="s">
        <v>2605</v>
      </c>
      <c r="B1703" s="27" t="s">
        <v>1457</v>
      </c>
      <c r="C1703" s="27" t="s">
        <v>876</v>
      </c>
      <c r="D1703" s="27" t="s">
        <v>253</v>
      </c>
    </row>
    <row r="1704" spans="1:4" x14ac:dyDescent="0.2">
      <c r="A1704" s="27" t="s">
        <v>2596</v>
      </c>
      <c r="B1704" s="27" t="s">
        <v>1458</v>
      </c>
      <c r="C1704" s="27" t="s">
        <v>876</v>
      </c>
      <c r="D1704" s="27" t="s">
        <v>253</v>
      </c>
    </row>
    <row r="1705" spans="1:4" x14ac:dyDescent="0.2">
      <c r="A1705" s="27" t="s">
        <v>2512</v>
      </c>
      <c r="B1705" s="27" t="s">
        <v>511</v>
      </c>
      <c r="C1705" s="27" t="s">
        <v>876</v>
      </c>
      <c r="D1705" s="27" t="s">
        <v>742</v>
      </c>
    </row>
    <row r="1706" spans="1:4" x14ac:dyDescent="0.2">
      <c r="A1706" s="27"/>
      <c r="B1706" s="27"/>
      <c r="C1706" s="27"/>
      <c r="D1706" s="27" t="s">
        <v>738</v>
      </c>
    </row>
    <row r="1707" spans="1:4" x14ac:dyDescent="0.2">
      <c r="A1707" s="27"/>
      <c r="B1707" s="27"/>
      <c r="C1707" s="27"/>
      <c r="D1707" s="27" t="s">
        <v>258</v>
      </c>
    </row>
    <row r="1708" spans="1:4" x14ac:dyDescent="0.2">
      <c r="A1708" s="27"/>
      <c r="B1708" s="27"/>
      <c r="C1708" s="27"/>
      <c r="D1708" s="27" t="s">
        <v>253</v>
      </c>
    </row>
    <row r="1709" spans="1:4" x14ac:dyDescent="0.2">
      <c r="A1709" s="27" t="s">
        <v>2501</v>
      </c>
      <c r="B1709" s="27" t="s">
        <v>513</v>
      </c>
      <c r="C1709" s="27" t="s">
        <v>876</v>
      </c>
      <c r="D1709" s="27" t="s">
        <v>739</v>
      </c>
    </row>
    <row r="1710" spans="1:4" x14ac:dyDescent="0.2">
      <c r="A1710" s="27"/>
      <c r="B1710" s="27"/>
      <c r="C1710" s="27"/>
      <c r="D1710" s="27" t="s">
        <v>253</v>
      </c>
    </row>
    <row r="1711" spans="1:4" x14ac:dyDescent="0.2">
      <c r="A1711" s="27" t="s">
        <v>2500</v>
      </c>
      <c r="B1711" s="27" t="s">
        <v>512</v>
      </c>
      <c r="C1711" s="27" t="s">
        <v>876</v>
      </c>
      <c r="D1711" s="27" t="s">
        <v>739</v>
      </c>
    </row>
    <row r="1712" spans="1:4" x14ac:dyDescent="0.2">
      <c r="A1712" s="27"/>
      <c r="B1712" s="27"/>
      <c r="C1712" s="27"/>
      <c r="D1712" s="27" t="s">
        <v>253</v>
      </c>
    </row>
    <row r="1713" spans="1:4" x14ac:dyDescent="0.2">
      <c r="A1713" s="27" t="s">
        <v>2553</v>
      </c>
      <c r="B1713" s="27" t="s">
        <v>774</v>
      </c>
      <c r="C1713" s="27" t="s">
        <v>876</v>
      </c>
      <c r="D1713" s="27" t="s">
        <v>738</v>
      </c>
    </row>
    <row r="1714" spans="1:4" x14ac:dyDescent="0.2">
      <c r="A1714" s="27"/>
      <c r="B1714" s="27"/>
      <c r="C1714" s="27"/>
      <c r="D1714" s="27" t="s">
        <v>253</v>
      </c>
    </row>
    <row r="1715" spans="1:4" x14ac:dyDescent="0.2">
      <c r="A1715" s="27" t="s">
        <v>2565</v>
      </c>
      <c r="B1715" s="27" t="s">
        <v>952</v>
      </c>
      <c r="C1715" s="27" t="s">
        <v>876</v>
      </c>
      <c r="D1715" s="27" t="s">
        <v>738</v>
      </c>
    </row>
    <row r="1716" spans="1:4" x14ac:dyDescent="0.2">
      <c r="A1716" s="27"/>
      <c r="B1716" s="27"/>
      <c r="C1716" s="27"/>
      <c r="D1716" s="27" t="s">
        <v>253</v>
      </c>
    </row>
    <row r="1717" spans="1:4" x14ac:dyDescent="0.2">
      <c r="A1717" s="27" t="s">
        <v>2519</v>
      </c>
      <c r="B1717" s="27" t="s">
        <v>773</v>
      </c>
      <c r="C1717" s="27" t="s">
        <v>876</v>
      </c>
      <c r="D1717" s="27" t="s">
        <v>738</v>
      </c>
    </row>
    <row r="1718" spans="1:4" x14ac:dyDescent="0.2">
      <c r="A1718" s="27"/>
      <c r="B1718" s="27"/>
      <c r="C1718" s="27"/>
      <c r="D1718" s="27" t="s">
        <v>739</v>
      </c>
    </row>
    <row r="1719" spans="1:4" x14ac:dyDescent="0.2">
      <c r="A1719" s="27"/>
      <c r="B1719" s="27"/>
      <c r="C1719" s="27"/>
      <c r="D1719" s="27" t="s">
        <v>253</v>
      </c>
    </row>
    <row r="1720" spans="1:4" x14ac:dyDescent="0.2">
      <c r="A1720" s="27"/>
      <c r="B1720" s="27"/>
      <c r="C1720" s="27"/>
      <c r="D1720" s="27" t="s">
        <v>1577</v>
      </c>
    </row>
    <row r="1721" spans="1:4" x14ac:dyDescent="0.2">
      <c r="A1721" s="27" t="s">
        <v>2510</v>
      </c>
      <c r="B1721" s="27" t="s">
        <v>514</v>
      </c>
      <c r="C1721" s="27" t="s">
        <v>876</v>
      </c>
      <c r="D1721" s="27" t="s">
        <v>738</v>
      </c>
    </row>
    <row r="1722" spans="1:4" x14ac:dyDescent="0.2">
      <c r="A1722" s="27"/>
      <c r="B1722" s="27"/>
      <c r="C1722" s="27"/>
      <c r="D1722" s="27" t="s">
        <v>739</v>
      </c>
    </row>
    <row r="1723" spans="1:4" x14ac:dyDescent="0.2">
      <c r="A1723" s="27"/>
      <c r="B1723" s="27"/>
      <c r="C1723" s="27"/>
      <c r="D1723" s="27" t="s">
        <v>740</v>
      </c>
    </row>
    <row r="1724" spans="1:4" x14ac:dyDescent="0.2">
      <c r="A1724" s="27"/>
      <c r="B1724" s="27"/>
      <c r="C1724" s="27"/>
      <c r="D1724" s="27" t="s">
        <v>253</v>
      </c>
    </row>
    <row r="1725" spans="1:4" x14ac:dyDescent="0.2">
      <c r="A1725" s="27"/>
      <c r="B1725" s="27"/>
      <c r="C1725" s="27"/>
      <c r="D1725" s="27" t="s">
        <v>1577</v>
      </c>
    </row>
    <row r="1726" spans="1:4" x14ac:dyDescent="0.2">
      <c r="A1726" s="27" t="s">
        <v>2559</v>
      </c>
      <c r="B1726" s="27" t="s">
        <v>565</v>
      </c>
      <c r="C1726" s="27" t="s">
        <v>876</v>
      </c>
      <c r="D1726" s="27" t="s">
        <v>738</v>
      </c>
    </row>
    <row r="1727" spans="1:4" x14ac:dyDescent="0.2">
      <c r="A1727" s="27"/>
      <c r="B1727" s="27"/>
      <c r="C1727" s="27"/>
      <c r="D1727" s="27" t="s">
        <v>253</v>
      </c>
    </row>
    <row r="1728" spans="1:4" x14ac:dyDescent="0.2">
      <c r="A1728" s="27" t="s">
        <v>2572</v>
      </c>
      <c r="B1728" s="27" t="s">
        <v>1715</v>
      </c>
      <c r="C1728" s="27" t="s">
        <v>876</v>
      </c>
      <c r="D1728" s="27" t="s">
        <v>253</v>
      </c>
    </row>
    <row r="1729" spans="1:4" x14ac:dyDescent="0.2">
      <c r="A1729" s="27" t="s">
        <v>2600</v>
      </c>
      <c r="B1729" s="27" t="s">
        <v>1716</v>
      </c>
      <c r="C1729" s="27" t="s">
        <v>876</v>
      </c>
      <c r="D1729" s="27" t="s">
        <v>253</v>
      </c>
    </row>
    <row r="1730" spans="1:4" x14ac:dyDescent="0.2">
      <c r="A1730" s="27" t="s">
        <v>2528</v>
      </c>
      <c r="B1730" s="27" t="s">
        <v>566</v>
      </c>
      <c r="C1730" s="27" t="s">
        <v>876</v>
      </c>
      <c r="D1730" s="27" t="s">
        <v>738</v>
      </c>
    </row>
    <row r="1731" spans="1:4" x14ac:dyDescent="0.2">
      <c r="A1731" s="27"/>
      <c r="B1731" s="27"/>
      <c r="C1731" s="27"/>
      <c r="D1731" s="27" t="s">
        <v>258</v>
      </c>
    </row>
    <row r="1732" spans="1:4" x14ac:dyDescent="0.2">
      <c r="A1732" s="27"/>
      <c r="B1732" s="27"/>
      <c r="C1732" s="27"/>
      <c r="D1732" s="27" t="s">
        <v>253</v>
      </c>
    </row>
    <row r="1733" spans="1:4" x14ac:dyDescent="0.2">
      <c r="A1733" s="27" t="s">
        <v>2521</v>
      </c>
      <c r="B1733" s="27" t="s">
        <v>567</v>
      </c>
      <c r="C1733" s="27" t="s">
        <v>876</v>
      </c>
      <c r="D1733" s="27" t="s">
        <v>253</v>
      </c>
    </row>
    <row r="1734" spans="1:4" x14ac:dyDescent="0.2">
      <c r="A1734" s="27" t="s">
        <v>2524</v>
      </c>
      <c r="B1734" s="27" t="s">
        <v>296</v>
      </c>
      <c r="C1734" s="27" t="s">
        <v>876</v>
      </c>
      <c r="D1734" s="27" t="s">
        <v>738</v>
      </c>
    </row>
    <row r="1735" spans="1:4" x14ac:dyDescent="0.2">
      <c r="A1735" s="27"/>
      <c r="B1735" s="27"/>
      <c r="C1735" s="27"/>
      <c r="D1735" s="27" t="s">
        <v>253</v>
      </c>
    </row>
    <row r="1736" spans="1:4" x14ac:dyDescent="0.2">
      <c r="A1736" s="27" t="s">
        <v>2561</v>
      </c>
      <c r="B1736" s="27" t="s">
        <v>207</v>
      </c>
      <c r="C1736" s="27" t="s">
        <v>876</v>
      </c>
      <c r="D1736" s="27" t="s">
        <v>738</v>
      </c>
    </row>
    <row r="1737" spans="1:4" x14ac:dyDescent="0.2">
      <c r="A1737" s="27"/>
      <c r="B1737" s="27"/>
      <c r="C1737" s="27"/>
      <c r="D1737" s="27" t="s">
        <v>253</v>
      </c>
    </row>
    <row r="1738" spans="1:4" x14ac:dyDescent="0.2">
      <c r="A1738" s="27" t="s">
        <v>2504</v>
      </c>
      <c r="B1738" s="27" t="s">
        <v>545</v>
      </c>
      <c r="C1738" s="27" t="s">
        <v>876</v>
      </c>
      <c r="D1738" s="27" t="s">
        <v>738</v>
      </c>
    </row>
    <row r="1739" spans="1:4" x14ac:dyDescent="0.2">
      <c r="A1739" s="27"/>
      <c r="B1739" s="27"/>
      <c r="C1739" s="27"/>
      <c r="D1739" s="27" t="s">
        <v>740</v>
      </c>
    </row>
    <row r="1740" spans="1:4" x14ac:dyDescent="0.2">
      <c r="A1740" s="27"/>
      <c r="B1740" s="27"/>
      <c r="C1740" s="27"/>
      <c r="D1740" s="27" t="s">
        <v>253</v>
      </c>
    </row>
    <row r="1741" spans="1:4" x14ac:dyDescent="0.2">
      <c r="A1741" s="27"/>
      <c r="B1741" s="27"/>
      <c r="C1741" s="27"/>
      <c r="D1741" s="27" t="s">
        <v>1577</v>
      </c>
    </row>
    <row r="1742" spans="1:4" x14ac:dyDescent="0.2">
      <c r="A1742" s="27" t="s">
        <v>2513</v>
      </c>
      <c r="B1742" s="27" t="s">
        <v>648</v>
      </c>
      <c r="C1742" s="27" t="s">
        <v>876</v>
      </c>
      <c r="D1742" s="27" t="s">
        <v>738</v>
      </c>
    </row>
    <row r="1743" spans="1:4" x14ac:dyDescent="0.2">
      <c r="A1743" s="27"/>
      <c r="B1743" s="27"/>
      <c r="C1743" s="27"/>
      <c r="D1743" s="27" t="s">
        <v>740</v>
      </c>
    </row>
    <row r="1744" spans="1:4" x14ac:dyDescent="0.2">
      <c r="A1744" s="27"/>
      <c r="B1744" s="27"/>
      <c r="C1744" s="27"/>
      <c r="D1744" s="27" t="s">
        <v>1577</v>
      </c>
    </row>
    <row r="1745" spans="1:4" x14ac:dyDescent="0.2">
      <c r="A1745" s="27" t="s">
        <v>2506</v>
      </c>
      <c r="B1745" s="27" t="s">
        <v>160</v>
      </c>
      <c r="C1745" s="27" t="s">
        <v>876</v>
      </c>
      <c r="D1745" s="27" t="s">
        <v>738</v>
      </c>
    </row>
    <row r="1746" spans="1:4" x14ac:dyDescent="0.2">
      <c r="A1746" s="27"/>
      <c r="B1746" s="27"/>
      <c r="C1746" s="27"/>
      <c r="D1746" s="27" t="s">
        <v>739</v>
      </c>
    </row>
    <row r="1747" spans="1:4" x14ac:dyDescent="0.2">
      <c r="A1747" s="27"/>
      <c r="B1747" s="27"/>
      <c r="C1747" s="27"/>
      <c r="D1747" s="27" t="s">
        <v>740</v>
      </c>
    </row>
    <row r="1748" spans="1:4" x14ac:dyDescent="0.2">
      <c r="A1748" s="27"/>
      <c r="B1748" s="27"/>
      <c r="C1748" s="27"/>
      <c r="D1748" s="27" t="s">
        <v>253</v>
      </c>
    </row>
    <row r="1749" spans="1:4" x14ac:dyDescent="0.2">
      <c r="A1749" s="27"/>
      <c r="B1749" s="27"/>
      <c r="C1749" s="27"/>
      <c r="D1749" s="27" t="s">
        <v>1577</v>
      </c>
    </row>
    <row r="1750" spans="1:4" x14ac:dyDescent="0.2">
      <c r="A1750" s="27" t="s">
        <v>2595</v>
      </c>
      <c r="B1750" s="27" t="s">
        <v>649</v>
      </c>
      <c r="C1750" s="27" t="s">
        <v>876</v>
      </c>
      <c r="D1750" s="27" t="s">
        <v>740</v>
      </c>
    </row>
    <row r="1751" spans="1:4" x14ac:dyDescent="0.2">
      <c r="A1751" s="27"/>
      <c r="B1751" s="27"/>
      <c r="C1751" s="27"/>
      <c r="D1751" s="27" t="s">
        <v>258</v>
      </c>
    </row>
    <row r="1752" spans="1:4" x14ac:dyDescent="0.2">
      <c r="A1752" s="27" t="s">
        <v>2584</v>
      </c>
      <c r="B1752" s="27" t="s">
        <v>568</v>
      </c>
      <c r="C1752" s="27" t="s">
        <v>876</v>
      </c>
      <c r="D1752" s="27" t="s">
        <v>738</v>
      </c>
    </row>
    <row r="1753" spans="1:4" x14ac:dyDescent="0.2">
      <c r="A1753" s="27"/>
      <c r="B1753" s="27"/>
      <c r="C1753" s="27"/>
      <c r="D1753" s="27" t="s">
        <v>258</v>
      </c>
    </row>
    <row r="1754" spans="1:4" x14ac:dyDescent="0.2">
      <c r="A1754" s="27"/>
      <c r="B1754" s="27"/>
      <c r="C1754" s="27"/>
      <c r="D1754" s="27" t="s">
        <v>253</v>
      </c>
    </row>
    <row r="1755" spans="1:4" x14ac:dyDescent="0.2">
      <c r="A1755" s="27" t="s">
        <v>2542</v>
      </c>
      <c r="B1755" s="27" t="s">
        <v>569</v>
      </c>
      <c r="C1755" s="27" t="s">
        <v>876</v>
      </c>
      <c r="D1755" s="27" t="s">
        <v>738</v>
      </c>
    </row>
    <row r="1756" spans="1:4" x14ac:dyDescent="0.2">
      <c r="A1756" s="27"/>
      <c r="B1756" s="27"/>
      <c r="C1756" s="27"/>
      <c r="D1756" s="27" t="s">
        <v>258</v>
      </c>
    </row>
    <row r="1757" spans="1:4" x14ac:dyDescent="0.2">
      <c r="A1757" s="27"/>
      <c r="B1757" s="27"/>
      <c r="C1757" s="27"/>
      <c r="D1757" s="27" t="s">
        <v>253</v>
      </c>
    </row>
    <row r="1758" spans="1:4" x14ac:dyDescent="0.2">
      <c r="A1758" s="27" t="s">
        <v>2516</v>
      </c>
      <c r="B1758" s="27" t="s">
        <v>570</v>
      </c>
      <c r="C1758" s="27" t="s">
        <v>876</v>
      </c>
      <c r="D1758" s="27" t="s">
        <v>738</v>
      </c>
    </row>
    <row r="1759" spans="1:4" x14ac:dyDescent="0.2">
      <c r="A1759" s="27"/>
      <c r="B1759" s="27"/>
      <c r="C1759" s="27"/>
      <c r="D1759" s="27" t="s">
        <v>258</v>
      </c>
    </row>
    <row r="1760" spans="1:4" x14ac:dyDescent="0.2">
      <c r="A1760" s="27"/>
      <c r="B1760" s="27"/>
      <c r="C1760" s="27"/>
      <c r="D1760" s="27" t="s">
        <v>253</v>
      </c>
    </row>
    <row r="1761" spans="1:4" x14ac:dyDescent="0.2">
      <c r="A1761" s="27" t="s">
        <v>2589</v>
      </c>
      <c r="B1761" s="27" t="s">
        <v>571</v>
      </c>
      <c r="C1761" s="27" t="s">
        <v>876</v>
      </c>
      <c r="D1761" s="27" t="s">
        <v>738</v>
      </c>
    </row>
    <row r="1762" spans="1:4" x14ac:dyDescent="0.2">
      <c r="A1762" s="27"/>
      <c r="B1762" s="27"/>
      <c r="C1762" s="27"/>
      <c r="D1762" s="27" t="s">
        <v>258</v>
      </c>
    </row>
    <row r="1763" spans="1:4" x14ac:dyDescent="0.2">
      <c r="A1763" s="27"/>
      <c r="B1763" s="27"/>
      <c r="C1763" s="27"/>
      <c r="D1763" s="27" t="s">
        <v>253</v>
      </c>
    </row>
    <row r="1764" spans="1:4" x14ac:dyDescent="0.2">
      <c r="A1764" s="27" t="s">
        <v>2534</v>
      </c>
      <c r="B1764" s="27" t="s">
        <v>572</v>
      </c>
      <c r="C1764" s="27" t="s">
        <v>876</v>
      </c>
      <c r="D1764" s="27" t="s">
        <v>738</v>
      </c>
    </row>
    <row r="1765" spans="1:4" x14ac:dyDescent="0.2">
      <c r="A1765" s="27"/>
      <c r="B1765" s="27"/>
      <c r="C1765" s="27"/>
      <c r="D1765" s="27" t="s">
        <v>258</v>
      </c>
    </row>
    <row r="1766" spans="1:4" x14ac:dyDescent="0.2">
      <c r="A1766" s="27"/>
      <c r="B1766" s="27"/>
      <c r="C1766" s="27"/>
      <c r="D1766" s="27" t="s">
        <v>253</v>
      </c>
    </row>
    <row r="1767" spans="1:4" x14ac:dyDescent="0.2">
      <c r="A1767" s="27" t="s">
        <v>2533</v>
      </c>
      <c r="B1767" s="27" t="s">
        <v>573</v>
      </c>
      <c r="C1767" s="27" t="s">
        <v>876</v>
      </c>
      <c r="D1767" s="27" t="s">
        <v>738</v>
      </c>
    </row>
    <row r="1768" spans="1:4" x14ac:dyDescent="0.2">
      <c r="A1768" s="27"/>
      <c r="B1768" s="27"/>
      <c r="C1768" s="27"/>
      <c r="D1768" s="27" t="s">
        <v>258</v>
      </c>
    </row>
    <row r="1769" spans="1:4" x14ac:dyDescent="0.2">
      <c r="A1769" s="27"/>
      <c r="B1769" s="27"/>
      <c r="C1769" s="27"/>
      <c r="D1769" s="27" t="s">
        <v>253</v>
      </c>
    </row>
    <row r="1770" spans="1:4" x14ac:dyDescent="0.2">
      <c r="A1770" s="27" t="s">
        <v>2530</v>
      </c>
      <c r="B1770" s="27" t="s">
        <v>574</v>
      </c>
      <c r="C1770" s="27" t="s">
        <v>876</v>
      </c>
      <c r="D1770" s="27" t="s">
        <v>738</v>
      </c>
    </row>
    <row r="1771" spans="1:4" x14ac:dyDescent="0.2">
      <c r="A1771" s="27"/>
      <c r="B1771" s="27"/>
      <c r="C1771" s="27"/>
      <c r="D1771" s="27" t="s">
        <v>253</v>
      </c>
    </row>
    <row r="1772" spans="1:4" x14ac:dyDescent="0.2">
      <c r="A1772" s="27" t="s">
        <v>2556</v>
      </c>
      <c r="B1772" s="27" t="s">
        <v>579</v>
      </c>
      <c r="C1772" s="27" t="s">
        <v>876</v>
      </c>
      <c r="D1772" s="27" t="s">
        <v>738</v>
      </c>
    </row>
    <row r="1773" spans="1:4" x14ac:dyDescent="0.2">
      <c r="A1773" s="27"/>
      <c r="B1773" s="27"/>
      <c r="C1773" s="27"/>
      <c r="D1773" s="27" t="s">
        <v>258</v>
      </c>
    </row>
    <row r="1774" spans="1:4" x14ac:dyDescent="0.2">
      <c r="A1774" s="27"/>
      <c r="B1774" s="27"/>
      <c r="C1774" s="27"/>
      <c r="D1774" s="27" t="s">
        <v>253</v>
      </c>
    </row>
    <row r="1775" spans="1:4" x14ac:dyDescent="0.2">
      <c r="A1775" s="27" t="s">
        <v>2608</v>
      </c>
      <c r="B1775" s="27" t="s">
        <v>1453</v>
      </c>
      <c r="C1775" s="27" t="s">
        <v>876</v>
      </c>
      <c r="D1775" s="27" t="s">
        <v>738</v>
      </c>
    </row>
    <row r="1776" spans="1:4" x14ac:dyDescent="0.2">
      <c r="A1776" s="27"/>
      <c r="B1776" s="27"/>
      <c r="C1776" s="27"/>
      <c r="D1776" s="27" t="s">
        <v>253</v>
      </c>
    </row>
    <row r="1777" spans="1:4" x14ac:dyDescent="0.2">
      <c r="A1777" s="27" t="s">
        <v>2562</v>
      </c>
      <c r="B1777" s="27" t="s">
        <v>208</v>
      </c>
      <c r="C1777" s="27" t="s">
        <v>876</v>
      </c>
      <c r="D1777" s="27" t="s">
        <v>738</v>
      </c>
    </row>
    <row r="1778" spans="1:4" x14ac:dyDescent="0.2">
      <c r="A1778" s="27"/>
      <c r="B1778" s="27"/>
      <c r="C1778" s="27"/>
      <c r="D1778" s="27" t="s">
        <v>258</v>
      </c>
    </row>
    <row r="1779" spans="1:4" x14ac:dyDescent="0.2">
      <c r="A1779" s="27"/>
      <c r="B1779" s="27"/>
      <c r="C1779" s="27"/>
      <c r="D1779" s="27" t="s">
        <v>253</v>
      </c>
    </row>
    <row r="1780" spans="1:4" x14ac:dyDescent="0.2">
      <c r="A1780" s="27" t="s">
        <v>2588</v>
      </c>
      <c r="B1780" s="27" t="s">
        <v>1454</v>
      </c>
      <c r="C1780" s="27" t="s">
        <v>876</v>
      </c>
      <c r="D1780" s="27" t="s">
        <v>738</v>
      </c>
    </row>
    <row r="1781" spans="1:4" x14ac:dyDescent="0.2">
      <c r="A1781" s="27"/>
      <c r="B1781" s="27"/>
      <c r="C1781" s="27"/>
      <c r="D1781" s="27" t="s">
        <v>253</v>
      </c>
    </row>
    <row r="1782" spans="1:4" x14ac:dyDescent="0.2">
      <c r="A1782" s="27" t="s">
        <v>2609</v>
      </c>
      <c r="B1782" s="27" t="s">
        <v>1455</v>
      </c>
      <c r="C1782" s="27" t="s">
        <v>876</v>
      </c>
      <c r="D1782" s="27" t="s">
        <v>738</v>
      </c>
    </row>
    <row r="1783" spans="1:4" x14ac:dyDescent="0.2">
      <c r="A1783" s="27"/>
      <c r="B1783" s="27"/>
      <c r="C1783" s="27"/>
      <c r="D1783" s="27" t="s">
        <v>253</v>
      </c>
    </row>
    <row r="1784" spans="1:4" x14ac:dyDescent="0.2">
      <c r="A1784" s="27" t="s">
        <v>2574</v>
      </c>
      <c r="B1784" s="27" t="s">
        <v>580</v>
      </c>
      <c r="C1784" s="27" t="s">
        <v>876</v>
      </c>
      <c r="D1784" s="27" t="s">
        <v>258</v>
      </c>
    </row>
    <row r="1785" spans="1:4" x14ac:dyDescent="0.2">
      <c r="A1785" s="27"/>
      <c r="B1785" s="27"/>
      <c r="C1785" s="27"/>
      <c r="D1785" s="27" t="s">
        <v>253</v>
      </c>
    </row>
    <row r="1786" spans="1:4" x14ac:dyDescent="0.2">
      <c r="A1786" s="27" t="s">
        <v>2515</v>
      </c>
      <c r="B1786" s="27" t="s">
        <v>222</v>
      </c>
      <c r="C1786" s="27" t="s">
        <v>876</v>
      </c>
      <c r="D1786" s="27" t="s">
        <v>258</v>
      </c>
    </row>
    <row r="1787" spans="1:4" x14ac:dyDescent="0.2">
      <c r="A1787" s="27"/>
      <c r="B1787" s="27"/>
      <c r="C1787" s="27"/>
      <c r="D1787" s="27" t="s">
        <v>253</v>
      </c>
    </row>
    <row r="1788" spans="1:4" x14ac:dyDescent="0.2">
      <c r="A1788" s="27" t="s">
        <v>2594</v>
      </c>
      <c r="B1788" s="27" t="s">
        <v>203</v>
      </c>
      <c r="C1788" s="27" t="s">
        <v>876</v>
      </c>
      <c r="D1788" s="27" t="s">
        <v>738</v>
      </c>
    </row>
    <row r="1789" spans="1:4" x14ac:dyDescent="0.2">
      <c r="A1789" s="27"/>
      <c r="B1789" s="27"/>
      <c r="C1789" s="27"/>
      <c r="D1789" s="27" t="s">
        <v>258</v>
      </c>
    </row>
    <row r="1790" spans="1:4" x14ac:dyDescent="0.2">
      <c r="A1790" s="27"/>
      <c r="B1790" s="27"/>
      <c r="C1790" s="27"/>
      <c r="D1790" s="27" t="s">
        <v>253</v>
      </c>
    </row>
    <row r="1791" spans="1:4" x14ac:dyDescent="0.2">
      <c r="A1791" s="27" t="s">
        <v>2602</v>
      </c>
      <c r="B1791" s="27" t="s">
        <v>204</v>
      </c>
      <c r="C1791" s="27" t="s">
        <v>876</v>
      </c>
      <c r="D1791" s="27" t="s">
        <v>253</v>
      </c>
    </row>
    <row r="1792" spans="1:4" x14ac:dyDescent="0.2">
      <c r="A1792" s="27" t="s">
        <v>2579</v>
      </c>
      <c r="B1792" s="27" t="s">
        <v>206</v>
      </c>
      <c r="C1792" s="27" t="s">
        <v>876</v>
      </c>
      <c r="D1792" s="27" t="s">
        <v>253</v>
      </c>
    </row>
    <row r="1793" spans="1:4" x14ac:dyDescent="0.2">
      <c r="A1793" s="27" t="s">
        <v>2587</v>
      </c>
      <c r="B1793" s="27" t="s">
        <v>205</v>
      </c>
      <c r="C1793" s="27" t="s">
        <v>876</v>
      </c>
      <c r="D1793" s="27" t="s">
        <v>253</v>
      </c>
    </row>
    <row r="1794" spans="1:4" x14ac:dyDescent="0.2">
      <c r="A1794" s="27" t="s">
        <v>2599</v>
      </c>
      <c r="B1794" s="27" t="s">
        <v>581</v>
      </c>
      <c r="C1794" s="27" t="s">
        <v>876</v>
      </c>
      <c r="D1794" s="27" t="s">
        <v>738</v>
      </c>
    </row>
    <row r="1795" spans="1:4" x14ac:dyDescent="0.2">
      <c r="A1795" s="27"/>
      <c r="B1795" s="27"/>
      <c r="C1795" s="27"/>
      <c r="D1795" s="27" t="s">
        <v>253</v>
      </c>
    </row>
    <row r="1796" spans="1:4" x14ac:dyDescent="0.2">
      <c r="A1796" s="27" t="s">
        <v>2575</v>
      </c>
      <c r="B1796" s="27" t="s">
        <v>156</v>
      </c>
      <c r="C1796" s="27" t="s">
        <v>876</v>
      </c>
      <c r="D1796" s="27" t="s">
        <v>253</v>
      </c>
    </row>
    <row r="1797" spans="1:4" x14ac:dyDescent="0.2">
      <c r="A1797" s="27" t="s">
        <v>2598</v>
      </c>
      <c r="B1797" s="27" t="s">
        <v>2472</v>
      </c>
      <c r="C1797" s="27" t="s">
        <v>876</v>
      </c>
      <c r="D1797" s="27" t="s">
        <v>253</v>
      </c>
    </row>
    <row r="1798" spans="1:4" x14ac:dyDescent="0.2">
      <c r="A1798" s="27" t="s">
        <v>2526</v>
      </c>
      <c r="B1798" s="27" t="s">
        <v>157</v>
      </c>
      <c r="C1798" s="27" t="s">
        <v>876</v>
      </c>
      <c r="D1798" s="27" t="s">
        <v>738</v>
      </c>
    </row>
    <row r="1799" spans="1:4" x14ac:dyDescent="0.2">
      <c r="A1799" s="27"/>
      <c r="B1799" s="27"/>
      <c r="C1799" s="27"/>
      <c r="D1799" s="27" t="s">
        <v>258</v>
      </c>
    </row>
    <row r="1800" spans="1:4" x14ac:dyDescent="0.2">
      <c r="A1800" s="27"/>
      <c r="B1800" s="27"/>
      <c r="C1800" s="27"/>
      <c r="D1800" s="27" t="s">
        <v>253</v>
      </c>
    </row>
    <row r="1801" spans="1:4" x14ac:dyDescent="0.2">
      <c r="A1801" s="27" t="s">
        <v>2577</v>
      </c>
      <c r="B1801" s="27" t="s">
        <v>1003</v>
      </c>
      <c r="C1801" s="27" t="s">
        <v>876</v>
      </c>
      <c r="D1801" s="27" t="s">
        <v>738</v>
      </c>
    </row>
    <row r="1802" spans="1:4" x14ac:dyDescent="0.2">
      <c r="A1802" s="27"/>
      <c r="B1802" s="27"/>
      <c r="C1802" s="27"/>
      <c r="D1802" s="27" t="s">
        <v>253</v>
      </c>
    </row>
    <row r="1803" spans="1:4" x14ac:dyDescent="0.2">
      <c r="A1803" s="27" t="s">
        <v>2523</v>
      </c>
      <c r="B1803" s="27" t="s">
        <v>468</v>
      </c>
      <c r="C1803" s="27" t="s">
        <v>876</v>
      </c>
      <c r="D1803" s="27" t="s">
        <v>253</v>
      </c>
    </row>
    <row r="1804" spans="1:4" x14ac:dyDescent="0.2">
      <c r="A1804" s="27" t="s">
        <v>2903</v>
      </c>
      <c r="B1804" s="27" t="s">
        <v>2904</v>
      </c>
      <c r="C1804" s="27" t="s">
        <v>876</v>
      </c>
      <c r="D1804" s="27" t="s">
        <v>253</v>
      </c>
    </row>
    <row r="1805" spans="1:4" x14ac:dyDescent="0.2">
      <c r="A1805" s="27" t="s">
        <v>2545</v>
      </c>
      <c r="B1805" s="27" t="s">
        <v>1986</v>
      </c>
      <c r="C1805" s="27" t="s">
        <v>876</v>
      </c>
      <c r="D1805" s="27" t="s">
        <v>253</v>
      </c>
    </row>
    <row r="1806" spans="1:4" x14ac:dyDescent="0.2">
      <c r="A1806" s="27" t="s">
        <v>2514</v>
      </c>
      <c r="B1806" s="27" t="s">
        <v>158</v>
      </c>
      <c r="C1806" s="27" t="s">
        <v>876</v>
      </c>
      <c r="D1806" s="27" t="s">
        <v>742</v>
      </c>
    </row>
    <row r="1807" spans="1:4" x14ac:dyDescent="0.2">
      <c r="A1807" s="27"/>
      <c r="B1807" s="27"/>
      <c r="C1807" s="27"/>
      <c r="D1807" s="27" t="s">
        <v>738</v>
      </c>
    </row>
    <row r="1808" spans="1:4" x14ac:dyDescent="0.2">
      <c r="A1808" s="27"/>
      <c r="B1808" s="27"/>
      <c r="C1808" s="27"/>
      <c r="D1808" s="27" t="s">
        <v>739</v>
      </c>
    </row>
    <row r="1809" spans="1:4" x14ac:dyDescent="0.2">
      <c r="A1809" s="27"/>
      <c r="B1809" s="27"/>
      <c r="C1809" s="27"/>
      <c r="D1809" s="27" t="s">
        <v>253</v>
      </c>
    </row>
    <row r="1810" spans="1:4" x14ac:dyDescent="0.2">
      <c r="A1810" s="27" t="s">
        <v>2502</v>
      </c>
      <c r="B1810" s="27" t="s">
        <v>159</v>
      </c>
      <c r="C1810" s="27" t="s">
        <v>876</v>
      </c>
      <c r="D1810" s="27" t="s">
        <v>738</v>
      </c>
    </row>
    <row r="1811" spans="1:4" x14ac:dyDescent="0.2">
      <c r="A1811" s="27"/>
      <c r="B1811" s="27"/>
      <c r="C1811" s="27"/>
      <c r="D1811" s="27" t="s">
        <v>739</v>
      </c>
    </row>
    <row r="1812" spans="1:4" x14ac:dyDescent="0.2">
      <c r="A1812" s="27"/>
      <c r="B1812" s="27"/>
      <c r="C1812" s="27"/>
      <c r="D1812" s="27" t="s">
        <v>740</v>
      </c>
    </row>
    <row r="1813" spans="1:4" x14ac:dyDescent="0.2">
      <c r="A1813" s="27"/>
      <c r="B1813" s="27"/>
      <c r="C1813" s="27"/>
      <c r="D1813" s="27" t="s">
        <v>253</v>
      </c>
    </row>
    <row r="1814" spans="1:4" x14ac:dyDescent="0.2">
      <c r="A1814" s="27"/>
      <c r="B1814" s="27"/>
      <c r="C1814" s="27"/>
      <c r="D1814" s="27" t="s">
        <v>1577</v>
      </c>
    </row>
    <row r="1815" spans="1:4" x14ac:dyDescent="0.2">
      <c r="A1815" s="27" t="s">
        <v>2548</v>
      </c>
      <c r="B1815" s="27" t="s">
        <v>916</v>
      </c>
      <c r="C1815" s="27" t="s">
        <v>876</v>
      </c>
      <c r="D1815" s="27" t="s">
        <v>258</v>
      </c>
    </row>
    <row r="1816" spans="1:4" x14ac:dyDescent="0.2">
      <c r="A1816" s="27"/>
      <c r="B1816" s="27"/>
      <c r="C1816" s="27"/>
      <c r="D1816" s="27" t="s">
        <v>253</v>
      </c>
    </row>
    <row r="1817" spans="1:4" x14ac:dyDescent="0.2">
      <c r="A1817" s="27" t="s">
        <v>2546</v>
      </c>
      <c r="B1817" s="27" t="s">
        <v>161</v>
      </c>
      <c r="C1817" s="27" t="s">
        <v>876</v>
      </c>
      <c r="D1817" s="27" t="s">
        <v>738</v>
      </c>
    </row>
    <row r="1818" spans="1:4" x14ac:dyDescent="0.2">
      <c r="A1818" s="27"/>
      <c r="B1818" s="27"/>
      <c r="C1818" s="27"/>
      <c r="D1818" s="27" t="s">
        <v>258</v>
      </c>
    </row>
    <row r="1819" spans="1:4" x14ac:dyDescent="0.2">
      <c r="A1819" s="27"/>
      <c r="B1819" s="27"/>
      <c r="C1819" s="27"/>
      <c r="D1819" s="27" t="s">
        <v>253</v>
      </c>
    </row>
    <row r="1820" spans="1:4" x14ac:dyDescent="0.2">
      <c r="A1820" s="27" t="s">
        <v>2576</v>
      </c>
      <c r="B1820" s="27" t="s">
        <v>1330</v>
      </c>
      <c r="C1820" s="27" t="s">
        <v>876</v>
      </c>
      <c r="D1820" s="27" t="s">
        <v>253</v>
      </c>
    </row>
    <row r="1821" spans="1:4" x14ac:dyDescent="0.2">
      <c r="A1821" s="27" t="s">
        <v>2573</v>
      </c>
      <c r="B1821" s="27" t="s">
        <v>216</v>
      </c>
      <c r="C1821" s="27" t="s">
        <v>876</v>
      </c>
      <c r="D1821" s="27" t="s">
        <v>738</v>
      </c>
    </row>
    <row r="1822" spans="1:4" x14ac:dyDescent="0.2">
      <c r="A1822" s="27"/>
      <c r="B1822" s="27"/>
      <c r="C1822" s="27"/>
      <c r="D1822" s="27" t="s">
        <v>258</v>
      </c>
    </row>
    <row r="1823" spans="1:4" x14ac:dyDescent="0.2">
      <c r="A1823" s="27"/>
      <c r="B1823" s="27"/>
      <c r="C1823" s="27"/>
      <c r="D1823" s="27" t="s">
        <v>253</v>
      </c>
    </row>
    <row r="1824" spans="1:4" x14ac:dyDescent="0.2">
      <c r="A1824" s="27" t="s">
        <v>2508</v>
      </c>
      <c r="B1824" s="27" t="s">
        <v>217</v>
      </c>
      <c r="C1824" s="27" t="s">
        <v>876</v>
      </c>
      <c r="D1824" s="27" t="s">
        <v>738</v>
      </c>
    </row>
    <row r="1825" spans="1:4" x14ac:dyDescent="0.2">
      <c r="A1825" s="27"/>
      <c r="B1825" s="27"/>
      <c r="C1825" s="27"/>
      <c r="D1825" s="27" t="s">
        <v>258</v>
      </c>
    </row>
    <row r="1826" spans="1:4" x14ac:dyDescent="0.2">
      <c r="A1826" s="27"/>
      <c r="B1826" s="27"/>
      <c r="C1826" s="27"/>
      <c r="D1826" s="27" t="s">
        <v>253</v>
      </c>
    </row>
    <row r="1827" spans="1:4" x14ac:dyDescent="0.2">
      <c r="A1827" s="27" t="s">
        <v>2555</v>
      </c>
      <c r="B1827" s="27" t="s">
        <v>641</v>
      </c>
      <c r="C1827" s="27" t="s">
        <v>876</v>
      </c>
      <c r="D1827" s="27" t="s">
        <v>738</v>
      </c>
    </row>
    <row r="1828" spans="1:4" x14ac:dyDescent="0.2">
      <c r="A1828" s="27"/>
      <c r="B1828" s="27"/>
      <c r="C1828" s="27"/>
      <c r="D1828" s="27" t="s">
        <v>739</v>
      </c>
    </row>
    <row r="1829" spans="1:4" x14ac:dyDescent="0.2">
      <c r="A1829" s="27"/>
      <c r="B1829" s="27"/>
      <c r="C1829" s="27"/>
      <c r="D1829" s="27" t="s">
        <v>253</v>
      </c>
    </row>
    <row r="1830" spans="1:4" x14ac:dyDescent="0.2">
      <c r="A1830" s="27" t="s">
        <v>2592</v>
      </c>
      <c r="B1830" s="27" t="s">
        <v>218</v>
      </c>
      <c r="C1830" s="27" t="s">
        <v>876</v>
      </c>
      <c r="D1830" s="27" t="s">
        <v>253</v>
      </c>
    </row>
    <row r="1831" spans="1:4" x14ac:dyDescent="0.2">
      <c r="A1831" s="27" t="s">
        <v>2564</v>
      </c>
      <c r="B1831" s="27" t="s">
        <v>219</v>
      </c>
      <c r="C1831" s="27" t="s">
        <v>876</v>
      </c>
      <c r="D1831" s="27" t="s">
        <v>738</v>
      </c>
    </row>
    <row r="1832" spans="1:4" x14ac:dyDescent="0.2">
      <c r="A1832" s="27"/>
      <c r="B1832" s="27"/>
      <c r="C1832" s="27"/>
      <c r="D1832" s="27" t="s">
        <v>253</v>
      </c>
    </row>
    <row r="1833" spans="1:4" x14ac:dyDescent="0.2">
      <c r="A1833" s="27" t="s">
        <v>2568</v>
      </c>
      <c r="B1833" s="27" t="s">
        <v>220</v>
      </c>
      <c r="C1833" s="27" t="s">
        <v>876</v>
      </c>
      <c r="D1833" s="27" t="s">
        <v>738</v>
      </c>
    </row>
    <row r="1834" spans="1:4" x14ac:dyDescent="0.2">
      <c r="A1834" s="27"/>
      <c r="B1834" s="27"/>
      <c r="C1834" s="27"/>
      <c r="D1834" s="27" t="s">
        <v>253</v>
      </c>
    </row>
    <row r="1835" spans="1:4" x14ac:dyDescent="0.2">
      <c r="A1835" s="27" t="s">
        <v>2509</v>
      </c>
      <c r="B1835" s="27" t="s">
        <v>221</v>
      </c>
      <c r="C1835" s="27" t="s">
        <v>876</v>
      </c>
      <c r="D1835" s="27" t="s">
        <v>738</v>
      </c>
    </row>
    <row r="1836" spans="1:4" x14ac:dyDescent="0.2">
      <c r="A1836" s="27"/>
      <c r="B1836" s="27"/>
      <c r="C1836" s="27"/>
      <c r="D1836" s="27" t="s">
        <v>253</v>
      </c>
    </row>
    <row r="1837" spans="1:4" x14ac:dyDescent="0.2">
      <c r="A1837" s="27" t="s">
        <v>2610</v>
      </c>
      <c r="B1837" s="27" t="s">
        <v>223</v>
      </c>
      <c r="C1837" s="27" t="s">
        <v>876</v>
      </c>
      <c r="D1837" s="27" t="s">
        <v>742</v>
      </c>
    </row>
    <row r="1838" spans="1:4" x14ac:dyDescent="0.2">
      <c r="A1838" s="27"/>
      <c r="B1838" s="27"/>
      <c r="C1838" s="27"/>
      <c r="D1838" s="27" t="s">
        <v>738</v>
      </c>
    </row>
    <row r="1839" spans="1:4" x14ac:dyDescent="0.2">
      <c r="A1839" s="27"/>
      <c r="B1839" s="27"/>
      <c r="C1839" s="27"/>
      <c r="D1839" s="27" t="s">
        <v>1092</v>
      </c>
    </row>
    <row r="1840" spans="1:4" x14ac:dyDescent="0.2">
      <c r="A1840" s="27"/>
      <c r="B1840" s="27"/>
      <c r="C1840" s="27"/>
      <c r="D1840" s="27" t="s">
        <v>258</v>
      </c>
    </row>
    <row r="1841" spans="1:4" x14ac:dyDescent="0.2">
      <c r="A1841" s="27" t="s">
        <v>2550</v>
      </c>
      <c r="B1841" s="27" t="s">
        <v>1331</v>
      </c>
      <c r="C1841" s="27" t="s">
        <v>876</v>
      </c>
      <c r="D1841" s="27" t="s">
        <v>258</v>
      </c>
    </row>
    <row r="1842" spans="1:4" x14ac:dyDescent="0.2">
      <c r="A1842" s="27"/>
      <c r="B1842" s="27"/>
      <c r="C1842" s="27"/>
      <c r="D1842" s="27" t="s">
        <v>253</v>
      </c>
    </row>
    <row r="1843" spans="1:4" x14ac:dyDescent="0.2">
      <c r="A1843" s="27" t="s">
        <v>2518</v>
      </c>
      <c r="B1843" s="27" t="s">
        <v>242</v>
      </c>
      <c r="C1843" s="27" t="s">
        <v>876</v>
      </c>
      <c r="D1843" s="27" t="s">
        <v>738</v>
      </c>
    </row>
    <row r="1844" spans="1:4" x14ac:dyDescent="0.2">
      <c r="A1844" s="27"/>
      <c r="B1844" s="27"/>
      <c r="C1844" s="27"/>
      <c r="D1844" s="27" t="s">
        <v>258</v>
      </c>
    </row>
    <row r="1845" spans="1:4" x14ac:dyDescent="0.2">
      <c r="A1845" s="27"/>
      <c r="B1845" s="27"/>
      <c r="C1845" s="27"/>
      <c r="D1845" s="27" t="s">
        <v>253</v>
      </c>
    </row>
    <row r="1846" spans="1:4" x14ac:dyDescent="0.2">
      <c r="A1846" s="27" t="s">
        <v>2539</v>
      </c>
      <c r="B1846" s="27" t="s">
        <v>642</v>
      </c>
      <c r="C1846" s="27" t="s">
        <v>876</v>
      </c>
      <c r="D1846" s="27" t="s">
        <v>738</v>
      </c>
    </row>
    <row r="1847" spans="1:4" x14ac:dyDescent="0.2">
      <c r="A1847" s="27"/>
      <c r="B1847" s="27"/>
      <c r="C1847" s="27"/>
      <c r="D1847" s="27" t="s">
        <v>258</v>
      </c>
    </row>
    <row r="1848" spans="1:4" x14ac:dyDescent="0.2">
      <c r="A1848" s="27"/>
      <c r="B1848" s="27"/>
      <c r="C1848" s="27"/>
      <c r="D1848" s="27" t="s">
        <v>253</v>
      </c>
    </row>
    <row r="1849" spans="1:4" x14ac:dyDescent="0.2">
      <c r="A1849" s="27" t="s">
        <v>2581</v>
      </c>
      <c r="B1849" s="27" t="s">
        <v>643</v>
      </c>
      <c r="C1849" s="27" t="s">
        <v>876</v>
      </c>
      <c r="D1849" s="27" t="s">
        <v>738</v>
      </c>
    </row>
    <row r="1850" spans="1:4" x14ac:dyDescent="0.2">
      <c r="A1850" s="27"/>
      <c r="B1850" s="27"/>
      <c r="C1850" s="27"/>
      <c r="D1850" s="27" t="s">
        <v>258</v>
      </c>
    </row>
    <row r="1851" spans="1:4" x14ac:dyDescent="0.2">
      <c r="A1851" s="27"/>
      <c r="B1851" s="27"/>
      <c r="C1851" s="27"/>
      <c r="D1851" s="27" t="s">
        <v>253</v>
      </c>
    </row>
    <row r="1852" spans="1:4" x14ac:dyDescent="0.2">
      <c r="A1852" s="27" t="s">
        <v>2529</v>
      </c>
      <c r="B1852" s="27" t="s">
        <v>244</v>
      </c>
      <c r="C1852" s="27" t="s">
        <v>876</v>
      </c>
      <c r="D1852" s="27" t="s">
        <v>738</v>
      </c>
    </row>
    <row r="1853" spans="1:4" x14ac:dyDescent="0.2">
      <c r="A1853" s="27"/>
      <c r="B1853" s="27"/>
      <c r="C1853" s="27"/>
      <c r="D1853" s="27" t="s">
        <v>739</v>
      </c>
    </row>
    <row r="1854" spans="1:4" x14ac:dyDescent="0.2">
      <c r="A1854" s="27"/>
      <c r="B1854" s="27"/>
      <c r="C1854" s="27"/>
      <c r="D1854" s="27" t="s">
        <v>253</v>
      </c>
    </row>
    <row r="1855" spans="1:4" x14ac:dyDescent="0.2">
      <c r="A1855" s="27" t="s">
        <v>2499</v>
      </c>
      <c r="B1855" s="27" t="s">
        <v>245</v>
      </c>
      <c r="C1855" s="27" t="s">
        <v>876</v>
      </c>
      <c r="D1855" s="27" t="s">
        <v>742</v>
      </c>
    </row>
    <row r="1856" spans="1:4" x14ac:dyDescent="0.2">
      <c r="A1856" s="27"/>
      <c r="B1856" s="27"/>
      <c r="C1856" s="27"/>
      <c r="D1856" s="27" t="s">
        <v>738</v>
      </c>
    </row>
    <row r="1857" spans="1:4" x14ac:dyDescent="0.2">
      <c r="A1857" s="27"/>
      <c r="B1857" s="27"/>
      <c r="C1857" s="27"/>
      <c r="D1857" s="27" t="s">
        <v>739</v>
      </c>
    </row>
    <row r="1858" spans="1:4" x14ac:dyDescent="0.2">
      <c r="A1858" s="27"/>
      <c r="B1858" s="27"/>
      <c r="C1858" s="27"/>
      <c r="D1858" s="27" t="s">
        <v>740</v>
      </c>
    </row>
    <row r="1859" spans="1:4" x14ac:dyDescent="0.2">
      <c r="A1859" s="27"/>
      <c r="B1859" s="27"/>
      <c r="C1859" s="27"/>
      <c r="D1859" s="27" t="s">
        <v>253</v>
      </c>
    </row>
    <row r="1860" spans="1:4" x14ac:dyDescent="0.2">
      <c r="A1860" s="27" t="s">
        <v>2586</v>
      </c>
      <c r="B1860" s="27" t="s">
        <v>320</v>
      </c>
      <c r="C1860" s="27" t="s">
        <v>876</v>
      </c>
      <c r="D1860" s="27" t="s">
        <v>253</v>
      </c>
    </row>
    <row r="1861" spans="1:4" x14ac:dyDescent="0.2">
      <c r="A1861" s="27" t="s">
        <v>2582</v>
      </c>
      <c r="B1861" s="27" t="s">
        <v>321</v>
      </c>
      <c r="C1861" s="27" t="s">
        <v>876</v>
      </c>
      <c r="D1861" s="27" t="s">
        <v>738</v>
      </c>
    </row>
    <row r="1862" spans="1:4" x14ac:dyDescent="0.2">
      <c r="A1862" s="27"/>
      <c r="B1862" s="27"/>
      <c r="C1862" s="27"/>
      <c r="D1862" s="27" t="s">
        <v>253</v>
      </c>
    </row>
    <row r="1863" spans="1:4" x14ac:dyDescent="0.2">
      <c r="A1863" s="27" t="s">
        <v>2557</v>
      </c>
      <c r="B1863" s="27" t="s">
        <v>322</v>
      </c>
      <c r="C1863" s="27" t="s">
        <v>876</v>
      </c>
      <c r="D1863" s="27" t="s">
        <v>738</v>
      </c>
    </row>
    <row r="1864" spans="1:4" x14ac:dyDescent="0.2">
      <c r="A1864" s="27"/>
      <c r="B1864" s="27"/>
      <c r="C1864" s="27"/>
      <c r="D1864" s="27" t="s">
        <v>253</v>
      </c>
    </row>
    <row r="1865" spans="1:4" x14ac:dyDescent="0.2">
      <c r="A1865" s="27" t="s">
        <v>2603</v>
      </c>
      <c r="B1865" s="27" t="s">
        <v>323</v>
      </c>
      <c r="C1865" s="27" t="s">
        <v>876</v>
      </c>
      <c r="D1865" s="27" t="s">
        <v>253</v>
      </c>
    </row>
    <row r="1866" spans="1:4" x14ac:dyDescent="0.2">
      <c r="A1866" s="27" t="s">
        <v>2569</v>
      </c>
      <c r="B1866" s="27" t="s">
        <v>324</v>
      </c>
      <c r="C1866" s="27" t="s">
        <v>876</v>
      </c>
      <c r="D1866" s="27" t="s">
        <v>253</v>
      </c>
    </row>
    <row r="1867" spans="1:4" x14ac:dyDescent="0.2">
      <c r="A1867" s="27" t="s">
        <v>2583</v>
      </c>
      <c r="B1867" s="27" t="s">
        <v>325</v>
      </c>
      <c r="C1867" s="27" t="s">
        <v>876</v>
      </c>
      <c r="D1867" s="27" t="s">
        <v>253</v>
      </c>
    </row>
    <row r="1868" spans="1:4" x14ac:dyDescent="0.2">
      <c r="A1868" s="27" t="s">
        <v>2591</v>
      </c>
      <c r="B1868" s="27" t="s">
        <v>315</v>
      </c>
      <c r="C1868" s="27" t="s">
        <v>876</v>
      </c>
      <c r="D1868" s="27" t="s">
        <v>253</v>
      </c>
    </row>
    <row r="1869" spans="1:4" x14ac:dyDescent="0.2">
      <c r="A1869" s="27" t="s">
        <v>2601</v>
      </c>
      <c r="B1869" s="27" t="s">
        <v>326</v>
      </c>
      <c r="C1869" s="27" t="s">
        <v>876</v>
      </c>
      <c r="D1869" s="27" t="s">
        <v>253</v>
      </c>
    </row>
    <row r="1870" spans="1:4" x14ac:dyDescent="0.2">
      <c r="A1870" s="27" t="s">
        <v>2597</v>
      </c>
      <c r="B1870" s="27" t="s">
        <v>314</v>
      </c>
      <c r="C1870" s="27" t="s">
        <v>876</v>
      </c>
      <c r="D1870" s="27" t="s">
        <v>253</v>
      </c>
    </row>
    <row r="1871" spans="1:4" x14ac:dyDescent="0.2">
      <c r="A1871" s="27" t="s">
        <v>2535</v>
      </c>
      <c r="B1871" s="27" t="s">
        <v>319</v>
      </c>
      <c r="C1871" s="27" t="s">
        <v>876</v>
      </c>
      <c r="D1871" s="27" t="s">
        <v>253</v>
      </c>
    </row>
    <row r="1872" spans="1:4" x14ac:dyDescent="0.2">
      <c r="A1872" s="27" t="s">
        <v>2522</v>
      </c>
      <c r="B1872" s="27" t="s">
        <v>243</v>
      </c>
      <c r="C1872" s="27" t="s">
        <v>876</v>
      </c>
      <c r="D1872" s="27" t="s">
        <v>738</v>
      </c>
    </row>
    <row r="1873" spans="1:4" x14ac:dyDescent="0.2">
      <c r="A1873" s="27"/>
      <c r="B1873" s="27"/>
      <c r="C1873" s="27"/>
      <c r="D1873" s="27" t="s">
        <v>739</v>
      </c>
    </row>
    <row r="1874" spans="1:4" x14ac:dyDescent="0.2">
      <c r="A1874" s="27"/>
      <c r="B1874" s="27"/>
      <c r="C1874" s="27"/>
      <c r="D1874" s="27" t="s">
        <v>740</v>
      </c>
    </row>
    <row r="1875" spans="1:4" x14ac:dyDescent="0.2">
      <c r="A1875" s="27"/>
      <c r="B1875" s="27"/>
      <c r="C1875" s="27"/>
      <c r="D1875" s="27" t="s">
        <v>253</v>
      </c>
    </row>
    <row r="1876" spans="1:4" x14ac:dyDescent="0.2">
      <c r="A1876" s="27" t="s">
        <v>2570</v>
      </c>
      <c r="B1876" s="27" t="s">
        <v>246</v>
      </c>
      <c r="C1876" s="27" t="s">
        <v>876</v>
      </c>
      <c r="D1876" s="27" t="s">
        <v>738</v>
      </c>
    </row>
    <row r="1877" spans="1:4" x14ac:dyDescent="0.2">
      <c r="A1877" s="27"/>
      <c r="B1877" s="27"/>
      <c r="C1877" s="27"/>
      <c r="D1877" s="27" t="s">
        <v>253</v>
      </c>
    </row>
    <row r="1878" spans="1:4" x14ac:dyDescent="0.2">
      <c r="A1878" s="27" t="s">
        <v>2538</v>
      </c>
      <c r="B1878" s="27" t="s">
        <v>466</v>
      </c>
      <c r="C1878" s="27" t="s">
        <v>876</v>
      </c>
      <c r="D1878" s="27" t="s">
        <v>738</v>
      </c>
    </row>
    <row r="1879" spans="1:4" x14ac:dyDescent="0.2">
      <c r="A1879" s="27"/>
      <c r="B1879" s="27"/>
      <c r="C1879" s="27"/>
      <c r="D1879" s="27" t="s">
        <v>258</v>
      </c>
    </row>
    <row r="1880" spans="1:4" x14ac:dyDescent="0.2">
      <c r="A1880" s="27"/>
      <c r="B1880" s="27"/>
      <c r="C1880" s="27"/>
      <c r="D1880" s="27" t="s">
        <v>253</v>
      </c>
    </row>
    <row r="1881" spans="1:4" x14ac:dyDescent="0.2">
      <c r="A1881" s="27" t="s">
        <v>2593</v>
      </c>
      <c r="B1881" s="27" t="s">
        <v>276</v>
      </c>
      <c r="C1881" s="27" t="s">
        <v>876</v>
      </c>
      <c r="D1881" s="27" t="s">
        <v>253</v>
      </c>
    </row>
    <row r="1882" spans="1:4" x14ac:dyDescent="0.2">
      <c r="A1882" s="27" t="s">
        <v>2505</v>
      </c>
      <c r="B1882" s="27" t="s">
        <v>50</v>
      </c>
      <c r="C1882" s="27" t="s">
        <v>876</v>
      </c>
      <c r="D1882" s="27" t="s">
        <v>738</v>
      </c>
    </row>
    <row r="1883" spans="1:4" x14ac:dyDescent="0.2">
      <c r="A1883" s="27"/>
      <c r="B1883" s="27"/>
      <c r="C1883" s="27"/>
      <c r="D1883" s="27" t="s">
        <v>258</v>
      </c>
    </row>
    <row r="1884" spans="1:4" x14ac:dyDescent="0.2">
      <c r="A1884" s="27"/>
      <c r="B1884" s="27"/>
      <c r="C1884" s="27"/>
      <c r="D1884" s="27" t="s">
        <v>253</v>
      </c>
    </row>
    <row r="1885" spans="1:4" x14ac:dyDescent="0.2">
      <c r="A1885" s="27" t="s">
        <v>2517</v>
      </c>
      <c r="B1885" s="27" t="s">
        <v>893</v>
      </c>
      <c r="C1885" s="27" t="s">
        <v>876</v>
      </c>
      <c r="D1885" s="27" t="s">
        <v>738</v>
      </c>
    </row>
    <row r="1886" spans="1:4" x14ac:dyDescent="0.2">
      <c r="A1886" s="27"/>
      <c r="B1886" s="27"/>
      <c r="C1886" s="27"/>
      <c r="D1886" s="27" t="s">
        <v>740</v>
      </c>
    </row>
    <row r="1887" spans="1:4" x14ac:dyDescent="0.2">
      <c r="A1887" s="27"/>
      <c r="B1887" s="27"/>
      <c r="C1887" s="27"/>
      <c r="D1887" s="27" t="s">
        <v>253</v>
      </c>
    </row>
    <row r="1888" spans="1:4" x14ac:dyDescent="0.2">
      <c r="A1888" s="27" t="s">
        <v>2580</v>
      </c>
      <c r="B1888" s="27" t="s">
        <v>1600</v>
      </c>
      <c r="C1888" s="27" t="s">
        <v>876</v>
      </c>
      <c r="D1888" s="27" t="s">
        <v>253</v>
      </c>
    </row>
    <row r="1889" spans="1:4" x14ac:dyDescent="0.2">
      <c r="A1889" s="27" t="s">
        <v>2606</v>
      </c>
      <c r="B1889" s="27" t="s">
        <v>1459</v>
      </c>
      <c r="C1889" s="27" t="s">
        <v>876</v>
      </c>
      <c r="D1889" s="27" t="s">
        <v>253</v>
      </c>
    </row>
    <row r="1890" spans="1:4" x14ac:dyDescent="0.2">
      <c r="A1890" s="27" t="s">
        <v>2590</v>
      </c>
      <c r="B1890" s="27" t="s">
        <v>1329</v>
      </c>
      <c r="C1890" s="27" t="s">
        <v>876</v>
      </c>
      <c r="D1890" s="27" t="s">
        <v>253</v>
      </c>
    </row>
    <row r="1891" spans="1:4" x14ac:dyDescent="0.2">
      <c r="A1891" s="27" t="s">
        <v>2563</v>
      </c>
      <c r="B1891" s="27" t="s">
        <v>1599</v>
      </c>
      <c r="C1891" s="27" t="s">
        <v>876</v>
      </c>
      <c r="D1891" s="27" t="s">
        <v>253</v>
      </c>
    </row>
    <row r="1892" spans="1:4" x14ac:dyDescent="0.2">
      <c r="A1892" s="27" t="s">
        <v>2543</v>
      </c>
      <c r="B1892" s="27" t="s">
        <v>51</v>
      </c>
      <c r="C1892" s="27" t="s">
        <v>876</v>
      </c>
      <c r="D1892" s="27" t="s">
        <v>738</v>
      </c>
    </row>
    <row r="1893" spans="1:4" x14ac:dyDescent="0.2">
      <c r="A1893" s="27"/>
      <c r="B1893" s="27"/>
      <c r="C1893" s="27"/>
      <c r="D1893" s="27" t="s">
        <v>258</v>
      </c>
    </row>
    <row r="1894" spans="1:4" x14ac:dyDescent="0.2">
      <c r="A1894" s="27"/>
      <c r="B1894" s="27"/>
      <c r="C1894" s="27"/>
      <c r="D1894" s="27" t="s">
        <v>253</v>
      </c>
    </row>
    <row r="1895" spans="1:4" x14ac:dyDescent="0.2">
      <c r="A1895" s="27" t="s">
        <v>2536</v>
      </c>
      <c r="B1895" s="27" t="s">
        <v>546</v>
      </c>
      <c r="C1895" s="27" t="s">
        <v>876</v>
      </c>
      <c r="D1895" s="27" t="s">
        <v>738</v>
      </c>
    </row>
    <row r="1896" spans="1:4" x14ac:dyDescent="0.2">
      <c r="A1896" s="27"/>
      <c r="B1896" s="27"/>
      <c r="C1896" s="27"/>
      <c r="D1896" s="27" t="s">
        <v>253</v>
      </c>
    </row>
    <row r="1897" spans="1:4" x14ac:dyDescent="0.2">
      <c r="A1897" s="27" t="s">
        <v>2520</v>
      </c>
      <c r="B1897" s="27" t="s">
        <v>547</v>
      </c>
      <c r="C1897" s="27" t="s">
        <v>876</v>
      </c>
      <c r="D1897" s="27" t="s">
        <v>742</v>
      </c>
    </row>
    <row r="1898" spans="1:4" x14ac:dyDescent="0.2">
      <c r="A1898" s="27"/>
      <c r="B1898" s="27"/>
      <c r="C1898" s="27"/>
      <c r="D1898" s="27" t="s">
        <v>738</v>
      </c>
    </row>
    <row r="1899" spans="1:4" x14ac:dyDescent="0.2">
      <c r="A1899" s="27"/>
      <c r="B1899" s="27"/>
      <c r="C1899" s="27"/>
      <c r="D1899" s="27" t="s">
        <v>253</v>
      </c>
    </row>
    <row r="1900" spans="1:4" x14ac:dyDescent="0.2">
      <c r="A1900" s="27" t="s">
        <v>2547</v>
      </c>
      <c r="B1900" s="27" t="s">
        <v>548</v>
      </c>
      <c r="C1900" s="27" t="s">
        <v>876</v>
      </c>
      <c r="D1900" s="27" t="s">
        <v>738</v>
      </c>
    </row>
    <row r="1901" spans="1:4" x14ac:dyDescent="0.2">
      <c r="A1901" s="27"/>
      <c r="B1901" s="27"/>
      <c r="C1901" s="27"/>
      <c r="D1901" s="27" t="s">
        <v>253</v>
      </c>
    </row>
    <row r="1902" spans="1:4" x14ac:dyDescent="0.2">
      <c r="A1902" s="27" t="s">
        <v>2527</v>
      </c>
      <c r="B1902" s="27" t="s">
        <v>549</v>
      </c>
      <c r="C1902" s="27" t="s">
        <v>876</v>
      </c>
      <c r="D1902" s="27" t="s">
        <v>738</v>
      </c>
    </row>
    <row r="1903" spans="1:4" x14ac:dyDescent="0.2">
      <c r="A1903" s="27"/>
      <c r="B1903" s="27"/>
      <c r="C1903" s="27"/>
      <c r="D1903" s="27" t="s">
        <v>253</v>
      </c>
    </row>
    <row r="1904" spans="1:4" x14ac:dyDescent="0.2">
      <c r="A1904" s="27" t="s">
        <v>2537</v>
      </c>
      <c r="B1904" s="27" t="s">
        <v>550</v>
      </c>
      <c r="C1904" s="27" t="s">
        <v>876</v>
      </c>
      <c r="D1904" s="27" t="s">
        <v>738</v>
      </c>
    </row>
    <row r="1905" spans="1:4" x14ac:dyDescent="0.2">
      <c r="A1905" s="27"/>
      <c r="B1905" s="27"/>
      <c r="C1905" s="27"/>
      <c r="D1905" s="27" t="s">
        <v>253</v>
      </c>
    </row>
    <row r="1906" spans="1:4" x14ac:dyDescent="0.2">
      <c r="A1906" s="27" t="s">
        <v>2571</v>
      </c>
      <c r="B1906" s="27" t="s">
        <v>551</v>
      </c>
      <c r="C1906" s="27" t="s">
        <v>876</v>
      </c>
      <c r="D1906" s="27" t="s">
        <v>738</v>
      </c>
    </row>
    <row r="1907" spans="1:4" x14ac:dyDescent="0.2">
      <c r="A1907" s="27"/>
      <c r="B1907" s="27"/>
      <c r="C1907" s="27"/>
      <c r="D1907" s="27" t="s">
        <v>253</v>
      </c>
    </row>
    <row r="1908" spans="1:4" x14ac:dyDescent="0.2">
      <c r="A1908" s="27" t="s">
        <v>2578</v>
      </c>
      <c r="B1908" s="27" t="s">
        <v>552</v>
      </c>
      <c r="C1908" s="27" t="s">
        <v>876</v>
      </c>
      <c r="D1908" s="27" t="s">
        <v>738</v>
      </c>
    </row>
    <row r="1909" spans="1:4" x14ac:dyDescent="0.2">
      <c r="A1909" s="27"/>
      <c r="B1909" s="27"/>
      <c r="C1909" s="27"/>
      <c r="D1909" s="27" t="s">
        <v>253</v>
      </c>
    </row>
    <row r="1910" spans="1:4" x14ac:dyDescent="0.2">
      <c r="A1910" s="27" t="s">
        <v>2532</v>
      </c>
      <c r="B1910" s="27" t="s">
        <v>553</v>
      </c>
      <c r="C1910" s="27" t="s">
        <v>876</v>
      </c>
      <c r="D1910" s="27" t="s">
        <v>738</v>
      </c>
    </row>
    <row r="1911" spans="1:4" x14ac:dyDescent="0.2">
      <c r="A1911" s="27"/>
      <c r="B1911" s="27"/>
      <c r="C1911" s="27"/>
      <c r="D1911" s="27" t="s">
        <v>253</v>
      </c>
    </row>
    <row r="1912" spans="1:4" x14ac:dyDescent="0.2">
      <c r="A1912" s="27"/>
      <c r="B1912" s="27"/>
      <c r="C1912" s="27"/>
      <c r="D1912" s="27" t="s">
        <v>974</v>
      </c>
    </row>
    <row r="1913" spans="1:4" x14ac:dyDescent="0.2">
      <c r="A1913" s="27" t="s">
        <v>2558</v>
      </c>
      <c r="B1913" s="27" t="s">
        <v>554</v>
      </c>
      <c r="C1913" s="27" t="s">
        <v>876</v>
      </c>
      <c r="D1913" s="27" t="s">
        <v>738</v>
      </c>
    </row>
    <row r="1914" spans="1:4" x14ac:dyDescent="0.2">
      <c r="A1914" s="27"/>
      <c r="B1914" s="27"/>
      <c r="C1914" s="27"/>
      <c r="D1914" s="27" t="s">
        <v>253</v>
      </c>
    </row>
    <row r="1915" spans="1:4" x14ac:dyDescent="0.2">
      <c r="A1915" s="27"/>
      <c r="B1915" s="27"/>
      <c r="C1915" s="27"/>
      <c r="D1915" s="27" t="s">
        <v>974</v>
      </c>
    </row>
    <row r="1916" spans="1:4" x14ac:dyDescent="0.2">
      <c r="A1916" s="27" t="s">
        <v>2552</v>
      </c>
      <c r="B1916" s="27" t="s">
        <v>555</v>
      </c>
      <c r="C1916" s="27" t="s">
        <v>876</v>
      </c>
      <c r="D1916" s="27" t="s">
        <v>742</v>
      </c>
    </row>
    <row r="1917" spans="1:4" x14ac:dyDescent="0.2">
      <c r="A1917" s="27"/>
      <c r="B1917" s="27"/>
      <c r="C1917" s="27"/>
      <c r="D1917" s="27" t="s">
        <v>738</v>
      </c>
    </row>
    <row r="1918" spans="1:4" x14ac:dyDescent="0.2">
      <c r="A1918" s="27"/>
      <c r="B1918" s="27"/>
      <c r="C1918" s="27"/>
      <c r="D1918" s="27" t="s">
        <v>253</v>
      </c>
    </row>
    <row r="1919" spans="1:4" x14ac:dyDescent="0.2">
      <c r="A1919" s="27" t="s">
        <v>2531</v>
      </c>
      <c r="B1919" s="27" t="s">
        <v>556</v>
      </c>
      <c r="C1919" s="27" t="s">
        <v>876</v>
      </c>
      <c r="D1919" s="27" t="s">
        <v>738</v>
      </c>
    </row>
    <row r="1920" spans="1:4" x14ac:dyDescent="0.2">
      <c r="A1920" s="27"/>
      <c r="B1920" s="27"/>
      <c r="C1920" s="27"/>
      <c r="D1920" s="27" t="s">
        <v>253</v>
      </c>
    </row>
    <row r="1921" spans="1:4" x14ac:dyDescent="0.2">
      <c r="A1921" s="27"/>
      <c r="B1921" s="27"/>
      <c r="C1921" s="27"/>
      <c r="D1921" s="27" t="s">
        <v>974</v>
      </c>
    </row>
    <row r="1922" spans="1:4" x14ac:dyDescent="0.2">
      <c r="A1922" s="27" t="s">
        <v>2544</v>
      </c>
      <c r="B1922" s="27" t="s">
        <v>557</v>
      </c>
      <c r="C1922" s="27" t="s">
        <v>876</v>
      </c>
      <c r="D1922" s="27" t="s">
        <v>742</v>
      </c>
    </row>
    <row r="1923" spans="1:4" x14ac:dyDescent="0.2">
      <c r="A1923" s="27"/>
      <c r="B1923" s="27"/>
      <c r="C1923" s="27"/>
      <c r="D1923" s="27" t="s">
        <v>738</v>
      </c>
    </row>
    <row r="1924" spans="1:4" x14ac:dyDescent="0.2">
      <c r="A1924" s="27"/>
      <c r="B1924" s="27"/>
      <c r="C1924" s="27"/>
      <c r="D1924" s="27" t="s">
        <v>253</v>
      </c>
    </row>
    <row r="1925" spans="1:4" x14ac:dyDescent="0.2">
      <c r="A1925" s="27"/>
      <c r="B1925" s="27"/>
      <c r="C1925" s="27"/>
      <c r="D1925" s="27" t="s">
        <v>974</v>
      </c>
    </row>
    <row r="1926" spans="1:4" x14ac:dyDescent="0.2">
      <c r="A1926" s="27" t="s">
        <v>2560</v>
      </c>
      <c r="B1926" s="27" t="s">
        <v>558</v>
      </c>
      <c r="C1926" s="27" t="s">
        <v>876</v>
      </c>
      <c r="D1926" s="27" t="s">
        <v>738</v>
      </c>
    </row>
    <row r="1927" spans="1:4" x14ac:dyDescent="0.2">
      <c r="A1927" s="27"/>
      <c r="B1927" s="27"/>
      <c r="C1927" s="27"/>
      <c r="D1927" s="27" t="s">
        <v>253</v>
      </c>
    </row>
    <row r="1928" spans="1:4" x14ac:dyDescent="0.2">
      <c r="A1928" s="27" t="s">
        <v>2607</v>
      </c>
      <c r="B1928" s="27" t="s">
        <v>559</v>
      </c>
      <c r="C1928" s="27" t="s">
        <v>876</v>
      </c>
      <c r="D1928" s="27" t="s">
        <v>738</v>
      </c>
    </row>
    <row r="1929" spans="1:4" x14ac:dyDescent="0.2">
      <c r="A1929" s="27"/>
      <c r="B1929" s="27"/>
      <c r="C1929" s="27"/>
      <c r="D1929" s="27" t="s">
        <v>253</v>
      </c>
    </row>
    <row r="1930" spans="1:4" x14ac:dyDescent="0.2">
      <c r="A1930" s="27" t="s">
        <v>2541</v>
      </c>
      <c r="B1930" s="27" t="s">
        <v>560</v>
      </c>
      <c r="C1930" s="27" t="s">
        <v>876</v>
      </c>
      <c r="D1930" s="27" t="s">
        <v>738</v>
      </c>
    </row>
    <row r="1931" spans="1:4" x14ac:dyDescent="0.2">
      <c r="A1931" s="27"/>
      <c r="B1931" s="27"/>
      <c r="C1931" s="27"/>
      <c r="D1931" s="27" t="s">
        <v>253</v>
      </c>
    </row>
    <row r="1932" spans="1:4" x14ac:dyDescent="0.2">
      <c r="A1932" s="27" t="s">
        <v>2525</v>
      </c>
      <c r="B1932" s="27" t="s">
        <v>561</v>
      </c>
      <c r="C1932" s="27" t="s">
        <v>876</v>
      </c>
      <c r="D1932" s="27" t="s">
        <v>738</v>
      </c>
    </row>
    <row r="1933" spans="1:4" x14ac:dyDescent="0.2">
      <c r="A1933" s="27"/>
      <c r="B1933" s="27"/>
      <c r="C1933" s="27"/>
      <c r="D1933" s="27" t="s">
        <v>253</v>
      </c>
    </row>
    <row r="1934" spans="1:4" x14ac:dyDescent="0.2">
      <c r="A1934" s="27" t="s">
        <v>2551</v>
      </c>
      <c r="B1934" s="27" t="s">
        <v>562</v>
      </c>
      <c r="C1934" s="27" t="s">
        <v>876</v>
      </c>
      <c r="D1934" s="27" t="s">
        <v>738</v>
      </c>
    </row>
    <row r="1935" spans="1:4" x14ac:dyDescent="0.2">
      <c r="A1935" s="27"/>
      <c r="B1935" s="27"/>
      <c r="C1935" s="27"/>
      <c r="D1935" s="27" t="s">
        <v>253</v>
      </c>
    </row>
    <row r="1936" spans="1:4" x14ac:dyDescent="0.2">
      <c r="A1936" s="27" t="s">
        <v>2567</v>
      </c>
      <c r="B1936" s="27" t="s">
        <v>563</v>
      </c>
      <c r="C1936" s="27" t="s">
        <v>876</v>
      </c>
      <c r="D1936" s="27" t="s">
        <v>738</v>
      </c>
    </row>
    <row r="1937" spans="1:4" x14ac:dyDescent="0.2">
      <c r="A1937" s="27"/>
      <c r="B1937" s="27"/>
      <c r="C1937" s="27"/>
      <c r="D1937" s="27" t="s">
        <v>253</v>
      </c>
    </row>
    <row r="1938" spans="1:4" x14ac:dyDescent="0.2">
      <c r="A1938" s="27" t="s">
        <v>2554</v>
      </c>
      <c r="B1938" s="27" t="s">
        <v>564</v>
      </c>
      <c r="C1938" s="27" t="s">
        <v>876</v>
      </c>
      <c r="D1938" s="27" t="s">
        <v>738</v>
      </c>
    </row>
    <row r="1939" spans="1:4" x14ac:dyDescent="0.2">
      <c r="A1939" s="27"/>
      <c r="B1939" s="27"/>
      <c r="C1939" s="27"/>
      <c r="D1939" s="27" t="s">
        <v>253</v>
      </c>
    </row>
    <row r="1940" spans="1:4" x14ac:dyDescent="0.2">
      <c r="A1940" s="27"/>
      <c r="B1940" s="27"/>
      <c r="C1940" s="27"/>
      <c r="D1940" s="27" t="s">
        <v>974</v>
      </c>
    </row>
    <row r="1941" spans="1:4" x14ac:dyDescent="0.2">
      <c r="A1941" s="27" t="s">
        <v>2549</v>
      </c>
      <c r="B1941" s="27" t="s">
        <v>1332</v>
      </c>
      <c r="C1941" s="27" t="s">
        <v>876</v>
      </c>
      <c r="D1941" s="27" t="s">
        <v>258</v>
      </c>
    </row>
    <row r="1942" spans="1:4" x14ac:dyDescent="0.2">
      <c r="A1942" s="27"/>
      <c r="B1942" s="27"/>
      <c r="C1942" s="27"/>
      <c r="D1942" s="27" t="s">
        <v>253</v>
      </c>
    </row>
    <row r="1943" spans="1:4" x14ac:dyDescent="0.2">
      <c r="A1943" s="27" t="s">
        <v>2507</v>
      </c>
      <c r="B1943" s="27" t="s">
        <v>52</v>
      </c>
      <c r="C1943" s="27" t="s">
        <v>876</v>
      </c>
      <c r="D1943" s="27" t="s">
        <v>738</v>
      </c>
    </row>
    <row r="1944" spans="1:4" x14ac:dyDescent="0.2">
      <c r="A1944" s="27"/>
      <c r="B1944" s="27"/>
      <c r="C1944" s="27"/>
      <c r="D1944" s="27" t="s">
        <v>258</v>
      </c>
    </row>
    <row r="1945" spans="1:4" x14ac:dyDescent="0.2">
      <c r="A1945" s="27"/>
      <c r="B1945" s="27"/>
      <c r="C1945" s="27"/>
      <c r="D1945" s="27" t="s">
        <v>253</v>
      </c>
    </row>
    <row r="1946" spans="1:4" x14ac:dyDescent="0.2">
      <c r="A1946" s="27" t="s">
        <v>2540</v>
      </c>
      <c r="B1946" s="27" t="s">
        <v>53</v>
      </c>
      <c r="C1946" s="27" t="s">
        <v>876</v>
      </c>
      <c r="D1946" s="27" t="s">
        <v>738</v>
      </c>
    </row>
    <row r="1947" spans="1:4" x14ac:dyDescent="0.2">
      <c r="A1947" s="27"/>
      <c r="B1947" s="27"/>
      <c r="C1947" s="27"/>
      <c r="D1947" s="27" t="s">
        <v>253</v>
      </c>
    </row>
    <row r="1948" spans="1:4" x14ac:dyDescent="0.2">
      <c r="A1948" s="27" t="s">
        <v>3274</v>
      </c>
      <c r="B1948" s="27" t="s">
        <v>3275</v>
      </c>
      <c r="C1948" s="27" t="s">
        <v>3280</v>
      </c>
      <c r="D1948" s="27" t="s">
        <v>738</v>
      </c>
    </row>
    <row r="1949" spans="1:4" x14ac:dyDescent="0.2">
      <c r="A1949" s="27" t="s">
        <v>3276</v>
      </c>
      <c r="B1949" s="27" t="s">
        <v>3277</v>
      </c>
      <c r="C1949" s="27" t="s">
        <v>3280</v>
      </c>
      <c r="D1949" s="27" t="s">
        <v>738</v>
      </c>
    </row>
    <row r="1950" spans="1:4" x14ac:dyDescent="0.2">
      <c r="A1950" s="27" t="s">
        <v>1833</v>
      </c>
      <c r="B1950" s="27" t="s">
        <v>1449</v>
      </c>
      <c r="C1950" s="27" t="s">
        <v>954</v>
      </c>
      <c r="D1950" s="27" t="s">
        <v>257</v>
      </c>
    </row>
    <row r="1951" spans="1:4" x14ac:dyDescent="0.2">
      <c r="A1951" s="27"/>
      <c r="B1951" s="27"/>
      <c r="C1951" s="27"/>
      <c r="D1951" s="27" t="s">
        <v>738</v>
      </c>
    </row>
    <row r="1952" spans="1:4" x14ac:dyDescent="0.2">
      <c r="A1952" s="27"/>
      <c r="B1952" s="27"/>
      <c r="C1952" s="27"/>
      <c r="D1952" s="27" t="s">
        <v>258</v>
      </c>
    </row>
    <row r="1953" spans="1:4" x14ac:dyDescent="0.2">
      <c r="A1953" s="27" t="s">
        <v>1776</v>
      </c>
      <c r="B1953" s="27" t="s">
        <v>959</v>
      </c>
      <c r="C1953" s="27" t="s">
        <v>954</v>
      </c>
      <c r="D1953" s="27" t="s">
        <v>257</v>
      </c>
    </row>
    <row r="1954" spans="1:4" x14ac:dyDescent="0.2">
      <c r="A1954" s="27"/>
      <c r="B1954" s="27"/>
      <c r="C1954" s="27"/>
      <c r="D1954" s="27" t="s">
        <v>738</v>
      </c>
    </row>
    <row r="1955" spans="1:4" x14ac:dyDescent="0.2">
      <c r="A1955" s="27" t="s">
        <v>1912</v>
      </c>
      <c r="B1955" s="27" t="s">
        <v>1913</v>
      </c>
      <c r="C1955" s="27" t="s">
        <v>954</v>
      </c>
      <c r="D1955" s="27" t="s">
        <v>253</v>
      </c>
    </row>
    <row r="1956" spans="1:4" x14ac:dyDescent="0.2">
      <c r="A1956" s="27" t="s">
        <v>2952</v>
      </c>
      <c r="B1956" s="27" t="s">
        <v>2953</v>
      </c>
      <c r="C1956" s="27" t="s">
        <v>954</v>
      </c>
      <c r="D1956" s="27" t="s">
        <v>257</v>
      </c>
    </row>
    <row r="1957" spans="1:4" x14ac:dyDescent="0.2">
      <c r="A1957" s="27" t="s">
        <v>2291</v>
      </c>
      <c r="B1957" s="27" t="s">
        <v>955</v>
      </c>
      <c r="C1957" s="27" t="s">
        <v>954</v>
      </c>
      <c r="D1957" s="27" t="s">
        <v>257</v>
      </c>
    </row>
    <row r="1958" spans="1:4" x14ac:dyDescent="0.2">
      <c r="A1958" s="27"/>
      <c r="B1958" s="27"/>
      <c r="C1958" s="27"/>
      <c r="D1958" s="27" t="s">
        <v>738</v>
      </c>
    </row>
    <row r="1959" spans="1:4" x14ac:dyDescent="0.2">
      <c r="A1959" s="27" t="s">
        <v>1801</v>
      </c>
      <c r="B1959" s="27" t="s">
        <v>953</v>
      </c>
      <c r="C1959" s="27" t="s">
        <v>954</v>
      </c>
      <c r="D1959" s="27" t="s">
        <v>257</v>
      </c>
    </row>
    <row r="1960" spans="1:4" x14ac:dyDescent="0.2">
      <c r="A1960" s="27"/>
      <c r="B1960" s="27"/>
      <c r="C1960" s="27"/>
      <c r="D1960" s="27" t="s">
        <v>738</v>
      </c>
    </row>
    <row r="1961" spans="1:4" x14ac:dyDescent="0.2">
      <c r="A1961" s="27" t="s">
        <v>1792</v>
      </c>
      <c r="B1961" s="27" t="s">
        <v>1584</v>
      </c>
      <c r="C1961" s="27" t="s">
        <v>954</v>
      </c>
      <c r="D1961" s="27" t="s">
        <v>257</v>
      </c>
    </row>
    <row r="1962" spans="1:4" x14ac:dyDescent="0.2">
      <c r="A1962" s="27"/>
      <c r="B1962" s="27"/>
      <c r="C1962" s="27"/>
      <c r="D1962" s="27" t="s">
        <v>738</v>
      </c>
    </row>
    <row r="1963" spans="1:4" x14ac:dyDescent="0.2">
      <c r="A1963" s="27" t="s">
        <v>2292</v>
      </c>
      <c r="B1963" s="27" t="s">
        <v>81</v>
      </c>
      <c r="C1963" s="27" t="s">
        <v>877</v>
      </c>
      <c r="D1963" s="27" t="s">
        <v>738</v>
      </c>
    </row>
    <row r="1964" spans="1:4" x14ac:dyDescent="0.2">
      <c r="A1964" s="27"/>
      <c r="B1964" s="27"/>
      <c r="C1964" s="27"/>
      <c r="D1964" s="27" t="s">
        <v>258</v>
      </c>
    </row>
    <row r="1965" spans="1:4" x14ac:dyDescent="0.2">
      <c r="A1965" s="27" t="s">
        <v>2234</v>
      </c>
      <c r="B1965" s="27" t="s">
        <v>82</v>
      </c>
      <c r="C1965" s="27" t="s">
        <v>877</v>
      </c>
      <c r="D1965" s="27" t="s">
        <v>738</v>
      </c>
    </row>
    <row r="1966" spans="1:4" x14ac:dyDescent="0.2">
      <c r="A1966" s="27"/>
      <c r="B1966" s="27"/>
      <c r="C1966" s="27"/>
      <c r="D1966" s="27" t="s">
        <v>739</v>
      </c>
    </row>
    <row r="1967" spans="1:4" x14ac:dyDescent="0.2">
      <c r="A1967" s="27"/>
      <c r="B1967" s="27"/>
      <c r="C1967" s="27"/>
      <c r="D1967" s="27" t="s">
        <v>740</v>
      </c>
    </row>
    <row r="1968" spans="1:4" x14ac:dyDescent="0.2">
      <c r="A1968" s="27"/>
      <c r="B1968" s="27"/>
      <c r="C1968" s="27"/>
      <c r="D1968" s="27" t="s">
        <v>974</v>
      </c>
    </row>
    <row r="1969" spans="1:4" x14ac:dyDescent="0.2">
      <c r="A1969" s="27" t="s">
        <v>2258</v>
      </c>
      <c r="B1969" s="27" t="s">
        <v>391</v>
      </c>
      <c r="C1969" s="27" t="s">
        <v>877</v>
      </c>
      <c r="D1969" s="27" t="s">
        <v>258</v>
      </c>
    </row>
    <row r="1970" spans="1:4" x14ac:dyDescent="0.2">
      <c r="A1970" s="27" t="s">
        <v>2658</v>
      </c>
      <c r="B1970" s="27" t="s">
        <v>2659</v>
      </c>
      <c r="C1970" s="27" t="s">
        <v>877</v>
      </c>
      <c r="D1970" s="27" t="s">
        <v>258</v>
      </c>
    </row>
    <row r="1971" spans="1:4" x14ac:dyDescent="0.2">
      <c r="A1971" s="27" t="s">
        <v>2334</v>
      </c>
      <c r="B1971" s="27" t="s">
        <v>80</v>
      </c>
      <c r="C1971" s="27" t="s">
        <v>877</v>
      </c>
      <c r="D1971" s="27" t="s">
        <v>258</v>
      </c>
    </row>
    <row r="1972" spans="1:4" x14ac:dyDescent="0.2">
      <c r="A1972" s="27" t="s">
        <v>2301</v>
      </c>
      <c r="B1972" s="27" t="s">
        <v>83</v>
      </c>
      <c r="C1972" s="27" t="s">
        <v>877</v>
      </c>
      <c r="D1972" s="27" t="s">
        <v>258</v>
      </c>
    </row>
    <row r="1973" spans="1:4" x14ac:dyDescent="0.2">
      <c r="A1973" s="27" t="s">
        <v>2289</v>
      </c>
      <c r="B1973" s="27" t="s">
        <v>79</v>
      </c>
      <c r="C1973" s="27" t="s">
        <v>877</v>
      </c>
      <c r="D1973" s="27" t="s">
        <v>258</v>
      </c>
    </row>
    <row r="1974" spans="1:4" x14ac:dyDescent="0.2">
      <c r="A1974" s="27" t="s">
        <v>2298</v>
      </c>
      <c r="B1974" s="27" t="s">
        <v>84</v>
      </c>
      <c r="C1974" s="27" t="s">
        <v>877</v>
      </c>
      <c r="D1974" s="27" t="s">
        <v>258</v>
      </c>
    </row>
    <row r="1975" spans="1:4" x14ac:dyDescent="0.2">
      <c r="A1975" s="27" t="s">
        <v>2300</v>
      </c>
      <c r="B1975" s="27" t="s">
        <v>85</v>
      </c>
      <c r="C1975" s="27" t="s">
        <v>877</v>
      </c>
      <c r="D1975" s="27" t="s">
        <v>258</v>
      </c>
    </row>
    <row r="1976" spans="1:4" x14ac:dyDescent="0.2">
      <c r="A1976" s="27" t="s">
        <v>2254</v>
      </c>
      <c r="B1976" s="27" t="s">
        <v>86</v>
      </c>
      <c r="C1976" s="27" t="s">
        <v>877</v>
      </c>
      <c r="D1976" s="27" t="s">
        <v>738</v>
      </c>
    </row>
    <row r="1977" spans="1:4" x14ac:dyDescent="0.2">
      <c r="A1977" s="27"/>
      <c r="B1977" s="27"/>
      <c r="C1977" s="27"/>
      <c r="D1977" s="27" t="s">
        <v>258</v>
      </c>
    </row>
    <row r="1978" spans="1:4" x14ac:dyDescent="0.2">
      <c r="A1978" s="27" t="s">
        <v>2656</v>
      </c>
      <c r="B1978" s="27" t="s">
        <v>2657</v>
      </c>
      <c r="C1978" s="27" t="s">
        <v>877</v>
      </c>
      <c r="D1978" s="27" t="s">
        <v>258</v>
      </c>
    </row>
    <row r="1979" spans="1:4" x14ac:dyDescent="0.2">
      <c r="A1979" s="27" t="s">
        <v>2874</v>
      </c>
      <c r="B1979" s="27" t="s">
        <v>2875</v>
      </c>
      <c r="C1979" s="27" t="s">
        <v>877</v>
      </c>
      <c r="D1979" s="27" t="s">
        <v>738</v>
      </c>
    </row>
    <row r="1980" spans="1:4" x14ac:dyDescent="0.2">
      <c r="A1980" s="27"/>
      <c r="B1980" s="27"/>
      <c r="C1980" s="27"/>
      <c r="D1980" s="27" t="s">
        <v>258</v>
      </c>
    </row>
    <row r="1981" spans="1:4" x14ac:dyDescent="0.2">
      <c r="A1981" s="27" t="s">
        <v>2278</v>
      </c>
      <c r="B1981" s="27" t="s">
        <v>87</v>
      </c>
      <c r="C1981" s="27" t="s">
        <v>877</v>
      </c>
      <c r="D1981" s="27" t="s">
        <v>258</v>
      </c>
    </row>
    <row r="1982" spans="1:4" x14ac:dyDescent="0.2">
      <c r="A1982" s="27" t="s">
        <v>2288</v>
      </c>
      <c r="B1982" s="27" t="s">
        <v>88</v>
      </c>
      <c r="C1982" s="27" t="s">
        <v>877</v>
      </c>
      <c r="D1982" s="27" t="s">
        <v>258</v>
      </c>
    </row>
    <row r="1983" spans="1:4" x14ac:dyDescent="0.2">
      <c r="A1983" s="27" t="s">
        <v>2323</v>
      </c>
      <c r="B1983" s="27" t="s">
        <v>89</v>
      </c>
      <c r="C1983" s="27" t="s">
        <v>877</v>
      </c>
      <c r="D1983" s="27" t="s">
        <v>258</v>
      </c>
    </row>
    <row r="1984" spans="1:4" x14ac:dyDescent="0.2">
      <c r="A1984" s="27" t="s">
        <v>3272</v>
      </c>
      <c r="B1984" s="27" t="s">
        <v>3273</v>
      </c>
      <c r="C1984" s="27" t="s">
        <v>877</v>
      </c>
      <c r="D1984" s="27" t="s">
        <v>258</v>
      </c>
    </row>
    <row r="1985" spans="1:4" x14ac:dyDescent="0.2">
      <c r="A1985" s="27" t="s">
        <v>1004</v>
      </c>
      <c r="B1985" s="27" t="s">
        <v>55</v>
      </c>
      <c r="C1985" s="27" t="s">
        <v>483</v>
      </c>
      <c r="D1985" s="27" t="s">
        <v>2753</v>
      </c>
    </row>
    <row r="1986" spans="1:4" x14ac:dyDescent="0.2">
      <c r="A1986" s="27" t="s">
        <v>1005</v>
      </c>
      <c r="B1986" s="27" t="s">
        <v>56</v>
      </c>
      <c r="C1986" s="27" t="s">
        <v>483</v>
      </c>
      <c r="D1986" s="27" t="s">
        <v>2753</v>
      </c>
    </row>
    <row r="1987" spans="1:4" x14ac:dyDescent="0.2">
      <c r="A1987" s="27" t="s">
        <v>481</v>
      </c>
      <c r="B1987" s="27" t="s">
        <v>57</v>
      </c>
      <c r="C1987" s="27" t="s">
        <v>483</v>
      </c>
      <c r="D1987" s="27" t="s">
        <v>2753</v>
      </c>
    </row>
    <row r="1988" spans="1:4" x14ac:dyDescent="0.2">
      <c r="A1988" s="27" t="s">
        <v>480</v>
      </c>
      <c r="B1988" s="27" t="s">
        <v>58</v>
      </c>
      <c r="C1988" s="27" t="s">
        <v>483</v>
      </c>
      <c r="D1988" s="27" t="s">
        <v>2753</v>
      </c>
    </row>
    <row r="1989" spans="1:4" x14ac:dyDescent="0.2">
      <c r="A1989" s="27" t="s">
        <v>482</v>
      </c>
      <c r="B1989" s="27" t="s">
        <v>59</v>
      </c>
      <c r="C1989" s="27" t="s">
        <v>483</v>
      </c>
      <c r="D1989" s="27" t="s">
        <v>2753</v>
      </c>
    </row>
    <row r="1990" spans="1:4" x14ac:dyDescent="0.2">
      <c r="A1990" s="27" t="s">
        <v>479</v>
      </c>
      <c r="B1990" s="27" t="s">
        <v>60</v>
      </c>
      <c r="C1990" s="27" t="s">
        <v>483</v>
      </c>
      <c r="D1990" s="27" t="s">
        <v>2753</v>
      </c>
    </row>
    <row r="1991" spans="1:4" x14ac:dyDescent="0.2">
      <c r="A1991" s="27" t="s">
        <v>1049</v>
      </c>
      <c r="B1991" s="27" t="s">
        <v>1050</v>
      </c>
      <c r="C1991" s="27" t="s">
        <v>483</v>
      </c>
      <c r="D1991" s="27" t="s">
        <v>2753</v>
      </c>
    </row>
    <row r="1992" spans="1:4" x14ac:dyDescent="0.2">
      <c r="A1992" s="27" t="s">
        <v>1048</v>
      </c>
      <c r="B1992" s="27" t="s">
        <v>1205</v>
      </c>
      <c r="C1992" s="27" t="s">
        <v>483</v>
      </c>
      <c r="D1992" s="27" t="s">
        <v>2753</v>
      </c>
    </row>
    <row r="1993" spans="1:4" x14ac:dyDescent="0.2">
      <c r="A1993" s="27" t="s">
        <v>478</v>
      </c>
      <c r="B1993" s="27" t="s">
        <v>54</v>
      </c>
      <c r="C1993" s="27" t="s">
        <v>483</v>
      </c>
      <c r="D1993" s="27" t="s">
        <v>2753</v>
      </c>
    </row>
    <row r="1994" spans="1:4" x14ac:dyDescent="0.2">
      <c r="A1994" s="27" t="s">
        <v>477</v>
      </c>
      <c r="B1994" s="27" t="s">
        <v>61</v>
      </c>
      <c r="C1994" s="27" t="s">
        <v>483</v>
      </c>
      <c r="D1994" s="27" t="s">
        <v>2753</v>
      </c>
    </row>
    <row r="1995" spans="1:4" x14ac:dyDescent="0.2">
      <c r="A1995" s="27" t="s">
        <v>476</v>
      </c>
      <c r="B1995" s="27" t="s">
        <v>62</v>
      </c>
      <c r="C1995" s="27" t="s">
        <v>483</v>
      </c>
      <c r="D1995" s="27" t="s">
        <v>2753</v>
      </c>
    </row>
    <row r="1996" spans="1:4" x14ac:dyDescent="0.2">
      <c r="A1996" s="27" t="s">
        <v>2239</v>
      </c>
      <c r="B1996" s="27" t="s">
        <v>810</v>
      </c>
      <c r="C1996" s="27" t="s">
        <v>483</v>
      </c>
      <c r="D1996" s="27" t="s">
        <v>2753</v>
      </c>
    </row>
    <row r="1997" spans="1:4" x14ac:dyDescent="0.2">
      <c r="A1997" s="27" t="s">
        <v>2914</v>
      </c>
      <c r="B1997" s="27" t="s">
        <v>2915</v>
      </c>
      <c r="C1997" s="27" t="s">
        <v>874</v>
      </c>
      <c r="D1997" s="27" t="s">
        <v>738</v>
      </c>
    </row>
    <row r="1998" spans="1:4" x14ac:dyDescent="0.2">
      <c r="A1998" s="27"/>
      <c r="B1998" s="27"/>
      <c r="C1998" s="27"/>
      <c r="D1998" s="27" t="s">
        <v>258</v>
      </c>
    </row>
    <row r="1999" spans="1:4" x14ac:dyDescent="0.2">
      <c r="A1999" s="27" t="s">
        <v>2418</v>
      </c>
      <c r="B1999" s="27" t="s">
        <v>1987</v>
      </c>
      <c r="C1999" s="27" t="s">
        <v>873</v>
      </c>
      <c r="D1999" s="27" t="s">
        <v>257</v>
      </c>
    </row>
    <row r="2000" spans="1:4" x14ac:dyDescent="0.2">
      <c r="A2000" s="27" t="s">
        <v>2449</v>
      </c>
      <c r="B2000" s="27" t="s">
        <v>344</v>
      </c>
      <c r="C2000" s="27" t="s">
        <v>873</v>
      </c>
      <c r="D2000" s="27" t="s">
        <v>739</v>
      </c>
    </row>
    <row r="2001" spans="1:4" x14ac:dyDescent="0.2">
      <c r="A2001" s="27"/>
      <c r="B2001" s="27"/>
      <c r="C2001" s="27"/>
      <c r="D2001" s="27" t="s">
        <v>258</v>
      </c>
    </row>
    <row r="2002" spans="1:4" x14ac:dyDescent="0.2">
      <c r="A2002" s="27" t="s">
        <v>2263</v>
      </c>
      <c r="B2002" s="27" t="s">
        <v>364</v>
      </c>
      <c r="C2002" s="27" t="s">
        <v>872</v>
      </c>
      <c r="D2002" s="27" t="s">
        <v>738</v>
      </c>
    </row>
    <row r="2003" spans="1:4" x14ac:dyDescent="0.2">
      <c r="A2003" s="27"/>
      <c r="B2003" s="27"/>
      <c r="C2003" s="27"/>
      <c r="D2003" s="27" t="s">
        <v>739</v>
      </c>
    </row>
    <row r="2004" spans="1:4" x14ac:dyDescent="0.2">
      <c r="A2004" s="27"/>
      <c r="B2004" s="27"/>
      <c r="C2004" s="27"/>
      <c r="D2004" s="27" t="s">
        <v>740</v>
      </c>
    </row>
    <row r="2005" spans="1:4" x14ac:dyDescent="0.2">
      <c r="A2005" s="27" t="s">
        <v>2219</v>
      </c>
      <c r="B2005" s="27" t="s">
        <v>284</v>
      </c>
      <c r="C2005" s="27" t="s">
        <v>872</v>
      </c>
      <c r="D2005" s="27" t="s">
        <v>738</v>
      </c>
    </row>
    <row r="2006" spans="1:4" x14ac:dyDescent="0.2">
      <c r="A2006" s="27"/>
      <c r="B2006" s="27"/>
      <c r="C2006" s="27"/>
      <c r="D2006" s="27" t="s">
        <v>739</v>
      </c>
    </row>
    <row r="2007" spans="1:4" x14ac:dyDescent="0.2">
      <c r="A2007" s="27"/>
      <c r="B2007" s="27"/>
      <c r="C2007" s="27"/>
      <c r="D2007" s="27" t="s">
        <v>740</v>
      </c>
    </row>
    <row r="2008" spans="1:4" x14ac:dyDescent="0.2">
      <c r="A2008" s="27" t="s">
        <v>2212</v>
      </c>
      <c r="B2008" s="27" t="s">
        <v>127</v>
      </c>
      <c r="C2008" s="27" t="s">
        <v>872</v>
      </c>
      <c r="D2008" s="27" t="s">
        <v>738</v>
      </c>
    </row>
    <row r="2009" spans="1:4" x14ac:dyDescent="0.2">
      <c r="A2009" s="27" t="s">
        <v>2941</v>
      </c>
      <c r="B2009" s="27" t="s">
        <v>2942</v>
      </c>
      <c r="C2009" s="27" t="s">
        <v>872</v>
      </c>
      <c r="D2009" s="27" t="s">
        <v>739</v>
      </c>
    </row>
    <row r="2010" spans="1:4" x14ac:dyDescent="0.2">
      <c r="A2010" s="27" t="s">
        <v>2447</v>
      </c>
      <c r="B2010" s="27" t="s">
        <v>2441</v>
      </c>
      <c r="C2010" s="27" t="s">
        <v>872</v>
      </c>
      <c r="D2010" s="27" t="s">
        <v>739</v>
      </c>
    </row>
    <row r="2011" spans="1:4" x14ac:dyDescent="0.2">
      <c r="A2011" s="27" t="s">
        <v>2660</v>
      </c>
      <c r="B2011" s="27" t="s">
        <v>2661</v>
      </c>
      <c r="C2011" s="27" t="s">
        <v>872</v>
      </c>
      <c r="D2011" s="27" t="s">
        <v>738</v>
      </c>
    </row>
    <row r="2012" spans="1:4" x14ac:dyDescent="0.2">
      <c r="A2012" s="27" t="s">
        <v>3236</v>
      </c>
      <c r="B2012" s="27" t="s">
        <v>3243</v>
      </c>
      <c r="C2012" s="27" t="s">
        <v>872</v>
      </c>
      <c r="D2012" s="27" t="s">
        <v>738</v>
      </c>
    </row>
    <row r="2013" spans="1:4" x14ac:dyDescent="0.2">
      <c r="A2013" s="27" t="s">
        <v>2653</v>
      </c>
      <c r="B2013" s="27" t="s">
        <v>2655</v>
      </c>
      <c r="C2013" s="27" t="s">
        <v>872</v>
      </c>
      <c r="D2013" s="27" t="s">
        <v>738</v>
      </c>
    </row>
    <row r="2014" spans="1:4" x14ac:dyDescent="0.2">
      <c r="A2014" s="27" t="s">
        <v>2653</v>
      </c>
      <c r="B2014" s="27" t="s">
        <v>2654</v>
      </c>
      <c r="C2014" s="27" t="s">
        <v>872</v>
      </c>
      <c r="D2014" s="27" t="s">
        <v>738</v>
      </c>
    </row>
    <row r="2015" spans="1:4" x14ac:dyDescent="0.2">
      <c r="A2015" s="27" t="s">
        <v>2268</v>
      </c>
      <c r="B2015" s="27" t="s">
        <v>1207</v>
      </c>
      <c r="C2015" s="27" t="s">
        <v>872</v>
      </c>
      <c r="D2015" s="27" t="s">
        <v>738</v>
      </c>
    </row>
    <row r="2016" spans="1:4" x14ac:dyDescent="0.2">
      <c r="A2016" s="27"/>
      <c r="B2016" s="27"/>
      <c r="C2016" s="27"/>
      <c r="D2016" s="27" t="s">
        <v>258</v>
      </c>
    </row>
    <row r="2017" spans="1:4" x14ac:dyDescent="0.2">
      <c r="A2017" s="27" t="s">
        <v>2242</v>
      </c>
      <c r="B2017" s="27" t="s">
        <v>285</v>
      </c>
      <c r="C2017" s="27" t="s">
        <v>872</v>
      </c>
      <c r="D2017" s="27" t="s">
        <v>738</v>
      </c>
    </row>
    <row r="2018" spans="1:4" x14ac:dyDescent="0.2">
      <c r="A2018" s="27"/>
      <c r="B2018" s="27"/>
      <c r="C2018" s="27"/>
      <c r="D2018" s="27" t="s">
        <v>739</v>
      </c>
    </row>
    <row r="2019" spans="1:4" x14ac:dyDescent="0.2">
      <c r="A2019" s="27"/>
      <c r="B2019" s="27"/>
      <c r="C2019" s="27"/>
      <c r="D2019" s="27" t="s">
        <v>258</v>
      </c>
    </row>
    <row r="2020" spans="1:4" x14ac:dyDescent="0.2">
      <c r="A2020" s="27" t="s">
        <v>2310</v>
      </c>
      <c r="B2020" s="27" t="s">
        <v>1456</v>
      </c>
      <c r="C2020" s="27" t="s">
        <v>872</v>
      </c>
      <c r="D2020" s="27" t="s">
        <v>738</v>
      </c>
    </row>
    <row r="2021" spans="1:4" x14ac:dyDescent="0.2">
      <c r="A2021" s="27"/>
      <c r="B2021" s="27"/>
      <c r="C2021" s="27"/>
      <c r="D2021" s="27" t="s">
        <v>1373</v>
      </c>
    </row>
    <row r="2022" spans="1:4" x14ac:dyDescent="0.2">
      <c r="A2022" s="27" t="s">
        <v>2253</v>
      </c>
      <c r="B2022" s="27" t="s">
        <v>288</v>
      </c>
      <c r="C2022" s="27" t="s">
        <v>872</v>
      </c>
      <c r="D2022" s="27" t="s">
        <v>738</v>
      </c>
    </row>
    <row r="2023" spans="1:4" x14ac:dyDescent="0.2">
      <c r="A2023" s="27"/>
      <c r="B2023" s="27"/>
      <c r="C2023" s="27"/>
      <c r="D2023" s="27" t="s">
        <v>258</v>
      </c>
    </row>
    <row r="2024" spans="1:4" x14ac:dyDescent="0.2">
      <c r="A2024" s="27" t="s">
        <v>2231</v>
      </c>
      <c r="B2024" s="27" t="s">
        <v>290</v>
      </c>
      <c r="C2024" s="27" t="s">
        <v>872</v>
      </c>
      <c r="D2024" s="27" t="s">
        <v>738</v>
      </c>
    </row>
    <row r="2025" spans="1:4" x14ac:dyDescent="0.2">
      <c r="A2025" s="27"/>
      <c r="B2025" s="27"/>
      <c r="C2025" s="27"/>
      <c r="D2025" s="27" t="s">
        <v>739</v>
      </c>
    </row>
    <row r="2026" spans="1:4" x14ac:dyDescent="0.2">
      <c r="A2026" s="27" t="s">
        <v>2233</v>
      </c>
      <c r="B2026" s="27" t="s">
        <v>287</v>
      </c>
      <c r="C2026" s="27" t="s">
        <v>872</v>
      </c>
      <c r="D2026" s="27" t="s">
        <v>738</v>
      </c>
    </row>
    <row r="2027" spans="1:4" x14ac:dyDescent="0.2">
      <c r="A2027" s="27" t="s">
        <v>2294</v>
      </c>
      <c r="B2027" s="27" t="s">
        <v>1322</v>
      </c>
      <c r="C2027" s="27" t="s">
        <v>872</v>
      </c>
      <c r="D2027" s="27" t="s">
        <v>1373</v>
      </c>
    </row>
    <row r="2028" spans="1:4" x14ac:dyDescent="0.2">
      <c r="A2028" s="27" t="s">
        <v>2924</v>
      </c>
      <c r="B2028" s="27" t="s">
        <v>2925</v>
      </c>
      <c r="C2028" s="27" t="s">
        <v>872</v>
      </c>
      <c r="D2028" s="27" t="s">
        <v>1373</v>
      </c>
    </row>
    <row r="2029" spans="1:4" x14ac:dyDescent="0.2">
      <c r="A2029" s="27" t="s">
        <v>2256</v>
      </c>
      <c r="B2029" s="27" t="s">
        <v>286</v>
      </c>
      <c r="C2029" s="27" t="s">
        <v>872</v>
      </c>
      <c r="D2029" s="27" t="s">
        <v>738</v>
      </c>
    </row>
    <row r="2030" spans="1:4" x14ac:dyDescent="0.2">
      <c r="A2030" s="27"/>
      <c r="B2030" s="27"/>
      <c r="C2030" s="27"/>
      <c r="D2030" s="27" t="s">
        <v>739</v>
      </c>
    </row>
    <row r="2031" spans="1:4" x14ac:dyDescent="0.2">
      <c r="A2031" s="27" t="s">
        <v>2361</v>
      </c>
      <c r="B2031" s="27" t="s">
        <v>2362</v>
      </c>
      <c r="C2031" s="27" t="s">
        <v>872</v>
      </c>
      <c r="D2031" s="27" t="s">
        <v>738</v>
      </c>
    </row>
    <row r="2032" spans="1:4" x14ac:dyDescent="0.2">
      <c r="A2032" s="27" t="s">
        <v>2265</v>
      </c>
      <c r="B2032" s="27" t="s">
        <v>1208</v>
      </c>
      <c r="C2032" s="27" t="s">
        <v>872</v>
      </c>
      <c r="D2032" s="27" t="s">
        <v>738</v>
      </c>
    </row>
    <row r="2033" spans="1:4" x14ac:dyDescent="0.2">
      <c r="A2033" s="27"/>
      <c r="B2033" s="27"/>
      <c r="C2033" s="27"/>
      <c r="D2033" s="27" t="s">
        <v>739</v>
      </c>
    </row>
    <row r="2034" spans="1:4" x14ac:dyDescent="0.2">
      <c r="A2034" s="27"/>
      <c r="B2034" s="27"/>
      <c r="C2034" s="27"/>
      <c r="D2034" s="27" t="s">
        <v>740</v>
      </c>
    </row>
    <row r="2035" spans="1:4" x14ac:dyDescent="0.2">
      <c r="A2035" s="27" t="s">
        <v>2909</v>
      </c>
      <c r="B2035" s="27" t="s">
        <v>2910</v>
      </c>
      <c r="C2035" s="27" t="s">
        <v>872</v>
      </c>
      <c r="D2035" s="27" t="s">
        <v>739</v>
      </c>
    </row>
    <row r="2036" spans="1:4" x14ac:dyDescent="0.2">
      <c r="A2036" s="27"/>
      <c r="B2036" s="27"/>
      <c r="C2036" s="27"/>
      <c r="D2036" s="27" t="s">
        <v>740</v>
      </c>
    </row>
    <row r="2037" spans="1:4" x14ac:dyDescent="0.2">
      <c r="A2037" s="27" t="s">
        <v>2209</v>
      </c>
      <c r="B2037" s="27" t="s">
        <v>235</v>
      </c>
      <c r="C2037" s="27" t="s">
        <v>872</v>
      </c>
      <c r="D2037" s="27" t="s">
        <v>738</v>
      </c>
    </row>
    <row r="2038" spans="1:4" x14ac:dyDescent="0.2">
      <c r="A2038" s="27" t="s">
        <v>2228</v>
      </c>
      <c r="B2038" s="27" t="s">
        <v>241</v>
      </c>
      <c r="C2038" s="27" t="s">
        <v>872</v>
      </c>
      <c r="D2038" s="27" t="s">
        <v>738</v>
      </c>
    </row>
    <row r="2039" spans="1:4" x14ac:dyDescent="0.2">
      <c r="A2039" s="27" t="s">
        <v>2210</v>
      </c>
      <c r="B2039" s="27" t="s">
        <v>239</v>
      </c>
      <c r="C2039" s="27" t="s">
        <v>872</v>
      </c>
      <c r="D2039" s="27" t="s">
        <v>738</v>
      </c>
    </row>
    <row r="2040" spans="1:4" x14ac:dyDescent="0.2">
      <c r="A2040" s="27" t="s">
        <v>2214</v>
      </c>
      <c r="B2040" s="27" t="s">
        <v>234</v>
      </c>
      <c r="C2040" s="27" t="s">
        <v>872</v>
      </c>
      <c r="D2040" s="27" t="s">
        <v>738</v>
      </c>
    </row>
    <row r="2041" spans="1:4" x14ac:dyDescent="0.2">
      <c r="A2041" s="27" t="s">
        <v>2218</v>
      </c>
      <c r="B2041" s="27" t="s">
        <v>233</v>
      </c>
      <c r="C2041" s="27" t="s">
        <v>872</v>
      </c>
      <c r="D2041" s="27" t="s">
        <v>738</v>
      </c>
    </row>
    <row r="2042" spans="1:4" x14ac:dyDescent="0.2">
      <c r="A2042" s="27" t="s">
        <v>2279</v>
      </c>
      <c r="B2042" s="27" t="s">
        <v>232</v>
      </c>
      <c r="C2042" s="27" t="s">
        <v>872</v>
      </c>
      <c r="D2042" s="27" t="s">
        <v>738</v>
      </c>
    </row>
    <row r="2043" spans="1:4" x14ac:dyDescent="0.2">
      <c r="A2043" s="27" t="s">
        <v>2230</v>
      </c>
      <c r="B2043" s="27" t="s">
        <v>231</v>
      </c>
      <c r="C2043" s="27" t="s">
        <v>872</v>
      </c>
      <c r="D2043" s="27" t="s">
        <v>738</v>
      </c>
    </row>
    <row r="2044" spans="1:4" x14ac:dyDescent="0.2">
      <c r="A2044" s="27" t="s">
        <v>2267</v>
      </c>
      <c r="B2044" s="27" t="s">
        <v>225</v>
      </c>
      <c r="C2044" s="27" t="s">
        <v>872</v>
      </c>
      <c r="D2044" s="27" t="s">
        <v>738</v>
      </c>
    </row>
    <row r="2045" spans="1:4" x14ac:dyDescent="0.2">
      <c r="A2045" s="27" t="s">
        <v>2192</v>
      </c>
      <c r="B2045" s="27" t="s">
        <v>226</v>
      </c>
      <c r="C2045" s="27" t="s">
        <v>872</v>
      </c>
      <c r="D2045" s="27" t="s">
        <v>738</v>
      </c>
    </row>
    <row r="2046" spans="1:4" x14ac:dyDescent="0.2">
      <c r="A2046" s="27" t="s">
        <v>2305</v>
      </c>
      <c r="B2046" s="27" t="s">
        <v>237</v>
      </c>
      <c r="C2046" s="27" t="s">
        <v>872</v>
      </c>
      <c r="D2046" s="27" t="s">
        <v>738</v>
      </c>
    </row>
    <row r="2047" spans="1:4" x14ac:dyDescent="0.2">
      <c r="A2047" s="27" t="s">
        <v>2315</v>
      </c>
      <c r="B2047" s="27" t="s">
        <v>230</v>
      </c>
      <c r="C2047" s="27" t="s">
        <v>872</v>
      </c>
      <c r="D2047" s="27" t="s">
        <v>738</v>
      </c>
    </row>
    <row r="2048" spans="1:4" x14ac:dyDescent="0.2">
      <c r="A2048" s="27" t="s">
        <v>2207</v>
      </c>
      <c r="B2048" s="27" t="s">
        <v>240</v>
      </c>
      <c r="C2048" s="27" t="s">
        <v>872</v>
      </c>
      <c r="D2048" s="27" t="s">
        <v>738</v>
      </c>
    </row>
    <row r="2049" spans="1:4" x14ac:dyDescent="0.2">
      <c r="A2049" s="27" t="s">
        <v>2287</v>
      </c>
      <c r="B2049" s="27" t="s">
        <v>229</v>
      </c>
      <c r="C2049" s="27" t="s">
        <v>872</v>
      </c>
      <c r="D2049" s="27" t="s">
        <v>738</v>
      </c>
    </row>
    <row r="2050" spans="1:4" x14ac:dyDescent="0.2">
      <c r="A2050" s="27" t="s">
        <v>2344</v>
      </c>
      <c r="B2050" s="27" t="s">
        <v>228</v>
      </c>
      <c r="C2050" s="27" t="s">
        <v>872</v>
      </c>
      <c r="D2050" s="27" t="s">
        <v>738</v>
      </c>
    </row>
    <row r="2051" spans="1:4" x14ac:dyDescent="0.2">
      <c r="A2051" s="27" t="s">
        <v>2274</v>
      </c>
      <c r="B2051" s="27" t="s">
        <v>238</v>
      </c>
      <c r="C2051" s="27" t="s">
        <v>872</v>
      </c>
      <c r="D2051" s="27" t="s">
        <v>738</v>
      </c>
    </row>
    <row r="2052" spans="1:4" x14ac:dyDescent="0.2">
      <c r="A2052" s="27" t="s">
        <v>2309</v>
      </c>
      <c r="B2052" s="27" t="s">
        <v>227</v>
      </c>
      <c r="C2052" s="27" t="s">
        <v>872</v>
      </c>
      <c r="D2052" s="27" t="s">
        <v>738</v>
      </c>
    </row>
    <row r="2053" spans="1:4" x14ac:dyDescent="0.2">
      <c r="A2053" s="27" t="s">
        <v>2330</v>
      </c>
      <c r="B2053" s="27" t="s">
        <v>15</v>
      </c>
      <c r="C2053" s="27" t="s">
        <v>872</v>
      </c>
      <c r="D2053" s="27" t="s">
        <v>738</v>
      </c>
    </row>
    <row r="2054" spans="1:4" x14ac:dyDescent="0.2">
      <c r="A2054" s="27" t="s">
        <v>2276</v>
      </c>
      <c r="B2054" s="27" t="s">
        <v>236</v>
      </c>
      <c r="C2054" s="27" t="s">
        <v>872</v>
      </c>
      <c r="D2054" s="27" t="s">
        <v>738</v>
      </c>
    </row>
    <row r="2055" spans="1:4" x14ac:dyDescent="0.2">
      <c r="A2055" s="27" t="s">
        <v>2223</v>
      </c>
      <c r="B2055" s="27" t="s">
        <v>283</v>
      </c>
      <c r="C2055" s="27" t="s">
        <v>872</v>
      </c>
      <c r="D2055" s="27" t="s">
        <v>738</v>
      </c>
    </row>
    <row r="2056" spans="1:4" x14ac:dyDescent="0.2">
      <c r="A2056" s="27"/>
      <c r="B2056" s="27"/>
      <c r="C2056" s="27"/>
      <c r="D2056" s="27" t="s">
        <v>739</v>
      </c>
    </row>
    <row r="2057" spans="1:4" x14ac:dyDescent="0.2">
      <c r="A2057" s="27" t="s">
        <v>2302</v>
      </c>
      <c r="B2057" s="27" t="s">
        <v>289</v>
      </c>
      <c r="C2057" s="27" t="s">
        <v>872</v>
      </c>
      <c r="D2057" s="27" t="s">
        <v>738</v>
      </c>
    </row>
    <row r="2058" spans="1:4" x14ac:dyDescent="0.2">
      <c r="A2058" s="27" t="s">
        <v>2260</v>
      </c>
      <c r="B2058" s="27" t="s">
        <v>282</v>
      </c>
      <c r="C2058" s="27" t="s">
        <v>872</v>
      </c>
      <c r="D2058" s="27" t="s">
        <v>738</v>
      </c>
    </row>
    <row r="2059" spans="1:4" x14ac:dyDescent="0.2">
      <c r="A2059" s="27" t="s">
        <v>1888</v>
      </c>
      <c r="B2059" s="27" t="s">
        <v>1889</v>
      </c>
      <c r="C2059" s="27" t="s">
        <v>148</v>
      </c>
      <c r="D2059" s="27" t="s">
        <v>738</v>
      </c>
    </row>
    <row r="2060" spans="1:4" x14ac:dyDescent="0.2">
      <c r="A2060" s="27" t="s">
        <v>1890</v>
      </c>
      <c r="B2060" s="27" t="s">
        <v>1891</v>
      </c>
      <c r="C2060" s="27" t="s">
        <v>148</v>
      </c>
      <c r="D2060" s="27" t="s">
        <v>738</v>
      </c>
    </row>
    <row r="2061" spans="1:4" x14ac:dyDescent="0.2">
      <c r="A2061" s="27" t="s">
        <v>2176</v>
      </c>
      <c r="B2061" s="27" t="s">
        <v>2177</v>
      </c>
      <c r="C2061" s="27" t="s">
        <v>148</v>
      </c>
      <c r="D2061" s="27" t="s">
        <v>738</v>
      </c>
    </row>
    <row r="2062" spans="1:4" x14ac:dyDescent="0.2">
      <c r="A2062" s="27" t="s">
        <v>1914</v>
      </c>
      <c r="B2062" s="27" t="s">
        <v>1915</v>
      </c>
      <c r="C2062" s="27" t="s">
        <v>148</v>
      </c>
      <c r="D2062" s="27" t="s">
        <v>738</v>
      </c>
    </row>
    <row r="2063" spans="1:4" x14ac:dyDescent="0.2">
      <c r="A2063" s="27" t="s">
        <v>1601</v>
      </c>
      <c r="B2063" s="27" t="s">
        <v>1206</v>
      </c>
      <c r="C2063" s="27" t="s">
        <v>148</v>
      </c>
      <c r="D2063" s="27" t="s">
        <v>738</v>
      </c>
    </row>
    <row r="2064" spans="1:4" x14ac:dyDescent="0.2">
      <c r="A2064" s="27" t="s">
        <v>1602</v>
      </c>
      <c r="B2064" s="27" t="s">
        <v>1544</v>
      </c>
      <c r="C2064" s="27" t="s">
        <v>148</v>
      </c>
      <c r="D2064" s="27" t="s">
        <v>738</v>
      </c>
    </row>
    <row r="2065" spans="1:4" x14ac:dyDescent="0.2">
      <c r="A2065" s="27"/>
      <c r="B2065" s="27"/>
      <c r="C2065" s="27"/>
      <c r="D2065" s="27" t="s">
        <v>1092</v>
      </c>
    </row>
    <row r="2066" spans="1:4" x14ac:dyDescent="0.2">
      <c r="A2066" s="27" t="s">
        <v>1892</v>
      </c>
      <c r="B2066" s="27" t="s">
        <v>1893</v>
      </c>
      <c r="C2066" s="27" t="s">
        <v>148</v>
      </c>
      <c r="D2066" s="27" t="s">
        <v>738</v>
      </c>
    </row>
    <row r="2067" spans="1:4" x14ac:dyDescent="0.2">
      <c r="A2067" s="27" t="s">
        <v>1603</v>
      </c>
      <c r="B2067" s="27" t="s">
        <v>1545</v>
      </c>
      <c r="C2067" s="27" t="s">
        <v>148</v>
      </c>
      <c r="D2067" s="27" t="s">
        <v>738</v>
      </c>
    </row>
    <row r="2068" spans="1:4" x14ac:dyDescent="0.2">
      <c r="A2068" s="27" t="s">
        <v>2905</v>
      </c>
      <c r="B2068" s="27" t="s">
        <v>2906</v>
      </c>
      <c r="C2068" s="27" t="s">
        <v>148</v>
      </c>
      <c r="D2068" s="27" t="s">
        <v>738</v>
      </c>
    </row>
    <row r="2069" spans="1:4" x14ac:dyDescent="0.2">
      <c r="A2069" s="27" t="s">
        <v>1720</v>
      </c>
      <c r="B2069" s="27" t="s">
        <v>1721</v>
      </c>
      <c r="C2069" s="27" t="s">
        <v>148</v>
      </c>
      <c r="D2069" s="27" t="s">
        <v>738</v>
      </c>
    </row>
    <row r="2070" spans="1:4" x14ac:dyDescent="0.2">
      <c r="A2070" s="27" t="s">
        <v>1604</v>
      </c>
      <c r="B2070" s="27" t="s">
        <v>817</v>
      </c>
      <c r="C2070" s="27" t="s">
        <v>148</v>
      </c>
      <c r="D2070" s="27" t="s">
        <v>738</v>
      </c>
    </row>
    <row r="2071" spans="1:4" x14ac:dyDescent="0.2">
      <c r="A2071" s="27" t="s">
        <v>1605</v>
      </c>
      <c r="B2071" s="27" t="s">
        <v>829</v>
      </c>
      <c r="C2071" s="27" t="s">
        <v>148</v>
      </c>
      <c r="D2071" s="27" t="s">
        <v>738</v>
      </c>
    </row>
    <row r="2072" spans="1:4" x14ac:dyDescent="0.2">
      <c r="A2072" s="27" t="s">
        <v>1606</v>
      </c>
      <c r="B2072" s="27" t="s">
        <v>830</v>
      </c>
      <c r="C2072" s="27" t="s">
        <v>148</v>
      </c>
      <c r="D2072" s="27" t="s">
        <v>738</v>
      </c>
    </row>
    <row r="2073" spans="1:4" x14ac:dyDescent="0.2">
      <c r="A2073" s="27" t="s">
        <v>1607</v>
      </c>
      <c r="B2073" s="27" t="s">
        <v>820</v>
      </c>
      <c r="C2073" s="27" t="s">
        <v>148</v>
      </c>
      <c r="D2073" s="27" t="s">
        <v>738</v>
      </c>
    </row>
    <row r="2074" spans="1:4" x14ac:dyDescent="0.2">
      <c r="A2074" s="27" t="s">
        <v>1608</v>
      </c>
      <c r="B2074" s="27" t="s">
        <v>1374</v>
      </c>
      <c r="C2074" s="27" t="s">
        <v>148</v>
      </c>
      <c r="D2074" s="27" t="s">
        <v>738</v>
      </c>
    </row>
    <row r="2075" spans="1:4" x14ac:dyDescent="0.2">
      <c r="A2075" s="27"/>
      <c r="B2075" s="27"/>
      <c r="C2075" s="27"/>
      <c r="D2075" s="27" t="s">
        <v>1092</v>
      </c>
    </row>
    <row r="2076" spans="1:4" x14ac:dyDescent="0.2">
      <c r="A2076" s="27" t="s">
        <v>1609</v>
      </c>
      <c r="B2076" s="27" t="s">
        <v>1546</v>
      </c>
      <c r="C2076" s="27" t="s">
        <v>148</v>
      </c>
      <c r="D2076" s="27" t="s">
        <v>738</v>
      </c>
    </row>
    <row r="2077" spans="1:4" x14ac:dyDescent="0.2">
      <c r="A2077" s="27" t="s">
        <v>1610</v>
      </c>
      <c r="B2077" s="27" t="s">
        <v>1547</v>
      </c>
      <c r="C2077" s="27" t="s">
        <v>148</v>
      </c>
      <c r="D2077" s="27" t="s">
        <v>738</v>
      </c>
    </row>
    <row r="2078" spans="1:4" x14ac:dyDescent="0.2">
      <c r="A2078" s="27"/>
      <c r="B2078" s="27"/>
      <c r="C2078" s="27"/>
      <c r="D2078" s="27" t="s">
        <v>1092</v>
      </c>
    </row>
    <row r="2079" spans="1:4" x14ac:dyDescent="0.2">
      <c r="A2079" s="27" t="s">
        <v>1611</v>
      </c>
      <c r="B2079" s="27" t="s">
        <v>957</v>
      </c>
      <c r="C2079" s="27" t="s">
        <v>148</v>
      </c>
      <c r="D2079" s="27" t="s">
        <v>738</v>
      </c>
    </row>
    <row r="2080" spans="1:4" x14ac:dyDescent="0.2">
      <c r="A2080" s="27" t="s">
        <v>1612</v>
      </c>
      <c r="B2080" s="27" t="s">
        <v>958</v>
      </c>
      <c r="C2080" s="27" t="s">
        <v>148</v>
      </c>
      <c r="D2080" s="27" t="s">
        <v>738</v>
      </c>
    </row>
    <row r="2081" spans="1:4" x14ac:dyDescent="0.2">
      <c r="A2081" s="27" t="s">
        <v>2858</v>
      </c>
      <c r="B2081" s="27" t="s">
        <v>2859</v>
      </c>
      <c r="C2081" s="27" t="s">
        <v>148</v>
      </c>
      <c r="D2081" s="27" t="s">
        <v>738</v>
      </c>
    </row>
    <row r="2082" spans="1:4" x14ac:dyDescent="0.2">
      <c r="A2082" s="27" t="s">
        <v>1586</v>
      </c>
      <c r="B2082" s="27" t="s">
        <v>1587</v>
      </c>
      <c r="C2082" s="27" t="s">
        <v>148</v>
      </c>
      <c r="D2082" s="27" t="s">
        <v>738</v>
      </c>
    </row>
    <row r="2083" spans="1:4" x14ac:dyDescent="0.2">
      <c r="A2083" s="27" t="s">
        <v>1613</v>
      </c>
      <c r="B2083" s="27" t="s">
        <v>1517</v>
      </c>
      <c r="C2083" s="27" t="s">
        <v>148</v>
      </c>
      <c r="D2083" s="27" t="s">
        <v>738</v>
      </c>
    </row>
    <row r="2084" spans="1:4" x14ac:dyDescent="0.2">
      <c r="A2084" s="27" t="s">
        <v>1614</v>
      </c>
      <c r="B2084" s="27" t="s">
        <v>1585</v>
      </c>
      <c r="C2084" s="27" t="s">
        <v>148</v>
      </c>
      <c r="D2084" s="27" t="s">
        <v>738</v>
      </c>
    </row>
    <row r="2085" spans="1:4" x14ac:dyDescent="0.2">
      <c r="A2085" s="27" t="s">
        <v>2354</v>
      </c>
      <c r="B2085" s="27" t="s">
        <v>2355</v>
      </c>
      <c r="C2085" s="27" t="s">
        <v>148</v>
      </c>
      <c r="D2085" s="27" t="s">
        <v>738</v>
      </c>
    </row>
    <row r="2086" spans="1:4" x14ac:dyDescent="0.2">
      <c r="A2086" s="27" t="s">
        <v>1615</v>
      </c>
      <c r="B2086" s="27" t="s">
        <v>1387</v>
      </c>
      <c r="C2086" s="27" t="s">
        <v>148</v>
      </c>
      <c r="D2086" s="27" t="s">
        <v>738</v>
      </c>
    </row>
    <row r="2087" spans="1:4" x14ac:dyDescent="0.2">
      <c r="A2087" s="27" t="s">
        <v>3253</v>
      </c>
      <c r="B2087" s="27" t="s">
        <v>3254</v>
      </c>
      <c r="C2087" s="27" t="s">
        <v>148</v>
      </c>
      <c r="D2087" s="27" t="s">
        <v>738</v>
      </c>
    </row>
    <row r="2088" spans="1:4" x14ac:dyDescent="0.2">
      <c r="A2088" s="27" t="s">
        <v>1616</v>
      </c>
      <c r="B2088" s="27" t="s">
        <v>828</v>
      </c>
      <c r="C2088" s="27" t="s">
        <v>148</v>
      </c>
      <c r="D2088" s="27" t="s">
        <v>738</v>
      </c>
    </row>
    <row r="2089" spans="1:4" x14ac:dyDescent="0.2">
      <c r="A2089" s="27"/>
      <c r="B2089" s="27"/>
      <c r="C2089" s="27"/>
      <c r="D2089" s="27" t="s">
        <v>739</v>
      </c>
    </row>
    <row r="2090" spans="1:4" x14ac:dyDescent="0.2">
      <c r="A2090" s="27" t="s">
        <v>1617</v>
      </c>
      <c r="B2090" s="27" t="s">
        <v>826</v>
      </c>
      <c r="C2090" s="27" t="s">
        <v>148</v>
      </c>
      <c r="D2090" s="27" t="s">
        <v>738</v>
      </c>
    </row>
    <row r="2091" spans="1:4" x14ac:dyDescent="0.2">
      <c r="A2091" s="27"/>
      <c r="B2091" s="27"/>
      <c r="C2091" s="27"/>
      <c r="D2091" s="27" t="s">
        <v>258</v>
      </c>
    </row>
    <row r="2092" spans="1:4" x14ac:dyDescent="0.2">
      <c r="A2092" s="27" t="s">
        <v>1618</v>
      </c>
      <c r="B2092" s="27" t="s">
        <v>815</v>
      </c>
      <c r="C2092" s="27" t="s">
        <v>148</v>
      </c>
      <c r="D2092" s="27" t="s">
        <v>738</v>
      </c>
    </row>
    <row r="2093" spans="1:4" x14ac:dyDescent="0.2">
      <c r="A2093" s="27"/>
      <c r="B2093" s="27"/>
      <c r="C2093" s="27"/>
      <c r="D2093" s="27" t="s">
        <v>258</v>
      </c>
    </row>
    <row r="2094" spans="1:4" x14ac:dyDescent="0.2">
      <c r="A2094" s="27" t="s">
        <v>2008</v>
      </c>
      <c r="B2094" s="27" t="s">
        <v>2009</v>
      </c>
      <c r="C2094" s="27" t="s">
        <v>148</v>
      </c>
      <c r="D2094" s="27" t="s">
        <v>738</v>
      </c>
    </row>
    <row r="2095" spans="1:4" x14ac:dyDescent="0.2">
      <c r="A2095" s="27"/>
      <c r="B2095" s="27"/>
      <c r="C2095" s="27"/>
      <c r="D2095" s="27" t="s">
        <v>258</v>
      </c>
    </row>
    <row r="2096" spans="1:4" x14ac:dyDescent="0.2">
      <c r="A2096" s="27" t="s">
        <v>1619</v>
      </c>
      <c r="B2096" s="27" t="s">
        <v>819</v>
      </c>
      <c r="C2096" s="27" t="s">
        <v>148</v>
      </c>
      <c r="D2096" s="27" t="s">
        <v>738</v>
      </c>
    </row>
    <row r="2097" spans="1:4" x14ac:dyDescent="0.2">
      <c r="A2097" s="27"/>
      <c r="B2097" s="27"/>
      <c r="C2097" s="27"/>
      <c r="D2097" s="27" t="s">
        <v>258</v>
      </c>
    </row>
    <row r="2098" spans="1:4" x14ac:dyDescent="0.2">
      <c r="A2098" s="27" t="s">
        <v>1620</v>
      </c>
      <c r="B2098" s="27" t="s">
        <v>818</v>
      </c>
      <c r="C2098" s="27" t="s">
        <v>148</v>
      </c>
      <c r="D2098" s="27" t="s">
        <v>738</v>
      </c>
    </row>
    <row r="2099" spans="1:4" x14ac:dyDescent="0.2">
      <c r="A2099" s="27"/>
      <c r="B2099" s="27"/>
      <c r="C2099" s="27"/>
      <c r="D2099" s="27" t="s">
        <v>258</v>
      </c>
    </row>
    <row r="2100" spans="1:4" x14ac:dyDescent="0.2">
      <c r="A2100" s="27" t="s">
        <v>1621</v>
      </c>
      <c r="B2100" s="27" t="s">
        <v>824</v>
      </c>
      <c r="C2100" s="27" t="s">
        <v>148</v>
      </c>
      <c r="D2100" s="27" t="s">
        <v>738</v>
      </c>
    </row>
    <row r="2101" spans="1:4" x14ac:dyDescent="0.2">
      <c r="A2101" s="27"/>
      <c r="B2101" s="27"/>
      <c r="C2101" s="27"/>
      <c r="D2101" s="27" t="s">
        <v>258</v>
      </c>
    </row>
    <row r="2102" spans="1:4" x14ac:dyDescent="0.2">
      <c r="A2102" s="27" t="s">
        <v>1622</v>
      </c>
      <c r="B2102" s="27" t="s">
        <v>827</v>
      </c>
      <c r="C2102" s="27" t="s">
        <v>148</v>
      </c>
      <c r="D2102" s="27" t="s">
        <v>738</v>
      </c>
    </row>
    <row r="2103" spans="1:4" x14ac:dyDescent="0.2">
      <c r="A2103" s="27"/>
      <c r="B2103" s="27"/>
      <c r="C2103" s="27"/>
      <c r="D2103" s="27" t="s">
        <v>258</v>
      </c>
    </row>
    <row r="2104" spans="1:4" x14ac:dyDescent="0.2">
      <c r="A2104" s="27" t="s">
        <v>1639</v>
      </c>
      <c r="B2104" s="27" t="s">
        <v>1640</v>
      </c>
      <c r="C2104" s="27" t="s">
        <v>148</v>
      </c>
      <c r="D2104" s="27" t="s">
        <v>738</v>
      </c>
    </row>
    <row r="2105" spans="1:4" x14ac:dyDescent="0.2">
      <c r="A2105" s="27" t="s">
        <v>2304</v>
      </c>
      <c r="B2105" s="27" t="s">
        <v>2870</v>
      </c>
      <c r="C2105" s="27" t="s">
        <v>148</v>
      </c>
      <c r="D2105" s="27" t="s">
        <v>738</v>
      </c>
    </row>
    <row r="2106" spans="1:4" x14ac:dyDescent="0.2">
      <c r="A2106" s="27" t="s">
        <v>2320</v>
      </c>
      <c r="B2106" s="27" t="s">
        <v>2868</v>
      </c>
      <c r="C2106" s="27" t="s">
        <v>148</v>
      </c>
      <c r="D2106" s="27" t="s">
        <v>738</v>
      </c>
    </row>
    <row r="2107" spans="1:4" x14ac:dyDescent="0.2">
      <c r="A2107" s="27" t="s">
        <v>2340</v>
      </c>
      <c r="B2107" s="27" t="s">
        <v>2865</v>
      </c>
      <c r="C2107" s="27" t="s">
        <v>148</v>
      </c>
      <c r="D2107" s="27" t="s">
        <v>738</v>
      </c>
    </row>
    <row r="2108" spans="1:4" x14ac:dyDescent="0.2">
      <c r="A2108" s="27" t="s">
        <v>2248</v>
      </c>
      <c r="B2108" s="27" t="s">
        <v>2866</v>
      </c>
      <c r="C2108" s="27" t="s">
        <v>148</v>
      </c>
      <c r="D2108" s="27" t="s">
        <v>738</v>
      </c>
    </row>
    <row r="2109" spans="1:4" x14ac:dyDescent="0.2">
      <c r="A2109" s="27" t="s">
        <v>2295</v>
      </c>
      <c r="B2109" s="27" t="s">
        <v>2862</v>
      </c>
      <c r="C2109" s="27" t="s">
        <v>148</v>
      </c>
      <c r="D2109" s="27" t="s">
        <v>738</v>
      </c>
    </row>
    <row r="2110" spans="1:4" x14ac:dyDescent="0.2">
      <c r="A2110" s="27" t="s">
        <v>2281</v>
      </c>
      <c r="B2110" s="27" t="s">
        <v>2867</v>
      </c>
      <c r="C2110" s="27" t="s">
        <v>148</v>
      </c>
      <c r="D2110" s="27" t="s">
        <v>738</v>
      </c>
    </row>
    <row r="2111" spans="1:4" x14ac:dyDescent="0.2">
      <c r="A2111" s="27" t="s">
        <v>2303</v>
      </c>
      <c r="B2111" s="27" t="s">
        <v>2869</v>
      </c>
      <c r="C2111" s="27" t="s">
        <v>148</v>
      </c>
      <c r="D2111" s="27" t="s">
        <v>738</v>
      </c>
    </row>
    <row r="2112" spans="1:4" x14ac:dyDescent="0.2">
      <c r="A2112" s="27" t="s">
        <v>2266</v>
      </c>
      <c r="B2112" s="27" t="s">
        <v>2864</v>
      </c>
      <c r="C2112" s="27" t="s">
        <v>148</v>
      </c>
      <c r="D2112" s="27" t="s">
        <v>738</v>
      </c>
    </row>
    <row r="2113" spans="1:4" x14ac:dyDescent="0.2">
      <c r="A2113" s="27" t="s">
        <v>2954</v>
      </c>
      <c r="B2113" s="27" t="s">
        <v>2955</v>
      </c>
      <c r="C2113" s="27" t="s">
        <v>148</v>
      </c>
      <c r="D2113" s="27" t="s">
        <v>738</v>
      </c>
    </row>
    <row r="2114" spans="1:4" x14ac:dyDescent="0.2">
      <c r="A2114" s="27" t="s">
        <v>2876</v>
      </c>
      <c r="B2114" s="27" t="s">
        <v>2872</v>
      </c>
      <c r="C2114" s="27" t="s">
        <v>148</v>
      </c>
      <c r="D2114" s="27" t="s">
        <v>738</v>
      </c>
    </row>
    <row r="2115" spans="1:4" x14ac:dyDescent="0.2">
      <c r="A2115" s="27" t="s">
        <v>2293</v>
      </c>
      <c r="B2115" s="27" t="s">
        <v>2873</v>
      </c>
      <c r="C2115" s="27" t="s">
        <v>148</v>
      </c>
      <c r="D2115" s="27" t="s">
        <v>738</v>
      </c>
    </row>
    <row r="2116" spans="1:4" x14ac:dyDescent="0.2">
      <c r="A2116" s="27" t="s">
        <v>2250</v>
      </c>
      <c r="B2116" s="27" t="s">
        <v>2863</v>
      </c>
      <c r="C2116" s="27" t="s">
        <v>148</v>
      </c>
      <c r="D2116" s="27" t="s">
        <v>738</v>
      </c>
    </row>
    <row r="2117" spans="1:4" x14ac:dyDescent="0.2">
      <c r="A2117" s="27" t="s">
        <v>2319</v>
      </c>
      <c r="B2117" s="27" t="s">
        <v>2871</v>
      </c>
      <c r="C2117" s="27" t="s">
        <v>148</v>
      </c>
      <c r="D2117" s="27" t="s">
        <v>738</v>
      </c>
    </row>
    <row r="2118" spans="1:4" x14ac:dyDescent="0.2">
      <c r="A2118" s="27" t="s">
        <v>2956</v>
      </c>
      <c r="B2118" s="27" t="s">
        <v>2957</v>
      </c>
      <c r="C2118" s="27" t="s">
        <v>148</v>
      </c>
      <c r="D2118" s="27" t="s">
        <v>738</v>
      </c>
    </row>
    <row r="2119" spans="1:4" x14ac:dyDescent="0.2">
      <c r="A2119" s="27" t="s">
        <v>2958</v>
      </c>
      <c r="B2119" s="27" t="s">
        <v>2959</v>
      </c>
      <c r="C2119" s="27" t="s">
        <v>148</v>
      </c>
      <c r="D2119" s="27" t="s">
        <v>738</v>
      </c>
    </row>
    <row r="2120" spans="1:4" x14ac:dyDescent="0.2">
      <c r="A2120" s="27" t="s">
        <v>2960</v>
      </c>
      <c r="B2120" s="27" t="s">
        <v>2961</v>
      </c>
      <c r="C2120" s="27" t="s">
        <v>148</v>
      </c>
      <c r="D2120" s="27" t="s">
        <v>738</v>
      </c>
    </row>
    <row r="2121" spans="1:4" x14ac:dyDescent="0.2">
      <c r="A2121" s="27" t="s">
        <v>2019</v>
      </c>
      <c r="B2121" s="27" t="s">
        <v>2020</v>
      </c>
      <c r="C2121" s="27" t="s">
        <v>148</v>
      </c>
      <c r="D2121" s="27" t="s">
        <v>738</v>
      </c>
    </row>
    <row r="2122" spans="1:4" x14ac:dyDescent="0.2">
      <c r="A2122" s="27" t="s">
        <v>2483</v>
      </c>
      <c r="B2122" s="27" t="s">
        <v>2484</v>
      </c>
      <c r="C2122" s="27" t="s">
        <v>148</v>
      </c>
      <c r="D2122" s="27" t="s">
        <v>738</v>
      </c>
    </row>
    <row r="2123" spans="1:4" x14ac:dyDescent="0.2">
      <c r="A2123" s="27" t="s">
        <v>2485</v>
      </c>
      <c r="B2123" s="27" t="s">
        <v>2486</v>
      </c>
      <c r="C2123" s="27" t="s">
        <v>148</v>
      </c>
      <c r="D2123" s="27" t="s">
        <v>738</v>
      </c>
    </row>
    <row r="2124" spans="1:4" x14ac:dyDescent="0.2">
      <c r="A2124" s="27" t="s">
        <v>1623</v>
      </c>
      <c r="B2124" s="27" t="s">
        <v>1335</v>
      </c>
      <c r="C2124" s="27" t="s">
        <v>148</v>
      </c>
      <c r="D2124" s="27" t="s">
        <v>738</v>
      </c>
    </row>
    <row r="2125" spans="1:4" x14ac:dyDescent="0.2">
      <c r="A2125" s="27" t="s">
        <v>1624</v>
      </c>
      <c r="B2125" s="27" t="s">
        <v>1583</v>
      </c>
      <c r="C2125" s="27" t="s">
        <v>148</v>
      </c>
      <c r="D2125" s="27" t="s">
        <v>738</v>
      </c>
    </row>
    <row r="2126" spans="1:4" x14ac:dyDescent="0.2">
      <c r="A2126" s="27" t="s">
        <v>1625</v>
      </c>
      <c r="B2126" s="27" t="s">
        <v>1452</v>
      </c>
      <c r="C2126" s="27" t="s">
        <v>148</v>
      </c>
      <c r="D2126" s="27" t="s">
        <v>738</v>
      </c>
    </row>
    <row r="2127" spans="1:4" x14ac:dyDescent="0.2">
      <c r="A2127" s="27" t="s">
        <v>1626</v>
      </c>
      <c r="B2127" s="27" t="s">
        <v>1095</v>
      </c>
      <c r="C2127" s="27" t="s">
        <v>148</v>
      </c>
      <c r="D2127" s="27" t="s">
        <v>738</v>
      </c>
    </row>
    <row r="2128" spans="1:4" x14ac:dyDescent="0.2">
      <c r="A2128" s="27"/>
      <c r="B2128" s="27"/>
      <c r="C2128" s="27"/>
      <c r="D2128" s="27" t="s">
        <v>258</v>
      </c>
    </row>
    <row r="2129" spans="1:4" x14ac:dyDescent="0.2">
      <c r="A2129" s="27" t="s">
        <v>1627</v>
      </c>
      <c r="B2129" s="27" t="s">
        <v>1388</v>
      </c>
      <c r="C2129" s="27" t="s">
        <v>148</v>
      </c>
      <c r="D2129" s="27" t="s">
        <v>738</v>
      </c>
    </row>
    <row r="2130" spans="1:4" x14ac:dyDescent="0.2">
      <c r="A2130" s="27" t="s">
        <v>1726</v>
      </c>
      <c r="B2130" s="27" t="s">
        <v>1727</v>
      </c>
      <c r="C2130" s="27" t="s">
        <v>148</v>
      </c>
      <c r="D2130" s="27" t="s">
        <v>738</v>
      </c>
    </row>
    <row r="2131" spans="1:4" x14ac:dyDescent="0.2">
      <c r="A2131" s="27" t="s">
        <v>1724</v>
      </c>
      <c r="B2131" s="27" t="s">
        <v>1725</v>
      </c>
      <c r="C2131" s="27" t="s">
        <v>148</v>
      </c>
      <c r="D2131" s="27" t="s">
        <v>738</v>
      </c>
    </row>
    <row r="2132" spans="1:4" x14ac:dyDescent="0.2">
      <c r="A2132" s="27"/>
      <c r="B2132" s="27"/>
      <c r="C2132" s="27"/>
      <c r="D2132" s="27" t="s">
        <v>258</v>
      </c>
    </row>
    <row r="2133" spans="1:4" x14ac:dyDescent="0.2">
      <c r="A2133" s="27" t="s">
        <v>1628</v>
      </c>
      <c r="B2133" s="27" t="s">
        <v>1389</v>
      </c>
      <c r="C2133" s="27" t="s">
        <v>148</v>
      </c>
      <c r="D2133" s="27" t="s">
        <v>738</v>
      </c>
    </row>
    <row r="2134" spans="1:4" x14ac:dyDescent="0.2">
      <c r="A2134" s="27" t="s">
        <v>1629</v>
      </c>
      <c r="B2134" s="27" t="s">
        <v>1096</v>
      </c>
      <c r="C2134" s="27" t="s">
        <v>148</v>
      </c>
      <c r="D2134" s="27" t="s">
        <v>738</v>
      </c>
    </row>
    <row r="2135" spans="1:4" x14ac:dyDescent="0.2">
      <c r="A2135" s="27" t="s">
        <v>2807</v>
      </c>
      <c r="B2135" s="27" t="s">
        <v>2810</v>
      </c>
      <c r="C2135" s="27" t="s">
        <v>148</v>
      </c>
      <c r="D2135" s="27" t="s">
        <v>738</v>
      </c>
    </row>
    <row r="2136" spans="1:4" x14ac:dyDescent="0.2">
      <c r="A2136" s="27" t="s">
        <v>2419</v>
      </c>
      <c r="B2136" s="27" t="s">
        <v>1988</v>
      </c>
      <c r="C2136" s="27" t="s">
        <v>873</v>
      </c>
      <c r="D2136" s="27" t="s">
        <v>257</v>
      </c>
    </row>
    <row r="2137" spans="1:4" x14ac:dyDescent="0.2">
      <c r="A2137" s="27" t="s">
        <v>2677</v>
      </c>
      <c r="B2137" s="27" t="s">
        <v>2678</v>
      </c>
      <c r="C2137" s="27" t="s">
        <v>951</v>
      </c>
      <c r="D2137" s="27" t="s">
        <v>738</v>
      </c>
    </row>
    <row r="2138" spans="1:4" x14ac:dyDescent="0.2">
      <c r="A2138" s="27"/>
      <c r="B2138" s="27"/>
      <c r="C2138" s="27"/>
      <c r="D2138" s="27" t="s">
        <v>651</v>
      </c>
    </row>
    <row r="2139" spans="1:4" x14ac:dyDescent="0.2">
      <c r="A2139" s="27" t="s">
        <v>2010</v>
      </c>
      <c r="B2139" s="27" t="s">
        <v>1571</v>
      </c>
      <c r="C2139" s="27" t="s">
        <v>951</v>
      </c>
      <c r="D2139" s="27" t="s">
        <v>738</v>
      </c>
    </row>
    <row r="2140" spans="1:4" x14ac:dyDescent="0.2">
      <c r="A2140" s="27" t="s">
        <v>2673</v>
      </c>
      <c r="B2140" s="27" t="s">
        <v>2674</v>
      </c>
      <c r="C2140" s="27" t="s">
        <v>951</v>
      </c>
      <c r="D2140" s="27" t="s">
        <v>738</v>
      </c>
    </row>
    <row r="2141" spans="1:4" x14ac:dyDescent="0.2">
      <c r="A2141" s="27"/>
      <c r="B2141" s="27"/>
      <c r="C2141" s="27"/>
      <c r="D2141" s="27" t="s">
        <v>651</v>
      </c>
    </row>
    <row r="2142" spans="1:4" x14ac:dyDescent="0.2">
      <c r="A2142" s="27" t="s">
        <v>2675</v>
      </c>
      <c r="B2142" s="27" t="s">
        <v>2676</v>
      </c>
      <c r="C2142" s="27" t="s">
        <v>951</v>
      </c>
      <c r="D2142" s="27" t="s">
        <v>738</v>
      </c>
    </row>
    <row r="2143" spans="1:4" x14ac:dyDescent="0.2">
      <c r="A2143" s="27"/>
      <c r="B2143" s="27"/>
      <c r="C2143" s="27"/>
      <c r="D2143" s="27" t="s">
        <v>651</v>
      </c>
    </row>
    <row r="2144" spans="1:4" x14ac:dyDescent="0.2">
      <c r="A2144" s="27" t="s">
        <v>2011</v>
      </c>
      <c r="B2144" s="27" t="s">
        <v>1548</v>
      </c>
      <c r="C2144" s="27" t="s">
        <v>951</v>
      </c>
      <c r="D2144" s="27" t="s">
        <v>738</v>
      </c>
    </row>
    <row r="2145" spans="1:4" x14ac:dyDescent="0.2">
      <c r="A2145" s="27"/>
      <c r="B2145" s="27"/>
      <c r="C2145" s="27"/>
      <c r="D2145" s="27" t="s">
        <v>651</v>
      </c>
    </row>
    <row r="2146" spans="1:4" x14ac:dyDescent="0.2">
      <c r="A2146" s="27" t="s">
        <v>2012</v>
      </c>
      <c r="B2146" s="27" t="s">
        <v>1550</v>
      </c>
      <c r="C2146" s="27" t="s">
        <v>951</v>
      </c>
      <c r="D2146" s="27" t="s">
        <v>738</v>
      </c>
    </row>
    <row r="2147" spans="1:4" x14ac:dyDescent="0.2">
      <c r="A2147" s="27"/>
      <c r="B2147" s="27"/>
      <c r="C2147" s="27"/>
      <c r="D2147" s="27" t="s">
        <v>651</v>
      </c>
    </row>
    <row r="2148" spans="1:4" x14ac:dyDescent="0.2">
      <c r="A2148" s="27" t="s">
        <v>2013</v>
      </c>
      <c r="B2148" s="27" t="s">
        <v>1551</v>
      </c>
      <c r="C2148" s="27" t="s">
        <v>951</v>
      </c>
      <c r="D2148" s="27" t="s">
        <v>738</v>
      </c>
    </row>
    <row r="2149" spans="1:4" x14ac:dyDescent="0.2">
      <c r="A2149" s="27"/>
      <c r="B2149" s="27"/>
      <c r="C2149" s="27"/>
      <c r="D2149" s="27" t="s">
        <v>651</v>
      </c>
    </row>
    <row r="2150" spans="1:4" x14ac:dyDescent="0.2">
      <c r="A2150" s="27" t="s">
        <v>2014</v>
      </c>
      <c r="B2150" s="27" t="s">
        <v>1636</v>
      </c>
      <c r="C2150" s="27" t="s">
        <v>951</v>
      </c>
      <c r="D2150" s="27" t="s">
        <v>738</v>
      </c>
    </row>
    <row r="2151" spans="1:4" x14ac:dyDescent="0.2">
      <c r="A2151" s="27" t="s">
        <v>2015</v>
      </c>
      <c r="B2151" s="27" t="s">
        <v>1637</v>
      </c>
      <c r="C2151" s="27" t="s">
        <v>951</v>
      </c>
      <c r="D2151" s="27" t="s">
        <v>738</v>
      </c>
    </row>
    <row r="2152" spans="1:4" x14ac:dyDescent="0.2">
      <c r="A2152" s="27" t="s">
        <v>2016</v>
      </c>
      <c r="B2152" s="27" t="s">
        <v>1638</v>
      </c>
      <c r="C2152" s="27" t="s">
        <v>951</v>
      </c>
      <c r="D2152" s="27" t="s">
        <v>738</v>
      </c>
    </row>
    <row r="2153" spans="1:4" x14ac:dyDescent="0.2">
      <c r="A2153" s="27" t="s">
        <v>2017</v>
      </c>
      <c r="B2153" s="27" t="s">
        <v>1549</v>
      </c>
      <c r="C2153" s="27" t="s">
        <v>951</v>
      </c>
      <c r="D2153" s="27" t="s">
        <v>738</v>
      </c>
    </row>
    <row r="2154" spans="1:4" x14ac:dyDescent="0.2">
      <c r="A2154" s="27"/>
      <c r="B2154" s="27"/>
      <c r="C2154" s="27"/>
      <c r="D2154" s="27" t="s">
        <v>651</v>
      </c>
    </row>
    <row r="2155" spans="1:4" x14ac:dyDescent="0.2">
      <c r="A2155" s="27" t="s">
        <v>1954</v>
      </c>
      <c r="B2155" s="27" t="s">
        <v>1376</v>
      </c>
      <c r="C2155" s="27" t="s">
        <v>951</v>
      </c>
      <c r="D2155" s="27" t="s">
        <v>738</v>
      </c>
    </row>
    <row r="2156" spans="1:4" x14ac:dyDescent="0.2">
      <c r="A2156" s="27"/>
      <c r="B2156" s="27"/>
      <c r="C2156" s="27"/>
      <c r="D2156" s="27" t="s">
        <v>256</v>
      </c>
    </row>
    <row r="2157" spans="1:4" x14ac:dyDescent="0.2">
      <c r="A2157" s="27" t="s">
        <v>1955</v>
      </c>
      <c r="B2157" s="27" t="s">
        <v>1377</v>
      </c>
      <c r="C2157" s="27" t="s">
        <v>951</v>
      </c>
      <c r="D2157" s="27" t="s">
        <v>738</v>
      </c>
    </row>
    <row r="2158" spans="1:4" x14ac:dyDescent="0.2">
      <c r="A2158" s="27"/>
      <c r="B2158" s="27"/>
      <c r="C2158" s="27"/>
      <c r="D2158" s="27" t="s">
        <v>256</v>
      </c>
    </row>
    <row r="2159" spans="1:4" x14ac:dyDescent="0.2">
      <c r="A2159" s="27" t="s">
        <v>1956</v>
      </c>
      <c r="B2159" s="27" t="s">
        <v>1378</v>
      </c>
      <c r="C2159" s="27" t="s">
        <v>951</v>
      </c>
      <c r="D2159" s="27" t="s">
        <v>738</v>
      </c>
    </row>
    <row r="2160" spans="1:4" x14ac:dyDescent="0.2">
      <c r="A2160" s="27"/>
      <c r="B2160" s="27"/>
      <c r="C2160" s="27"/>
      <c r="D2160" s="27" t="s">
        <v>256</v>
      </c>
    </row>
    <row r="2161" spans="1:4" x14ac:dyDescent="0.2">
      <c r="A2161" s="27" t="s">
        <v>1957</v>
      </c>
      <c r="B2161" s="27" t="s">
        <v>1379</v>
      </c>
      <c r="C2161" s="27" t="s">
        <v>951</v>
      </c>
      <c r="D2161" s="27" t="s">
        <v>738</v>
      </c>
    </row>
    <row r="2162" spans="1:4" x14ac:dyDescent="0.2">
      <c r="A2162" s="27"/>
      <c r="B2162" s="27"/>
      <c r="C2162" s="27"/>
      <c r="D2162" s="27" t="s">
        <v>256</v>
      </c>
    </row>
    <row r="2163" spans="1:4" x14ac:dyDescent="0.2">
      <c r="A2163" s="27" t="s">
        <v>2468</v>
      </c>
      <c r="B2163" s="27" t="s">
        <v>2469</v>
      </c>
      <c r="C2163" s="27" t="s">
        <v>951</v>
      </c>
      <c r="D2163" s="27" t="s">
        <v>738</v>
      </c>
    </row>
    <row r="2164" spans="1:4" x14ac:dyDescent="0.2">
      <c r="A2164" s="27"/>
      <c r="B2164" s="27"/>
      <c r="C2164" s="27"/>
      <c r="D2164" s="27" t="s">
        <v>256</v>
      </c>
    </row>
    <row r="2165" spans="1:4" x14ac:dyDescent="0.2">
      <c r="A2165" s="27" t="s">
        <v>2907</v>
      </c>
      <c r="B2165" s="27" t="s">
        <v>2908</v>
      </c>
      <c r="C2165" s="27" t="s">
        <v>951</v>
      </c>
      <c r="D2165" s="27" t="s">
        <v>738</v>
      </c>
    </row>
    <row r="2166" spans="1:4" x14ac:dyDescent="0.2">
      <c r="A2166" s="27"/>
      <c r="B2166" s="27"/>
      <c r="C2166" s="27"/>
      <c r="D2166" s="27" t="s">
        <v>256</v>
      </c>
    </row>
    <row r="2167" spans="1:4" x14ac:dyDescent="0.2">
      <c r="A2167" s="27" t="s">
        <v>3261</v>
      </c>
      <c r="B2167" s="27" t="s">
        <v>3262</v>
      </c>
      <c r="C2167" s="27" t="s">
        <v>951</v>
      </c>
      <c r="D2167" s="27" t="s">
        <v>738</v>
      </c>
    </row>
    <row r="2168" spans="1:4" x14ac:dyDescent="0.2">
      <c r="A2168" s="27" t="s">
        <v>2470</v>
      </c>
      <c r="B2168" s="27" t="s">
        <v>2471</v>
      </c>
      <c r="C2168" s="27" t="s">
        <v>951</v>
      </c>
      <c r="D2168" s="27" t="s">
        <v>738</v>
      </c>
    </row>
    <row r="2169" spans="1:4" x14ac:dyDescent="0.2">
      <c r="A2169" s="27"/>
      <c r="B2169" s="27"/>
      <c r="C2169" s="27"/>
      <c r="D2169" s="27" t="s">
        <v>256</v>
      </c>
    </row>
    <row r="2170" spans="1:4" x14ac:dyDescent="0.2">
      <c r="A2170" s="27" t="s">
        <v>2466</v>
      </c>
      <c r="B2170" s="27" t="s">
        <v>2467</v>
      </c>
      <c r="C2170" s="27" t="s">
        <v>951</v>
      </c>
      <c r="D2170" s="27" t="s">
        <v>738</v>
      </c>
    </row>
    <row r="2171" spans="1:4" x14ac:dyDescent="0.2">
      <c r="A2171" s="27" t="s">
        <v>1958</v>
      </c>
      <c r="B2171" s="27" t="s">
        <v>90</v>
      </c>
      <c r="C2171" s="27" t="s">
        <v>951</v>
      </c>
      <c r="D2171" s="27" t="s">
        <v>738</v>
      </c>
    </row>
    <row r="2172" spans="1:4" x14ac:dyDescent="0.2">
      <c r="A2172" s="27"/>
      <c r="B2172" s="27"/>
      <c r="C2172" s="27"/>
      <c r="D2172" s="27" t="s">
        <v>651</v>
      </c>
    </row>
    <row r="2173" spans="1:4" x14ac:dyDescent="0.2">
      <c r="A2173" s="27" t="s">
        <v>1959</v>
      </c>
      <c r="B2173" s="27" t="s">
        <v>94</v>
      </c>
      <c r="C2173" s="27" t="s">
        <v>951</v>
      </c>
      <c r="D2173" s="27" t="s">
        <v>738</v>
      </c>
    </row>
    <row r="2174" spans="1:4" x14ac:dyDescent="0.2">
      <c r="A2174" s="27"/>
      <c r="B2174" s="27"/>
      <c r="C2174" s="27"/>
      <c r="D2174" s="27" t="s">
        <v>256</v>
      </c>
    </row>
    <row r="2175" spans="1:4" x14ac:dyDescent="0.2">
      <c r="A2175" s="27"/>
      <c r="B2175" s="27"/>
      <c r="C2175" s="27"/>
      <c r="D2175" s="27" t="s">
        <v>651</v>
      </c>
    </row>
    <row r="2176" spans="1:4" x14ac:dyDescent="0.2">
      <c r="A2176" s="27" t="s">
        <v>2473</v>
      </c>
      <c r="B2176" s="27" t="s">
        <v>2474</v>
      </c>
      <c r="C2176" s="27" t="s">
        <v>951</v>
      </c>
      <c r="D2176" s="27" t="s">
        <v>738</v>
      </c>
    </row>
    <row r="2177" spans="1:4" x14ac:dyDescent="0.2">
      <c r="A2177" s="27"/>
      <c r="B2177" s="27"/>
      <c r="C2177" s="27"/>
      <c r="D2177" s="27" t="s">
        <v>651</v>
      </c>
    </row>
    <row r="2178" spans="1:4" x14ac:dyDescent="0.2">
      <c r="A2178" s="27" t="s">
        <v>1960</v>
      </c>
      <c r="B2178" s="27" t="s">
        <v>1380</v>
      </c>
      <c r="C2178" s="27" t="s">
        <v>951</v>
      </c>
      <c r="D2178" s="27" t="s">
        <v>738</v>
      </c>
    </row>
    <row r="2179" spans="1:4" x14ac:dyDescent="0.2">
      <c r="A2179" s="27"/>
      <c r="B2179" s="27"/>
      <c r="C2179" s="27"/>
      <c r="D2179" s="27" t="s">
        <v>256</v>
      </c>
    </row>
    <row r="2180" spans="1:4" x14ac:dyDescent="0.2">
      <c r="A2180" s="27" t="s">
        <v>1961</v>
      </c>
      <c r="B2180" s="27" t="s">
        <v>1381</v>
      </c>
      <c r="C2180" s="27" t="s">
        <v>951</v>
      </c>
      <c r="D2180" s="27" t="s">
        <v>738</v>
      </c>
    </row>
    <row r="2181" spans="1:4" x14ac:dyDescent="0.2">
      <c r="A2181" s="27"/>
      <c r="B2181" s="27"/>
      <c r="C2181" s="27"/>
      <c r="D2181" s="27" t="s">
        <v>256</v>
      </c>
    </row>
    <row r="2182" spans="1:4" x14ac:dyDescent="0.2">
      <c r="A2182" s="27" t="s">
        <v>1962</v>
      </c>
      <c r="B2182" s="27" t="s">
        <v>1382</v>
      </c>
      <c r="C2182" s="27" t="s">
        <v>951</v>
      </c>
      <c r="D2182" s="27" t="s">
        <v>738</v>
      </c>
    </row>
    <row r="2183" spans="1:4" x14ac:dyDescent="0.2">
      <c r="A2183" s="27"/>
      <c r="B2183" s="27"/>
      <c r="C2183" s="27"/>
      <c r="D2183" s="27" t="s">
        <v>256</v>
      </c>
    </row>
    <row r="2184" spans="1:4" x14ac:dyDescent="0.2">
      <c r="A2184" s="27" t="s">
        <v>1963</v>
      </c>
      <c r="B2184" s="27" t="s">
        <v>1383</v>
      </c>
      <c r="C2184" s="27" t="s">
        <v>951</v>
      </c>
      <c r="D2184" s="27" t="s">
        <v>738</v>
      </c>
    </row>
    <row r="2185" spans="1:4" x14ac:dyDescent="0.2">
      <c r="A2185" s="27"/>
      <c r="B2185" s="27"/>
      <c r="C2185" s="27"/>
      <c r="D2185" s="27" t="s">
        <v>256</v>
      </c>
    </row>
    <row r="2186" spans="1:4" x14ac:dyDescent="0.2">
      <c r="A2186" s="27" t="s">
        <v>1964</v>
      </c>
      <c r="B2186" s="27" t="s">
        <v>1384</v>
      </c>
      <c r="C2186" s="27" t="s">
        <v>951</v>
      </c>
      <c r="D2186" s="27" t="s">
        <v>738</v>
      </c>
    </row>
    <row r="2187" spans="1:4" x14ac:dyDescent="0.2">
      <c r="A2187" s="27" t="s">
        <v>1965</v>
      </c>
      <c r="B2187" s="27" t="s">
        <v>0</v>
      </c>
      <c r="C2187" s="27" t="s">
        <v>951</v>
      </c>
      <c r="D2187" s="27" t="s">
        <v>738</v>
      </c>
    </row>
    <row r="2188" spans="1:4" x14ac:dyDescent="0.2">
      <c r="A2188" s="27"/>
      <c r="B2188" s="27"/>
      <c r="C2188" s="27"/>
      <c r="D2188" s="27" t="s">
        <v>651</v>
      </c>
    </row>
    <row r="2189" spans="1:4" x14ac:dyDescent="0.2">
      <c r="A2189" s="27" t="s">
        <v>3234</v>
      </c>
      <c r="B2189" s="27" t="s">
        <v>3241</v>
      </c>
      <c r="C2189" s="27" t="s">
        <v>951</v>
      </c>
      <c r="D2189" s="27" t="s">
        <v>738</v>
      </c>
    </row>
    <row r="2190" spans="1:4" x14ac:dyDescent="0.2">
      <c r="A2190" s="27"/>
      <c r="B2190" s="27"/>
      <c r="C2190" s="27"/>
      <c r="D2190" s="27" t="s">
        <v>651</v>
      </c>
    </row>
    <row r="2191" spans="1:4" x14ac:dyDescent="0.2">
      <c r="A2191" s="27" t="s">
        <v>2679</v>
      </c>
      <c r="B2191" s="27" t="s">
        <v>2680</v>
      </c>
      <c r="C2191" s="27" t="s">
        <v>951</v>
      </c>
      <c r="D2191" s="27" t="s">
        <v>738</v>
      </c>
    </row>
    <row r="2192" spans="1:4" x14ac:dyDescent="0.2">
      <c r="A2192" s="27"/>
      <c r="B2192" s="27"/>
      <c r="C2192" s="27"/>
      <c r="D2192" s="27" t="s">
        <v>651</v>
      </c>
    </row>
    <row r="2193" spans="1:4" x14ac:dyDescent="0.2">
      <c r="A2193" s="27" t="s">
        <v>1966</v>
      </c>
      <c r="B2193" s="27" t="s">
        <v>145</v>
      </c>
      <c r="C2193" s="27" t="s">
        <v>951</v>
      </c>
      <c r="D2193" s="27" t="s">
        <v>738</v>
      </c>
    </row>
    <row r="2194" spans="1:4" x14ac:dyDescent="0.2">
      <c r="A2194" s="27"/>
      <c r="B2194" s="27"/>
      <c r="C2194" s="27"/>
      <c r="D2194" s="27" t="s">
        <v>256</v>
      </c>
    </row>
    <row r="2195" spans="1:4" x14ac:dyDescent="0.2">
      <c r="A2195" s="27"/>
      <c r="B2195" s="27"/>
      <c r="C2195" s="27"/>
      <c r="D2195" s="27" t="s">
        <v>258</v>
      </c>
    </row>
    <row r="2196" spans="1:4" x14ac:dyDescent="0.2">
      <c r="A2196" s="27"/>
      <c r="B2196" s="27"/>
      <c r="C2196" s="27"/>
      <c r="D2196" s="27" t="s">
        <v>651</v>
      </c>
    </row>
    <row r="2197" spans="1:4" x14ac:dyDescent="0.2">
      <c r="A2197" s="27" t="s">
        <v>2950</v>
      </c>
      <c r="B2197" s="27" t="s">
        <v>2951</v>
      </c>
      <c r="C2197" s="27" t="s">
        <v>951</v>
      </c>
      <c r="D2197" s="27" t="s">
        <v>651</v>
      </c>
    </row>
    <row r="2198" spans="1:4" x14ac:dyDescent="0.2">
      <c r="A2198" s="27" t="s">
        <v>1967</v>
      </c>
      <c r="B2198" s="27" t="s">
        <v>1098</v>
      </c>
      <c r="C2198" s="27" t="s">
        <v>951</v>
      </c>
      <c r="D2198" s="27" t="s">
        <v>738</v>
      </c>
    </row>
    <row r="2199" spans="1:4" x14ac:dyDescent="0.2">
      <c r="A2199" s="27"/>
      <c r="B2199" s="27"/>
      <c r="C2199" s="27"/>
      <c r="D2199" s="27" t="s">
        <v>651</v>
      </c>
    </row>
    <row r="2200" spans="1:4" x14ac:dyDescent="0.2">
      <c r="A2200" s="27" t="s">
        <v>1968</v>
      </c>
      <c r="B2200" s="27" t="s">
        <v>91</v>
      </c>
      <c r="C2200" s="27" t="s">
        <v>951</v>
      </c>
      <c r="D2200" s="27" t="s">
        <v>738</v>
      </c>
    </row>
    <row r="2201" spans="1:4" x14ac:dyDescent="0.2">
      <c r="A2201" s="27"/>
      <c r="B2201" s="27"/>
      <c r="C2201" s="27"/>
      <c r="D2201" s="27" t="s">
        <v>256</v>
      </c>
    </row>
    <row r="2202" spans="1:4" x14ac:dyDescent="0.2">
      <c r="A2202" s="27"/>
      <c r="B2202" s="27"/>
      <c r="C2202" s="27"/>
      <c r="D2202" s="27" t="s">
        <v>258</v>
      </c>
    </row>
    <row r="2203" spans="1:4" x14ac:dyDescent="0.2">
      <c r="A2203" s="27"/>
      <c r="B2203" s="27"/>
      <c r="C2203" s="27"/>
      <c r="D2203" s="27" t="s">
        <v>651</v>
      </c>
    </row>
    <row r="2204" spans="1:4" x14ac:dyDescent="0.2">
      <c r="A2204" s="27" t="s">
        <v>1969</v>
      </c>
      <c r="B2204" s="27" t="s">
        <v>3</v>
      </c>
      <c r="C2204" s="27" t="s">
        <v>951</v>
      </c>
      <c r="D2204" s="27" t="s">
        <v>738</v>
      </c>
    </row>
    <row r="2205" spans="1:4" x14ac:dyDescent="0.2">
      <c r="A2205" s="27"/>
      <c r="B2205" s="27"/>
      <c r="C2205" s="27"/>
      <c r="D2205" s="27" t="s">
        <v>651</v>
      </c>
    </row>
    <row r="2206" spans="1:4" x14ac:dyDescent="0.2">
      <c r="A2206" s="27" t="s">
        <v>1970</v>
      </c>
      <c r="B2206" s="27" t="s">
        <v>1012</v>
      </c>
      <c r="C2206" s="27" t="s">
        <v>951</v>
      </c>
      <c r="D2206" s="27" t="s">
        <v>738</v>
      </c>
    </row>
    <row r="2207" spans="1:4" x14ac:dyDescent="0.2">
      <c r="A2207" s="27" t="s">
        <v>2475</v>
      </c>
      <c r="B2207" s="27" t="s">
        <v>2476</v>
      </c>
      <c r="C2207" s="27" t="s">
        <v>951</v>
      </c>
      <c r="D2207" s="27" t="s">
        <v>738</v>
      </c>
    </row>
    <row r="2208" spans="1:4" x14ac:dyDescent="0.2">
      <c r="A2208" s="27"/>
      <c r="B2208" s="27"/>
      <c r="C2208" s="27"/>
      <c r="D2208" s="27" t="s">
        <v>651</v>
      </c>
    </row>
    <row r="2209" spans="1:4" x14ac:dyDescent="0.2">
      <c r="A2209" s="27" t="s">
        <v>1971</v>
      </c>
      <c r="B2209" s="27" t="s">
        <v>1</v>
      </c>
      <c r="C2209" s="27" t="s">
        <v>951</v>
      </c>
      <c r="D2209" s="27" t="s">
        <v>738</v>
      </c>
    </row>
    <row r="2210" spans="1:4" x14ac:dyDescent="0.2">
      <c r="A2210" s="27"/>
      <c r="B2210" s="27"/>
      <c r="C2210" s="27"/>
      <c r="D2210" s="27" t="s">
        <v>651</v>
      </c>
    </row>
    <row r="2211" spans="1:4" x14ac:dyDescent="0.2">
      <c r="A2211" s="27" t="s">
        <v>2003</v>
      </c>
      <c r="B2211" s="27" t="s">
        <v>2004</v>
      </c>
      <c r="C2211" s="27" t="s">
        <v>951</v>
      </c>
      <c r="D2211" s="27" t="s">
        <v>738</v>
      </c>
    </row>
    <row r="2212" spans="1:4" x14ac:dyDescent="0.2">
      <c r="A2212" s="27"/>
      <c r="B2212" s="27"/>
      <c r="C2212" s="27"/>
      <c r="D2212" s="27" t="s">
        <v>651</v>
      </c>
    </row>
    <row r="2213" spans="1:4" x14ac:dyDescent="0.2">
      <c r="A2213" s="27" t="s">
        <v>1972</v>
      </c>
      <c r="B2213" s="27" t="s">
        <v>93</v>
      </c>
      <c r="C2213" s="27" t="s">
        <v>951</v>
      </c>
      <c r="D2213" s="27" t="s">
        <v>738</v>
      </c>
    </row>
    <row r="2214" spans="1:4" x14ac:dyDescent="0.2">
      <c r="A2214" s="27"/>
      <c r="B2214" s="27"/>
      <c r="C2214" s="27"/>
      <c r="D2214" s="27" t="s">
        <v>256</v>
      </c>
    </row>
    <row r="2215" spans="1:4" x14ac:dyDescent="0.2">
      <c r="A2215" s="27"/>
      <c r="B2215" s="27"/>
      <c r="C2215" s="27"/>
      <c r="D2215" s="27" t="s">
        <v>258</v>
      </c>
    </row>
    <row r="2216" spans="1:4" x14ac:dyDescent="0.2">
      <c r="A2216" s="27"/>
      <c r="B2216" s="27"/>
      <c r="C2216" s="27"/>
      <c r="D2216" s="27" t="s">
        <v>651</v>
      </c>
    </row>
    <row r="2217" spans="1:4" x14ac:dyDescent="0.2">
      <c r="A2217" s="27" t="s">
        <v>1973</v>
      </c>
      <c r="B2217" s="27" t="s">
        <v>1010</v>
      </c>
      <c r="C2217" s="27" t="s">
        <v>951</v>
      </c>
      <c r="D2217" s="27" t="s">
        <v>738</v>
      </c>
    </row>
    <row r="2218" spans="1:4" x14ac:dyDescent="0.2">
      <c r="A2218" s="27" t="s">
        <v>1974</v>
      </c>
      <c r="B2218" s="27" t="s">
        <v>2</v>
      </c>
      <c r="C2218" s="27" t="s">
        <v>951</v>
      </c>
      <c r="D2218" s="27" t="s">
        <v>738</v>
      </c>
    </row>
    <row r="2219" spans="1:4" x14ac:dyDescent="0.2">
      <c r="A2219" s="27"/>
      <c r="B2219" s="27"/>
      <c r="C2219" s="27"/>
      <c r="D2219" s="27" t="s">
        <v>258</v>
      </c>
    </row>
    <row r="2220" spans="1:4" x14ac:dyDescent="0.2">
      <c r="A2220" s="27"/>
      <c r="B2220" s="27"/>
      <c r="C2220" s="27"/>
      <c r="D2220" s="27" t="s">
        <v>651</v>
      </c>
    </row>
    <row r="2221" spans="1:4" x14ac:dyDescent="0.2">
      <c r="A2221" s="27" t="s">
        <v>1975</v>
      </c>
      <c r="B2221" s="27" t="s">
        <v>1014</v>
      </c>
      <c r="C2221" s="27" t="s">
        <v>951</v>
      </c>
      <c r="D2221" s="27" t="s">
        <v>738</v>
      </c>
    </row>
    <row r="2222" spans="1:4" x14ac:dyDescent="0.2">
      <c r="A2222" s="27" t="s">
        <v>1976</v>
      </c>
      <c r="B2222" s="27" t="s">
        <v>1006</v>
      </c>
      <c r="C2222" s="27" t="s">
        <v>951</v>
      </c>
      <c r="D2222" s="27" t="s">
        <v>738</v>
      </c>
    </row>
    <row r="2223" spans="1:4" x14ac:dyDescent="0.2">
      <c r="A2223" s="27"/>
      <c r="B2223" s="27"/>
      <c r="C2223" s="27"/>
      <c r="D2223" s="27" t="s">
        <v>258</v>
      </c>
    </row>
    <row r="2224" spans="1:4" x14ac:dyDescent="0.2">
      <c r="A2224" s="27" t="s">
        <v>2001</v>
      </c>
      <c r="B2224" s="27" t="s">
        <v>2002</v>
      </c>
      <c r="C2224" s="27" t="s">
        <v>951</v>
      </c>
      <c r="D2224" s="27" t="s">
        <v>738</v>
      </c>
    </row>
    <row r="2225" spans="1:4" x14ac:dyDescent="0.2">
      <c r="A2225" s="27"/>
      <c r="B2225" s="27"/>
      <c r="C2225" s="27"/>
      <c r="D2225" s="27" t="s">
        <v>651</v>
      </c>
    </row>
    <row r="2226" spans="1:4" x14ac:dyDescent="0.2">
      <c r="A2226" s="27" t="s">
        <v>1977</v>
      </c>
      <c r="B2226" s="27" t="s">
        <v>92</v>
      </c>
      <c r="C2226" s="27" t="s">
        <v>951</v>
      </c>
      <c r="D2226" s="27" t="s">
        <v>738</v>
      </c>
    </row>
    <row r="2227" spans="1:4" x14ac:dyDescent="0.2">
      <c r="A2227" s="27"/>
      <c r="B2227" s="27"/>
      <c r="C2227" s="27"/>
      <c r="D2227" s="27" t="s">
        <v>256</v>
      </c>
    </row>
    <row r="2228" spans="1:4" x14ac:dyDescent="0.2">
      <c r="A2228" s="27"/>
      <c r="B2228" s="27"/>
      <c r="C2228" s="27"/>
      <c r="D2228" s="27" t="s">
        <v>651</v>
      </c>
    </row>
    <row r="2229" spans="1:4" x14ac:dyDescent="0.2">
      <c r="A2229" s="27" t="s">
        <v>1978</v>
      </c>
      <c r="B2229" s="27" t="s">
        <v>1008</v>
      </c>
      <c r="C2229" s="27" t="s">
        <v>951</v>
      </c>
      <c r="D2229" s="27" t="s">
        <v>738</v>
      </c>
    </row>
    <row r="2230" spans="1:4" x14ac:dyDescent="0.2">
      <c r="A2230" s="27" t="s">
        <v>1979</v>
      </c>
      <c r="B2230" s="27" t="s">
        <v>363</v>
      </c>
      <c r="C2230" s="27" t="s">
        <v>951</v>
      </c>
      <c r="D2230" s="27" t="s">
        <v>738</v>
      </c>
    </row>
    <row r="2231" spans="1:4" x14ac:dyDescent="0.2">
      <c r="A2231" s="27"/>
      <c r="B2231" s="27"/>
      <c r="C2231" s="27"/>
      <c r="D2231" s="27" t="s">
        <v>740</v>
      </c>
    </row>
    <row r="2232" spans="1:4" x14ac:dyDescent="0.2">
      <c r="A2232" s="27"/>
      <c r="B2232" s="27"/>
      <c r="C2232" s="27"/>
      <c r="D2232" s="27" t="s">
        <v>258</v>
      </c>
    </row>
    <row r="2233" spans="1:4" x14ac:dyDescent="0.2">
      <c r="A2233" s="27"/>
      <c r="B2233" s="27"/>
      <c r="C2233" s="27"/>
      <c r="D2233" s="27" t="s">
        <v>651</v>
      </c>
    </row>
    <row r="2234" spans="1:4" x14ac:dyDescent="0.2">
      <c r="A2234" s="27" t="s">
        <v>1884</v>
      </c>
      <c r="B2234" s="27" t="s">
        <v>1885</v>
      </c>
      <c r="C2234" s="27" t="s">
        <v>951</v>
      </c>
      <c r="D2234" s="27" t="s">
        <v>738</v>
      </c>
    </row>
    <row r="2235" spans="1:4" x14ac:dyDescent="0.2">
      <c r="A2235" s="27" t="s">
        <v>1886</v>
      </c>
      <c r="B2235" s="27" t="s">
        <v>1887</v>
      </c>
      <c r="C2235" s="27" t="s">
        <v>951</v>
      </c>
      <c r="D2235" s="27" t="s">
        <v>738</v>
      </c>
    </row>
    <row r="2236" spans="1:4" x14ac:dyDescent="0.2">
      <c r="A2236" s="27" t="s">
        <v>1980</v>
      </c>
      <c r="B2236" s="27" t="s">
        <v>1099</v>
      </c>
      <c r="C2236" s="27" t="s">
        <v>951</v>
      </c>
      <c r="D2236" s="27" t="s">
        <v>738</v>
      </c>
    </row>
    <row r="2237" spans="1:4" x14ac:dyDescent="0.2">
      <c r="A2237" s="27" t="s">
        <v>3235</v>
      </c>
      <c r="B2237" s="27" t="s">
        <v>3242</v>
      </c>
      <c r="C2237" s="27" t="s">
        <v>951</v>
      </c>
      <c r="D2237" s="27" t="s">
        <v>651</v>
      </c>
    </row>
    <row r="2238" spans="1:4" x14ac:dyDescent="0.2">
      <c r="A2238" s="27" t="s">
        <v>2335</v>
      </c>
      <c r="B2238" s="27" t="s">
        <v>1728</v>
      </c>
      <c r="C2238" s="27" t="s">
        <v>951</v>
      </c>
      <c r="D2238" s="27" t="s">
        <v>651</v>
      </c>
    </row>
    <row r="2239" spans="1:4" x14ac:dyDescent="0.2">
      <c r="A2239" s="27" t="s">
        <v>2322</v>
      </c>
      <c r="B2239" s="27" t="s">
        <v>1555</v>
      </c>
      <c r="C2239" s="27" t="s">
        <v>951</v>
      </c>
      <c r="D2239" s="27" t="s">
        <v>651</v>
      </c>
    </row>
    <row r="2240" spans="1:4" x14ac:dyDescent="0.2">
      <c r="A2240" s="27" t="s">
        <v>2333</v>
      </c>
      <c r="B2240" s="27" t="s">
        <v>475</v>
      </c>
      <c r="C2240" s="27" t="s">
        <v>951</v>
      </c>
      <c r="D2240" s="27" t="s">
        <v>651</v>
      </c>
    </row>
    <row r="2241" spans="1:4" x14ac:dyDescent="0.2">
      <c r="A2241" s="27" t="s">
        <v>2352</v>
      </c>
      <c r="B2241" s="27" t="s">
        <v>504</v>
      </c>
      <c r="C2241" s="27" t="s">
        <v>951</v>
      </c>
      <c r="D2241" s="27" t="s">
        <v>651</v>
      </c>
    </row>
    <row r="2242" spans="1:4" x14ac:dyDescent="0.2">
      <c r="A2242" s="27" t="s">
        <v>2342</v>
      </c>
      <c r="B2242" s="27" t="s">
        <v>474</v>
      </c>
      <c r="C2242" s="27" t="s">
        <v>951</v>
      </c>
      <c r="D2242" s="27" t="s">
        <v>651</v>
      </c>
    </row>
    <row r="2243" spans="1:4" x14ac:dyDescent="0.2">
      <c r="A2243" s="27" t="s">
        <v>2343</v>
      </c>
      <c r="B2243" s="27" t="s">
        <v>505</v>
      </c>
      <c r="C2243" s="27" t="s">
        <v>951</v>
      </c>
      <c r="D2243" s="27" t="s">
        <v>651</v>
      </c>
    </row>
    <row r="2244" spans="1:4" x14ac:dyDescent="0.2">
      <c r="A2244" s="27" t="s">
        <v>2243</v>
      </c>
      <c r="B2244" s="27" t="s">
        <v>1581</v>
      </c>
      <c r="C2244" s="27" t="s">
        <v>951</v>
      </c>
      <c r="D2244" s="27" t="s">
        <v>651</v>
      </c>
    </row>
    <row r="2245" spans="1:4" x14ac:dyDescent="0.2">
      <c r="A2245" s="27" t="s">
        <v>2332</v>
      </c>
      <c r="B2245" s="27" t="s">
        <v>1097</v>
      </c>
      <c r="C2245" s="27" t="s">
        <v>951</v>
      </c>
      <c r="D2245" s="27" t="s">
        <v>651</v>
      </c>
    </row>
    <row r="2246" spans="1:4" x14ac:dyDescent="0.2">
      <c r="A2246" s="27" t="s">
        <v>2336</v>
      </c>
      <c r="B2246" s="27" t="s">
        <v>1554</v>
      </c>
      <c r="C2246" s="27" t="s">
        <v>951</v>
      </c>
      <c r="D2246" s="27" t="s">
        <v>651</v>
      </c>
    </row>
    <row r="2247" spans="1:4" x14ac:dyDescent="0.2">
      <c r="A2247" s="27" t="s">
        <v>2328</v>
      </c>
      <c r="B2247" s="27" t="s">
        <v>975</v>
      </c>
      <c r="C2247" s="27" t="s">
        <v>951</v>
      </c>
      <c r="D2247" s="27" t="s">
        <v>258</v>
      </c>
    </row>
    <row r="2248" spans="1:4" x14ac:dyDescent="0.2">
      <c r="A2248" s="27"/>
      <c r="B2248" s="27"/>
      <c r="C2248" s="27"/>
      <c r="D2248" s="27" t="s">
        <v>651</v>
      </c>
    </row>
    <row r="2249" spans="1:4" x14ac:dyDescent="0.2">
      <c r="A2249" s="27" t="s">
        <v>2321</v>
      </c>
      <c r="B2249" s="27" t="s">
        <v>1386</v>
      </c>
      <c r="C2249" s="27" t="s">
        <v>951</v>
      </c>
      <c r="D2249" s="27" t="s">
        <v>651</v>
      </c>
    </row>
    <row r="2250" spans="1:4" x14ac:dyDescent="0.2">
      <c r="A2250" s="27" t="s">
        <v>2317</v>
      </c>
      <c r="B2250" s="27" t="s">
        <v>976</v>
      </c>
      <c r="C2250" s="27" t="s">
        <v>951</v>
      </c>
      <c r="D2250" s="27" t="s">
        <v>651</v>
      </c>
    </row>
    <row r="2251" spans="1:4" x14ac:dyDescent="0.2">
      <c r="A2251" s="27" t="s">
        <v>2318</v>
      </c>
      <c r="B2251" s="27" t="s">
        <v>1552</v>
      </c>
      <c r="C2251" s="27" t="s">
        <v>951</v>
      </c>
      <c r="D2251" s="27" t="s">
        <v>651</v>
      </c>
    </row>
    <row r="2252" spans="1:4" x14ac:dyDescent="0.2">
      <c r="A2252" s="27" t="s">
        <v>2221</v>
      </c>
      <c r="B2252" s="27" t="s">
        <v>1385</v>
      </c>
      <c r="C2252" s="27" t="s">
        <v>951</v>
      </c>
      <c r="D2252" s="27" t="s">
        <v>651</v>
      </c>
    </row>
    <row r="2253" spans="1:4" x14ac:dyDescent="0.2">
      <c r="A2253" s="27" t="s">
        <v>2311</v>
      </c>
      <c r="B2253" s="27" t="s">
        <v>804</v>
      </c>
      <c r="C2253" s="27" t="s">
        <v>951</v>
      </c>
      <c r="D2253" s="27" t="s">
        <v>651</v>
      </c>
    </row>
    <row r="2254" spans="1:4" x14ac:dyDescent="0.2">
      <c r="A2254" s="27" t="s">
        <v>2341</v>
      </c>
      <c r="B2254" s="27" t="s">
        <v>803</v>
      </c>
      <c r="C2254" s="27" t="s">
        <v>951</v>
      </c>
      <c r="D2254" s="27" t="s">
        <v>651</v>
      </c>
    </row>
    <row r="2255" spans="1:4" x14ac:dyDescent="0.2">
      <c r="A2255" s="27" t="s">
        <v>2123</v>
      </c>
      <c r="B2255" s="27" t="s">
        <v>2124</v>
      </c>
      <c r="C2255" s="27" t="s">
        <v>951</v>
      </c>
      <c r="D2255" s="27" t="s">
        <v>738</v>
      </c>
    </row>
    <row r="2256" spans="1:4" x14ac:dyDescent="0.2">
      <c r="A2256" s="27"/>
      <c r="B2256" s="27"/>
      <c r="C2256" s="27"/>
      <c r="D2256" s="27" t="s">
        <v>651</v>
      </c>
    </row>
    <row r="2257" spans="1:4" x14ac:dyDescent="0.2">
      <c r="A2257" s="27" t="s">
        <v>3266</v>
      </c>
      <c r="B2257" s="27" t="s">
        <v>3267</v>
      </c>
      <c r="C2257" s="27" t="s">
        <v>3279</v>
      </c>
      <c r="D2257" s="27" t="s">
        <v>742</v>
      </c>
    </row>
    <row r="2258" spans="1:4" x14ac:dyDescent="0.2">
      <c r="A2258" s="27" t="s">
        <v>2982</v>
      </c>
      <c r="B2258" s="27" t="s">
        <v>2983</v>
      </c>
      <c r="C2258" s="27" t="s">
        <v>2986</v>
      </c>
      <c r="D2258" s="27" t="s">
        <v>2130</v>
      </c>
    </row>
    <row r="2259" spans="1:4" x14ac:dyDescent="0.2">
      <c r="A2259" s="27" t="s">
        <v>2984</v>
      </c>
      <c r="B2259" s="27" t="s">
        <v>2985</v>
      </c>
      <c r="C2259" s="27" t="s">
        <v>2986</v>
      </c>
      <c r="D2259" s="27" t="s">
        <v>2130</v>
      </c>
    </row>
    <row r="2260" spans="1:4" x14ac:dyDescent="0.2">
      <c r="A2260" s="27" t="s">
        <v>2974</v>
      </c>
      <c r="B2260" s="27" t="s">
        <v>2975</v>
      </c>
      <c r="C2260" s="27" t="s">
        <v>2986</v>
      </c>
      <c r="D2260" s="27" t="s">
        <v>2130</v>
      </c>
    </row>
    <row r="2261" spans="1:4" x14ac:dyDescent="0.2">
      <c r="A2261" s="27" t="s">
        <v>3270</v>
      </c>
      <c r="B2261" s="27" t="s">
        <v>3271</v>
      </c>
      <c r="C2261" s="27" t="s">
        <v>2986</v>
      </c>
      <c r="D2261" s="27" t="s">
        <v>2130</v>
      </c>
    </row>
    <row r="2262" spans="1:4" x14ac:dyDescent="0.2">
      <c r="A2262" s="27" t="s">
        <v>2976</v>
      </c>
      <c r="B2262" s="27" t="s">
        <v>2977</v>
      </c>
      <c r="C2262" s="27" t="s">
        <v>2986</v>
      </c>
      <c r="D2262" s="27" t="s">
        <v>2130</v>
      </c>
    </row>
    <row r="2263" spans="1:4" x14ac:dyDescent="0.2">
      <c r="A2263" s="27" t="s">
        <v>3268</v>
      </c>
      <c r="B2263" s="27" t="s">
        <v>3269</v>
      </c>
      <c r="C2263" s="27" t="s">
        <v>2986</v>
      </c>
      <c r="D2263" s="27" t="s">
        <v>2130</v>
      </c>
    </row>
    <row r="2264" spans="1:4" x14ac:dyDescent="0.2">
      <c r="A2264" s="27" t="s">
        <v>2978</v>
      </c>
      <c r="B2264" s="27" t="s">
        <v>2979</v>
      </c>
      <c r="C2264" s="27" t="s">
        <v>2986</v>
      </c>
      <c r="D2264" s="27" t="s">
        <v>2130</v>
      </c>
    </row>
    <row r="2265" spans="1:4" x14ac:dyDescent="0.2">
      <c r="A2265" s="27" t="s">
        <v>2980</v>
      </c>
      <c r="B2265" s="27" t="s">
        <v>2981</v>
      </c>
      <c r="C2265" s="27" t="s">
        <v>2986</v>
      </c>
      <c r="D2265" s="27" t="s">
        <v>2130</v>
      </c>
    </row>
    <row r="2266" spans="1:4" x14ac:dyDescent="0.2">
      <c r="A2266" s="163"/>
      <c r="B2266" s="163"/>
      <c r="C2266" s="163"/>
      <c r="D2266" s="163"/>
    </row>
    <row r="2267" spans="1:4" x14ac:dyDescent="0.2">
      <c r="A2267" s="37"/>
      <c r="B2267" s="37"/>
      <c r="C2267" s="37"/>
      <c r="D2267" s="37"/>
    </row>
    <row r="2268" spans="1:4" x14ac:dyDescent="0.2">
      <c r="A2268" s="48" t="s">
        <v>1542</v>
      </c>
      <c r="B2268" s="49" t="s">
        <v>98</v>
      </c>
      <c r="C2268" s="50" t="s">
        <v>887</v>
      </c>
      <c r="D2268" s="50" t="s">
        <v>737</v>
      </c>
    </row>
    <row r="2269" spans="1:4" x14ac:dyDescent="0.2">
      <c r="A2269" s="25"/>
      <c r="B2269" s="25"/>
      <c r="C2269" s="26"/>
      <c r="D2269" s="26"/>
    </row>
    <row r="2270" spans="1:4" x14ac:dyDescent="0.2">
      <c r="A2270" s="27" t="s">
        <v>1862</v>
      </c>
      <c r="B2270" s="27" t="s">
        <v>1894</v>
      </c>
      <c r="C2270" s="27" t="s">
        <v>1863</v>
      </c>
      <c r="D2270" s="27" t="s">
        <v>738</v>
      </c>
    </row>
    <row r="2271" spans="1:4" x14ac:dyDescent="0.2">
      <c r="A2271" s="27" t="s">
        <v>2503</v>
      </c>
      <c r="B2271" s="27" t="s">
        <v>1729</v>
      </c>
      <c r="C2271" s="27" t="s">
        <v>876</v>
      </c>
      <c r="D2271" s="27" t="s">
        <v>253</v>
      </c>
    </row>
    <row r="2272" spans="1:4" x14ac:dyDescent="0.2">
      <c r="A2272" s="27" t="s">
        <v>2128</v>
      </c>
      <c r="B2272" s="27" t="s">
        <v>2129</v>
      </c>
      <c r="C2272" s="27" t="s">
        <v>1321</v>
      </c>
      <c r="D2272" s="27" t="s">
        <v>739</v>
      </c>
    </row>
    <row r="2273" spans="1:4" x14ac:dyDescent="0.2">
      <c r="A2273" s="27" t="s">
        <v>2348</v>
      </c>
      <c r="B2273" s="27" t="s">
        <v>1514</v>
      </c>
      <c r="C2273" s="27" t="s">
        <v>1321</v>
      </c>
      <c r="D2273" s="27" t="s">
        <v>739</v>
      </c>
    </row>
    <row r="2274" spans="1:4" x14ac:dyDescent="0.2">
      <c r="A2274" s="27" t="s">
        <v>2348</v>
      </c>
      <c r="B2274" s="27" t="s">
        <v>3278</v>
      </c>
      <c r="C2274" s="27" t="s">
        <v>1321</v>
      </c>
      <c r="D2274" s="27" t="s">
        <v>739</v>
      </c>
    </row>
    <row r="2275" spans="1:4" x14ac:dyDescent="0.2">
      <c r="A2275" s="27" t="s">
        <v>2860</v>
      </c>
      <c r="B2275" s="27" t="s">
        <v>2861</v>
      </c>
      <c r="C2275" s="27" t="s">
        <v>1321</v>
      </c>
      <c r="D2275" s="27" t="s">
        <v>739</v>
      </c>
    </row>
    <row r="2276" spans="1:4" x14ac:dyDescent="0.2">
      <c r="A2276" s="27" t="s">
        <v>2420</v>
      </c>
      <c r="B2276" s="27" t="s">
        <v>1556</v>
      </c>
      <c r="C2276" s="27" t="s">
        <v>2450</v>
      </c>
      <c r="D2276" s="27" t="s">
        <v>739</v>
      </c>
    </row>
    <row r="2277" spans="1:4" x14ac:dyDescent="0.2">
      <c r="A2277" s="27" t="s">
        <v>2421</v>
      </c>
      <c r="B2277" s="27" t="s">
        <v>1557</v>
      </c>
      <c r="C2277" s="27" t="s">
        <v>2450</v>
      </c>
      <c r="D2277" s="27" t="s">
        <v>739</v>
      </c>
    </row>
    <row r="2278" spans="1:4" x14ac:dyDescent="0.2">
      <c r="A2278" s="27" t="s">
        <v>2422</v>
      </c>
      <c r="B2278" s="27" t="s">
        <v>1558</v>
      </c>
      <c r="C2278" s="27" t="s">
        <v>2450</v>
      </c>
      <c r="D2278" s="27" t="s">
        <v>739</v>
      </c>
    </row>
    <row r="2279" spans="1:4" x14ac:dyDescent="0.2">
      <c r="A2279" s="27" t="s">
        <v>2423</v>
      </c>
      <c r="B2279" s="27" t="s">
        <v>1559</v>
      </c>
      <c r="C2279" s="27" t="s">
        <v>2450</v>
      </c>
      <c r="D2279" s="27" t="s">
        <v>739</v>
      </c>
    </row>
    <row r="2280" spans="1:4" x14ac:dyDescent="0.2">
      <c r="A2280" s="27" t="s">
        <v>2683</v>
      </c>
      <c r="B2280" s="27" t="s">
        <v>2684</v>
      </c>
      <c r="C2280" s="27" t="s">
        <v>872</v>
      </c>
      <c r="D2280" s="27" t="s">
        <v>2753</v>
      </c>
    </row>
    <row r="2281" spans="1:4" x14ac:dyDescent="0.2">
      <c r="A2281" s="27" t="s">
        <v>2685</v>
      </c>
      <c r="B2281" s="27" t="s">
        <v>2686</v>
      </c>
      <c r="C2281" s="27" t="s">
        <v>872</v>
      </c>
      <c r="D2281" s="27" t="s">
        <v>2753</v>
      </c>
    </row>
    <row r="2282" spans="1:4" x14ac:dyDescent="0.2">
      <c r="A2282" s="27" t="s">
        <v>2186</v>
      </c>
      <c r="B2282" s="27" t="s">
        <v>805</v>
      </c>
      <c r="C2282" s="27" t="s">
        <v>872</v>
      </c>
      <c r="D2282" s="27" t="s">
        <v>738</v>
      </c>
    </row>
    <row r="2283" spans="1:4" x14ac:dyDescent="0.2">
      <c r="A2283" s="27"/>
      <c r="B2283" s="27"/>
      <c r="C2283" s="27"/>
      <c r="D2283" s="27" t="s">
        <v>255</v>
      </c>
    </row>
    <row r="2284" spans="1:4" x14ac:dyDescent="0.2">
      <c r="A2284" s="27"/>
      <c r="B2284" s="27"/>
      <c r="C2284" s="27"/>
      <c r="D2284" s="27" t="s">
        <v>651</v>
      </c>
    </row>
    <row r="2285" spans="1:4" x14ac:dyDescent="0.2">
      <c r="A2285" s="27" t="s">
        <v>2487</v>
      </c>
      <c r="B2285" s="27" t="s">
        <v>2488</v>
      </c>
      <c r="C2285" s="27" t="s">
        <v>872</v>
      </c>
      <c r="D2285" s="27" t="s">
        <v>255</v>
      </c>
    </row>
    <row r="2286" spans="1:4" x14ac:dyDescent="0.2">
      <c r="A2286" s="27" t="s">
        <v>2988</v>
      </c>
      <c r="B2286" s="27" t="s">
        <v>2989</v>
      </c>
      <c r="C2286" s="27" t="s">
        <v>951</v>
      </c>
      <c r="D2286" s="27" t="s">
        <v>651</v>
      </c>
    </row>
    <row r="2287" spans="1:4" x14ac:dyDescent="0.2">
      <c r="A2287" s="28" t="s">
        <v>2349</v>
      </c>
      <c r="B2287" s="28" t="s">
        <v>2005</v>
      </c>
      <c r="C2287" s="28" t="s">
        <v>951</v>
      </c>
      <c r="D2287" s="28" t="s">
        <v>651</v>
      </c>
    </row>
    <row r="2288" spans="1:4" x14ac:dyDescent="0.2">
      <c r="A2288" s="37"/>
      <c r="B2288" s="37"/>
      <c r="C2288" s="37"/>
      <c r="D2288" s="37"/>
    </row>
    <row r="2289" spans="1:4" x14ac:dyDescent="0.2">
      <c r="A2289" s="37"/>
      <c r="B2289" s="37"/>
      <c r="C2289" s="37"/>
      <c r="D2289" s="37"/>
    </row>
    <row r="2290" spans="1:4" x14ac:dyDescent="0.2">
      <c r="A2290" s="48" t="s">
        <v>741</v>
      </c>
      <c r="B2290" s="49" t="s">
        <v>98</v>
      </c>
      <c r="C2290" s="50" t="s">
        <v>887</v>
      </c>
      <c r="D2290" s="50" t="s">
        <v>737</v>
      </c>
    </row>
    <row r="2291" spans="1:4" x14ac:dyDescent="0.2">
      <c r="A2291" s="25"/>
      <c r="B2291" s="25"/>
      <c r="C2291" s="26"/>
      <c r="D2291" s="26"/>
    </row>
    <row r="2292" spans="1:4" x14ac:dyDescent="0.2">
      <c r="A2292" s="27" t="s">
        <v>2885</v>
      </c>
      <c r="B2292" s="27" t="s">
        <v>2886</v>
      </c>
      <c r="C2292" s="27" t="s">
        <v>2638</v>
      </c>
      <c r="D2292" s="27" t="s">
        <v>2130</v>
      </c>
    </row>
    <row r="2293" spans="1:4" x14ac:dyDescent="0.2">
      <c r="A2293" s="27" t="s">
        <v>2883</v>
      </c>
      <c r="B2293" s="27" t="s">
        <v>2884</v>
      </c>
      <c r="C2293" s="27" t="s">
        <v>2638</v>
      </c>
      <c r="D2293" s="27" t="s">
        <v>2130</v>
      </c>
    </row>
    <row r="2294" spans="1:4" x14ac:dyDescent="0.2">
      <c r="A2294" s="27" t="s">
        <v>2891</v>
      </c>
      <c r="B2294" s="27" t="s">
        <v>2892</v>
      </c>
      <c r="C2294" s="27" t="s">
        <v>2638</v>
      </c>
      <c r="D2294" s="27" t="s">
        <v>2130</v>
      </c>
    </row>
    <row r="2295" spans="1:4" x14ac:dyDescent="0.2">
      <c r="A2295" s="27" t="s">
        <v>2893</v>
      </c>
      <c r="B2295" s="27" t="s">
        <v>2894</v>
      </c>
      <c r="C2295" s="27" t="s">
        <v>2638</v>
      </c>
      <c r="D2295" s="27" t="s">
        <v>2130</v>
      </c>
    </row>
    <row r="2296" spans="1:4" x14ac:dyDescent="0.2">
      <c r="A2296" s="27" t="s">
        <v>2881</v>
      </c>
      <c r="B2296" s="27" t="s">
        <v>2882</v>
      </c>
      <c r="C2296" s="27" t="s">
        <v>2638</v>
      </c>
      <c r="D2296" s="27" t="s">
        <v>2130</v>
      </c>
    </row>
    <row r="2297" spans="1:4" x14ac:dyDescent="0.2">
      <c r="A2297" s="27" t="s">
        <v>2879</v>
      </c>
      <c r="B2297" s="27" t="s">
        <v>2880</v>
      </c>
      <c r="C2297" s="27" t="s">
        <v>2638</v>
      </c>
      <c r="D2297" s="27" t="s">
        <v>2130</v>
      </c>
    </row>
    <row r="2298" spans="1:4" x14ac:dyDescent="0.2">
      <c r="A2298" s="27" t="s">
        <v>2887</v>
      </c>
      <c r="B2298" s="27" t="s">
        <v>2888</v>
      </c>
      <c r="C2298" s="27" t="s">
        <v>2638</v>
      </c>
      <c r="D2298" s="27" t="s">
        <v>2130</v>
      </c>
    </row>
    <row r="2299" spans="1:4" x14ac:dyDescent="0.2">
      <c r="A2299" s="27" t="s">
        <v>2889</v>
      </c>
      <c r="B2299" s="27" t="s">
        <v>2890</v>
      </c>
      <c r="C2299" s="27" t="s">
        <v>2638</v>
      </c>
      <c r="D2299" s="27" t="s">
        <v>2130</v>
      </c>
    </row>
    <row r="2300" spans="1:4" x14ac:dyDescent="0.2">
      <c r="A2300" s="27" t="s">
        <v>1216</v>
      </c>
      <c r="B2300" s="27" t="s">
        <v>1224</v>
      </c>
      <c r="C2300" s="27" t="s">
        <v>1053</v>
      </c>
      <c r="D2300" s="27" t="s">
        <v>738</v>
      </c>
    </row>
    <row r="2301" spans="1:4" x14ac:dyDescent="0.2">
      <c r="A2301" s="27" t="s">
        <v>1218</v>
      </c>
      <c r="B2301" s="27" t="s">
        <v>1226</v>
      </c>
      <c r="C2301" s="27" t="s">
        <v>1053</v>
      </c>
      <c r="D2301" s="27" t="s">
        <v>738</v>
      </c>
    </row>
    <row r="2302" spans="1:4" x14ac:dyDescent="0.2">
      <c r="A2302" s="27" t="s">
        <v>1408</v>
      </c>
      <c r="B2302" s="27" t="s">
        <v>1409</v>
      </c>
      <c r="C2302" s="27" t="s">
        <v>1053</v>
      </c>
      <c r="D2302" s="27" t="s">
        <v>738</v>
      </c>
    </row>
    <row r="2303" spans="1:4" x14ac:dyDescent="0.2">
      <c r="A2303" s="27" t="s">
        <v>1416</v>
      </c>
      <c r="B2303" s="27" t="s">
        <v>1417</v>
      </c>
      <c r="C2303" s="27" t="s">
        <v>1053</v>
      </c>
      <c r="D2303" s="27" t="s">
        <v>738</v>
      </c>
    </row>
    <row r="2304" spans="1:4" x14ac:dyDescent="0.2">
      <c r="A2304" s="27" t="s">
        <v>1354</v>
      </c>
      <c r="B2304" s="27" t="s">
        <v>1355</v>
      </c>
      <c r="C2304" s="27" t="s">
        <v>1053</v>
      </c>
      <c r="D2304" s="27" t="s">
        <v>738</v>
      </c>
    </row>
    <row r="2305" spans="1:4" x14ac:dyDescent="0.2">
      <c r="A2305" s="27" t="s">
        <v>1362</v>
      </c>
      <c r="B2305" s="27" t="s">
        <v>1363</v>
      </c>
      <c r="C2305" s="27" t="s">
        <v>1053</v>
      </c>
      <c r="D2305" s="27" t="s">
        <v>738</v>
      </c>
    </row>
    <row r="2306" spans="1:4" x14ac:dyDescent="0.2">
      <c r="A2306" s="27" t="s">
        <v>1538</v>
      </c>
      <c r="B2306" s="27" t="s">
        <v>1527</v>
      </c>
      <c r="C2306" s="27" t="s">
        <v>1053</v>
      </c>
      <c r="D2306" s="27" t="s">
        <v>738</v>
      </c>
    </row>
    <row r="2307" spans="1:4" x14ac:dyDescent="0.2">
      <c r="A2307" s="27" t="s">
        <v>1540</v>
      </c>
      <c r="B2307" s="27" t="s">
        <v>1518</v>
      </c>
      <c r="C2307" s="27" t="s">
        <v>1053</v>
      </c>
      <c r="D2307" s="27" t="s">
        <v>738</v>
      </c>
    </row>
    <row r="2308" spans="1:4" x14ac:dyDescent="0.2">
      <c r="A2308" s="27" t="s">
        <v>1051</v>
      </c>
      <c r="B2308" s="27" t="s">
        <v>1052</v>
      </c>
      <c r="C2308" s="27" t="s">
        <v>1053</v>
      </c>
      <c r="D2308" s="27" t="s">
        <v>738</v>
      </c>
    </row>
    <row r="2309" spans="1:4" x14ac:dyDescent="0.2">
      <c r="A2309" s="27" t="s">
        <v>1056</v>
      </c>
      <c r="B2309" s="27" t="s">
        <v>1057</v>
      </c>
      <c r="C2309" s="27" t="s">
        <v>1053</v>
      </c>
      <c r="D2309" s="27" t="s">
        <v>738</v>
      </c>
    </row>
    <row r="2310" spans="1:4" x14ac:dyDescent="0.2">
      <c r="A2310" s="27" t="s">
        <v>1220</v>
      </c>
      <c r="B2310" s="27" t="s">
        <v>1228</v>
      </c>
      <c r="C2310" s="27" t="s">
        <v>1053</v>
      </c>
      <c r="D2310" s="27" t="s">
        <v>738</v>
      </c>
    </row>
    <row r="2311" spans="1:4" x14ac:dyDescent="0.2">
      <c r="A2311" s="27" t="s">
        <v>1222</v>
      </c>
      <c r="B2311" s="27" t="s">
        <v>1230</v>
      </c>
      <c r="C2311" s="27" t="s">
        <v>1053</v>
      </c>
      <c r="D2311" s="27" t="s">
        <v>738</v>
      </c>
    </row>
    <row r="2312" spans="1:4" x14ac:dyDescent="0.2">
      <c r="A2312" s="27" t="s">
        <v>1534</v>
      </c>
      <c r="B2312" s="27" t="s">
        <v>1523</v>
      </c>
      <c r="C2312" s="27" t="s">
        <v>1053</v>
      </c>
      <c r="D2312" s="27" t="s">
        <v>738</v>
      </c>
    </row>
    <row r="2313" spans="1:4" x14ac:dyDescent="0.2">
      <c r="A2313" s="27" t="s">
        <v>1536</v>
      </c>
      <c r="B2313" s="27" t="s">
        <v>1525</v>
      </c>
      <c r="C2313" s="27" t="s">
        <v>1053</v>
      </c>
      <c r="D2313" s="27" t="s">
        <v>738</v>
      </c>
    </row>
    <row r="2314" spans="1:4" x14ac:dyDescent="0.2">
      <c r="A2314" s="27" t="s">
        <v>1530</v>
      </c>
      <c r="B2314" s="27" t="s">
        <v>1519</v>
      </c>
      <c r="C2314" s="27" t="s">
        <v>1053</v>
      </c>
      <c r="D2314" s="27" t="s">
        <v>738</v>
      </c>
    </row>
    <row r="2315" spans="1:4" x14ac:dyDescent="0.2">
      <c r="A2315" s="27" t="s">
        <v>1532</v>
      </c>
      <c r="B2315" s="27" t="s">
        <v>1521</v>
      </c>
      <c r="C2315" s="27" t="s">
        <v>1053</v>
      </c>
      <c r="D2315" s="27" t="s">
        <v>738</v>
      </c>
    </row>
    <row r="2316" spans="1:4" x14ac:dyDescent="0.2">
      <c r="A2316" s="27" t="s">
        <v>1060</v>
      </c>
      <c r="B2316" s="27" t="s">
        <v>1061</v>
      </c>
      <c r="C2316" s="27" t="s">
        <v>1053</v>
      </c>
      <c r="D2316" s="27" t="s">
        <v>738</v>
      </c>
    </row>
    <row r="2317" spans="1:4" x14ac:dyDescent="0.2">
      <c r="A2317" s="27" t="s">
        <v>1064</v>
      </c>
      <c r="B2317" s="27" t="s">
        <v>1065</v>
      </c>
      <c r="C2317" s="27" t="s">
        <v>1053</v>
      </c>
      <c r="D2317" s="27" t="s">
        <v>738</v>
      </c>
    </row>
    <row r="2318" spans="1:4" x14ac:dyDescent="0.2">
      <c r="A2318" s="27" t="s">
        <v>1392</v>
      </c>
      <c r="B2318" s="27" t="s">
        <v>1393</v>
      </c>
      <c r="C2318" s="27" t="s">
        <v>1053</v>
      </c>
      <c r="D2318" s="27" t="s">
        <v>738</v>
      </c>
    </row>
    <row r="2319" spans="1:4" x14ac:dyDescent="0.2">
      <c r="A2319" s="27" t="s">
        <v>1400</v>
      </c>
      <c r="B2319" s="27" t="s">
        <v>1401</v>
      </c>
      <c r="C2319" s="27" t="s">
        <v>1053</v>
      </c>
      <c r="D2319" s="27" t="s">
        <v>738</v>
      </c>
    </row>
    <row r="2320" spans="1:4" x14ac:dyDescent="0.2">
      <c r="A2320" s="27" t="s">
        <v>1217</v>
      </c>
      <c r="B2320" s="27" t="s">
        <v>1225</v>
      </c>
      <c r="C2320" s="27" t="s">
        <v>1053</v>
      </c>
      <c r="D2320" s="27" t="s">
        <v>738</v>
      </c>
    </row>
    <row r="2321" spans="1:4" x14ac:dyDescent="0.2">
      <c r="A2321" s="27" t="s">
        <v>1219</v>
      </c>
      <c r="B2321" s="27" t="s">
        <v>1227</v>
      </c>
      <c r="C2321" s="27" t="s">
        <v>1053</v>
      </c>
      <c r="D2321" s="27" t="s">
        <v>738</v>
      </c>
    </row>
    <row r="2322" spans="1:4" x14ac:dyDescent="0.2">
      <c r="A2322" s="27" t="s">
        <v>1410</v>
      </c>
      <c r="B2322" s="27" t="s">
        <v>1411</v>
      </c>
      <c r="C2322" s="27" t="s">
        <v>1053</v>
      </c>
      <c r="D2322" s="27" t="s">
        <v>738</v>
      </c>
    </row>
    <row r="2323" spans="1:4" x14ac:dyDescent="0.2">
      <c r="A2323" s="27" t="s">
        <v>1418</v>
      </c>
      <c r="B2323" s="27" t="s">
        <v>1419</v>
      </c>
      <c r="C2323" s="27" t="s">
        <v>1053</v>
      </c>
      <c r="D2323" s="27" t="s">
        <v>738</v>
      </c>
    </row>
    <row r="2324" spans="1:4" x14ac:dyDescent="0.2">
      <c r="A2324" s="27" t="s">
        <v>1356</v>
      </c>
      <c r="B2324" s="27" t="s">
        <v>1357</v>
      </c>
      <c r="C2324" s="27" t="s">
        <v>1053</v>
      </c>
      <c r="D2324" s="27" t="s">
        <v>738</v>
      </c>
    </row>
    <row r="2325" spans="1:4" x14ac:dyDescent="0.2">
      <c r="A2325" s="27" t="s">
        <v>1364</v>
      </c>
      <c r="B2325" s="27" t="s">
        <v>1365</v>
      </c>
      <c r="C2325" s="27" t="s">
        <v>1053</v>
      </c>
      <c r="D2325" s="27" t="s">
        <v>738</v>
      </c>
    </row>
    <row r="2326" spans="1:4" x14ac:dyDescent="0.2">
      <c r="A2326" s="27" t="s">
        <v>1539</v>
      </c>
      <c r="B2326" s="27" t="s">
        <v>1528</v>
      </c>
      <c r="C2326" s="27" t="s">
        <v>1053</v>
      </c>
      <c r="D2326" s="27" t="s">
        <v>738</v>
      </c>
    </row>
    <row r="2327" spans="1:4" x14ac:dyDescent="0.2">
      <c r="A2327" s="27" t="s">
        <v>1541</v>
      </c>
      <c r="B2327" s="27" t="s">
        <v>1529</v>
      </c>
      <c r="C2327" s="27" t="s">
        <v>1053</v>
      </c>
      <c r="D2327" s="27" t="s">
        <v>738</v>
      </c>
    </row>
    <row r="2328" spans="1:4" x14ac:dyDescent="0.2">
      <c r="A2328" s="27" t="s">
        <v>1054</v>
      </c>
      <c r="B2328" s="27" t="s">
        <v>1055</v>
      </c>
      <c r="C2328" s="27" t="s">
        <v>1053</v>
      </c>
      <c r="D2328" s="27" t="s">
        <v>738</v>
      </c>
    </row>
    <row r="2329" spans="1:4" x14ac:dyDescent="0.2">
      <c r="A2329" s="27" t="s">
        <v>1058</v>
      </c>
      <c r="B2329" s="27" t="s">
        <v>1059</v>
      </c>
      <c r="C2329" s="27" t="s">
        <v>1053</v>
      </c>
      <c r="D2329" s="27" t="s">
        <v>738</v>
      </c>
    </row>
    <row r="2330" spans="1:4" x14ac:dyDescent="0.2">
      <c r="A2330" s="27" t="s">
        <v>1221</v>
      </c>
      <c r="B2330" s="27" t="s">
        <v>1229</v>
      </c>
      <c r="C2330" s="27" t="s">
        <v>1053</v>
      </c>
      <c r="D2330" s="27" t="s">
        <v>738</v>
      </c>
    </row>
    <row r="2331" spans="1:4" x14ac:dyDescent="0.2">
      <c r="A2331" s="27" t="s">
        <v>1223</v>
      </c>
      <c r="B2331" s="27" t="s">
        <v>1231</v>
      </c>
      <c r="C2331" s="27" t="s">
        <v>1053</v>
      </c>
      <c r="D2331" s="27" t="s">
        <v>738</v>
      </c>
    </row>
    <row r="2332" spans="1:4" x14ac:dyDescent="0.2">
      <c r="A2332" s="27" t="s">
        <v>1535</v>
      </c>
      <c r="B2332" s="27" t="s">
        <v>1524</v>
      </c>
      <c r="C2332" s="27" t="s">
        <v>1053</v>
      </c>
      <c r="D2332" s="27" t="s">
        <v>738</v>
      </c>
    </row>
    <row r="2333" spans="1:4" x14ac:dyDescent="0.2">
      <c r="A2333" s="27" t="s">
        <v>1537</v>
      </c>
      <c r="B2333" s="27" t="s">
        <v>1526</v>
      </c>
      <c r="C2333" s="27" t="s">
        <v>1053</v>
      </c>
      <c r="D2333" s="27" t="s">
        <v>738</v>
      </c>
    </row>
    <row r="2334" spans="1:4" x14ac:dyDescent="0.2">
      <c r="A2334" s="27" t="s">
        <v>1531</v>
      </c>
      <c r="B2334" s="27" t="s">
        <v>1520</v>
      </c>
      <c r="C2334" s="27" t="s">
        <v>1053</v>
      </c>
      <c r="D2334" s="27" t="s">
        <v>738</v>
      </c>
    </row>
    <row r="2335" spans="1:4" x14ac:dyDescent="0.2">
      <c r="A2335" s="27" t="s">
        <v>1533</v>
      </c>
      <c r="B2335" s="27" t="s">
        <v>1522</v>
      </c>
      <c r="C2335" s="27" t="s">
        <v>1053</v>
      </c>
      <c r="D2335" s="27" t="s">
        <v>738</v>
      </c>
    </row>
    <row r="2336" spans="1:4" x14ac:dyDescent="0.2">
      <c r="A2336" s="27" t="s">
        <v>1062</v>
      </c>
      <c r="B2336" s="27" t="s">
        <v>1063</v>
      </c>
      <c r="C2336" s="27" t="s">
        <v>1053</v>
      </c>
      <c r="D2336" s="27" t="s">
        <v>738</v>
      </c>
    </row>
    <row r="2337" spans="1:4" x14ac:dyDescent="0.2">
      <c r="A2337" s="27" t="s">
        <v>1066</v>
      </c>
      <c r="B2337" s="27" t="s">
        <v>1067</v>
      </c>
      <c r="C2337" s="27" t="s">
        <v>1053</v>
      </c>
      <c r="D2337" s="27" t="s">
        <v>738</v>
      </c>
    </row>
    <row r="2338" spans="1:4" x14ac:dyDescent="0.2">
      <c r="A2338" s="27" t="s">
        <v>1394</v>
      </c>
      <c r="B2338" s="27" t="s">
        <v>1395</v>
      </c>
      <c r="C2338" s="27" t="s">
        <v>1053</v>
      </c>
      <c r="D2338" s="27" t="s">
        <v>738</v>
      </c>
    </row>
    <row r="2339" spans="1:4" x14ac:dyDescent="0.2">
      <c r="A2339" s="27" t="s">
        <v>1402</v>
      </c>
      <c r="B2339" s="27" t="s">
        <v>1403</v>
      </c>
      <c r="C2339" s="27" t="s">
        <v>1053</v>
      </c>
      <c r="D2339" s="27" t="s">
        <v>738</v>
      </c>
    </row>
    <row r="2340" spans="1:4" x14ac:dyDescent="0.2">
      <c r="A2340" s="27" t="s">
        <v>1338</v>
      </c>
      <c r="B2340" s="27" t="s">
        <v>1339</v>
      </c>
      <c r="C2340" s="27" t="s">
        <v>1053</v>
      </c>
      <c r="D2340" s="27" t="s">
        <v>738</v>
      </c>
    </row>
    <row r="2341" spans="1:4" x14ac:dyDescent="0.2">
      <c r="A2341" s="27" t="s">
        <v>1342</v>
      </c>
      <c r="B2341" s="27" t="s">
        <v>1343</v>
      </c>
      <c r="C2341" s="27" t="s">
        <v>1053</v>
      </c>
      <c r="D2341" s="27" t="s">
        <v>738</v>
      </c>
    </row>
    <row r="2342" spans="1:4" x14ac:dyDescent="0.2">
      <c r="A2342" s="27" t="s">
        <v>1412</v>
      </c>
      <c r="B2342" s="27" t="s">
        <v>1413</v>
      </c>
      <c r="C2342" s="27" t="s">
        <v>1053</v>
      </c>
      <c r="D2342" s="27" t="s">
        <v>738</v>
      </c>
    </row>
    <row r="2343" spans="1:4" x14ac:dyDescent="0.2">
      <c r="A2343" s="27" t="s">
        <v>1420</v>
      </c>
      <c r="B2343" s="27" t="s">
        <v>1421</v>
      </c>
      <c r="C2343" s="27" t="s">
        <v>1053</v>
      </c>
      <c r="D2343" s="27" t="s">
        <v>738</v>
      </c>
    </row>
    <row r="2344" spans="1:4" x14ac:dyDescent="0.2">
      <c r="A2344" s="27" t="s">
        <v>1358</v>
      </c>
      <c r="B2344" s="27" t="s">
        <v>1359</v>
      </c>
      <c r="C2344" s="27" t="s">
        <v>1053</v>
      </c>
      <c r="D2344" s="27" t="s">
        <v>738</v>
      </c>
    </row>
    <row r="2345" spans="1:4" x14ac:dyDescent="0.2">
      <c r="A2345" s="27" t="s">
        <v>1366</v>
      </c>
      <c r="B2345" s="27" t="s">
        <v>1367</v>
      </c>
      <c r="C2345" s="27" t="s">
        <v>1053</v>
      </c>
      <c r="D2345" s="27" t="s">
        <v>738</v>
      </c>
    </row>
    <row r="2346" spans="1:4" x14ac:dyDescent="0.2">
      <c r="A2346" s="27" t="s">
        <v>1249</v>
      </c>
      <c r="B2346" s="27" t="s">
        <v>1248</v>
      </c>
      <c r="C2346" s="27" t="s">
        <v>1053</v>
      </c>
      <c r="D2346" s="27" t="s">
        <v>738</v>
      </c>
    </row>
    <row r="2347" spans="1:4" x14ac:dyDescent="0.2">
      <c r="A2347" s="27" t="s">
        <v>1251</v>
      </c>
      <c r="B2347" s="27" t="s">
        <v>1250</v>
      </c>
      <c r="C2347" s="27" t="s">
        <v>1053</v>
      </c>
      <c r="D2347" s="27" t="s">
        <v>738</v>
      </c>
    </row>
    <row r="2348" spans="1:4" x14ac:dyDescent="0.2">
      <c r="A2348" s="27" t="s">
        <v>1346</v>
      </c>
      <c r="B2348" s="27" t="s">
        <v>1347</v>
      </c>
      <c r="C2348" s="27" t="s">
        <v>1053</v>
      </c>
      <c r="D2348" s="27" t="s">
        <v>738</v>
      </c>
    </row>
    <row r="2349" spans="1:4" x14ac:dyDescent="0.2">
      <c r="A2349" s="27" t="s">
        <v>1350</v>
      </c>
      <c r="B2349" s="27" t="s">
        <v>1351</v>
      </c>
      <c r="C2349" s="27" t="s">
        <v>1053</v>
      </c>
      <c r="D2349" s="27" t="s">
        <v>738</v>
      </c>
    </row>
    <row r="2350" spans="1:4" x14ac:dyDescent="0.2">
      <c r="A2350" s="27" t="s">
        <v>1253</v>
      </c>
      <c r="B2350" s="27" t="s">
        <v>1252</v>
      </c>
      <c r="C2350" s="27" t="s">
        <v>1053</v>
      </c>
      <c r="D2350" s="27" t="s">
        <v>738</v>
      </c>
    </row>
    <row r="2351" spans="1:4" x14ac:dyDescent="0.2">
      <c r="A2351" s="27" t="s">
        <v>1255</v>
      </c>
      <c r="B2351" s="27" t="s">
        <v>1254</v>
      </c>
      <c r="C2351" s="27" t="s">
        <v>1053</v>
      </c>
      <c r="D2351" s="27" t="s">
        <v>738</v>
      </c>
    </row>
    <row r="2352" spans="1:4" x14ac:dyDescent="0.2">
      <c r="A2352" s="27" t="s">
        <v>1396</v>
      </c>
      <c r="B2352" s="27" t="s">
        <v>1397</v>
      </c>
      <c r="C2352" s="27" t="s">
        <v>1053</v>
      </c>
      <c r="D2352" s="27" t="s">
        <v>738</v>
      </c>
    </row>
    <row r="2353" spans="1:4" x14ac:dyDescent="0.2">
      <c r="A2353" s="27" t="s">
        <v>1404</v>
      </c>
      <c r="B2353" s="27" t="s">
        <v>1405</v>
      </c>
      <c r="C2353" s="27" t="s">
        <v>1053</v>
      </c>
      <c r="D2353" s="27" t="s">
        <v>738</v>
      </c>
    </row>
    <row r="2354" spans="1:4" x14ac:dyDescent="0.2">
      <c r="A2354" s="27" t="s">
        <v>1340</v>
      </c>
      <c r="B2354" s="27" t="s">
        <v>1341</v>
      </c>
      <c r="C2354" s="27" t="s">
        <v>1053</v>
      </c>
      <c r="D2354" s="27" t="s">
        <v>738</v>
      </c>
    </row>
    <row r="2355" spans="1:4" x14ac:dyDescent="0.2">
      <c r="A2355" s="27" t="s">
        <v>1344</v>
      </c>
      <c r="B2355" s="27" t="s">
        <v>1345</v>
      </c>
      <c r="C2355" s="27" t="s">
        <v>1053</v>
      </c>
      <c r="D2355" s="27" t="s">
        <v>738</v>
      </c>
    </row>
    <row r="2356" spans="1:4" x14ac:dyDescent="0.2">
      <c r="A2356" s="27" t="s">
        <v>1414</v>
      </c>
      <c r="B2356" s="27" t="s">
        <v>1415</v>
      </c>
      <c r="C2356" s="27" t="s">
        <v>1053</v>
      </c>
      <c r="D2356" s="27" t="s">
        <v>738</v>
      </c>
    </row>
    <row r="2357" spans="1:4" x14ac:dyDescent="0.2">
      <c r="A2357" s="27" t="s">
        <v>1422</v>
      </c>
      <c r="B2357" s="27" t="s">
        <v>1423</v>
      </c>
      <c r="C2357" s="27" t="s">
        <v>1053</v>
      </c>
      <c r="D2357" s="27" t="s">
        <v>738</v>
      </c>
    </row>
    <row r="2358" spans="1:4" x14ac:dyDescent="0.2">
      <c r="A2358" s="27" t="s">
        <v>1360</v>
      </c>
      <c r="B2358" s="27" t="s">
        <v>1361</v>
      </c>
      <c r="C2358" s="27" t="s">
        <v>1053</v>
      </c>
      <c r="D2358" s="27" t="s">
        <v>738</v>
      </c>
    </row>
    <row r="2359" spans="1:4" x14ac:dyDescent="0.2">
      <c r="A2359" s="27" t="s">
        <v>1368</v>
      </c>
      <c r="B2359" s="27" t="s">
        <v>1369</v>
      </c>
      <c r="C2359" s="27" t="s">
        <v>1053</v>
      </c>
      <c r="D2359" s="27" t="s">
        <v>738</v>
      </c>
    </row>
    <row r="2360" spans="1:4" x14ac:dyDescent="0.2">
      <c r="A2360" s="27" t="s">
        <v>1257</v>
      </c>
      <c r="B2360" s="27" t="s">
        <v>1256</v>
      </c>
      <c r="C2360" s="27" t="s">
        <v>1053</v>
      </c>
      <c r="D2360" s="27" t="s">
        <v>738</v>
      </c>
    </row>
    <row r="2361" spans="1:4" x14ac:dyDescent="0.2">
      <c r="A2361" s="27" t="s">
        <v>1259</v>
      </c>
      <c r="B2361" s="27" t="s">
        <v>1258</v>
      </c>
      <c r="C2361" s="27" t="s">
        <v>1053</v>
      </c>
      <c r="D2361" s="27" t="s">
        <v>738</v>
      </c>
    </row>
    <row r="2362" spans="1:4" x14ac:dyDescent="0.2">
      <c r="A2362" s="27" t="s">
        <v>1348</v>
      </c>
      <c r="B2362" s="27" t="s">
        <v>1349</v>
      </c>
      <c r="C2362" s="27" t="s">
        <v>1053</v>
      </c>
      <c r="D2362" s="27" t="s">
        <v>738</v>
      </c>
    </row>
    <row r="2363" spans="1:4" x14ac:dyDescent="0.2">
      <c r="A2363" s="27" t="s">
        <v>1352</v>
      </c>
      <c r="B2363" s="27" t="s">
        <v>1353</v>
      </c>
      <c r="C2363" s="27" t="s">
        <v>1053</v>
      </c>
      <c r="D2363" s="27" t="s">
        <v>738</v>
      </c>
    </row>
    <row r="2364" spans="1:4" x14ac:dyDescent="0.2">
      <c r="A2364" s="27" t="s">
        <v>1261</v>
      </c>
      <c r="B2364" s="27" t="s">
        <v>1260</v>
      </c>
      <c r="C2364" s="27" t="s">
        <v>1053</v>
      </c>
      <c r="D2364" s="27" t="s">
        <v>738</v>
      </c>
    </row>
    <row r="2365" spans="1:4" x14ac:dyDescent="0.2">
      <c r="A2365" s="27" t="s">
        <v>1263</v>
      </c>
      <c r="B2365" s="27" t="s">
        <v>1262</v>
      </c>
      <c r="C2365" s="27" t="s">
        <v>1053</v>
      </c>
      <c r="D2365" s="27" t="s">
        <v>738</v>
      </c>
    </row>
    <row r="2366" spans="1:4" x14ac:dyDescent="0.2">
      <c r="A2366" s="27" t="s">
        <v>1398</v>
      </c>
      <c r="B2366" s="27" t="s">
        <v>1399</v>
      </c>
      <c r="C2366" s="27" t="s">
        <v>1053</v>
      </c>
      <c r="D2366" s="27" t="s">
        <v>738</v>
      </c>
    </row>
    <row r="2367" spans="1:4" x14ac:dyDescent="0.2">
      <c r="A2367" s="27" t="s">
        <v>1406</v>
      </c>
      <c r="B2367" s="27" t="s">
        <v>1407</v>
      </c>
      <c r="C2367" s="27" t="s">
        <v>1053</v>
      </c>
      <c r="D2367" s="27" t="s">
        <v>738</v>
      </c>
    </row>
    <row r="2368" spans="1:4" x14ac:dyDescent="0.2">
      <c r="A2368" s="27" t="s">
        <v>860</v>
      </c>
      <c r="B2368" s="27" t="s">
        <v>862</v>
      </c>
      <c r="C2368" s="27" t="s">
        <v>2451</v>
      </c>
      <c r="D2368" s="27" t="s">
        <v>256</v>
      </c>
    </row>
    <row r="2369" spans="1:4" x14ac:dyDescent="0.2">
      <c r="A2369" s="27" t="s">
        <v>1042</v>
      </c>
      <c r="B2369" s="27" t="s">
        <v>125</v>
      </c>
      <c r="C2369" s="27" t="s">
        <v>2451</v>
      </c>
      <c r="D2369" s="27" t="s">
        <v>256</v>
      </c>
    </row>
    <row r="2370" spans="1:4" x14ac:dyDescent="0.2">
      <c r="A2370" s="27" t="s">
        <v>3284</v>
      </c>
      <c r="B2370" s="27" t="s">
        <v>1852</v>
      </c>
      <c r="C2370" s="27" t="s">
        <v>2451</v>
      </c>
      <c r="D2370" s="27" t="s">
        <v>256</v>
      </c>
    </row>
    <row r="2371" spans="1:4" x14ac:dyDescent="0.2">
      <c r="A2371" s="27" t="s">
        <v>1040</v>
      </c>
      <c r="B2371" s="27" t="s">
        <v>486</v>
      </c>
      <c r="C2371" s="27" t="s">
        <v>2451</v>
      </c>
      <c r="D2371" s="27" t="s">
        <v>256</v>
      </c>
    </row>
    <row r="2372" spans="1:4" x14ac:dyDescent="0.2">
      <c r="A2372" s="27" t="s">
        <v>1039</v>
      </c>
      <c r="B2372" s="27" t="s">
        <v>485</v>
      </c>
      <c r="C2372" s="27" t="s">
        <v>2451</v>
      </c>
      <c r="D2372" s="27" t="s">
        <v>256</v>
      </c>
    </row>
    <row r="2373" spans="1:4" x14ac:dyDescent="0.2">
      <c r="A2373" s="27" t="s">
        <v>1043</v>
      </c>
      <c r="B2373" s="27" t="s">
        <v>126</v>
      </c>
      <c r="C2373" s="27" t="s">
        <v>2451</v>
      </c>
      <c r="D2373" s="27" t="s">
        <v>256</v>
      </c>
    </row>
    <row r="2374" spans="1:4" x14ac:dyDescent="0.2">
      <c r="A2374" s="27" t="s">
        <v>1390</v>
      </c>
      <c r="B2374" s="27" t="s">
        <v>1391</v>
      </c>
      <c r="C2374" s="27" t="s">
        <v>2451</v>
      </c>
      <c r="D2374" s="27" t="s">
        <v>256</v>
      </c>
    </row>
    <row r="2375" spans="1:4" x14ac:dyDescent="0.2">
      <c r="A2375" s="27" t="s">
        <v>1041</v>
      </c>
      <c r="B2375" s="27" t="s">
        <v>484</v>
      </c>
      <c r="C2375" s="27" t="s">
        <v>2451</v>
      </c>
      <c r="D2375" s="27" t="s">
        <v>256</v>
      </c>
    </row>
    <row r="2376" spans="1:4" x14ac:dyDescent="0.2">
      <c r="A2376" s="27" t="s">
        <v>1036</v>
      </c>
      <c r="B2376" s="27" t="s">
        <v>327</v>
      </c>
      <c r="C2376" s="27" t="s">
        <v>2451</v>
      </c>
      <c r="D2376" s="27" t="s">
        <v>256</v>
      </c>
    </row>
    <row r="2377" spans="1:4" x14ac:dyDescent="0.2">
      <c r="A2377" s="27"/>
      <c r="B2377" s="27"/>
      <c r="C2377" s="27"/>
      <c r="D2377" s="27" t="s">
        <v>739</v>
      </c>
    </row>
    <row r="2378" spans="1:4" x14ac:dyDescent="0.2">
      <c r="A2378" s="27"/>
      <c r="B2378" s="27"/>
      <c r="C2378" s="27"/>
      <c r="D2378" s="27" t="s">
        <v>1577</v>
      </c>
    </row>
    <row r="2379" spans="1:4" x14ac:dyDescent="0.2">
      <c r="A2379" s="27" t="s">
        <v>1032</v>
      </c>
      <c r="B2379" s="27" t="s">
        <v>614</v>
      </c>
      <c r="C2379" s="27" t="s">
        <v>2451</v>
      </c>
      <c r="D2379" s="27" t="s">
        <v>256</v>
      </c>
    </row>
    <row r="2380" spans="1:4" x14ac:dyDescent="0.2">
      <c r="A2380" s="27"/>
      <c r="B2380" s="27"/>
      <c r="C2380" s="27"/>
      <c r="D2380" s="27" t="s">
        <v>739</v>
      </c>
    </row>
    <row r="2381" spans="1:4" x14ac:dyDescent="0.2">
      <c r="A2381" s="27"/>
      <c r="B2381" s="27"/>
      <c r="C2381" s="27"/>
      <c r="D2381" s="27" t="s">
        <v>1577</v>
      </c>
    </row>
    <row r="2382" spans="1:4" x14ac:dyDescent="0.2">
      <c r="A2382" s="27" t="s">
        <v>1035</v>
      </c>
      <c r="B2382" s="27" t="s">
        <v>163</v>
      </c>
      <c r="C2382" s="27" t="s">
        <v>2451</v>
      </c>
      <c r="D2382" s="27" t="s">
        <v>256</v>
      </c>
    </row>
    <row r="2383" spans="1:4" x14ac:dyDescent="0.2">
      <c r="A2383" s="27"/>
      <c r="B2383" s="27"/>
      <c r="C2383" s="27"/>
      <c r="D2383" s="27" t="s">
        <v>739</v>
      </c>
    </row>
    <row r="2384" spans="1:4" x14ac:dyDescent="0.2">
      <c r="A2384" s="27" t="s">
        <v>1034</v>
      </c>
      <c r="B2384" s="27" t="s">
        <v>162</v>
      </c>
      <c r="C2384" s="27" t="s">
        <v>2451</v>
      </c>
      <c r="D2384" s="27" t="s">
        <v>256</v>
      </c>
    </row>
    <row r="2385" spans="1:4" x14ac:dyDescent="0.2">
      <c r="A2385" s="27"/>
      <c r="B2385" s="27"/>
      <c r="C2385" s="27"/>
      <c r="D2385" s="27" t="s">
        <v>739</v>
      </c>
    </row>
    <row r="2386" spans="1:4" x14ac:dyDescent="0.2">
      <c r="A2386" s="27" t="s">
        <v>861</v>
      </c>
      <c r="B2386" s="27" t="s">
        <v>863</v>
      </c>
      <c r="C2386" s="27" t="s">
        <v>2451</v>
      </c>
      <c r="D2386" s="27" t="s">
        <v>256</v>
      </c>
    </row>
    <row r="2387" spans="1:4" x14ac:dyDescent="0.2">
      <c r="A2387" s="27" t="s">
        <v>1037</v>
      </c>
      <c r="B2387" s="27" t="s">
        <v>328</v>
      </c>
      <c r="C2387" s="27" t="s">
        <v>2451</v>
      </c>
      <c r="D2387" s="27" t="s">
        <v>256</v>
      </c>
    </row>
    <row r="2388" spans="1:4" x14ac:dyDescent="0.2">
      <c r="A2388" s="27"/>
      <c r="B2388" s="27"/>
      <c r="C2388" s="27"/>
      <c r="D2388" s="27" t="s">
        <v>739</v>
      </c>
    </row>
    <row r="2389" spans="1:4" x14ac:dyDescent="0.2">
      <c r="A2389" s="27"/>
      <c r="B2389" s="27"/>
      <c r="C2389" s="27"/>
      <c r="D2389" s="27" t="s">
        <v>1577</v>
      </c>
    </row>
    <row r="2390" spans="1:4" x14ac:dyDescent="0.2">
      <c r="A2390" s="27" t="s">
        <v>1033</v>
      </c>
      <c r="B2390" s="27" t="s">
        <v>615</v>
      </c>
      <c r="C2390" s="27" t="s">
        <v>2451</v>
      </c>
      <c r="D2390" s="27" t="s">
        <v>256</v>
      </c>
    </row>
    <row r="2391" spans="1:4" x14ac:dyDescent="0.2">
      <c r="A2391" s="27"/>
      <c r="B2391" s="27"/>
      <c r="C2391" s="27"/>
      <c r="D2391" s="27" t="s">
        <v>739</v>
      </c>
    </row>
    <row r="2392" spans="1:4" x14ac:dyDescent="0.2">
      <c r="A2392" s="27" t="s">
        <v>2754</v>
      </c>
      <c r="B2392" s="27" t="s">
        <v>670</v>
      </c>
      <c r="C2392" s="27" t="s">
        <v>874</v>
      </c>
      <c r="D2392" s="27" t="s">
        <v>739</v>
      </c>
    </row>
    <row r="2393" spans="1:4" x14ac:dyDescent="0.2">
      <c r="A2393" s="27"/>
      <c r="B2393" s="27"/>
      <c r="C2393" s="27"/>
      <c r="D2393" s="27" t="s">
        <v>258</v>
      </c>
    </row>
    <row r="2394" spans="1:4" x14ac:dyDescent="0.2">
      <c r="A2394" s="27" t="s">
        <v>2755</v>
      </c>
      <c r="B2394" s="27" t="s">
        <v>697</v>
      </c>
      <c r="C2394" s="27" t="s">
        <v>874</v>
      </c>
      <c r="D2394" s="27" t="s">
        <v>739</v>
      </c>
    </row>
    <row r="2395" spans="1:4" x14ac:dyDescent="0.2">
      <c r="A2395" s="27"/>
      <c r="B2395" s="27"/>
      <c r="C2395" s="27"/>
      <c r="D2395" s="27" t="s">
        <v>258</v>
      </c>
    </row>
    <row r="2396" spans="1:4" x14ac:dyDescent="0.2">
      <c r="A2396" s="27" t="s">
        <v>794</v>
      </c>
      <c r="B2396" s="27" t="s">
        <v>691</v>
      </c>
      <c r="C2396" s="27" t="s">
        <v>874</v>
      </c>
      <c r="D2396" s="27" t="s">
        <v>739</v>
      </c>
    </row>
    <row r="2397" spans="1:4" x14ac:dyDescent="0.2">
      <c r="A2397" s="27"/>
      <c r="B2397" s="27"/>
      <c r="C2397" s="27"/>
      <c r="D2397" s="27" t="s">
        <v>258</v>
      </c>
    </row>
    <row r="2398" spans="1:4" x14ac:dyDescent="0.2">
      <c r="A2398" s="27"/>
      <c r="B2398" s="27"/>
      <c r="C2398" s="27"/>
      <c r="D2398" s="27" t="s">
        <v>1577</v>
      </c>
    </row>
    <row r="2399" spans="1:4" x14ac:dyDescent="0.2">
      <c r="A2399" s="27" t="s">
        <v>1110</v>
      </c>
      <c r="B2399" s="27" t="s">
        <v>667</v>
      </c>
      <c r="C2399" s="27" t="s">
        <v>874</v>
      </c>
      <c r="D2399" s="27" t="s">
        <v>739</v>
      </c>
    </row>
    <row r="2400" spans="1:4" x14ac:dyDescent="0.2">
      <c r="A2400" s="27"/>
      <c r="B2400" s="27"/>
      <c r="C2400" s="27"/>
      <c r="D2400" s="27" t="s">
        <v>258</v>
      </c>
    </row>
    <row r="2401" spans="1:4" x14ac:dyDescent="0.2">
      <c r="A2401" s="27"/>
      <c r="B2401" s="27"/>
      <c r="C2401" s="27"/>
      <c r="D2401" s="27" t="s">
        <v>1577</v>
      </c>
    </row>
    <row r="2402" spans="1:4" x14ac:dyDescent="0.2">
      <c r="A2402" s="27" t="s">
        <v>2756</v>
      </c>
      <c r="B2402" s="27" t="s">
        <v>1481</v>
      </c>
      <c r="C2402" s="27" t="s">
        <v>874</v>
      </c>
      <c r="D2402" s="27" t="s">
        <v>739</v>
      </c>
    </row>
    <row r="2403" spans="1:4" x14ac:dyDescent="0.2">
      <c r="A2403" s="27"/>
      <c r="B2403" s="27"/>
      <c r="C2403" s="27"/>
      <c r="D2403" s="27" t="s">
        <v>258</v>
      </c>
    </row>
    <row r="2404" spans="1:4" x14ac:dyDescent="0.2">
      <c r="A2404" s="27"/>
      <c r="B2404" s="27"/>
      <c r="C2404" s="27"/>
      <c r="D2404" s="27" t="s">
        <v>1577</v>
      </c>
    </row>
    <row r="2405" spans="1:4" x14ac:dyDescent="0.2">
      <c r="A2405" s="27" t="s">
        <v>845</v>
      </c>
      <c r="B2405" s="27" t="s">
        <v>725</v>
      </c>
      <c r="C2405" s="27" t="s">
        <v>874</v>
      </c>
      <c r="D2405" s="27" t="s">
        <v>739</v>
      </c>
    </row>
    <row r="2406" spans="1:4" x14ac:dyDescent="0.2">
      <c r="A2406" s="27"/>
      <c r="B2406" s="27"/>
      <c r="C2406" s="27"/>
      <c r="D2406" s="27" t="s">
        <v>258</v>
      </c>
    </row>
    <row r="2407" spans="1:4" x14ac:dyDescent="0.2">
      <c r="A2407" s="27"/>
      <c r="B2407" s="27"/>
      <c r="C2407" s="27"/>
      <c r="D2407" s="27" t="s">
        <v>1577</v>
      </c>
    </row>
    <row r="2408" spans="1:4" x14ac:dyDescent="0.2">
      <c r="A2408" s="27" t="s">
        <v>785</v>
      </c>
      <c r="B2408" s="27" t="s">
        <v>676</v>
      </c>
      <c r="C2408" s="27" t="s">
        <v>874</v>
      </c>
      <c r="D2408" s="27" t="s">
        <v>739</v>
      </c>
    </row>
    <row r="2409" spans="1:4" x14ac:dyDescent="0.2">
      <c r="A2409" s="27"/>
      <c r="B2409" s="27"/>
      <c r="C2409" s="27"/>
      <c r="D2409" s="27" t="s">
        <v>258</v>
      </c>
    </row>
    <row r="2410" spans="1:4" x14ac:dyDescent="0.2">
      <c r="A2410" s="27"/>
      <c r="B2410" s="27"/>
      <c r="C2410" s="27"/>
      <c r="D2410" s="27" t="s">
        <v>1577</v>
      </c>
    </row>
    <row r="2411" spans="1:4" x14ac:dyDescent="0.2">
      <c r="A2411" s="27" t="s">
        <v>799</v>
      </c>
      <c r="B2411" s="27" t="s">
        <v>698</v>
      </c>
      <c r="C2411" s="27" t="s">
        <v>874</v>
      </c>
      <c r="D2411" s="27" t="s">
        <v>739</v>
      </c>
    </row>
    <row r="2412" spans="1:4" x14ac:dyDescent="0.2">
      <c r="A2412" s="27"/>
      <c r="B2412" s="27"/>
      <c r="C2412" s="27"/>
      <c r="D2412" s="27" t="s">
        <v>258</v>
      </c>
    </row>
    <row r="2413" spans="1:4" x14ac:dyDescent="0.2">
      <c r="A2413" s="27" t="s">
        <v>835</v>
      </c>
      <c r="B2413" s="27" t="s">
        <v>711</v>
      </c>
      <c r="C2413" s="27" t="s">
        <v>874</v>
      </c>
      <c r="D2413" s="27" t="s">
        <v>739</v>
      </c>
    </row>
    <row r="2414" spans="1:4" x14ac:dyDescent="0.2">
      <c r="A2414" s="27"/>
      <c r="B2414" s="27"/>
      <c r="C2414" s="27"/>
      <c r="D2414" s="27" t="s">
        <v>258</v>
      </c>
    </row>
    <row r="2415" spans="1:4" x14ac:dyDescent="0.2">
      <c r="A2415" s="27"/>
      <c r="B2415" s="27"/>
      <c r="C2415" s="27"/>
      <c r="D2415" s="27" t="s">
        <v>1577</v>
      </c>
    </row>
    <row r="2416" spans="1:4" x14ac:dyDescent="0.2">
      <c r="A2416" s="27" t="s">
        <v>2757</v>
      </c>
      <c r="B2416" s="27" t="s">
        <v>674</v>
      </c>
      <c r="C2416" s="27" t="s">
        <v>874</v>
      </c>
      <c r="D2416" s="27" t="s">
        <v>739</v>
      </c>
    </row>
    <row r="2417" spans="1:4" x14ac:dyDescent="0.2">
      <c r="A2417" s="27"/>
      <c r="B2417" s="27"/>
      <c r="C2417" s="27"/>
      <c r="D2417" s="27" t="s">
        <v>258</v>
      </c>
    </row>
    <row r="2418" spans="1:4" x14ac:dyDescent="0.2">
      <c r="A2418" s="27"/>
      <c r="B2418" s="27"/>
      <c r="C2418" s="27"/>
      <c r="D2418" s="27" t="s">
        <v>1577</v>
      </c>
    </row>
    <row r="2419" spans="1:4" x14ac:dyDescent="0.2">
      <c r="A2419" s="27" t="s">
        <v>2758</v>
      </c>
      <c r="B2419" s="27" t="s">
        <v>751</v>
      </c>
      <c r="C2419" s="27" t="s">
        <v>874</v>
      </c>
      <c r="D2419" s="27" t="s">
        <v>258</v>
      </c>
    </row>
    <row r="2420" spans="1:4" x14ac:dyDescent="0.2">
      <c r="A2420" s="27" t="s">
        <v>2759</v>
      </c>
      <c r="B2420" s="27" t="s">
        <v>745</v>
      </c>
      <c r="C2420" s="27" t="s">
        <v>874</v>
      </c>
      <c r="D2420" s="27" t="s">
        <v>258</v>
      </c>
    </row>
    <row r="2421" spans="1:4" x14ac:dyDescent="0.2">
      <c r="A2421" s="27" t="s">
        <v>2760</v>
      </c>
      <c r="B2421" s="27" t="s">
        <v>664</v>
      </c>
      <c r="C2421" s="27" t="s">
        <v>874</v>
      </c>
      <c r="D2421" s="27" t="s">
        <v>739</v>
      </c>
    </row>
    <row r="2422" spans="1:4" x14ac:dyDescent="0.2">
      <c r="A2422" s="27"/>
      <c r="B2422" s="27"/>
      <c r="C2422" s="27"/>
      <c r="D2422" s="27" t="s">
        <v>258</v>
      </c>
    </row>
    <row r="2423" spans="1:4" x14ac:dyDescent="0.2">
      <c r="A2423" s="27"/>
      <c r="B2423" s="27"/>
      <c r="C2423" s="27"/>
      <c r="D2423" s="27" t="s">
        <v>1577</v>
      </c>
    </row>
    <row r="2424" spans="1:4" x14ac:dyDescent="0.2">
      <c r="A2424" s="27" t="s">
        <v>2761</v>
      </c>
      <c r="B2424" s="27" t="s">
        <v>705</v>
      </c>
      <c r="C2424" s="27" t="s">
        <v>874</v>
      </c>
      <c r="D2424" s="27" t="s">
        <v>258</v>
      </c>
    </row>
    <row r="2425" spans="1:4" x14ac:dyDescent="0.2">
      <c r="A2425" s="27"/>
      <c r="B2425" s="27"/>
      <c r="C2425" s="27"/>
      <c r="D2425" s="27" t="s">
        <v>1577</v>
      </c>
    </row>
    <row r="2426" spans="1:4" x14ac:dyDescent="0.2">
      <c r="A2426" s="27" t="s">
        <v>2762</v>
      </c>
      <c r="B2426" s="27" t="s">
        <v>672</v>
      </c>
      <c r="C2426" s="27" t="s">
        <v>874</v>
      </c>
      <c r="D2426" s="27" t="s">
        <v>739</v>
      </c>
    </row>
    <row r="2427" spans="1:4" x14ac:dyDescent="0.2">
      <c r="A2427" s="27"/>
      <c r="B2427" s="27"/>
      <c r="C2427" s="27"/>
      <c r="D2427" s="27" t="s">
        <v>258</v>
      </c>
    </row>
    <row r="2428" spans="1:4" x14ac:dyDescent="0.2">
      <c r="A2428" s="27"/>
      <c r="B2428" s="27"/>
      <c r="C2428" s="27"/>
      <c r="D2428" s="27" t="s">
        <v>1577</v>
      </c>
    </row>
    <row r="2429" spans="1:4" x14ac:dyDescent="0.2">
      <c r="A2429" s="27" t="s">
        <v>2763</v>
      </c>
      <c r="B2429" s="27" t="s">
        <v>692</v>
      </c>
      <c r="C2429" s="27" t="s">
        <v>874</v>
      </c>
      <c r="D2429" s="27" t="s">
        <v>739</v>
      </c>
    </row>
    <row r="2430" spans="1:4" x14ac:dyDescent="0.2">
      <c r="A2430" s="27"/>
      <c r="B2430" s="27"/>
      <c r="C2430" s="27"/>
      <c r="D2430" s="27" t="s">
        <v>258</v>
      </c>
    </row>
    <row r="2431" spans="1:4" x14ac:dyDescent="0.2">
      <c r="A2431" s="27"/>
      <c r="B2431" s="27"/>
      <c r="C2431" s="27"/>
      <c r="D2431" s="27" t="s">
        <v>1577</v>
      </c>
    </row>
    <row r="2432" spans="1:4" x14ac:dyDescent="0.2">
      <c r="A2432" s="27" t="s">
        <v>2764</v>
      </c>
      <c r="B2432" s="27" t="s">
        <v>665</v>
      </c>
      <c r="C2432" s="27" t="s">
        <v>874</v>
      </c>
      <c r="D2432" s="27" t="s">
        <v>739</v>
      </c>
    </row>
    <row r="2433" spans="1:4" x14ac:dyDescent="0.2">
      <c r="A2433" s="27"/>
      <c r="B2433" s="27"/>
      <c r="C2433" s="27"/>
      <c r="D2433" s="27" t="s">
        <v>258</v>
      </c>
    </row>
    <row r="2434" spans="1:4" x14ac:dyDescent="0.2">
      <c r="A2434" s="27"/>
      <c r="B2434" s="27"/>
      <c r="C2434" s="27"/>
      <c r="D2434" s="27" t="s">
        <v>1577</v>
      </c>
    </row>
    <row r="2435" spans="1:4" x14ac:dyDescent="0.2">
      <c r="A2435" s="27" t="s">
        <v>2765</v>
      </c>
      <c r="B2435" s="27" t="s">
        <v>677</v>
      </c>
      <c r="C2435" s="27" t="s">
        <v>874</v>
      </c>
      <c r="D2435" s="27" t="s">
        <v>739</v>
      </c>
    </row>
    <row r="2436" spans="1:4" x14ac:dyDescent="0.2">
      <c r="A2436" s="27"/>
      <c r="B2436" s="27"/>
      <c r="C2436" s="27"/>
      <c r="D2436" s="27" t="s">
        <v>258</v>
      </c>
    </row>
    <row r="2437" spans="1:4" x14ac:dyDescent="0.2">
      <c r="A2437" s="27"/>
      <c r="B2437" s="27"/>
      <c r="C2437" s="27"/>
      <c r="D2437" s="27" t="s">
        <v>1577</v>
      </c>
    </row>
    <row r="2438" spans="1:4" x14ac:dyDescent="0.2">
      <c r="A2438" s="27" t="s">
        <v>2766</v>
      </c>
      <c r="B2438" s="27" t="s">
        <v>759</v>
      </c>
      <c r="C2438" s="27" t="s">
        <v>874</v>
      </c>
      <c r="D2438" s="27" t="s">
        <v>258</v>
      </c>
    </row>
    <row r="2439" spans="1:4" x14ac:dyDescent="0.2">
      <c r="A2439" s="27" t="s">
        <v>2767</v>
      </c>
      <c r="B2439" s="27" t="s">
        <v>770</v>
      </c>
      <c r="C2439" s="27" t="s">
        <v>874</v>
      </c>
      <c r="D2439" s="27" t="s">
        <v>258</v>
      </c>
    </row>
    <row r="2440" spans="1:4" x14ac:dyDescent="0.2">
      <c r="A2440" s="27" t="s">
        <v>2768</v>
      </c>
      <c r="B2440" s="27" t="s">
        <v>689</v>
      </c>
      <c r="C2440" s="27" t="s">
        <v>874</v>
      </c>
      <c r="D2440" s="27" t="s">
        <v>739</v>
      </c>
    </row>
    <row r="2441" spans="1:4" x14ac:dyDescent="0.2">
      <c r="A2441" s="27"/>
      <c r="B2441" s="27"/>
      <c r="C2441" s="27"/>
      <c r="D2441" s="27" t="s">
        <v>258</v>
      </c>
    </row>
    <row r="2442" spans="1:4" x14ac:dyDescent="0.2">
      <c r="A2442" s="27" t="s">
        <v>2769</v>
      </c>
      <c r="B2442" s="27" t="s">
        <v>719</v>
      </c>
      <c r="C2442" s="27" t="s">
        <v>874</v>
      </c>
      <c r="D2442" s="27" t="s">
        <v>258</v>
      </c>
    </row>
    <row r="2443" spans="1:4" x14ac:dyDescent="0.2">
      <c r="A2443" s="27" t="s">
        <v>2770</v>
      </c>
      <c r="B2443" s="27" t="s">
        <v>683</v>
      </c>
      <c r="C2443" s="27" t="s">
        <v>874</v>
      </c>
      <c r="D2443" s="27" t="s">
        <v>739</v>
      </c>
    </row>
    <row r="2444" spans="1:4" x14ac:dyDescent="0.2">
      <c r="A2444" s="27"/>
      <c r="B2444" s="27"/>
      <c r="C2444" s="27"/>
      <c r="D2444" s="27" t="s">
        <v>258</v>
      </c>
    </row>
    <row r="2445" spans="1:4" x14ac:dyDescent="0.2">
      <c r="A2445" s="27" t="s">
        <v>2771</v>
      </c>
      <c r="B2445" s="27" t="s">
        <v>771</v>
      </c>
      <c r="C2445" s="27" t="s">
        <v>874</v>
      </c>
      <c r="D2445" s="27" t="s">
        <v>739</v>
      </c>
    </row>
    <row r="2446" spans="1:4" x14ac:dyDescent="0.2">
      <c r="A2446" s="27"/>
      <c r="B2446" s="27"/>
      <c r="C2446" s="27"/>
      <c r="D2446" s="27" t="s">
        <v>258</v>
      </c>
    </row>
    <row r="2447" spans="1:4" x14ac:dyDescent="0.2">
      <c r="A2447" s="27" t="s">
        <v>2772</v>
      </c>
      <c r="B2447" s="27" t="s">
        <v>699</v>
      </c>
      <c r="C2447" s="27" t="s">
        <v>874</v>
      </c>
      <c r="D2447" s="27" t="s">
        <v>739</v>
      </c>
    </row>
    <row r="2448" spans="1:4" x14ac:dyDescent="0.2">
      <c r="A2448" s="27"/>
      <c r="B2448" s="27"/>
      <c r="C2448" s="27"/>
      <c r="D2448" s="27" t="s">
        <v>258</v>
      </c>
    </row>
    <row r="2449" spans="1:4" x14ac:dyDescent="0.2">
      <c r="A2449" s="27"/>
      <c r="B2449" s="27"/>
      <c r="C2449" s="27"/>
      <c r="D2449" s="27" t="s">
        <v>1577</v>
      </c>
    </row>
    <row r="2450" spans="1:4" x14ac:dyDescent="0.2">
      <c r="A2450" s="27" t="s">
        <v>2773</v>
      </c>
      <c r="B2450" s="27" t="s">
        <v>680</v>
      </c>
      <c r="C2450" s="27" t="s">
        <v>874</v>
      </c>
      <c r="D2450" s="27" t="s">
        <v>739</v>
      </c>
    </row>
    <row r="2451" spans="1:4" x14ac:dyDescent="0.2">
      <c r="A2451" s="27"/>
      <c r="B2451" s="27"/>
      <c r="C2451" s="27"/>
      <c r="D2451" s="27" t="s">
        <v>258</v>
      </c>
    </row>
    <row r="2452" spans="1:4" x14ac:dyDescent="0.2">
      <c r="A2452" s="27"/>
      <c r="B2452" s="27"/>
      <c r="C2452" s="27"/>
      <c r="D2452" s="27" t="s">
        <v>1577</v>
      </c>
    </row>
    <row r="2453" spans="1:4" x14ac:dyDescent="0.2">
      <c r="A2453" s="27" t="s">
        <v>2774</v>
      </c>
      <c r="B2453" s="27" t="s">
        <v>675</v>
      </c>
      <c r="C2453" s="27" t="s">
        <v>874</v>
      </c>
      <c r="D2453" s="27" t="s">
        <v>739</v>
      </c>
    </row>
    <row r="2454" spans="1:4" x14ac:dyDescent="0.2">
      <c r="A2454" s="27"/>
      <c r="B2454" s="27"/>
      <c r="C2454" s="27"/>
      <c r="D2454" s="27" t="s">
        <v>258</v>
      </c>
    </row>
    <row r="2455" spans="1:4" x14ac:dyDescent="0.2">
      <c r="A2455" s="27" t="s">
        <v>2775</v>
      </c>
      <c r="B2455" s="27" t="s">
        <v>1461</v>
      </c>
      <c r="C2455" s="27" t="s">
        <v>874</v>
      </c>
      <c r="D2455" s="27" t="s">
        <v>258</v>
      </c>
    </row>
    <row r="2456" spans="1:4" x14ac:dyDescent="0.2">
      <c r="A2456" s="27"/>
      <c r="B2456" s="27"/>
      <c r="C2456" s="27"/>
      <c r="D2456" s="27" t="s">
        <v>1577</v>
      </c>
    </row>
    <row r="2457" spans="1:4" x14ac:dyDescent="0.2">
      <c r="A2457" s="27" t="s">
        <v>2776</v>
      </c>
      <c r="B2457" s="27" t="s">
        <v>1463</v>
      </c>
      <c r="C2457" s="27" t="s">
        <v>874</v>
      </c>
      <c r="D2457" s="27" t="s">
        <v>258</v>
      </c>
    </row>
    <row r="2458" spans="1:4" x14ac:dyDescent="0.2">
      <c r="A2458" s="27"/>
      <c r="B2458" s="27"/>
      <c r="C2458" s="27"/>
      <c r="D2458" s="27" t="s">
        <v>1577</v>
      </c>
    </row>
    <row r="2459" spans="1:4" x14ac:dyDescent="0.2">
      <c r="A2459" s="27" t="s">
        <v>1478</v>
      </c>
      <c r="B2459" s="27" t="s">
        <v>1479</v>
      </c>
      <c r="C2459" s="27" t="s">
        <v>874</v>
      </c>
      <c r="D2459" s="27" t="s">
        <v>258</v>
      </c>
    </row>
    <row r="2460" spans="1:4" x14ac:dyDescent="0.2">
      <c r="A2460" s="27"/>
      <c r="B2460" s="27"/>
      <c r="C2460" s="27"/>
      <c r="D2460" s="27" t="s">
        <v>1577</v>
      </c>
    </row>
    <row r="2461" spans="1:4" x14ac:dyDescent="0.2">
      <c r="A2461" s="27" t="s">
        <v>1464</v>
      </c>
      <c r="B2461" s="27" t="s">
        <v>1465</v>
      </c>
      <c r="C2461" s="27" t="s">
        <v>874</v>
      </c>
      <c r="D2461" s="27" t="s">
        <v>258</v>
      </c>
    </row>
    <row r="2462" spans="1:4" x14ac:dyDescent="0.2">
      <c r="A2462" s="27"/>
      <c r="B2462" s="27"/>
      <c r="C2462" s="27"/>
      <c r="D2462" s="27" t="s">
        <v>1577</v>
      </c>
    </row>
    <row r="2463" spans="1:4" x14ac:dyDescent="0.2">
      <c r="A2463" s="27" t="s">
        <v>2777</v>
      </c>
      <c r="B2463" s="27" t="s">
        <v>2007</v>
      </c>
      <c r="C2463" s="27" t="s">
        <v>874</v>
      </c>
      <c r="D2463" s="27" t="s">
        <v>258</v>
      </c>
    </row>
    <row r="2464" spans="1:4" x14ac:dyDescent="0.2">
      <c r="A2464" s="27" t="s">
        <v>1468</v>
      </c>
      <c r="B2464" s="27" t="s">
        <v>1469</v>
      </c>
      <c r="C2464" s="27" t="s">
        <v>874</v>
      </c>
      <c r="D2464" s="27" t="s">
        <v>258</v>
      </c>
    </row>
    <row r="2465" spans="1:4" x14ac:dyDescent="0.2">
      <c r="A2465" s="27"/>
      <c r="B2465" s="27"/>
      <c r="C2465" s="27"/>
      <c r="D2465" s="27" t="s">
        <v>1577</v>
      </c>
    </row>
    <row r="2466" spans="1:4" x14ac:dyDescent="0.2">
      <c r="A2466" s="27" t="s">
        <v>1470</v>
      </c>
      <c r="B2466" s="27" t="s">
        <v>1471</v>
      </c>
      <c r="C2466" s="27" t="s">
        <v>874</v>
      </c>
      <c r="D2466" s="27" t="s">
        <v>258</v>
      </c>
    </row>
    <row r="2467" spans="1:4" x14ac:dyDescent="0.2">
      <c r="A2467" s="27"/>
      <c r="B2467" s="27"/>
      <c r="C2467" s="27"/>
      <c r="D2467" s="27" t="s">
        <v>1577</v>
      </c>
    </row>
    <row r="2468" spans="1:4" x14ac:dyDescent="0.2">
      <c r="A2468" s="27" t="s">
        <v>1718</v>
      </c>
      <c r="B2468" s="27" t="s">
        <v>1719</v>
      </c>
      <c r="C2468" s="27" t="s">
        <v>874</v>
      </c>
      <c r="D2468" s="27" t="s">
        <v>258</v>
      </c>
    </row>
    <row r="2469" spans="1:4" x14ac:dyDescent="0.2">
      <c r="A2469" s="27" t="s">
        <v>2778</v>
      </c>
      <c r="B2469" s="27" t="s">
        <v>1473</v>
      </c>
      <c r="C2469" s="27" t="s">
        <v>874</v>
      </c>
      <c r="D2469" s="27" t="s">
        <v>258</v>
      </c>
    </row>
    <row r="2470" spans="1:4" x14ac:dyDescent="0.2">
      <c r="A2470" s="27"/>
      <c r="B2470" s="27"/>
      <c r="C2470" s="27"/>
      <c r="D2470" s="27" t="s">
        <v>1577</v>
      </c>
    </row>
    <row r="2471" spans="1:4" x14ac:dyDescent="0.2">
      <c r="A2471" s="27" t="s">
        <v>1474</v>
      </c>
      <c r="B2471" s="27" t="s">
        <v>1475</v>
      </c>
      <c r="C2471" s="27" t="s">
        <v>874</v>
      </c>
      <c r="D2471" s="27" t="s">
        <v>258</v>
      </c>
    </row>
    <row r="2472" spans="1:4" x14ac:dyDescent="0.2">
      <c r="A2472" s="27"/>
      <c r="B2472" s="27"/>
      <c r="C2472" s="27"/>
      <c r="D2472" s="27" t="s">
        <v>1577</v>
      </c>
    </row>
    <row r="2473" spans="1:4" x14ac:dyDescent="0.2">
      <c r="A2473" s="27" t="s">
        <v>1476</v>
      </c>
      <c r="B2473" s="27" t="s">
        <v>1477</v>
      </c>
      <c r="C2473" s="27" t="s">
        <v>874</v>
      </c>
      <c r="D2473" s="27" t="s">
        <v>258</v>
      </c>
    </row>
    <row r="2474" spans="1:4" x14ac:dyDescent="0.2">
      <c r="A2474" s="27"/>
      <c r="B2474" s="27"/>
      <c r="C2474" s="27"/>
      <c r="D2474" s="27" t="s">
        <v>1577</v>
      </c>
    </row>
    <row r="2475" spans="1:4" x14ac:dyDescent="0.2">
      <c r="A2475" s="27" t="s">
        <v>1466</v>
      </c>
      <c r="B2475" s="27" t="s">
        <v>1467</v>
      </c>
      <c r="C2475" s="27" t="s">
        <v>874</v>
      </c>
      <c r="D2475" s="27" t="s">
        <v>258</v>
      </c>
    </row>
    <row r="2476" spans="1:4" x14ac:dyDescent="0.2">
      <c r="A2476" s="27"/>
      <c r="B2476" s="27"/>
      <c r="C2476" s="27"/>
      <c r="D2476" s="27" t="s">
        <v>1577</v>
      </c>
    </row>
    <row r="2477" spans="1:4" x14ac:dyDescent="0.2">
      <c r="A2477" s="27" t="s">
        <v>2779</v>
      </c>
      <c r="B2477" s="27" t="s">
        <v>1592</v>
      </c>
      <c r="C2477" s="27" t="s">
        <v>874</v>
      </c>
      <c r="D2477" s="27" t="s">
        <v>739</v>
      </c>
    </row>
    <row r="2478" spans="1:4" x14ac:dyDescent="0.2">
      <c r="A2478" s="27"/>
      <c r="B2478" s="27"/>
      <c r="C2478" s="27"/>
      <c r="D2478" s="27" t="s">
        <v>258</v>
      </c>
    </row>
    <row r="2479" spans="1:4" x14ac:dyDescent="0.2">
      <c r="A2479" s="27" t="s">
        <v>2780</v>
      </c>
      <c r="B2479" s="27" t="s">
        <v>696</v>
      </c>
      <c r="C2479" s="27" t="s">
        <v>874</v>
      </c>
      <c r="D2479" s="27" t="s">
        <v>739</v>
      </c>
    </row>
    <row r="2480" spans="1:4" x14ac:dyDescent="0.2">
      <c r="A2480" s="27"/>
      <c r="B2480" s="27"/>
      <c r="C2480" s="27"/>
      <c r="D2480" s="27" t="s">
        <v>258</v>
      </c>
    </row>
    <row r="2481" spans="1:4" x14ac:dyDescent="0.2">
      <c r="A2481" s="27" t="s">
        <v>855</v>
      </c>
      <c r="B2481" s="27" t="s">
        <v>752</v>
      </c>
      <c r="C2481" s="27" t="s">
        <v>874</v>
      </c>
      <c r="D2481" s="27" t="s">
        <v>739</v>
      </c>
    </row>
    <row r="2482" spans="1:4" x14ac:dyDescent="0.2">
      <c r="A2482" s="27"/>
      <c r="B2482" s="27"/>
      <c r="C2482" s="27"/>
      <c r="D2482" s="27" t="s">
        <v>258</v>
      </c>
    </row>
    <row r="2483" spans="1:4" x14ac:dyDescent="0.2">
      <c r="A2483" s="27" t="s">
        <v>792</v>
      </c>
      <c r="B2483" s="27" t="s">
        <v>686</v>
      </c>
      <c r="C2483" s="27" t="s">
        <v>874</v>
      </c>
      <c r="D2483" s="27" t="s">
        <v>739</v>
      </c>
    </row>
    <row r="2484" spans="1:4" x14ac:dyDescent="0.2">
      <c r="A2484" s="27"/>
      <c r="B2484" s="27"/>
      <c r="C2484" s="27"/>
      <c r="D2484" s="27" t="s">
        <v>258</v>
      </c>
    </row>
    <row r="2485" spans="1:4" x14ac:dyDescent="0.2">
      <c r="A2485" s="27"/>
      <c r="B2485" s="27"/>
      <c r="C2485" s="27"/>
      <c r="D2485" s="27" t="s">
        <v>1577</v>
      </c>
    </row>
    <row r="2486" spans="1:4" x14ac:dyDescent="0.2">
      <c r="A2486" s="27" t="s">
        <v>2781</v>
      </c>
      <c r="B2486" s="27" t="s">
        <v>690</v>
      </c>
      <c r="C2486" s="27" t="s">
        <v>874</v>
      </c>
      <c r="D2486" s="27" t="s">
        <v>739</v>
      </c>
    </row>
    <row r="2487" spans="1:4" x14ac:dyDescent="0.2">
      <c r="A2487" s="27"/>
      <c r="B2487" s="27"/>
      <c r="C2487" s="27"/>
      <c r="D2487" s="27" t="s">
        <v>258</v>
      </c>
    </row>
    <row r="2488" spans="1:4" x14ac:dyDescent="0.2">
      <c r="A2488" s="27" t="s">
        <v>846</v>
      </c>
      <c r="B2488" s="27" t="s">
        <v>726</v>
      </c>
      <c r="C2488" s="27" t="s">
        <v>874</v>
      </c>
      <c r="D2488" s="27" t="s">
        <v>739</v>
      </c>
    </row>
    <row r="2489" spans="1:4" x14ac:dyDescent="0.2">
      <c r="A2489" s="27"/>
      <c r="B2489" s="27"/>
      <c r="C2489" s="27"/>
      <c r="D2489" s="27" t="s">
        <v>258</v>
      </c>
    </row>
    <row r="2490" spans="1:4" x14ac:dyDescent="0.2">
      <c r="A2490" s="27"/>
      <c r="B2490" s="27"/>
      <c r="C2490" s="27"/>
      <c r="D2490" s="27" t="s">
        <v>1577</v>
      </c>
    </row>
    <row r="2491" spans="1:4" x14ac:dyDescent="0.2">
      <c r="A2491" s="27" t="s">
        <v>2782</v>
      </c>
      <c r="B2491" s="27" t="s">
        <v>684</v>
      </c>
      <c r="C2491" s="27" t="s">
        <v>874</v>
      </c>
      <c r="D2491" s="27" t="s">
        <v>739</v>
      </c>
    </row>
    <row r="2492" spans="1:4" x14ac:dyDescent="0.2">
      <c r="A2492" s="27"/>
      <c r="B2492" s="27"/>
      <c r="C2492" s="27"/>
      <c r="D2492" s="27" t="s">
        <v>258</v>
      </c>
    </row>
    <row r="2493" spans="1:4" x14ac:dyDescent="0.2">
      <c r="A2493" s="27" t="s">
        <v>839</v>
      </c>
      <c r="B2493" s="27" t="s">
        <v>717</v>
      </c>
      <c r="C2493" s="27" t="s">
        <v>874</v>
      </c>
      <c r="D2493" s="27" t="s">
        <v>739</v>
      </c>
    </row>
    <row r="2494" spans="1:4" x14ac:dyDescent="0.2">
      <c r="A2494" s="27"/>
      <c r="B2494" s="27"/>
      <c r="C2494" s="27"/>
      <c r="D2494" s="27" t="s">
        <v>258</v>
      </c>
    </row>
    <row r="2495" spans="1:4" x14ac:dyDescent="0.2">
      <c r="A2495" s="27" t="s">
        <v>836</v>
      </c>
      <c r="B2495" s="27" t="s">
        <v>713</v>
      </c>
      <c r="C2495" s="27" t="s">
        <v>874</v>
      </c>
      <c r="D2495" s="27" t="s">
        <v>739</v>
      </c>
    </row>
    <row r="2496" spans="1:4" x14ac:dyDescent="0.2">
      <c r="A2496" s="27"/>
      <c r="B2496" s="27"/>
      <c r="C2496" s="27"/>
      <c r="D2496" s="27" t="s">
        <v>258</v>
      </c>
    </row>
    <row r="2497" spans="1:4" x14ac:dyDescent="0.2">
      <c r="A2497" s="27" t="s">
        <v>2783</v>
      </c>
      <c r="B2497" s="27" t="s">
        <v>709</v>
      </c>
      <c r="C2497" s="27" t="s">
        <v>874</v>
      </c>
      <c r="D2497" s="27" t="s">
        <v>739</v>
      </c>
    </row>
    <row r="2498" spans="1:4" x14ac:dyDescent="0.2">
      <c r="A2498" s="27"/>
      <c r="B2498" s="27"/>
      <c r="C2498" s="27"/>
      <c r="D2498" s="27" t="s">
        <v>258</v>
      </c>
    </row>
    <row r="2499" spans="1:4" x14ac:dyDescent="0.2">
      <c r="A2499" s="27" t="s">
        <v>2784</v>
      </c>
      <c r="B2499" s="27" t="s">
        <v>722</v>
      </c>
      <c r="C2499" s="27" t="s">
        <v>874</v>
      </c>
      <c r="D2499" s="27" t="s">
        <v>739</v>
      </c>
    </row>
    <row r="2500" spans="1:4" x14ac:dyDescent="0.2">
      <c r="A2500" s="27"/>
      <c r="B2500" s="27"/>
      <c r="C2500" s="27"/>
      <c r="D2500" s="27" t="s">
        <v>258</v>
      </c>
    </row>
    <row r="2501" spans="1:4" x14ac:dyDescent="0.2">
      <c r="A2501" s="27" t="s">
        <v>2785</v>
      </c>
      <c r="B2501" s="27" t="s">
        <v>1483</v>
      </c>
      <c r="C2501" s="27" t="s">
        <v>874</v>
      </c>
      <c r="D2501" s="27" t="s">
        <v>258</v>
      </c>
    </row>
    <row r="2502" spans="1:4" x14ac:dyDescent="0.2">
      <c r="A2502" s="27" t="s">
        <v>2786</v>
      </c>
      <c r="B2502" s="27" t="s">
        <v>763</v>
      </c>
      <c r="C2502" s="27" t="s">
        <v>874</v>
      </c>
      <c r="D2502" s="27" t="s">
        <v>739</v>
      </c>
    </row>
    <row r="2503" spans="1:4" x14ac:dyDescent="0.2">
      <c r="A2503" s="27"/>
      <c r="B2503" s="27"/>
      <c r="C2503" s="27"/>
      <c r="D2503" s="27" t="s">
        <v>258</v>
      </c>
    </row>
    <row r="2504" spans="1:4" x14ac:dyDescent="0.2">
      <c r="A2504" s="27" t="s">
        <v>2787</v>
      </c>
      <c r="B2504" s="27" t="s">
        <v>764</v>
      </c>
      <c r="C2504" s="27" t="s">
        <v>874</v>
      </c>
      <c r="D2504" s="27" t="s">
        <v>739</v>
      </c>
    </row>
    <row r="2505" spans="1:4" x14ac:dyDescent="0.2">
      <c r="A2505" s="27"/>
      <c r="B2505" s="27"/>
      <c r="C2505" s="27"/>
      <c r="D2505" s="27" t="s">
        <v>258</v>
      </c>
    </row>
    <row r="2506" spans="1:4" x14ac:dyDescent="0.2">
      <c r="A2506" s="27" t="s">
        <v>2788</v>
      </c>
      <c r="B2506" s="27" t="s">
        <v>766</v>
      </c>
      <c r="C2506" s="27" t="s">
        <v>874</v>
      </c>
      <c r="D2506" s="27" t="s">
        <v>739</v>
      </c>
    </row>
    <row r="2507" spans="1:4" x14ac:dyDescent="0.2">
      <c r="A2507" s="27"/>
      <c r="B2507" s="27"/>
      <c r="C2507" s="27"/>
      <c r="D2507" s="27" t="s">
        <v>258</v>
      </c>
    </row>
    <row r="2508" spans="1:4" x14ac:dyDescent="0.2">
      <c r="A2508" s="27" t="s">
        <v>2789</v>
      </c>
      <c r="B2508" s="27" t="s">
        <v>748</v>
      </c>
      <c r="C2508" s="27" t="s">
        <v>874</v>
      </c>
      <c r="D2508" s="27" t="s">
        <v>739</v>
      </c>
    </row>
    <row r="2509" spans="1:4" x14ac:dyDescent="0.2">
      <c r="A2509" s="27"/>
      <c r="B2509" s="27"/>
      <c r="C2509" s="27"/>
      <c r="D2509" s="27" t="s">
        <v>258</v>
      </c>
    </row>
    <row r="2510" spans="1:4" x14ac:dyDescent="0.2">
      <c r="A2510" s="27" t="s">
        <v>2790</v>
      </c>
      <c r="B2510" s="27" t="s">
        <v>761</v>
      </c>
      <c r="C2510" s="27" t="s">
        <v>874</v>
      </c>
      <c r="D2510" s="27" t="s">
        <v>739</v>
      </c>
    </row>
    <row r="2511" spans="1:4" x14ac:dyDescent="0.2">
      <c r="A2511" s="27"/>
      <c r="B2511" s="27"/>
      <c r="C2511" s="27"/>
      <c r="D2511" s="27" t="s">
        <v>258</v>
      </c>
    </row>
    <row r="2512" spans="1:4" x14ac:dyDescent="0.2">
      <c r="A2512" s="27" t="s">
        <v>2791</v>
      </c>
      <c r="B2512" s="27" t="s">
        <v>720</v>
      </c>
      <c r="C2512" s="27" t="s">
        <v>874</v>
      </c>
      <c r="D2512" s="27" t="s">
        <v>739</v>
      </c>
    </row>
    <row r="2513" spans="1:4" x14ac:dyDescent="0.2">
      <c r="A2513" s="27"/>
      <c r="B2513" s="27"/>
      <c r="C2513" s="27"/>
      <c r="D2513" s="27" t="s">
        <v>258</v>
      </c>
    </row>
    <row r="2514" spans="1:4" x14ac:dyDescent="0.2">
      <c r="A2514" s="27" t="s">
        <v>2792</v>
      </c>
      <c r="B2514" s="27" t="s">
        <v>728</v>
      </c>
      <c r="C2514" s="27" t="s">
        <v>874</v>
      </c>
      <c r="D2514" s="27" t="s">
        <v>739</v>
      </c>
    </row>
    <row r="2515" spans="1:4" x14ac:dyDescent="0.2">
      <c r="A2515" s="27"/>
      <c r="B2515" s="27"/>
      <c r="C2515" s="27"/>
      <c r="D2515" s="27" t="s">
        <v>258</v>
      </c>
    </row>
    <row r="2516" spans="1:4" x14ac:dyDescent="0.2">
      <c r="A2516" s="27" t="s">
        <v>2793</v>
      </c>
      <c r="B2516" s="27" t="s">
        <v>765</v>
      </c>
      <c r="C2516" s="27" t="s">
        <v>874</v>
      </c>
      <c r="D2516" s="27" t="s">
        <v>739</v>
      </c>
    </row>
    <row r="2517" spans="1:4" x14ac:dyDescent="0.2">
      <c r="A2517" s="27"/>
      <c r="B2517" s="27"/>
      <c r="C2517" s="27"/>
      <c r="D2517" s="27" t="s">
        <v>258</v>
      </c>
    </row>
    <row r="2518" spans="1:4" x14ac:dyDescent="0.2">
      <c r="A2518" s="27" t="s">
        <v>779</v>
      </c>
      <c r="B2518" s="27" t="s">
        <v>655</v>
      </c>
      <c r="C2518" s="27" t="s">
        <v>874</v>
      </c>
      <c r="D2518" s="27" t="s">
        <v>739</v>
      </c>
    </row>
    <row r="2519" spans="1:4" x14ac:dyDescent="0.2">
      <c r="A2519" s="27"/>
      <c r="B2519" s="27"/>
      <c r="C2519" s="27"/>
      <c r="D2519" s="27" t="s">
        <v>258</v>
      </c>
    </row>
    <row r="2520" spans="1:4" x14ac:dyDescent="0.2">
      <c r="A2520" s="27"/>
      <c r="B2520" s="27"/>
      <c r="C2520" s="27"/>
      <c r="D2520" s="27" t="s">
        <v>1577</v>
      </c>
    </row>
    <row r="2521" spans="1:4" x14ac:dyDescent="0.2">
      <c r="A2521" s="27" t="s">
        <v>778</v>
      </c>
      <c r="B2521" s="27" t="s">
        <v>654</v>
      </c>
      <c r="C2521" s="27" t="s">
        <v>874</v>
      </c>
      <c r="D2521" s="27" t="s">
        <v>739</v>
      </c>
    </row>
    <row r="2522" spans="1:4" x14ac:dyDescent="0.2">
      <c r="A2522" s="27"/>
      <c r="B2522" s="27"/>
      <c r="C2522" s="27"/>
      <c r="D2522" s="27" t="s">
        <v>258</v>
      </c>
    </row>
    <row r="2523" spans="1:4" x14ac:dyDescent="0.2">
      <c r="A2523" s="27"/>
      <c r="B2523" s="27"/>
      <c r="C2523" s="27"/>
      <c r="D2523" s="27" t="s">
        <v>1577</v>
      </c>
    </row>
    <row r="2524" spans="1:4" x14ac:dyDescent="0.2">
      <c r="A2524" s="27" t="s">
        <v>788</v>
      </c>
      <c r="B2524" s="27" t="s">
        <v>681</v>
      </c>
      <c r="C2524" s="27" t="s">
        <v>874</v>
      </c>
      <c r="D2524" s="27" t="s">
        <v>739</v>
      </c>
    </row>
    <row r="2525" spans="1:4" x14ac:dyDescent="0.2">
      <c r="A2525" s="27"/>
      <c r="B2525" s="27"/>
      <c r="C2525" s="27"/>
      <c r="D2525" s="27" t="s">
        <v>258</v>
      </c>
    </row>
    <row r="2526" spans="1:4" x14ac:dyDescent="0.2">
      <c r="A2526" s="27"/>
      <c r="B2526" s="27"/>
      <c r="C2526" s="27"/>
      <c r="D2526" s="27" t="s">
        <v>1577</v>
      </c>
    </row>
    <row r="2527" spans="1:4" x14ac:dyDescent="0.2">
      <c r="A2527" s="27" t="s">
        <v>780</v>
      </c>
      <c r="B2527" s="27" t="s">
        <v>666</v>
      </c>
      <c r="C2527" s="27" t="s">
        <v>874</v>
      </c>
      <c r="D2527" s="27" t="s">
        <v>739</v>
      </c>
    </row>
    <row r="2528" spans="1:4" x14ac:dyDescent="0.2">
      <c r="A2528" s="27"/>
      <c r="B2528" s="27"/>
      <c r="C2528" s="27"/>
      <c r="D2528" s="27" t="s">
        <v>258</v>
      </c>
    </row>
    <row r="2529" spans="1:4" x14ac:dyDescent="0.2">
      <c r="A2529" s="27"/>
      <c r="B2529" s="27"/>
      <c r="C2529" s="27"/>
      <c r="D2529" s="27" t="s">
        <v>1577</v>
      </c>
    </row>
    <row r="2530" spans="1:4" x14ac:dyDescent="0.2">
      <c r="A2530" s="27" t="s">
        <v>787</v>
      </c>
      <c r="B2530" s="27" t="s">
        <v>679</v>
      </c>
      <c r="C2530" s="27" t="s">
        <v>874</v>
      </c>
      <c r="D2530" s="27" t="s">
        <v>739</v>
      </c>
    </row>
    <row r="2531" spans="1:4" x14ac:dyDescent="0.2">
      <c r="A2531" s="27"/>
      <c r="B2531" s="27"/>
      <c r="C2531" s="27"/>
      <c r="D2531" s="27" t="s">
        <v>258</v>
      </c>
    </row>
    <row r="2532" spans="1:4" x14ac:dyDescent="0.2">
      <c r="A2532" s="27"/>
      <c r="B2532" s="27"/>
      <c r="C2532" s="27"/>
      <c r="D2532" s="27" t="s">
        <v>1577</v>
      </c>
    </row>
    <row r="2533" spans="1:4" x14ac:dyDescent="0.2">
      <c r="A2533" s="27" t="s">
        <v>777</v>
      </c>
      <c r="B2533" s="27" t="s">
        <v>653</v>
      </c>
      <c r="C2533" s="27" t="s">
        <v>874</v>
      </c>
      <c r="D2533" s="27" t="s">
        <v>739</v>
      </c>
    </row>
    <row r="2534" spans="1:4" x14ac:dyDescent="0.2">
      <c r="A2534" s="27"/>
      <c r="B2534" s="27"/>
      <c r="C2534" s="27"/>
      <c r="D2534" s="27" t="s">
        <v>258</v>
      </c>
    </row>
    <row r="2535" spans="1:4" x14ac:dyDescent="0.2">
      <c r="A2535" s="27"/>
      <c r="B2535" s="27"/>
      <c r="C2535" s="27"/>
      <c r="D2535" s="27" t="s">
        <v>1577</v>
      </c>
    </row>
    <row r="2536" spans="1:4" x14ac:dyDescent="0.2">
      <c r="A2536" s="27" t="s">
        <v>1130</v>
      </c>
      <c r="B2536" s="27" t="s">
        <v>688</v>
      </c>
      <c r="C2536" s="27" t="s">
        <v>874</v>
      </c>
      <c r="D2536" s="27" t="s">
        <v>739</v>
      </c>
    </row>
    <row r="2537" spans="1:4" x14ac:dyDescent="0.2">
      <c r="A2537" s="27"/>
      <c r="B2537" s="27"/>
      <c r="C2537" s="27"/>
      <c r="D2537" s="27" t="s">
        <v>258</v>
      </c>
    </row>
    <row r="2538" spans="1:4" x14ac:dyDescent="0.2">
      <c r="A2538" s="27"/>
      <c r="B2538" s="27"/>
      <c r="C2538" s="27"/>
      <c r="D2538" s="27" t="s">
        <v>1577</v>
      </c>
    </row>
    <row r="2539" spans="1:4" x14ac:dyDescent="0.2">
      <c r="A2539" s="27" t="s">
        <v>786</v>
      </c>
      <c r="B2539" s="27" t="s">
        <v>678</v>
      </c>
      <c r="C2539" s="27" t="s">
        <v>874</v>
      </c>
      <c r="D2539" s="27" t="s">
        <v>739</v>
      </c>
    </row>
    <row r="2540" spans="1:4" x14ac:dyDescent="0.2">
      <c r="A2540" s="27"/>
      <c r="B2540" s="27"/>
      <c r="C2540" s="27"/>
      <c r="D2540" s="27" t="s">
        <v>258</v>
      </c>
    </row>
    <row r="2541" spans="1:4" x14ac:dyDescent="0.2">
      <c r="A2541" s="27"/>
      <c r="B2541" s="27"/>
      <c r="C2541" s="27"/>
      <c r="D2541" s="27" t="s">
        <v>1577</v>
      </c>
    </row>
    <row r="2542" spans="1:4" x14ac:dyDescent="0.2">
      <c r="A2542" s="27" t="s">
        <v>2794</v>
      </c>
      <c r="B2542" s="27" t="s">
        <v>695</v>
      </c>
      <c r="C2542" s="27" t="s">
        <v>874</v>
      </c>
      <c r="D2542" s="27" t="s">
        <v>739</v>
      </c>
    </row>
    <row r="2543" spans="1:4" x14ac:dyDescent="0.2">
      <c r="A2543" s="27"/>
      <c r="B2543" s="27"/>
      <c r="C2543" s="27"/>
      <c r="D2543" s="27" t="s">
        <v>258</v>
      </c>
    </row>
    <row r="2544" spans="1:4" x14ac:dyDescent="0.2">
      <c r="A2544" s="27" t="s">
        <v>852</v>
      </c>
      <c r="B2544" s="27" t="s">
        <v>735</v>
      </c>
      <c r="C2544" s="27" t="s">
        <v>874</v>
      </c>
      <c r="D2544" s="27" t="s">
        <v>739</v>
      </c>
    </row>
    <row r="2545" spans="1:4" x14ac:dyDescent="0.2">
      <c r="A2545" s="27"/>
      <c r="B2545" s="27"/>
      <c r="C2545" s="27"/>
      <c r="D2545" s="27" t="s">
        <v>258</v>
      </c>
    </row>
    <row r="2546" spans="1:4" x14ac:dyDescent="0.2">
      <c r="A2546" s="27" t="s">
        <v>851</v>
      </c>
      <c r="B2546" s="27" t="s">
        <v>734</v>
      </c>
      <c r="C2546" s="27" t="s">
        <v>874</v>
      </c>
      <c r="D2546" s="27" t="s">
        <v>739</v>
      </c>
    </row>
    <row r="2547" spans="1:4" x14ac:dyDescent="0.2">
      <c r="A2547" s="27"/>
      <c r="B2547" s="27"/>
      <c r="C2547" s="27"/>
      <c r="D2547" s="27" t="s">
        <v>258</v>
      </c>
    </row>
    <row r="2548" spans="1:4" x14ac:dyDescent="0.2">
      <c r="A2548" s="27"/>
      <c r="B2548" s="27"/>
      <c r="C2548" s="27"/>
      <c r="D2548" s="27" t="s">
        <v>1577</v>
      </c>
    </row>
    <row r="2549" spans="1:4" x14ac:dyDescent="0.2">
      <c r="A2549" s="27" t="s">
        <v>789</v>
      </c>
      <c r="B2549" s="27" t="s">
        <v>682</v>
      </c>
      <c r="C2549" s="27" t="s">
        <v>874</v>
      </c>
      <c r="D2549" s="27" t="s">
        <v>739</v>
      </c>
    </row>
    <row r="2550" spans="1:4" x14ac:dyDescent="0.2">
      <c r="A2550" s="27"/>
      <c r="B2550" s="27"/>
      <c r="C2550" s="27"/>
      <c r="D2550" s="27" t="s">
        <v>258</v>
      </c>
    </row>
    <row r="2551" spans="1:4" x14ac:dyDescent="0.2">
      <c r="A2551" s="27"/>
      <c r="B2551" s="27"/>
      <c r="C2551" s="27"/>
      <c r="D2551" s="27" t="s">
        <v>1577</v>
      </c>
    </row>
    <row r="2552" spans="1:4" x14ac:dyDescent="0.2">
      <c r="A2552" s="27" t="s">
        <v>1372</v>
      </c>
      <c r="B2552" s="27" t="s">
        <v>668</v>
      </c>
      <c r="C2552" s="27" t="s">
        <v>874</v>
      </c>
      <c r="D2552" s="27" t="s">
        <v>739</v>
      </c>
    </row>
    <row r="2553" spans="1:4" x14ac:dyDescent="0.2">
      <c r="A2553" s="27"/>
      <c r="B2553" s="27"/>
      <c r="C2553" s="27"/>
      <c r="D2553" s="27" t="s">
        <v>258</v>
      </c>
    </row>
    <row r="2554" spans="1:4" x14ac:dyDescent="0.2">
      <c r="A2554" s="27"/>
      <c r="B2554" s="27"/>
      <c r="C2554" s="27"/>
      <c r="D2554" s="27" t="s">
        <v>1577</v>
      </c>
    </row>
    <row r="2555" spans="1:4" x14ac:dyDescent="0.2">
      <c r="A2555" s="27" t="s">
        <v>776</v>
      </c>
      <c r="B2555" s="27" t="s">
        <v>652</v>
      </c>
      <c r="C2555" s="27" t="s">
        <v>874</v>
      </c>
      <c r="D2555" s="27" t="s">
        <v>739</v>
      </c>
    </row>
    <row r="2556" spans="1:4" x14ac:dyDescent="0.2">
      <c r="A2556" s="27"/>
      <c r="B2556" s="27"/>
      <c r="C2556" s="27"/>
      <c r="D2556" s="27" t="s">
        <v>258</v>
      </c>
    </row>
    <row r="2557" spans="1:4" x14ac:dyDescent="0.2">
      <c r="A2557" s="27"/>
      <c r="B2557" s="27"/>
      <c r="C2557" s="27"/>
      <c r="D2557" s="27" t="s">
        <v>1577</v>
      </c>
    </row>
    <row r="2558" spans="1:4" x14ac:dyDescent="0.2">
      <c r="A2558" s="27" t="s">
        <v>1030</v>
      </c>
      <c r="B2558" s="27" t="s">
        <v>490</v>
      </c>
      <c r="C2558" s="27" t="s">
        <v>483</v>
      </c>
      <c r="D2558" s="27" t="s">
        <v>257</v>
      </c>
    </row>
    <row r="2559" spans="1:4" x14ac:dyDescent="0.2">
      <c r="A2559" s="27" t="s">
        <v>1028</v>
      </c>
      <c r="B2559" s="27" t="s">
        <v>488</v>
      </c>
      <c r="C2559" s="27" t="s">
        <v>483</v>
      </c>
      <c r="D2559" s="27" t="s">
        <v>257</v>
      </c>
    </row>
    <row r="2560" spans="1:4" x14ac:dyDescent="0.2">
      <c r="A2560" s="27" t="s">
        <v>1029</v>
      </c>
      <c r="B2560" s="27" t="s">
        <v>489</v>
      </c>
      <c r="C2560" s="27" t="s">
        <v>483</v>
      </c>
      <c r="D2560" s="27" t="s">
        <v>257</v>
      </c>
    </row>
    <row r="2561" spans="1:4" x14ac:dyDescent="0.2">
      <c r="A2561" s="27" t="s">
        <v>1031</v>
      </c>
      <c r="B2561" s="27" t="s">
        <v>491</v>
      </c>
      <c r="C2561" s="27" t="s">
        <v>483</v>
      </c>
      <c r="D2561" s="27" t="s">
        <v>257</v>
      </c>
    </row>
    <row r="2562" spans="1:4" x14ac:dyDescent="0.2">
      <c r="A2562" s="27" t="s">
        <v>1484</v>
      </c>
      <c r="B2562" s="27" t="s">
        <v>1485</v>
      </c>
      <c r="C2562" s="27" t="s">
        <v>872</v>
      </c>
      <c r="D2562" s="27" t="s">
        <v>738</v>
      </c>
    </row>
    <row r="2563" spans="1:4" x14ac:dyDescent="0.2">
      <c r="A2563" s="27"/>
      <c r="B2563" s="27"/>
      <c r="C2563" s="27"/>
      <c r="D2563" s="27" t="s">
        <v>739</v>
      </c>
    </row>
    <row r="2564" spans="1:4" x14ac:dyDescent="0.2">
      <c r="A2564" s="27"/>
      <c r="B2564" s="27"/>
      <c r="C2564" s="27"/>
      <c r="D2564" s="27" t="s">
        <v>1577</v>
      </c>
    </row>
    <row r="2565" spans="1:4" x14ac:dyDescent="0.2">
      <c r="A2565" s="27" t="s">
        <v>775</v>
      </c>
      <c r="B2565" s="27" t="s">
        <v>647</v>
      </c>
      <c r="C2565" s="27" t="s">
        <v>2452</v>
      </c>
      <c r="D2565" s="27" t="s">
        <v>256</v>
      </c>
    </row>
    <row r="2566" spans="1:4" x14ac:dyDescent="0.2">
      <c r="A2566" s="27"/>
      <c r="B2566" s="27"/>
      <c r="C2566" s="27"/>
      <c r="D2566" s="27" t="s">
        <v>739</v>
      </c>
    </row>
    <row r="2567" spans="1:4" x14ac:dyDescent="0.2">
      <c r="A2567" s="28"/>
      <c r="B2567" s="28"/>
      <c r="C2567" s="28"/>
      <c r="D2567" s="28" t="s">
        <v>1577</v>
      </c>
    </row>
    <row r="2568" spans="1:4" x14ac:dyDescent="0.2">
      <c r="A2568" s="37"/>
      <c r="B2568" s="37"/>
      <c r="C2568" s="37"/>
      <c r="D2568" s="37"/>
    </row>
    <row r="2569" spans="1:4" x14ac:dyDescent="0.2">
      <c r="A2569" s="37"/>
      <c r="B2569" s="37"/>
      <c r="C2569" s="37"/>
      <c r="D2569" s="37"/>
    </row>
    <row r="2570" spans="1:4" x14ac:dyDescent="0.2">
      <c r="A2570" s="22" t="s">
        <v>743</v>
      </c>
      <c r="B2570" s="23" t="s">
        <v>98</v>
      </c>
      <c r="C2570" s="24" t="s">
        <v>887</v>
      </c>
      <c r="D2570" s="24" t="s">
        <v>737</v>
      </c>
    </row>
    <row r="2571" spans="1:4" x14ac:dyDescent="0.2">
      <c r="A2571" s="25"/>
      <c r="B2571" s="25"/>
      <c r="C2571" s="26"/>
      <c r="D2571" s="26"/>
    </row>
    <row r="2572" spans="1:4" x14ac:dyDescent="0.2">
      <c r="A2572" s="144" t="s">
        <v>2649</v>
      </c>
      <c r="B2572" s="144" t="s">
        <v>2650</v>
      </c>
      <c r="C2572" s="144" t="s">
        <v>2638</v>
      </c>
      <c r="D2572" s="144" t="s">
        <v>2130</v>
      </c>
    </row>
    <row r="2573" spans="1:4" x14ac:dyDescent="0.2">
      <c r="A2573" s="27" t="s">
        <v>2622</v>
      </c>
      <c r="B2573" s="27" t="s">
        <v>2618</v>
      </c>
      <c r="C2573" s="27" t="s">
        <v>2638</v>
      </c>
      <c r="D2573" s="27" t="s">
        <v>2130</v>
      </c>
    </row>
    <row r="2574" spans="1:4" x14ac:dyDescent="0.2">
      <c r="A2574" s="27"/>
      <c r="B2574" s="27"/>
      <c r="C2574" s="27"/>
      <c r="D2574" s="27" t="s">
        <v>2913</v>
      </c>
    </row>
    <row r="2575" spans="1:4" x14ac:dyDescent="0.2">
      <c r="A2575" s="27"/>
      <c r="B2575" s="27"/>
      <c r="C2575" s="27"/>
      <c r="D2575" s="27" t="s">
        <v>740</v>
      </c>
    </row>
    <row r="2576" spans="1:4" x14ac:dyDescent="0.2">
      <c r="A2576" s="27" t="s">
        <v>2621</v>
      </c>
      <c r="B2576" s="27" t="s">
        <v>2617</v>
      </c>
      <c r="C2576" s="27" t="s">
        <v>2638</v>
      </c>
      <c r="D2576" s="27" t="s">
        <v>2130</v>
      </c>
    </row>
    <row r="2577" spans="1:4" x14ac:dyDescent="0.2">
      <c r="A2577" s="27"/>
      <c r="B2577" s="27"/>
      <c r="C2577" s="27"/>
      <c r="D2577" s="27" t="s">
        <v>2913</v>
      </c>
    </row>
    <row r="2578" spans="1:4" x14ac:dyDescent="0.2">
      <c r="A2578" s="27"/>
      <c r="B2578" s="27"/>
      <c r="C2578" s="27"/>
      <c r="D2578" s="27" t="s">
        <v>740</v>
      </c>
    </row>
    <row r="2579" spans="1:4" x14ac:dyDescent="0.2">
      <c r="A2579" s="27" t="s">
        <v>2620</v>
      </c>
      <c r="B2579" s="27" t="s">
        <v>2616</v>
      </c>
      <c r="C2579" s="27" t="s">
        <v>2638</v>
      </c>
      <c r="D2579" s="27" t="s">
        <v>2130</v>
      </c>
    </row>
    <row r="2580" spans="1:4" x14ac:dyDescent="0.2">
      <c r="A2580" s="27"/>
      <c r="B2580" s="27"/>
      <c r="C2580" s="27"/>
      <c r="D2580" s="27" t="s">
        <v>2913</v>
      </c>
    </row>
    <row r="2581" spans="1:4" x14ac:dyDescent="0.2">
      <c r="A2581" s="27"/>
      <c r="B2581" s="27"/>
      <c r="C2581" s="27"/>
      <c r="D2581" s="27" t="s">
        <v>740</v>
      </c>
    </row>
    <row r="2582" spans="1:4" x14ac:dyDescent="0.2">
      <c r="A2582" s="27" t="s">
        <v>2895</v>
      </c>
      <c r="B2582" s="27" t="s">
        <v>2896</v>
      </c>
      <c r="C2582" s="27" t="s">
        <v>2638</v>
      </c>
      <c r="D2582" s="27" t="s">
        <v>2130</v>
      </c>
    </row>
    <row r="2583" spans="1:4" x14ac:dyDescent="0.2">
      <c r="A2583" s="27" t="s">
        <v>2897</v>
      </c>
      <c r="B2583" s="27" t="s">
        <v>2898</v>
      </c>
      <c r="C2583" s="27" t="s">
        <v>2638</v>
      </c>
      <c r="D2583" s="27" t="s">
        <v>2130</v>
      </c>
    </row>
    <row r="2584" spans="1:4" x14ac:dyDescent="0.2">
      <c r="A2584" s="27" t="s">
        <v>2619</v>
      </c>
      <c r="B2584" s="27" t="s">
        <v>2615</v>
      </c>
      <c r="C2584" s="27" t="s">
        <v>2638</v>
      </c>
      <c r="D2584" s="27" t="s">
        <v>2130</v>
      </c>
    </row>
    <row r="2585" spans="1:4" x14ac:dyDescent="0.2">
      <c r="A2585" s="27"/>
      <c r="B2585" s="27"/>
      <c r="C2585" s="27"/>
      <c r="D2585" s="27" t="s">
        <v>2913</v>
      </c>
    </row>
    <row r="2586" spans="1:4" x14ac:dyDescent="0.2">
      <c r="A2586" s="27"/>
      <c r="B2586" s="27"/>
      <c r="C2586" s="27"/>
      <c r="D2586" s="27" t="s">
        <v>740</v>
      </c>
    </row>
    <row r="2587" spans="1:4" x14ac:dyDescent="0.2">
      <c r="A2587" s="27" t="s">
        <v>2899</v>
      </c>
      <c r="B2587" s="27" t="s">
        <v>2900</v>
      </c>
      <c r="C2587" s="27" t="s">
        <v>2638</v>
      </c>
      <c r="D2587" s="27" t="s">
        <v>2130</v>
      </c>
    </row>
    <row r="2588" spans="1:4" x14ac:dyDescent="0.2">
      <c r="A2588" s="27" t="s">
        <v>2901</v>
      </c>
      <c r="B2588" s="27" t="s">
        <v>2902</v>
      </c>
      <c r="C2588" s="27" t="s">
        <v>2638</v>
      </c>
      <c r="D2588" s="27" t="s">
        <v>2130</v>
      </c>
    </row>
    <row r="2589" spans="1:4" x14ac:dyDescent="0.2">
      <c r="A2589" s="27" t="s">
        <v>2651</v>
      </c>
      <c r="B2589" s="27" t="s">
        <v>2652</v>
      </c>
      <c r="C2589" s="27" t="s">
        <v>2638</v>
      </c>
      <c r="D2589" s="27" t="s">
        <v>2130</v>
      </c>
    </row>
    <row r="2590" spans="1:4" x14ac:dyDescent="0.2">
      <c r="A2590" s="27" t="s">
        <v>1424</v>
      </c>
      <c r="B2590" s="27" t="s">
        <v>1425</v>
      </c>
      <c r="C2590" s="27" t="s">
        <v>1053</v>
      </c>
      <c r="D2590" s="27" t="s">
        <v>738</v>
      </c>
    </row>
    <row r="2591" spans="1:4" x14ac:dyDescent="0.2">
      <c r="A2591" s="27" t="s">
        <v>1428</v>
      </c>
      <c r="B2591" s="27" t="s">
        <v>1429</v>
      </c>
      <c r="C2591" s="27" t="s">
        <v>1053</v>
      </c>
      <c r="D2591" s="27" t="s">
        <v>738</v>
      </c>
    </row>
    <row r="2592" spans="1:4" x14ac:dyDescent="0.2">
      <c r="A2592" s="27" t="s">
        <v>1440</v>
      </c>
      <c r="B2592" s="27" t="s">
        <v>1441</v>
      </c>
      <c r="C2592" s="27" t="s">
        <v>1053</v>
      </c>
      <c r="D2592" s="27" t="s">
        <v>738</v>
      </c>
    </row>
    <row r="2593" spans="1:4" x14ac:dyDescent="0.2">
      <c r="A2593" s="27" t="s">
        <v>1444</v>
      </c>
      <c r="B2593" s="27" t="s">
        <v>1445</v>
      </c>
      <c r="C2593" s="27" t="s">
        <v>1053</v>
      </c>
      <c r="D2593" s="27" t="s">
        <v>738</v>
      </c>
    </row>
    <row r="2594" spans="1:4" x14ac:dyDescent="0.2">
      <c r="A2594" s="27" t="s">
        <v>1432</v>
      </c>
      <c r="B2594" s="27" t="s">
        <v>1433</v>
      </c>
      <c r="C2594" s="27" t="s">
        <v>1053</v>
      </c>
      <c r="D2594" s="27" t="s">
        <v>738</v>
      </c>
    </row>
    <row r="2595" spans="1:4" x14ac:dyDescent="0.2">
      <c r="A2595" s="27" t="s">
        <v>1436</v>
      </c>
      <c r="B2595" s="27" t="s">
        <v>1437</v>
      </c>
      <c r="C2595" s="27" t="s">
        <v>1053</v>
      </c>
      <c r="D2595" s="27" t="s">
        <v>738</v>
      </c>
    </row>
    <row r="2596" spans="1:4" x14ac:dyDescent="0.2">
      <c r="A2596" s="27" t="s">
        <v>1426</v>
      </c>
      <c r="B2596" s="27" t="s">
        <v>1427</v>
      </c>
      <c r="C2596" s="27" t="s">
        <v>1053</v>
      </c>
      <c r="D2596" s="27" t="s">
        <v>738</v>
      </c>
    </row>
    <row r="2597" spans="1:4" x14ac:dyDescent="0.2">
      <c r="A2597" s="27" t="s">
        <v>1430</v>
      </c>
      <c r="B2597" s="27" t="s">
        <v>1431</v>
      </c>
      <c r="C2597" s="27" t="s">
        <v>1053</v>
      </c>
      <c r="D2597" s="27" t="s">
        <v>738</v>
      </c>
    </row>
    <row r="2598" spans="1:4" x14ac:dyDescent="0.2">
      <c r="A2598" s="27" t="s">
        <v>1442</v>
      </c>
      <c r="B2598" s="27" t="s">
        <v>1443</v>
      </c>
      <c r="C2598" s="27" t="s">
        <v>1053</v>
      </c>
      <c r="D2598" s="27" t="s">
        <v>738</v>
      </c>
    </row>
    <row r="2599" spans="1:4" x14ac:dyDescent="0.2">
      <c r="A2599" s="27" t="s">
        <v>1446</v>
      </c>
      <c r="B2599" s="27" t="s">
        <v>1447</v>
      </c>
      <c r="C2599" s="27" t="s">
        <v>1053</v>
      </c>
      <c r="D2599" s="27" t="s">
        <v>738</v>
      </c>
    </row>
    <row r="2600" spans="1:4" x14ac:dyDescent="0.2">
      <c r="A2600" s="27" t="s">
        <v>1434</v>
      </c>
      <c r="B2600" s="27" t="s">
        <v>1435</v>
      </c>
      <c r="C2600" s="27" t="s">
        <v>1053</v>
      </c>
      <c r="D2600" s="27" t="s">
        <v>738</v>
      </c>
    </row>
    <row r="2601" spans="1:4" x14ac:dyDescent="0.2">
      <c r="A2601" s="27" t="s">
        <v>1438</v>
      </c>
      <c r="B2601" s="27" t="s">
        <v>1439</v>
      </c>
      <c r="C2601" s="27" t="s">
        <v>1053</v>
      </c>
      <c r="D2601" s="27" t="s">
        <v>738</v>
      </c>
    </row>
    <row r="2602" spans="1:4" x14ac:dyDescent="0.2">
      <c r="A2602" s="27" t="s">
        <v>1299</v>
      </c>
      <c r="B2602" s="27" t="s">
        <v>1300</v>
      </c>
      <c r="C2602" s="27" t="s">
        <v>1053</v>
      </c>
      <c r="D2602" s="27" t="s">
        <v>738</v>
      </c>
    </row>
    <row r="2603" spans="1:4" x14ac:dyDescent="0.2">
      <c r="A2603" s="27" t="s">
        <v>1305</v>
      </c>
      <c r="B2603" s="27" t="s">
        <v>1306</v>
      </c>
      <c r="C2603" s="27" t="s">
        <v>1053</v>
      </c>
      <c r="D2603" s="27" t="s">
        <v>738</v>
      </c>
    </row>
    <row r="2604" spans="1:4" x14ac:dyDescent="0.2">
      <c r="A2604" s="27" t="s">
        <v>1311</v>
      </c>
      <c r="B2604" s="27" t="s">
        <v>1312</v>
      </c>
      <c r="C2604" s="27" t="s">
        <v>1053</v>
      </c>
      <c r="D2604" s="27" t="s">
        <v>738</v>
      </c>
    </row>
    <row r="2605" spans="1:4" x14ac:dyDescent="0.2">
      <c r="A2605" s="27" t="s">
        <v>1317</v>
      </c>
      <c r="B2605" s="27" t="s">
        <v>1318</v>
      </c>
      <c r="C2605" s="27" t="s">
        <v>1053</v>
      </c>
      <c r="D2605" s="27" t="s">
        <v>738</v>
      </c>
    </row>
    <row r="2606" spans="1:4" x14ac:dyDescent="0.2">
      <c r="A2606" s="27" t="s">
        <v>1301</v>
      </c>
      <c r="B2606" s="27" t="s">
        <v>1302</v>
      </c>
      <c r="C2606" s="27" t="s">
        <v>1053</v>
      </c>
      <c r="D2606" s="27" t="s">
        <v>738</v>
      </c>
    </row>
    <row r="2607" spans="1:4" x14ac:dyDescent="0.2">
      <c r="A2607" s="27" t="s">
        <v>1307</v>
      </c>
      <c r="B2607" s="27" t="s">
        <v>1308</v>
      </c>
      <c r="C2607" s="27" t="s">
        <v>1053</v>
      </c>
      <c r="D2607" s="27" t="s">
        <v>738</v>
      </c>
    </row>
    <row r="2608" spans="1:4" x14ac:dyDescent="0.2">
      <c r="A2608" s="27" t="s">
        <v>1313</v>
      </c>
      <c r="B2608" s="27" t="s">
        <v>1314</v>
      </c>
      <c r="C2608" s="27" t="s">
        <v>1053</v>
      </c>
      <c r="D2608" s="27" t="s">
        <v>738</v>
      </c>
    </row>
    <row r="2609" spans="1:4" x14ac:dyDescent="0.2">
      <c r="A2609" s="27" t="s">
        <v>1319</v>
      </c>
      <c r="B2609" s="27" t="s">
        <v>1320</v>
      </c>
      <c r="C2609" s="27" t="s">
        <v>1053</v>
      </c>
      <c r="D2609" s="27" t="s">
        <v>738</v>
      </c>
    </row>
    <row r="2610" spans="1:4" x14ac:dyDescent="0.2">
      <c r="A2610" s="27" t="s">
        <v>1068</v>
      </c>
      <c r="B2610" s="27" t="s">
        <v>1069</v>
      </c>
      <c r="C2610" s="27" t="s">
        <v>1053</v>
      </c>
      <c r="D2610" s="27" t="s">
        <v>738</v>
      </c>
    </row>
    <row r="2611" spans="1:4" x14ac:dyDescent="0.2">
      <c r="A2611" s="27" t="s">
        <v>1072</v>
      </c>
      <c r="B2611" s="27" t="s">
        <v>1073</v>
      </c>
      <c r="C2611" s="27" t="s">
        <v>1053</v>
      </c>
      <c r="D2611" s="27" t="s">
        <v>738</v>
      </c>
    </row>
    <row r="2612" spans="1:4" x14ac:dyDescent="0.2">
      <c r="A2612" s="27" t="s">
        <v>1150</v>
      </c>
      <c r="B2612" s="27" t="s">
        <v>1149</v>
      </c>
      <c r="C2612" s="27" t="s">
        <v>1053</v>
      </c>
      <c r="D2612" s="27" t="s">
        <v>738</v>
      </c>
    </row>
    <row r="2613" spans="1:4" x14ac:dyDescent="0.2">
      <c r="A2613" s="27" t="s">
        <v>1152</v>
      </c>
      <c r="B2613" s="27" t="s">
        <v>1151</v>
      </c>
      <c r="C2613" s="27" t="s">
        <v>1053</v>
      </c>
      <c r="D2613" s="27" t="s">
        <v>738</v>
      </c>
    </row>
    <row r="2614" spans="1:4" x14ac:dyDescent="0.2">
      <c r="A2614" s="27" t="s">
        <v>1240</v>
      </c>
      <c r="B2614" s="27" t="s">
        <v>1241</v>
      </c>
      <c r="C2614" s="27" t="s">
        <v>1053</v>
      </c>
      <c r="D2614" s="27" t="s">
        <v>738</v>
      </c>
    </row>
    <row r="2615" spans="1:4" x14ac:dyDescent="0.2">
      <c r="A2615" s="27" t="s">
        <v>1244</v>
      </c>
      <c r="B2615" s="27" t="s">
        <v>1245</v>
      </c>
      <c r="C2615" s="27" t="s">
        <v>1053</v>
      </c>
      <c r="D2615" s="27" t="s">
        <v>738</v>
      </c>
    </row>
    <row r="2616" spans="1:4" x14ac:dyDescent="0.2">
      <c r="A2616" s="27" t="s">
        <v>1232</v>
      </c>
      <c r="B2616" s="27" t="s">
        <v>1233</v>
      </c>
      <c r="C2616" s="27" t="s">
        <v>1053</v>
      </c>
      <c r="D2616" s="27" t="s">
        <v>738</v>
      </c>
    </row>
    <row r="2617" spans="1:4" x14ac:dyDescent="0.2">
      <c r="A2617" s="27" t="s">
        <v>1236</v>
      </c>
      <c r="B2617" s="27" t="s">
        <v>1237</v>
      </c>
      <c r="C2617" s="27" t="s">
        <v>1053</v>
      </c>
      <c r="D2617" s="27" t="s">
        <v>738</v>
      </c>
    </row>
    <row r="2618" spans="1:4" x14ac:dyDescent="0.2">
      <c r="A2618" s="27" t="s">
        <v>1076</v>
      </c>
      <c r="B2618" s="27" t="s">
        <v>1077</v>
      </c>
      <c r="C2618" s="27" t="s">
        <v>1053</v>
      </c>
      <c r="D2618" s="27" t="s">
        <v>738</v>
      </c>
    </row>
    <row r="2619" spans="1:4" x14ac:dyDescent="0.2">
      <c r="A2619" s="27" t="s">
        <v>1080</v>
      </c>
      <c r="B2619" s="27" t="s">
        <v>1081</v>
      </c>
      <c r="C2619" s="27" t="s">
        <v>1053</v>
      </c>
      <c r="D2619" s="27" t="s">
        <v>738</v>
      </c>
    </row>
    <row r="2620" spans="1:4" x14ac:dyDescent="0.2">
      <c r="A2620" s="27" t="s">
        <v>1154</v>
      </c>
      <c r="B2620" s="27" t="s">
        <v>1153</v>
      </c>
      <c r="C2620" s="27" t="s">
        <v>1053</v>
      </c>
      <c r="D2620" s="27" t="s">
        <v>738</v>
      </c>
    </row>
    <row r="2621" spans="1:4" x14ac:dyDescent="0.2">
      <c r="A2621" s="27" t="s">
        <v>1156</v>
      </c>
      <c r="B2621" s="27" t="s">
        <v>1155</v>
      </c>
      <c r="C2621" s="27" t="s">
        <v>1053</v>
      </c>
      <c r="D2621" s="27" t="s">
        <v>738</v>
      </c>
    </row>
    <row r="2622" spans="1:4" x14ac:dyDescent="0.2">
      <c r="A2622" s="27" t="s">
        <v>1158</v>
      </c>
      <c r="B2622" s="27" t="s">
        <v>1157</v>
      </c>
      <c r="C2622" s="27" t="s">
        <v>1053</v>
      </c>
      <c r="D2622" s="27" t="s">
        <v>738</v>
      </c>
    </row>
    <row r="2623" spans="1:4" x14ac:dyDescent="0.2">
      <c r="A2623" s="27" t="s">
        <v>1160</v>
      </c>
      <c r="B2623" s="27" t="s">
        <v>1159</v>
      </c>
      <c r="C2623" s="27" t="s">
        <v>1053</v>
      </c>
      <c r="D2623" s="27" t="s">
        <v>738</v>
      </c>
    </row>
    <row r="2624" spans="1:4" x14ac:dyDescent="0.2">
      <c r="A2624" s="27" t="s">
        <v>1162</v>
      </c>
      <c r="B2624" s="27" t="s">
        <v>1161</v>
      </c>
      <c r="C2624" s="27" t="s">
        <v>1053</v>
      </c>
      <c r="D2624" s="27" t="s">
        <v>738</v>
      </c>
    </row>
    <row r="2625" spans="1:4" x14ac:dyDescent="0.2">
      <c r="A2625" s="27" t="s">
        <v>1164</v>
      </c>
      <c r="B2625" s="27" t="s">
        <v>1163</v>
      </c>
      <c r="C2625" s="27" t="s">
        <v>1053</v>
      </c>
      <c r="D2625" s="27" t="s">
        <v>738</v>
      </c>
    </row>
    <row r="2626" spans="1:4" x14ac:dyDescent="0.2">
      <c r="A2626" s="27" t="s">
        <v>1166</v>
      </c>
      <c r="B2626" s="27" t="s">
        <v>1165</v>
      </c>
      <c r="C2626" s="27" t="s">
        <v>1053</v>
      </c>
      <c r="D2626" s="27" t="s">
        <v>738</v>
      </c>
    </row>
    <row r="2627" spans="1:4" x14ac:dyDescent="0.2">
      <c r="A2627" s="27" t="s">
        <v>1168</v>
      </c>
      <c r="B2627" s="27" t="s">
        <v>1167</v>
      </c>
      <c r="C2627" s="27" t="s">
        <v>1053</v>
      </c>
      <c r="D2627" s="27" t="s">
        <v>738</v>
      </c>
    </row>
    <row r="2628" spans="1:4" x14ac:dyDescent="0.2">
      <c r="A2628" s="27" t="s">
        <v>1084</v>
      </c>
      <c r="B2628" s="27" t="s">
        <v>1085</v>
      </c>
      <c r="C2628" s="27" t="s">
        <v>1053</v>
      </c>
      <c r="D2628" s="27" t="s">
        <v>738</v>
      </c>
    </row>
    <row r="2629" spans="1:4" x14ac:dyDescent="0.2">
      <c r="A2629" s="27" t="s">
        <v>1088</v>
      </c>
      <c r="B2629" s="27" t="s">
        <v>1089</v>
      </c>
      <c r="C2629" s="27" t="s">
        <v>1053</v>
      </c>
      <c r="D2629" s="27" t="s">
        <v>738</v>
      </c>
    </row>
    <row r="2630" spans="1:4" x14ac:dyDescent="0.2">
      <c r="A2630" s="27" t="s">
        <v>1170</v>
      </c>
      <c r="B2630" s="27" t="s">
        <v>1169</v>
      </c>
      <c r="C2630" s="27" t="s">
        <v>1053</v>
      </c>
      <c r="D2630" s="27" t="s">
        <v>738</v>
      </c>
    </row>
    <row r="2631" spans="1:4" x14ac:dyDescent="0.2">
      <c r="A2631" s="27" t="s">
        <v>1172</v>
      </c>
      <c r="B2631" s="27" t="s">
        <v>1171</v>
      </c>
      <c r="C2631" s="27" t="s">
        <v>1053</v>
      </c>
      <c r="D2631" s="27" t="s">
        <v>738</v>
      </c>
    </row>
    <row r="2632" spans="1:4" x14ac:dyDescent="0.2">
      <c r="A2632" s="27" t="s">
        <v>1174</v>
      </c>
      <c r="B2632" s="27" t="s">
        <v>1173</v>
      </c>
      <c r="C2632" s="27" t="s">
        <v>1053</v>
      </c>
      <c r="D2632" s="27" t="s">
        <v>738</v>
      </c>
    </row>
    <row r="2633" spans="1:4" x14ac:dyDescent="0.2">
      <c r="A2633" s="27" t="s">
        <v>1176</v>
      </c>
      <c r="B2633" s="27" t="s">
        <v>1175</v>
      </c>
      <c r="C2633" s="27" t="s">
        <v>1053</v>
      </c>
      <c r="D2633" s="27" t="s">
        <v>738</v>
      </c>
    </row>
    <row r="2634" spans="1:4" x14ac:dyDescent="0.2">
      <c r="A2634" s="27" t="s">
        <v>1070</v>
      </c>
      <c r="B2634" s="27" t="s">
        <v>1071</v>
      </c>
      <c r="C2634" s="27" t="s">
        <v>1053</v>
      </c>
      <c r="D2634" s="27" t="s">
        <v>738</v>
      </c>
    </row>
    <row r="2635" spans="1:4" x14ac:dyDescent="0.2">
      <c r="A2635" s="27" t="s">
        <v>1074</v>
      </c>
      <c r="B2635" s="27" t="s">
        <v>1075</v>
      </c>
      <c r="C2635" s="27" t="s">
        <v>1053</v>
      </c>
      <c r="D2635" s="27" t="s">
        <v>738</v>
      </c>
    </row>
    <row r="2636" spans="1:4" x14ac:dyDescent="0.2">
      <c r="A2636" s="27" t="s">
        <v>1178</v>
      </c>
      <c r="B2636" s="27" t="s">
        <v>1177</v>
      </c>
      <c r="C2636" s="27" t="s">
        <v>1053</v>
      </c>
      <c r="D2636" s="27" t="s">
        <v>738</v>
      </c>
    </row>
    <row r="2637" spans="1:4" x14ac:dyDescent="0.2">
      <c r="A2637" s="27" t="s">
        <v>1180</v>
      </c>
      <c r="B2637" s="27" t="s">
        <v>1179</v>
      </c>
      <c r="C2637" s="27" t="s">
        <v>1053</v>
      </c>
      <c r="D2637" s="27" t="s">
        <v>738</v>
      </c>
    </row>
    <row r="2638" spans="1:4" x14ac:dyDescent="0.2">
      <c r="A2638" s="27" t="s">
        <v>1242</v>
      </c>
      <c r="B2638" s="27" t="s">
        <v>1243</v>
      </c>
      <c r="C2638" s="27" t="s">
        <v>1053</v>
      </c>
      <c r="D2638" s="27" t="s">
        <v>738</v>
      </c>
    </row>
    <row r="2639" spans="1:4" x14ac:dyDescent="0.2">
      <c r="A2639" s="27" t="s">
        <v>1246</v>
      </c>
      <c r="B2639" s="27" t="s">
        <v>1247</v>
      </c>
      <c r="C2639" s="27" t="s">
        <v>1053</v>
      </c>
      <c r="D2639" s="27" t="s">
        <v>738</v>
      </c>
    </row>
    <row r="2640" spans="1:4" x14ac:dyDescent="0.2">
      <c r="A2640" s="27" t="s">
        <v>1234</v>
      </c>
      <c r="B2640" s="27" t="s">
        <v>1235</v>
      </c>
      <c r="C2640" s="27" t="s">
        <v>1053</v>
      </c>
      <c r="D2640" s="27" t="s">
        <v>738</v>
      </c>
    </row>
    <row r="2641" spans="1:4" x14ac:dyDescent="0.2">
      <c r="A2641" s="27" t="s">
        <v>1238</v>
      </c>
      <c r="B2641" s="27" t="s">
        <v>1239</v>
      </c>
      <c r="C2641" s="27" t="s">
        <v>1053</v>
      </c>
      <c r="D2641" s="27" t="s">
        <v>738</v>
      </c>
    </row>
    <row r="2642" spans="1:4" x14ac:dyDescent="0.2">
      <c r="A2642" s="27" t="s">
        <v>1078</v>
      </c>
      <c r="B2642" s="27" t="s">
        <v>1079</v>
      </c>
      <c r="C2642" s="27" t="s">
        <v>1053</v>
      </c>
      <c r="D2642" s="27" t="s">
        <v>738</v>
      </c>
    </row>
    <row r="2643" spans="1:4" x14ac:dyDescent="0.2">
      <c r="A2643" s="27" t="s">
        <v>1082</v>
      </c>
      <c r="B2643" s="27" t="s">
        <v>1083</v>
      </c>
      <c r="C2643" s="27" t="s">
        <v>1053</v>
      </c>
      <c r="D2643" s="27" t="s">
        <v>738</v>
      </c>
    </row>
    <row r="2644" spans="1:4" x14ac:dyDescent="0.2">
      <c r="A2644" s="27" t="s">
        <v>1182</v>
      </c>
      <c r="B2644" s="27" t="s">
        <v>1181</v>
      </c>
      <c r="C2644" s="27" t="s">
        <v>1053</v>
      </c>
      <c r="D2644" s="27" t="s">
        <v>738</v>
      </c>
    </row>
    <row r="2645" spans="1:4" x14ac:dyDescent="0.2">
      <c r="A2645" s="27" t="s">
        <v>1184</v>
      </c>
      <c r="B2645" s="27" t="s">
        <v>1183</v>
      </c>
      <c r="C2645" s="27" t="s">
        <v>1053</v>
      </c>
      <c r="D2645" s="27" t="s">
        <v>738</v>
      </c>
    </row>
    <row r="2646" spans="1:4" x14ac:dyDescent="0.2">
      <c r="A2646" s="27" t="s">
        <v>1186</v>
      </c>
      <c r="B2646" s="27" t="s">
        <v>1185</v>
      </c>
      <c r="C2646" s="27" t="s">
        <v>1053</v>
      </c>
      <c r="D2646" s="27" t="s">
        <v>738</v>
      </c>
    </row>
    <row r="2647" spans="1:4" x14ac:dyDescent="0.2">
      <c r="A2647" s="27" t="s">
        <v>1188</v>
      </c>
      <c r="B2647" s="27" t="s">
        <v>1187</v>
      </c>
      <c r="C2647" s="27" t="s">
        <v>1053</v>
      </c>
      <c r="D2647" s="27" t="s">
        <v>738</v>
      </c>
    </row>
    <row r="2648" spans="1:4" x14ac:dyDescent="0.2">
      <c r="A2648" s="27" t="s">
        <v>1190</v>
      </c>
      <c r="B2648" s="27" t="s">
        <v>1189</v>
      </c>
      <c r="C2648" s="27" t="s">
        <v>1053</v>
      </c>
      <c r="D2648" s="27" t="s">
        <v>738</v>
      </c>
    </row>
    <row r="2649" spans="1:4" x14ac:dyDescent="0.2">
      <c r="A2649" s="27" t="s">
        <v>1192</v>
      </c>
      <c r="B2649" s="27" t="s">
        <v>1191</v>
      </c>
      <c r="C2649" s="27" t="s">
        <v>1053</v>
      </c>
      <c r="D2649" s="27" t="s">
        <v>738</v>
      </c>
    </row>
    <row r="2650" spans="1:4" x14ac:dyDescent="0.2">
      <c r="A2650" s="27" t="s">
        <v>1194</v>
      </c>
      <c r="B2650" s="27" t="s">
        <v>1193</v>
      </c>
      <c r="C2650" s="27" t="s">
        <v>1053</v>
      </c>
      <c r="D2650" s="27" t="s">
        <v>738</v>
      </c>
    </row>
    <row r="2651" spans="1:4" x14ac:dyDescent="0.2">
      <c r="A2651" s="27" t="s">
        <v>1196</v>
      </c>
      <c r="B2651" s="27" t="s">
        <v>1195</v>
      </c>
      <c r="C2651" s="27" t="s">
        <v>1053</v>
      </c>
      <c r="D2651" s="27" t="s">
        <v>738</v>
      </c>
    </row>
    <row r="2652" spans="1:4" x14ac:dyDescent="0.2">
      <c r="A2652" s="27" t="s">
        <v>1086</v>
      </c>
      <c r="B2652" s="27" t="s">
        <v>1087</v>
      </c>
      <c r="C2652" s="27" t="s">
        <v>1053</v>
      </c>
      <c r="D2652" s="27" t="s">
        <v>738</v>
      </c>
    </row>
    <row r="2653" spans="1:4" x14ac:dyDescent="0.2">
      <c r="A2653" s="27" t="s">
        <v>1090</v>
      </c>
      <c r="B2653" s="27" t="s">
        <v>1091</v>
      </c>
      <c r="C2653" s="27" t="s">
        <v>1053</v>
      </c>
      <c r="D2653" s="27" t="s">
        <v>738</v>
      </c>
    </row>
    <row r="2654" spans="1:4" x14ac:dyDescent="0.2">
      <c r="A2654" s="27" t="s">
        <v>1198</v>
      </c>
      <c r="B2654" s="27" t="s">
        <v>1197</v>
      </c>
      <c r="C2654" s="27" t="s">
        <v>1053</v>
      </c>
      <c r="D2654" s="27" t="s">
        <v>738</v>
      </c>
    </row>
    <row r="2655" spans="1:4" x14ac:dyDescent="0.2">
      <c r="A2655" s="27" t="s">
        <v>1200</v>
      </c>
      <c r="B2655" s="27" t="s">
        <v>1199</v>
      </c>
      <c r="C2655" s="27" t="s">
        <v>1053</v>
      </c>
      <c r="D2655" s="27" t="s">
        <v>738</v>
      </c>
    </row>
    <row r="2656" spans="1:4" x14ac:dyDescent="0.2">
      <c r="A2656" s="27" t="s">
        <v>1202</v>
      </c>
      <c r="B2656" s="27" t="s">
        <v>1201</v>
      </c>
      <c r="C2656" s="27" t="s">
        <v>1053</v>
      </c>
      <c r="D2656" s="27" t="s">
        <v>738</v>
      </c>
    </row>
    <row r="2657" spans="1:4" x14ac:dyDescent="0.2">
      <c r="A2657" s="27" t="s">
        <v>1204</v>
      </c>
      <c r="B2657" s="27" t="s">
        <v>1203</v>
      </c>
      <c r="C2657" s="27" t="s">
        <v>1053</v>
      </c>
      <c r="D2657" s="27" t="s">
        <v>738</v>
      </c>
    </row>
    <row r="2658" spans="1:4" x14ac:dyDescent="0.2">
      <c r="A2658" s="27" t="s">
        <v>1264</v>
      </c>
      <c r="B2658" s="27" t="s">
        <v>1265</v>
      </c>
      <c r="C2658" s="27" t="s">
        <v>1053</v>
      </c>
      <c r="D2658" s="27" t="s">
        <v>738</v>
      </c>
    </row>
    <row r="2659" spans="1:4" x14ac:dyDescent="0.2">
      <c r="A2659" s="27" t="s">
        <v>1268</v>
      </c>
      <c r="B2659" s="27" t="s">
        <v>1269</v>
      </c>
      <c r="C2659" s="27" t="s">
        <v>1053</v>
      </c>
      <c r="D2659" s="27" t="s">
        <v>738</v>
      </c>
    </row>
    <row r="2660" spans="1:4" x14ac:dyDescent="0.2">
      <c r="A2660" s="27" t="s">
        <v>1502</v>
      </c>
      <c r="B2660" s="27" t="s">
        <v>1503</v>
      </c>
      <c r="C2660" s="27" t="s">
        <v>1053</v>
      </c>
      <c r="D2660" s="27" t="s">
        <v>738</v>
      </c>
    </row>
    <row r="2661" spans="1:4" x14ac:dyDescent="0.2">
      <c r="A2661" s="27" t="s">
        <v>1506</v>
      </c>
      <c r="B2661" s="27" t="s">
        <v>1507</v>
      </c>
      <c r="C2661" s="27" t="s">
        <v>1053</v>
      </c>
      <c r="D2661" s="27" t="s">
        <v>738</v>
      </c>
    </row>
    <row r="2662" spans="1:4" x14ac:dyDescent="0.2">
      <c r="A2662" s="27" t="s">
        <v>1494</v>
      </c>
      <c r="B2662" s="27" t="s">
        <v>1495</v>
      </c>
      <c r="C2662" s="27" t="s">
        <v>1053</v>
      </c>
      <c r="D2662" s="27" t="s">
        <v>738</v>
      </c>
    </row>
    <row r="2663" spans="1:4" x14ac:dyDescent="0.2">
      <c r="A2663" s="27" t="s">
        <v>1498</v>
      </c>
      <c r="B2663" s="27" t="s">
        <v>1499</v>
      </c>
      <c r="C2663" s="27" t="s">
        <v>1053</v>
      </c>
      <c r="D2663" s="27" t="s">
        <v>738</v>
      </c>
    </row>
    <row r="2664" spans="1:4" x14ac:dyDescent="0.2">
      <c r="A2664" s="27" t="s">
        <v>1281</v>
      </c>
      <c r="B2664" s="27" t="s">
        <v>1282</v>
      </c>
      <c r="C2664" s="27" t="s">
        <v>1053</v>
      </c>
      <c r="D2664" s="27" t="s">
        <v>738</v>
      </c>
    </row>
    <row r="2665" spans="1:4" x14ac:dyDescent="0.2">
      <c r="A2665" s="27" t="s">
        <v>1285</v>
      </c>
      <c r="B2665" s="27" t="s">
        <v>1286</v>
      </c>
      <c r="C2665" s="27" t="s">
        <v>1053</v>
      </c>
      <c r="D2665" s="27" t="s">
        <v>738</v>
      </c>
    </row>
    <row r="2666" spans="1:4" x14ac:dyDescent="0.2">
      <c r="A2666" s="27" t="s">
        <v>1486</v>
      </c>
      <c r="B2666" s="27" t="s">
        <v>1487</v>
      </c>
      <c r="C2666" s="27" t="s">
        <v>1053</v>
      </c>
      <c r="D2666" s="27" t="s">
        <v>738</v>
      </c>
    </row>
    <row r="2667" spans="1:4" x14ac:dyDescent="0.2">
      <c r="A2667" s="27" t="s">
        <v>1490</v>
      </c>
      <c r="B2667" s="27" t="s">
        <v>1491</v>
      </c>
      <c r="C2667" s="27" t="s">
        <v>1053</v>
      </c>
      <c r="D2667" s="27" t="s">
        <v>738</v>
      </c>
    </row>
    <row r="2668" spans="1:4" x14ac:dyDescent="0.2">
      <c r="A2668" s="27" t="s">
        <v>1272</v>
      </c>
      <c r="B2668" s="27" t="s">
        <v>1273</v>
      </c>
      <c r="C2668" s="27" t="s">
        <v>1053</v>
      </c>
      <c r="D2668" s="27" t="s">
        <v>738</v>
      </c>
    </row>
    <row r="2669" spans="1:4" x14ac:dyDescent="0.2">
      <c r="A2669" s="27" t="s">
        <v>1276</v>
      </c>
      <c r="B2669" s="27" t="s">
        <v>1277</v>
      </c>
      <c r="C2669" s="27" t="s">
        <v>1053</v>
      </c>
      <c r="D2669" s="27" t="s">
        <v>738</v>
      </c>
    </row>
    <row r="2670" spans="1:4" x14ac:dyDescent="0.2">
      <c r="A2670" s="27" t="s">
        <v>1289</v>
      </c>
      <c r="B2670" s="27" t="s">
        <v>1290</v>
      </c>
      <c r="C2670" s="27" t="s">
        <v>1053</v>
      </c>
      <c r="D2670" s="27" t="s">
        <v>738</v>
      </c>
    </row>
    <row r="2671" spans="1:4" x14ac:dyDescent="0.2">
      <c r="A2671" s="27" t="s">
        <v>1293</v>
      </c>
      <c r="B2671" s="27" t="s">
        <v>1294</v>
      </c>
      <c r="C2671" s="27" t="s">
        <v>1053</v>
      </c>
      <c r="D2671" s="27" t="s">
        <v>738</v>
      </c>
    </row>
    <row r="2672" spans="1:4" x14ac:dyDescent="0.2">
      <c r="A2672" s="27" t="s">
        <v>1266</v>
      </c>
      <c r="B2672" s="27" t="s">
        <v>1267</v>
      </c>
      <c r="C2672" s="27" t="s">
        <v>1053</v>
      </c>
      <c r="D2672" s="27" t="s">
        <v>738</v>
      </c>
    </row>
    <row r="2673" spans="1:4" x14ac:dyDescent="0.2">
      <c r="A2673" s="27" t="s">
        <v>1270</v>
      </c>
      <c r="B2673" s="27" t="s">
        <v>1271</v>
      </c>
      <c r="C2673" s="27" t="s">
        <v>1053</v>
      </c>
      <c r="D2673" s="27" t="s">
        <v>738</v>
      </c>
    </row>
    <row r="2674" spans="1:4" x14ac:dyDescent="0.2">
      <c r="A2674" s="27" t="s">
        <v>1504</v>
      </c>
      <c r="B2674" s="27" t="s">
        <v>1505</v>
      </c>
      <c r="C2674" s="27" t="s">
        <v>1053</v>
      </c>
      <c r="D2674" s="27" t="s">
        <v>738</v>
      </c>
    </row>
    <row r="2675" spans="1:4" x14ac:dyDescent="0.2">
      <c r="A2675" s="27" t="s">
        <v>1508</v>
      </c>
      <c r="B2675" s="27" t="s">
        <v>1509</v>
      </c>
      <c r="C2675" s="27" t="s">
        <v>1053</v>
      </c>
      <c r="D2675" s="27" t="s">
        <v>738</v>
      </c>
    </row>
    <row r="2676" spans="1:4" x14ac:dyDescent="0.2">
      <c r="A2676" s="27" t="s">
        <v>1496</v>
      </c>
      <c r="B2676" s="27" t="s">
        <v>1497</v>
      </c>
      <c r="C2676" s="27" t="s">
        <v>1053</v>
      </c>
      <c r="D2676" s="27" t="s">
        <v>738</v>
      </c>
    </row>
    <row r="2677" spans="1:4" x14ac:dyDescent="0.2">
      <c r="A2677" s="27" t="s">
        <v>1500</v>
      </c>
      <c r="B2677" s="27" t="s">
        <v>1501</v>
      </c>
      <c r="C2677" s="27" t="s">
        <v>1053</v>
      </c>
      <c r="D2677" s="27" t="s">
        <v>738</v>
      </c>
    </row>
    <row r="2678" spans="1:4" x14ac:dyDescent="0.2">
      <c r="A2678" s="27" t="s">
        <v>1283</v>
      </c>
      <c r="B2678" s="27" t="s">
        <v>1284</v>
      </c>
      <c r="C2678" s="27" t="s">
        <v>1053</v>
      </c>
      <c r="D2678" s="27" t="s">
        <v>738</v>
      </c>
    </row>
    <row r="2679" spans="1:4" x14ac:dyDescent="0.2">
      <c r="A2679" s="27" t="s">
        <v>1287</v>
      </c>
      <c r="B2679" s="27" t="s">
        <v>1288</v>
      </c>
      <c r="C2679" s="27" t="s">
        <v>1053</v>
      </c>
      <c r="D2679" s="27" t="s">
        <v>738</v>
      </c>
    </row>
    <row r="2680" spans="1:4" x14ac:dyDescent="0.2">
      <c r="A2680" s="27" t="s">
        <v>1488</v>
      </c>
      <c r="B2680" s="27" t="s">
        <v>1489</v>
      </c>
      <c r="C2680" s="27" t="s">
        <v>1053</v>
      </c>
      <c r="D2680" s="27" t="s">
        <v>738</v>
      </c>
    </row>
    <row r="2681" spans="1:4" x14ac:dyDescent="0.2">
      <c r="A2681" s="27" t="s">
        <v>1492</v>
      </c>
      <c r="B2681" s="27" t="s">
        <v>1493</v>
      </c>
      <c r="C2681" s="27" t="s">
        <v>1053</v>
      </c>
      <c r="D2681" s="27" t="s">
        <v>738</v>
      </c>
    </row>
    <row r="2682" spans="1:4" x14ac:dyDescent="0.2">
      <c r="A2682" s="27" t="s">
        <v>1274</v>
      </c>
      <c r="B2682" s="27" t="s">
        <v>1275</v>
      </c>
      <c r="C2682" s="27" t="s">
        <v>1053</v>
      </c>
      <c r="D2682" s="27" t="s">
        <v>738</v>
      </c>
    </row>
    <row r="2683" spans="1:4" x14ac:dyDescent="0.2">
      <c r="A2683" s="27" t="s">
        <v>1278</v>
      </c>
      <c r="B2683" s="27" t="s">
        <v>1279</v>
      </c>
      <c r="C2683" s="27" t="s">
        <v>1053</v>
      </c>
      <c r="D2683" s="27" t="s">
        <v>738</v>
      </c>
    </row>
    <row r="2684" spans="1:4" x14ac:dyDescent="0.2">
      <c r="A2684" s="27" t="s">
        <v>1291</v>
      </c>
      <c r="B2684" s="27" t="s">
        <v>1292</v>
      </c>
      <c r="C2684" s="27" t="s">
        <v>1053</v>
      </c>
      <c r="D2684" s="27" t="s">
        <v>738</v>
      </c>
    </row>
    <row r="2685" spans="1:4" x14ac:dyDescent="0.2">
      <c r="A2685" s="27" t="s">
        <v>1295</v>
      </c>
      <c r="B2685" s="27" t="s">
        <v>1296</v>
      </c>
      <c r="C2685" s="27" t="s">
        <v>1053</v>
      </c>
      <c r="D2685" s="27" t="s">
        <v>738</v>
      </c>
    </row>
    <row r="2686" spans="1:4" x14ac:dyDescent="0.2">
      <c r="A2686" s="27" t="s">
        <v>1297</v>
      </c>
      <c r="B2686" s="27" t="s">
        <v>1298</v>
      </c>
      <c r="C2686" s="27" t="s">
        <v>1053</v>
      </c>
      <c r="D2686" s="27" t="s">
        <v>738</v>
      </c>
    </row>
    <row r="2687" spans="1:4" x14ac:dyDescent="0.2">
      <c r="A2687" s="27" t="s">
        <v>1303</v>
      </c>
      <c r="B2687" s="27" t="s">
        <v>1304</v>
      </c>
      <c r="C2687" s="27" t="s">
        <v>1053</v>
      </c>
      <c r="D2687" s="27" t="s">
        <v>738</v>
      </c>
    </row>
    <row r="2688" spans="1:4" x14ac:dyDescent="0.2">
      <c r="A2688" s="27" t="s">
        <v>1309</v>
      </c>
      <c r="B2688" s="27" t="s">
        <v>1310</v>
      </c>
      <c r="C2688" s="27" t="s">
        <v>1053</v>
      </c>
      <c r="D2688" s="27" t="s">
        <v>738</v>
      </c>
    </row>
    <row r="2689" spans="1:4" x14ac:dyDescent="0.2">
      <c r="A2689" s="27" t="s">
        <v>1315</v>
      </c>
      <c r="B2689" s="27" t="s">
        <v>1316</v>
      </c>
      <c r="C2689" s="27" t="s">
        <v>1053</v>
      </c>
      <c r="D2689" s="27" t="s">
        <v>738</v>
      </c>
    </row>
    <row r="2690" spans="1:4" x14ac:dyDescent="0.2">
      <c r="A2690" s="27" t="s">
        <v>2429</v>
      </c>
      <c r="B2690" s="27" t="s">
        <v>2430</v>
      </c>
      <c r="C2690" s="27" t="s">
        <v>874</v>
      </c>
      <c r="D2690" s="27" t="s">
        <v>258</v>
      </c>
    </row>
    <row r="2691" spans="1:4" x14ac:dyDescent="0.2">
      <c r="A2691" s="27"/>
      <c r="B2691" s="27"/>
      <c r="C2691" s="27"/>
      <c r="D2691" s="27" t="s">
        <v>1577</v>
      </c>
    </row>
    <row r="2692" spans="1:4" x14ac:dyDescent="0.2">
      <c r="A2692" s="27" t="s">
        <v>2795</v>
      </c>
      <c r="B2692" s="27" t="s">
        <v>2432</v>
      </c>
      <c r="C2692" s="27" t="s">
        <v>874</v>
      </c>
      <c r="D2692" s="27" t="s">
        <v>2913</v>
      </c>
    </row>
    <row r="2693" spans="1:4" x14ac:dyDescent="0.2">
      <c r="A2693" s="27"/>
      <c r="B2693" s="27"/>
      <c r="C2693" s="27"/>
      <c r="D2693" s="27" t="s">
        <v>1577</v>
      </c>
    </row>
    <row r="2694" spans="1:4" x14ac:dyDescent="0.2">
      <c r="A2694" s="27" t="s">
        <v>2433</v>
      </c>
      <c r="B2694" s="27" t="s">
        <v>2434</v>
      </c>
      <c r="C2694" s="27" t="s">
        <v>874</v>
      </c>
      <c r="D2694" s="27" t="s">
        <v>258</v>
      </c>
    </row>
    <row r="2695" spans="1:4" x14ac:dyDescent="0.2">
      <c r="A2695" s="27"/>
      <c r="B2695" s="27"/>
      <c r="C2695" s="27"/>
      <c r="D2695" s="27" t="s">
        <v>1577</v>
      </c>
    </row>
    <row r="2696" spans="1:4" x14ac:dyDescent="0.2">
      <c r="A2696" s="27" t="s">
        <v>2796</v>
      </c>
      <c r="B2696" s="27" t="s">
        <v>2436</v>
      </c>
      <c r="C2696" s="27" t="s">
        <v>874</v>
      </c>
      <c r="D2696" s="27" t="s">
        <v>2913</v>
      </c>
    </row>
    <row r="2697" spans="1:4" x14ac:dyDescent="0.2">
      <c r="A2697" s="27"/>
      <c r="B2697" s="27"/>
      <c r="C2697" s="27"/>
      <c r="D2697" s="27" t="s">
        <v>258</v>
      </c>
    </row>
    <row r="2698" spans="1:4" x14ac:dyDescent="0.2">
      <c r="A2698" s="27"/>
      <c r="B2698" s="27"/>
      <c r="C2698" s="27"/>
      <c r="D2698" s="27" t="s">
        <v>1577</v>
      </c>
    </row>
    <row r="2699" spans="1:4" x14ac:dyDescent="0.2">
      <c r="A2699" s="27" t="s">
        <v>2687</v>
      </c>
      <c r="B2699" s="27" t="s">
        <v>2688</v>
      </c>
      <c r="C2699" s="27" t="s">
        <v>874</v>
      </c>
      <c r="D2699" s="27" t="s">
        <v>258</v>
      </c>
    </row>
    <row r="2700" spans="1:4" x14ac:dyDescent="0.2">
      <c r="A2700" s="27" t="s">
        <v>2691</v>
      </c>
      <c r="B2700" s="27" t="s">
        <v>2692</v>
      </c>
      <c r="C2700" s="27" t="s">
        <v>874</v>
      </c>
      <c r="D2700" s="27" t="s">
        <v>258</v>
      </c>
    </row>
    <row r="2701" spans="1:4" x14ac:dyDescent="0.2">
      <c r="A2701" s="27" t="s">
        <v>2693</v>
      </c>
      <c r="B2701" s="27" t="s">
        <v>2694</v>
      </c>
      <c r="C2701" s="27" t="s">
        <v>874</v>
      </c>
      <c r="D2701" s="27" t="s">
        <v>258</v>
      </c>
    </row>
    <row r="2702" spans="1:4" x14ac:dyDescent="0.2">
      <c r="A2702" s="27" t="s">
        <v>2697</v>
      </c>
      <c r="B2702" s="27" t="s">
        <v>2698</v>
      </c>
      <c r="C2702" s="27" t="s">
        <v>874</v>
      </c>
      <c r="D2702" s="27" t="s">
        <v>258</v>
      </c>
    </row>
    <row r="2703" spans="1:4" x14ac:dyDescent="0.2">
      <c r="A2703" s="27" t="s">
        <v>2689</v>
      </c>
      <c r="B2703" s="27" t="s">
        <v>2690</v>
      </c>
      <c r="C2703" s="27" t="s">
        <v>874</v>
      </c>
      <c r="D2703" s="27" t="s">
        <v>258</v>
      </c>
    </row>
    <row r="2704" spans="1:4" x14ac:dyDescent="0.2">
      <c r="A2704" s="27" t="s">
        <v>2695</v>
      </c>
      <c r="B2704" s="27" t="s">
        <v>2696</v>
      </c>
      <c r="C2704" s="27" t="s">
        <v>874</v>
      </c>
      <c r="D2704" s="27" t="s">
        <v>258</v>
      </c>
    </row>
    <row r="2705" spans="1:4" x14ac:dyDescent="0.2">
      <c r="A2705" s="27" t="s">
        <v>2699</v>
      </c>
      <c r="B2705" s="27" t="s">
        <v>2700</v>
      </c>
      <c r="C2705" s="27" t="s">
        <v>874</v>
      </c>
      <c r="D2705" s="27" t="s">
        <v>258</v>
      </c>
    </row>
    <row r="2706" spans="1:4" x14ac:dyDescent="0.2">
      <c r="A2706" s="27" t="s">
        <v>2489</v>
      </c>
      <c r="B2706" s="27" t="s">
        <v>2490</v>
      </c>
      <c r="C2706" s="27" t="s">
        <v>874</v>
      </c>
      <c r="D2706" s="27" t="s">
        <v>258</v>
      </c>
    </row>
    <row r="2707" spans="1:4" x14ac:dyDescent="0.2">
      <c r="A2707" s="27" t="s">
        <v>2491</v>
      </c>
      <c r="B2707" s="27" t="s">
        <v>2492</v>
      </c>
      <c r="C2707" s="27" t="s">
        <v>874</v>
      </c>
      <c r="D2707" s="27" t="s">
        <v>258</v>
      </c>
    </row>
    <row r="2708" spans="1:4" x14ac:dyDescent="0.2">
      <c r="A2708" s="27" t="s">
        <v>2493</v>
      </c>
      <c r="B2708" s="27" t="s">
        <v>2494</v>
      </c>
      <c r="C2708" s="27" t="s">
        <v>874</v>
      </c>
      <c r="D2708" s="27" t="s">
        <v>258</v>
      </c>
    </row>
    <row r="2709" spans="1:4" x14ac:dyDescent="0.2">
      <c r="A2709" s="27" t="s">
        <v>2495</v>
      </c>
      <c r="B2709" s="27" t="s">
        <v>2496</v>
      </c>
      <c r="C2709" s="27" t="s">
        <v>874</v>
      </c>
      <c r="D2709" s="27" t="s">
        <v>258</v>
      </c>
    </row>
    <row r="2710" spans="1:4" x14ac:dyDescent="0.2">
      <c r="A2710" s="27" t="s">
        <v>2497</v>
      </c>
      <c r="B2710" s="27" t="s">
        <v>2498</v>
      </c>
      <c r="C2710" s="27" t="s">
        <v>874</v>
      </c>
      <c r="D2710" s="27" t="s">
        <v>258</v>
      </c>
    </row>
    <row r="2711" spans="1:4" x14ac:dyDescent="0.2">
      <c r="A2711" s="27" t="s">
        <v>630</v>
      </c>
      <c r="B2711" s="27" t="s">
        <v>618</v>
      </c>
      <c r="C2711" s="27" t="s">
        <v>874</v>
      </c>
      <c r="D2711" s="27" t="s">
        <v>258</v>
      </c>
    </row>
    <row r="2712" spans="1:4" x14ac:dyDescent="0.2">
      <c r="A2712" s="27" t="s">
        <v>631</v>
      </c>
      <c r="B2712" s="27" t="s">
        <v>619</v>
      </c>
      <c r="C2712" s="27" t="s">
        <v>874</v>
      </c>
      <c r="D2712" s="27" t="s">
        <v>258</v>
      </c>
    </row>
    <row r="2713" spans="1:4" x14ac:dyDescent="0.2">
      <c r="A2713" s="27" t="s">
        <v>635</v>
      </c>
      <c r="B2713" s="27" t="s">
        <v>624</v>
      </c>
      <c r="C2713" s="27" t="s">
        <v>874</v>
      </c>
      <c r="D2713" s="27" t="s">
        <v>258</v>
      </c>
    </row>
    <row r="2714" spans="1:4" x14ac:dyDescent="0.2">
      <c r="A2714" s="27" t="s">
        <v>636</v>
      </c>
      <c r="B2714" s="27" t="s">
        <v>625</v>
      </c>
      <c r="C2714" s="27" t="s">
        <v>874</v>
      </c>
      <c r="D2714" s="27" t="s">
        <v>258</v>
      </c>
    </row>
    <row r="2715" spans="1:4" x14ac:dyDescent="0.2">
      <c r="A2715" s="27" t="s">
        <v>448</v>
      </c>
      <c r="B2715" s="27" t="s">
        <v>435</v>
      </c>
      <c r="C2715" s="27" t="s">
        <v>2453</v>
      </c>
      <c r="D2715" s="27" t="s">
        <v>739</v>
      </c>
    </row>
    <row r="2716" spans="1:4" x14ac:dyDescent="0.2">
      <c r="A2716" s="27" t="s">
        <v>445</v>
      </c>
      <c r="B2716" s="27" t="s">
        <v>432</v>
      </c>
      <c r="C2716" s="27" t="s">
        <v>2453</v>
      </c>
      <c r="D2716" s="27" t="s">
        <v>739</v>
      </c>
    </row>
    <row r="2717" spans="1:4" x14ac:dyDescent="0.2">
      <c r="A2717" s="27" t="s">
        <v>293</v>
      </c>
      <c r="B2717" s="27" t="s">
        <v>294</v>
      </c>
      <c r="C2717" s="27" t="s">
        <v>2453</v>
      </c>
      <c r="D2717" s="27" t="s">
        <v>739</v>
      </c>
    </row>
    <row r="2718" spans="1:4" x14ac:dyDescent="0.2">
      <c r="A2718" s="28" t="s">
        <v>436</v>
      </c>
      <c r="B2718" s="28" t="s">
        <v>423</v>
      </c>
      <c r="C2718" s="28" t="s">
        <v>2453</v>
      </c>
      <c r="D2718" s="28" t="s">
        <v>739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2015-06-16T07:15:49Z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