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at\Documents\"/>
    </mc:Choice>
  </mc:AlternateContent>
  <xr:revisionPtr revIDLastSave="0" documentId="13_ncr:1_{B2EBFDDD-8F95-44D6-B661-4E61395B11B6}" xr6:coauthVersionLast="47" xr6:coauthVersionMax="47" xr10:uidLastSave="{00000000-0000-0000-0000-000000000000}"/>
  <bookViews>
    <workbookView xWindow="-120" yWindow="-120" windowWidth="19440" windowHeight="14880" activeTab="2" xr2:uid="{35B4FC64-910D-4E6E-B6B8-25799513D1E8}"/>
  </bookViews>
  <sheets>
    <sheet name="TEMA 1" sheetId="1" r:id="rId1"/>
    <sheet name="TEMA 2" sheetId="2" r:id="rId2"/>
    <sheet name="TEMA 3" sheetId="3" r:id="rId3"/>
    <sheet name="TABLA DINAMICA" sheetId="5" r:id="rId4"/>
  </sheets>
  <definedNames>
    <definedName name="_xlchart.v1.0" hidden="1">'TEMA 2'!$A$115:$A$128</definedName>
    <definedName name="_xlchart.v1.1" hidden="1">'TEMA 2'!$B$114</definedName>
    <definedName name="_xlchart.v1.2" hidden="1">'TEMA 2'!$B$115:$B$128</definedName>
    <definedName name="_xlchart.v1.3" hidden="1">'TEMA 2'!$C$114</definedName>
    <definedName name="_xlchart.v1.4" hidden="1">'TEMA 2'!$C$115:$C$128</definedName>
  </definedNames>
  <calcPr calcId="191029"/>
  <pivotCaches>
    <pivotCache cacheId="3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" i="2" l="1"/>
  <c r="C103" i="2"/>
  <c r="C100" i="2"/>
  <c r="C95" i="2"/>
  <c r="C92" i="2"/>
  <c r="C89" i="2"/>
  <c r="C86" i="2"/>
  <c r="C83" i="2"/>
  <c r="C80" i="2"/>
  <c r="C77" i="2"/>
  <c r="C74" i="2"/>
  <c r="C71" i="2"/>
  <c r="C50" i="1"/>
  <c r="C49" i="1"/>
  <c r="C48" i="1"/>
  <c r="C47" i="1"/>
  <c r="D67" i="1"/>
  <c r="D79" i="1"/>
  <c r="D75" i="1"/>
  <c r="D71" i="1"/>
  <c r="D56" i="1" a="1"/>
  <c r="D56" i="1" s="1"/>
  <c r="F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<sst xmlns="http://schemas.openxmlformats.org/spreadsheetml/2006/main" count="293" uniqueCount="124">
  <si>
    <t>TEMA 1 - INTRODUCCION AL ANALISIS DE DATOS Y A MICROSOFT EXCEL</t>
  </si>
  <si>
    <t>Haz clic en "Nuevo" y selecciona "Hoja de cálculo en blanco".</t>
  </si>
  <si>
    <t>Crea una nueva hoja de cáculo en Excel:</t>
  </si>
  <si>
    <t>Ingresa una lista de datos aleatorios en diferentes columnas:</t>
  </si>
  <si>
    <t>Por ejemplo: en la columna A, puedes ingresar Nombres; en la columna B, edades; en la columna C, puntuajes.</t>
  </si>
  <si>
    <t>Utiliza las herramientas de formato para resaltar los encabezados y hacer que los datos sean más legibles:</t>
  </si>
  <si>
    <t>Selecciona la fila de encabezados y aplica negrita, color de fondo, etc.</t>
  </si>
  <si>
    <t>Calcula la SUMA, PROMEDIO, MAXIMO Y MINIMO de una columna numérica utilizando las funciones básicas de Excel.</t>
  </si>
  <si>
    <t>√</t>
  </si>
  <si>
    <t>PRACTICA</t>
  </si>
  <si>
    <t>NOMBRES</t>
  </si>
  <si>
    <t>EDADES</t>
  </si>
  <si>
    <t>PUNTUACIÓN</t>
  </si>
  <si>
    <t>Ana</t>
  </si>
  <si>
    <t>María</t>
  </si>
  <si>
    <t>Cecilia</t>
  </si>
  <si>
    <t>Cristina</t>
  </si>
  <si>
    <t>Diana</t>
  </si>
  <si>
    <t>Laila</t>
  </si>
  <si>
    <t>Mercedes</t>
  </si>
  <si>
    <t>Isabel</t>
  </si>
  <si>
    <t>Patricia</t>
  </si>
  <si>
    <t>Rosa</t>
  </si>
  <si>
    <t>A</t>
  </si>
  <si>
    <t>CALCULAR SUMA</t>
  </si>
  <si>
    <r>
      <t xml:space="preserve">AUTOSUMA </t>
    </r>
    <r>
      <rPr>
        <sz val="11"/>
        <color theme="1"/>
        <rFont val="Aptos Narrow"/>
        <family val="2"/>
      </rPr>
      <t>Σ</t>
    </r>
  </si>
  <si>
    <t>SUMA</t>
  </si>
  <si>
    <t>SUMA(C37:C46)</t>
  </si>
  <si>
    <t>B</t>
  </si>
  <si>
    <t>CALCULAR PROMEDIO</t>
  </si>
  <si>
    <t>(COLUMNA PUNTUACIÓN EN NUMÉRICO)</t>
  </si>
  <si>
    <t>C37 A C46</t>
  </si>
  <si>
    <t>PROMEDIO(C37:C46)</t>
  </si>
  <si>
    <t>C</t>
  </si>
  <si>
    <t>CALCULAR MAXIMO</t>
  </si>
  <si>
    <t>MAX(C37:C46)</t>
  </si>
  <si>
    <t>D</t>
  </si>
  <si>
    <t>CALCULAR MINIMO</t>
  </si>
  <si>
    <t>MIN(C37:C46)</t>
  </si>
  <si>
    <t>PROMEDIO</t>
  </si>
  <si>
    <t>MAXIMO</t>
  </si>
  <si>
    <t>MINIMO</t>
  </si>
  <si>
    <t>TEMA 2 - FUNCIONES EN EXCEL + DATA VIZ</t>
  </si>
  <si>
    <t>Por ejemplo, puedes contar cuántas personas tienen una edad mayor a 30 utilizando =CONTAR.SI(B2:B100,"&gt;30").</t>
  </si>
  <si>
    <t>Utiliza funciones como CONTAR.SI y SI.ERROR para analizar los datos:</t>
  </si>
  <si>
    <t>FUNCION CONTAR.SI</t>
  </si>
  <si>
    <t>Cuenta las celdas contenidas en un intervalo que cumplen los criterios especificados</t>
  </si>
  <si>
    <t>Fórmula</t>
  </si>
  <si>
    <t>Descripción</t>
  </si>
  <si>
    <t>Cuenta el número de celdas con manzanas entre las celdas A2 y A5. El resultado es 2.</t>
  </si>
  <si>
    <t>Cuenta el número de celdas con melocotones, el valor de A4, entre las celdas A2 y A5. El resultado es 1.</t>
  </si>
  <si>
    <t>Cuenta el número de manzanas, el valor de A2, y de naranjas, el valor de A3, entre las celdas A2 y A5. El resultado es 3. Esta fórmula usa CONTAR.SI dos veces para especificar varios criterios, un criterio por expresión. También puede utilizar la función CONTAR.SI.CONJUNTO.</t>
  </si>
  <si>
    <t>Cuenta el número de celdas con un valor superior a 55 entre las celdas B2 y B5. El resultado es 2.</t>
  </si>
  <si>
    <t>Cuenta el número de celdas con un valor distinto de 75 entre las celdas B2 y B5. El símbolo de la "y" (&amp;) combina el operador de comparación "&lt;&gt;" (no es igual a) y el valor de B4 para leer =CONTAR.SI(B2:B5;"&lt;&gt;75"). El resultado es 3.</t>
  </si>
  <si>
    <t>Cuenta el número de celdas con un valor superior o igual a 32 e inferior o igual a 85 entre las celdas B2 y A5. El resultado es 1.</t>
  </si>
  <si>
    <t>Cuenta el número de celdas que contienen texto entre las celdas A2 y A5. El carácter comodín * se usa para reemplazar cualquier carácter. El resultado es 4.</t>
  </si>
  <si>
    <t>Cuenta el número de celdas que tienen exactamente 8 caracteres y que terminan con las letras "nas" entre las celdas A2 y A5. El signo de interrogación (?) se usa como carácter comodín para coincidir con caracteres individuales. El resultado es 2.</t>
  </si>
  <si>
    <t>CONTAR.SI(A2:A5;"manzanas")</t>
  </si>
  <si>
    <t>CONTAR.SI(A2:A5;A4)</t>
  </si>
  <si>
    <t>CONTAR.SI(A2:A5;A2)+CONTAR.SI(A2:A5;A3)</t>
  </si>
  <si>
    <t>CONTAR.SI(B2:B5;"&gt;55")</t>
  </si>
  <si>
    <t>CONTAR.SI(B2:B5;"&lt;&gt;"&amp;B4)</t>
  </si>
  <si>
    <t>CONTAR.SI(B2:B5;"&gt;=32")-CONTAR.SI(B2:B5;"&lt;=85")</t>
  </si>
  <si>
    <t>CONTAR.SI(A2:A5;"*")</t>
  </si>
  <si>
    <t>CONTAR.SI(A2:A5;"?????nas")</t>
  </si>
  <si>
    <t>Crear con los datos del ejercicio 1, al menos 3 graficos y objetos visuales</t>
  </si>
  <si>
    <t>Mejorar los gráficos creados en el punto 2, agregando por ejemplo, Títulos, Estilos, etc</t>
  </si>
  <si>
    <t>FUNCION SI.ERROR</t>
  </si>
  <si>
    <t>Puede usar la función SI.ERROR para interceptar y controlar errores en una fórmula. Devuelve un valor que especifica si una fórmula lo evalúa como un error; de los contrario, devuelve el resultado de la fórmula</t>
  </si>
  <si>
    <t>Sintaxis</t>
  </si>
  <si>
    <t>SIERROR(valor; valor_si_error)</t>
  </si>
  <si>
    <t>La sintaxis de la función SI.ERROR tiene los siguientes argumentos:</t>
  </si>
  <si>
    <t>value    Obligatorio. Es el argumento donde busca un error.</t>
  </si>
  <si>
    <t>value_if_error    Obligatorio. El valor que se devuelve si la fórmula se evalúa como un error. Se evalúan los siguientes tipos de error: #N/A, #¡VALOR!, #¡REF!, #¡DIV/0!, #¡NUM!, #¿NOMBRE? o #¡NULO!.</t>
  </si>
  <si>
    <t>Observaciones</t>
  </si>
  <si>
    <t>Si valor o value_if_error es una celda vacía, SI.ERROR lo trata como un valor de cadena vacío ("").</t>
  </si>
  <si>
    <t>Si el valor es una fórmula de matriz, SI.ERROR devuelve una matriz de resultados para cada celda del rango especificado en el valor. Vea el segundo ejemplo a continuación.</t>
  </si>
  <si>
    <t>Resultado</t>
  </si>
  <si>
    <t>Comprueba si hay un error en la fórmula en el primer argumento (divide 210 entre 35), no encuentra ningún error y devuelve los resultados de la fórmula</t>
  </si>
  <si>
    <t>Comprueba si hay un error en la fórmula en el primer argumento (divide 55 entre 0), encuentra un error de división entre 0 y devuelve valor_si_error</t>
  </si>
  <si>
    <t>Error en el cálculo</t>
  </si>
  <si>
    <t>Comprueba si hay un error en la fórmula en el primer argumento (divide "" entre 23), no encuentra ningún error y devuelve los resultados de la fórmula</t>
  </si>
  <si>
    <t>SI.ERROR(A2/B2; "Error en el cálculo")</t>
  </si>
  <si>
    <t>SI.ERROR(A3/B3; "Error en el cálculo")</t>
  </si>
  <si>
    <t>SI.ERROR(A4/B4; "Error en el cálculo")</t>
  </si>
  <si>
    <t>TABLA</t>
  </si>
  <si>
    <t>CONTAR.SI</t>
  </si>
  <si>
    <t>FIN</t>
  </si>
  <si>
    <t>CONTAR.SI(A14:A23;"Isabel")</t>
  </si>
  <si>
    <t>CONTAR.SI(A14:A23;A18)</t>
  </si>
  <si>
    <t>CONTAR.SI(A14:A18;A16)+CONTAR.SI(A14:A18;A17)</t>
  </si>
  <si>
    <t>CONTAR.SI(B14:B23;"&gt;40")</t>
  </si>
  <si>
    <t>CONTAR.SI(C14:C23;"&lt;&gt;"&amp;C17)</t>
  </si>
  <si>
    <t>E</t>
  </si>
  <si>
    <t>F</t>
  </si>
  <si>
    <t>CONTAR.SI(B14:B23;"&gt;=25")</t>
  </si>
  <si>
    <t>G</t>
  </si>
  <si>
    <t>CONTAR.SI(B14:B23;"&lt;=50")</t>
  </si>
  <si>
    <t>H</t>
  </si>
  <si>
    <t>CONTAR.SI(A14:A23;"*")</t>
  </si>
  <si>
    <t>I</t>
  </si>
  <si>
    <t>CONTAR.SI(A14:A23;"??????na")</t>
  </si>
  <si>
    <t>SI.ERROR</t>
  </si>
  <si>
    <t>SI.ERROR(C14/C24; "Error en el cálculo")</t>
  </si>
  <si>
    <t>C24 no tiene valor</t>
  </si>
  <si>
    <t>SI.ERROR(C14+C23; "Error en el cálculo")</t>
  </si>
  <si>
    <t>8 + 7 = 15</t>
  </si>
  <si>
    <t>SI.ERROR(C14/A23; "Error en el cálculo")</t>
  </si>
  <si>
    <t>C14 es numerico y A23 es carácter</t>
  </si>
  <si>
    <t>TEMA 3 - TABLAS DINÁMICAS</t>
  </si>
  <si>
    <t>Convierte tus datos en una tabla dinámica:</t>
  </si>
  <si>
    <t>Selecciona los datos y ve a la pestaña "Insertar", selecciona "Tabla dinámica"</t>
  </si>
  <si>
    <t>Experimenta con diferentes campos de fila, columna y valores en la tabla dinámica:</t>
  </si>
  <si>
    <t>Arrastra y suelta los campos según sea necesario para analizar los datos de diferentes maneras.</t>
  </si>
  <si>
    <t>Agrega un filtro para analizar datos específicos, por ejemplo "Edades"</t>
  </si>
  <si>
    <t>Etiquetas de fila</t>
  </si>
  <si>
    <t>Suma de PUNTUACIÓN</t>
  </si>
  <si>
    <t>Total general</t>
  </si>
  <si>
    <t>Suma de EDADES</t>
  </si>
  <si>
    <t>FILTRO ES IGUAL A "ANA"</t>
  </si>
  <si>
    <t>FILTRO ES MAYOR QUE 40 AÑOS</t>
  </si>
  <si>
    <t>FILTRO ES MAYOR O IGUAL QUE 10</t>
  </si>
  <si>
    <t>FILTRO "SOLO NOMBRES QUE ACABEN POR A"</t>
  </si>
  <si>
    <t>FILTRO "SOLO DATOS DE ISABEL"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</si>
</sst>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u/>
      <sz val="16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rgb="FF1E1E1E"/>
      <name val="Segoe UI"/>
      <family val="2"/>
    </font>
    <font>
      <sz val="9"/>
      <color rgb="FF1E1E1E"/>
      <name val="Segoe UI"/>
      <family val="2"/>
    </font>
    <font>
      <sz val="9"/>
      <name val="Segoe UI"/>
      <family val="2"/>
    </font>
    <font>
      <sz val="8"/>
      <color rgb="FF1E1E1E"/>
      <name val="Segoe UI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6" fillId="0" borderId="0" xfId="0" applyFont="1"/>
    <xf numFmtId="2" fontId="0" fillId="0" borderId="0" xfId="0" applyNumberFormat="1" applyAlignment="1">
      <alignment horizontal="center"/>
    </xf>
    <xf numFmtId="0" fontId="8" fillId="0" borderId="0" xfId="0" applyFont="1"/>
    <xf numFmtId="0" fontId="0" fillId="0" borderId="0" xfId="0" applyAlignment="1">
      <alignment wrapText="1"/>
    </xf>
    <xf numFmtId="0" fontId="9" fillId="9" borderId="2" xfId="0" applyFont="1" applyFill="1" applyBorder="1" applyAlignment="1">
      <alignment horizontal="left" vertical="center" wrapText="1" indent="1"/>
    </xf>
    <xf numFmtId="0" fontId="10" fillId="10" borderId="1" xfId="0" applyFont="1" applyFill="1" applyBorder="1" applyAlignment="1">
      <alignment horizontal="left" vertical="center" wrapText="1" indent="1"/>
    </xf>
    <xf numFmtId="0" fontId="11" fillId="10" borderId="1" xfId="1" applyFont="1" applyFill="1" applyBorder="1" applyAlignment="1">
      <alignment horizontal="left" vertical="center" wrapText="1" indent="1"/>
    </xf>
    <xf numFmtId="0" fontId="12" fillId="10" borderId="1" xfId="0" applyFont="1" applyFill="1" applyBorder="1" applyAlignment="1">
      <alignment vertical="center" wrapText="1"/>
    </xf>
    <xf numFmtId="0" fontId="13" fillId="11" borderId="1" xfId="0" applyFont="1" applyFill="1" applyBorder="1"/>
    <xf numFmtId="0" fontId="0" fillId="0" borderId="1" xfId="0" applyBorder="1" applyAlignment="1">
      <alignment wrapText="1"/>
    </xf>
    <xf numFmtId="0" fontId="12" fillId="10" borderId="1" xfId="0" applyFont="1" applyFill="1" applyBorder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2" fontId="1" fillId="10" borderId="0" xfId="0" applyNumberFormat="1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/>
    <xf numFmtId="0" fontId="0" fillId="6" borderId="4" xfId="0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3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1" xfId="0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3" fillId="4" borderId="0" xfId="0" applyFont="1" applyFill="1"/>
    <xf numFmtId="0" fontId="14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2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EDAD VS PUNTUACIÓN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260155184414768"/>
          <c:y val="0.10226590286732257"/>
          <c:w val="0.85462399866421501"/>
          <c:h val="0.692570993478423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'TEMA 2'!$B$114</c:f>
              <c:strCache>
                <c:ptCount val="1"/>
                <c:pt idx="0">
                  <c:v>EDADES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1.45719439822346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716-4C4A-BE0C-2E069FEE34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2'!$A$115:$A$128</c:f>
              <c:strCache>
                <c:ptCount val="10"/>
                <c:pt idx="0">
                  <c:v>Ana</c:v>
                </c:pt>
                <c:pt idx="1">
                  <c:v>María</c:v>
                </c:pt>
                <c:pt idx="2">
                  <c:v>Cecilia</c:v>
                </c:pt>
                <c:pt idx="3">
                  <c:v>Cristina</c:v>
                </c:pt>
                <c:pt idx="4">
                  <c:v>Diana</c:v>
                </c:pt>
                <c:pt idx="5">
                  <c:v>Laila</c:v>
                </c:pt>
                <c:pt idx="6">
                  <c:v>Mercedes</c:v>
                </c:pt>
                <c:pt idx="7">
                  <c:v>Isabel</c:v>
                </c:pt>
                <c:pt idx="8">
                  <c:v>Patricia</c:v>
                </c:pt>
                <c:pt idx="9">
                  <c:v>Rosa</c:v>
                </c:pt>
              </c:strCache>
            </c:strRef>
          </c:cat>
          <c:val>
            <c:numRef>
              <c:f>'TEMA 2'!$B$115:$B$128</c:f>
              <c:numCache>
                <c:formatCode>General</c:formatCode>
                <c:ptCount val="14"/>
                <c:pt idx="0">
                  <c:v>25</c:v>
                </c:pt>
                <c:pt idx="1">
                  <c:v>34</c:v>
                </c:pt>
                <c:pt idx="2">
                  <c:v>40</c:v>
                </c:pt>
                <c:pt idx="3">
                  <c:v>19</c:v>
                </c:pt>
                <c:pt idx="4">
                  <c:v>22</c:v>
                </c:pt>
                <c:pt idx="5">
                  <c:v>37</c:v>
                </c:pt>
                <c:pt idx="6">
                  <c:v>43</c:v>
                </c:pt>
                <c:pt idx="7">
                  <c:v>47</c:v>
                </c:pt>
                <c:pt idx="8">
                  <c:v>31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6-4C4A-BE0C-2E069FEE3480}"/>
            </c:ext>
          </c:extLst>
        </c:ser>
        <c:ser>
          <c:idx val="1"/>
          <c:order val="1"/>
          <c:tx>
            <c:strRef>
              <c:f>'TEMA 2'!$C$114</c:f>
              <c:strCache>
                <c:ptCount val="1"/>
                <c:pt idx="0">
                  <c:v>PUNTUACIÓN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984030932273289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716-4C4A-BE0C-2E069FEE3480}"/>
                </c:ext>
              </c:extLst>
            </c:dLbl>
            <c:dLbl>
              <c:idx val="1"/>
              <c:layout>
                <c:manualLayout>
                  <c:x val="9.5808371187279459E-3"/>
                  <c:y val="5.82877759289384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716-4C4A-BE0C-2E069FEE3480}"/>
                </c:ext>
              </c:extLst>
            </c:dLbl>
            <c:dLbl>
              <c:idx val="2"/>
              <c:layout>
                <c:manualLayout>
                  <c:x val="4.790418559363973E-3"/>
                  <c:y val="-1.0685968808415178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16-4C4A-BE0C-2E069FEE3480}"/>
                </c:ext>
              </c:extLst>
            </c:dLbl>
            <c:dLbl>
              <c:idx val="3"/>
              <c:layout>
                <c:manualLayout>
                  <c:x val="1.437125567809191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716-4C4A-BE0C-2E069FEE3480}"/>
                </c:ext>
              </c:extLst>
            </c:dLbl>
            <c:dLbl>
              <c:idx val="4"/>
              <c:layout>
                <c:manualLayout>
                  <c:x val="4.79041855936397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16-4C4A-BE0C-2E069FEE3480}"/>
                </c:ext>
              </c:extLst>
            </c:dLbl>
            <c:dLbl>
              <c:idx val="5"/>
              <c:layout>
                <c:manualLayout>
                  <c:x val="9.5808371187278297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16-4C4A-BE0C-2E069FEE3480}"/>
                </c:ext>
              </c:extLst>
            </c:dLbl>
            <c:dLbl>
              <c:idx val="6"/>
              <c:layout>
                <c:manualLayout>
                  <c:x val="1.5968061864546579E-2"/>
                  <c:y val="-8.743166389340771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16-4C4A-BE0C-2E069FEE3480}"/>
                </c:ext>
              </c:extLst>
            </c:dLbl>
            <c:dLbl>
              <c:idx val="7"/>
              <c:layout>
                <c:manualLayout>
                  <c:x val="1.117764330518248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16-4C4A-BE0C-2E069FEE3480}"/>
                </c:ext>
              </c:extLst>
            </c:dLbl>
            <c:dLbl>
              <c:idx val="8"/>
              <c:layout>
                <c:manualLayout>
                  <c:x val="9.5808371187279459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8355284598640876E-2"/>
                      <c:h val="4.36722308544735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16-4C4A-BE0C-2E069FEE3480}"/>
                </c:ext>
              </c:extLst>
            </c:dLbl>
            <c:dLbl>
              <c:idx val="9"/>
              <c:layout>
                <c:manualLayout>
                  <c:x val="9.5808371187279459E-3"/>
                  <c:y val="-2.914388796446924E-3"/>
                </c:manualLayout>
              </c:layout>
              <c:tx>
                <c:rich>
                  <a:bodyPr/>
                  <a:lstStyle/>
                  <a:p>
                    <a:fld id="{6BE12FF4-21E8-4817-8613-AC04D0A5073E}" type="VALUE">
                      <a:rPr lang="en-US" u="none"/>
                      <a:pPr/>
                      <a:t>[VALOR]</a:t>
                    </a:fld>
                    <a:endParaRPr lang="es-E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716-4C4A-BE0C-2E069FEE34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2'!$A$115:$A$128</c:f>
              <c:strCache>
                <c:ptCount val="10"/>
                <c:pt idx="0">
                  <c:v>Ana</c:v>
                </c:pt>
                <c:pt idx="1">
                  <c:v>María</c:v>
                </c:pt>
                <c:pt idx="2">
                  <c:v>Cecilia</c:v>
                </c:pt>
                <c:pt idx="3">
                  <c:v>Cristina</c:v>
                </c:pt>
                <c:pt idx="4">
                  <c:v>Diana</c:v>
                </c:pt>
                <c:pt idx="5">
                  <c:v>Laila</c:v>
                </c:pt>
                <c:pt idx="6">
                  <c:v>Mercedes</c:v>
                </c:pt>
                <c:pt idx="7">
                  <c:v>Isabel</c:v>
                </c:pt>
                <c:pt idx="8">
                  <c:v>Patricia</c:v>
                </c:pt>
                <c:pt idx="9">
                  <c:v>Rosa</c:v>
                </c:pt>
              </c:strCache>
            </c:strRef>
          </c:cat>
          <c:val>
            <c:numRef>
              <c:f>'TEMA 2'!$C$115:$C$128</c:f>
              <c:numCache>
                <c:formatCode>0.00</c:formatCode>
                <c:ptCount val="14"/>
                <c:pt idx="0">
                  <c:v>8</c:v>
                </c:pt>
                <c:pt idx="1">
                  <c:v>7.5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9.5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6-4C4A-BE0C-2E069FEE34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0563551"/>
        <c:axId val="880564031"/>
      </c:barChart>
      <c:catAx>
        <c:axId val="8805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0564031"/>
        <c:crosses val="autoZero"/>
        <c:auto val="1"/>
        <c:lblAlgn val="ctr"/>
        <c:lblOffset val="100"/>
        <c:noMultiLvlLbl val="0"/>
      </c:catAx>
      <c:valAx>
        <c:axId val="8805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05635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rgbClr val="C00000"/>
                </a:solidFill>
              </a:rPr>
              <a:t>EDADES Y PUNTUACIÓN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'TEMA 2'!$B$114</c:f>
              <c:strCache>
                <c:ptCount val="1"/>
                <c:pt idx="0">
                  <c:v>EDADES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'TEMA 2'!$A$115:$A$128</c:f>
              <c:strCache>
                <c:ptCount val="10"/>
                <c:pt idx="0">
                  <c:v>Ana</c:v>
                </c:pt>
                <c:pt idx="1">
                  <c:v>María</c:v>
                </c:pt>
                <c:pt idx="2">
                  <c:v>Cecilia</c:v>
                </c:pt>
                <c:pt idx="3">
                  <c:v>Cristina</c:v>
                </c:pt>
                <c:pt idx="4">
                  <c:v>Diana</c:v>
                </c:pt>
                <c:pt idx="5">
                  <c:v>Laila</c:v>
                </c:pt>
                <c:pt idx="6">
                  <c:v>Mercedes</c:v>
                </c:pt>
                <c:pt idx="7">
                  <c:v>Isabel</c:v>
                </c:pt>
                <c:pt idx="8">
                  <c:v>Patricia</c:v>
                </c:pt>
                <c:pt idx="9">
                  <c:v>Rosa</c:v>
                </c:pt>
              </c:strCache>
            </c:strRef>
          </c:cat>
          <c:val>
            <c:numRef>
              <c:f>'TEMA 2'!$B$115:$B$128</c:f>
              <c:numCache>
                <c:formatCode>General</c:formatCode>
                <c:ptCount val="14"/>
                <c:pt idx="0">
                  <c:v>25</c:v>
                </c:pt>
                <c:pt idx="1">
                  <c:v>34</c:v>
                </c:pt>
                <c:pt idx="2">
                  <c:v>40</c:v>
                </c:pt>
                <c:pt idx="3">
                  <c:v>19</c:v>
                </c:pt>
                <c:pt idx="4">
                  <c:v>22</c:v>
                </c:pt>
                <c:pt idx="5">
                  <c:v>37</c:v>
                </c:pt>
                <c:pt idx="6">
                  <c:v>43</c:v>
                </c:pt>
                <c:pt idx="7">
                  <c:v>47</c:v>
                </c:pt>
                <c:pt idx="8">
                  <c:v>31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4-4043-8400-D3BA86C71C78}"/>
            </c:ext>
          </c:extLst>
        </c:ser>
        <c:ser>
          <c:idx val="1"/>
          <c:order val="1"/>
          <c:tx>
            <c:strRef>
              <c:f>'TEMA 2'!$C$114</c:f>
              <c:strCache>
                <c:ptCount val="1"/>
                <c:pt idx="0">
                  <c:v>PUNTUACIÓN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'TEMA 2'!$A$115:$A$128</c:f>
              <c:strCache>
                <c:ptCount val="10"/>
                <c:pt idx="0">
                  <c:v>Ana</c:v>
                </c:pt>
                <c:pt idx="1">
                  <c:v>María</c:v>
                </c:pt>
                <c:pt idx="2">
                  <c:v>Cecilia</c:v>
                </c:pt>
                <c:pt idx="3">
                  <c:v>Cristina</c:v>
                </c:pt>
                <c:pt idx="4">
                  <c:v>Diana</c:v>
                </c:pt>
                <c:pt idx="5">
                  <c:v>Laila</c:v>
                </c:pt>
                <c:pt idx="6">
                  <c:v>Mercedes</c:v>
                </c:pt>
                <c:pt idx="7">
                  <c:v>Isabel</c:v>
                </c:pt>
                <c:pt idx="8">
                  <c:v>Patricia</c:v>
                </c:pt>
                <c:pt idx="9">
                  <c:v>Rosa</c:v>
                </c:pt>
              </c:strCache>
            </c:strRef>
          </c:cat>
          <c:val>
            <c:numRef>
              <c:f>'TEMA 2'!$C$115:$C$128</c:f>
              <c:numCache>
                <c:formatCode>0.00</c:formatCode>
                <c:ptCount val="14"/>
                <c:pt idx="0">
                  <c:v>8</c:v>
                </c:pt>
                <c:pt idx="1">
                  <c:v>7.5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9.5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4-4043-8400-D3BA86C71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2757407"/>
        <c:axId val="952757887"/>
      </c:barChart>
      <c:catAx>
        <c:axId val="952757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2757887"/>
        <c:crosses val="autoZero"/>
        <c:auto val="1"/>
        <c:lblAlgn val="ctr"/>
        <c:lblOffset val="100"/>
        <c:noMultiLvlLbl val="0"/>
      </c:catAx>
      <c:valAx>
        <c:axId val="9527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27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rgbClr val="0070C0"/>
                </a:solidFill>
              </a:rPr>
              <a:t>EDADES Y PUNTUACIONES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'TEMA 2'!$A$115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2'!$B$115:$C$115</c:f>
              <c:numCache>
                <c:formatCode>0.00</c:formatCode>
                <c:ptCount val="2"/>
                <c:pt idx="0" formatCode="General">
                  <c:v>25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9-4568-BF3D-6DE8ECA5AB6A}"/>
            </c:ext>
          </c:extLst>
        </c:ser>
        <c:ser>
          <c:idx val="1"/>
          <c:order val="1"/>
          <c:tx>
            <c:strRef>
              <c:f>'TEMA 2'!$A$116</c:f>
              <c:strCache>
                <c:ptCount val="1"/>
                <c:pt idx="0">
                  <c:v>María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2'!$B$116:$C$116</c:f>
              <c:numCache>
                <c:formatCode>0.00</c:formatCode>
                <c:ptCount val="2"/>
                <c:pt idx="0" formatCode="General">
                  <c:v>34</c:v>
                </c:pt>
                <c:pt idx="1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9-4568-BF3D-6DE8ECA5AB6A}"/>
            </c:ext>
          </c:extLst>
        </c:ser>
        <c:ser>
          <c:idx val="2"/>
          <c:order val="2"/>
          <c:tx>
            <c:strRef>
              <c:f>'TEMA 2'!$A$117</c:f>
              <c:strCache>
                <c:ptCount val="1"/>
                <c:pt idx="0">
                  <c:v>Cecilia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2'!$B$117:$C$117</c:f>
              <c:numCache>
                <c:formatCode>0.00</c:formatCode>
                <c:ptCount val="2"/>
                <c:pt idx="0" formatCode="General">
                  <c:v>40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9-4568-BF3D-6DE8ECA5AB6A}"/>
            </c:ext>
          </c:extLst>
        </c:ser>
        <c:ser>
          <c:idx val="3"/>
          <c:order val="3"/>
          <c:tx>
            <c:strRef>
              <c:f>'TEMA 2'!$A$118</c:f>
              <c:strCache>
                <c:ptCount val="1"/>
                <c:pt idx="0">
                  <c:v>Cristina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2'!$B$118:$C$118</c:f>
              <c:numCache>
                <c:formatCode>0.00</c:formatCode>
                <c:ptCount val="2"/>
                <c:pt idx="0" formatCode="General">
                  <c:v>19</c:v>
                </c:pt>
                <c:pt idx="1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79-4568-BF3D-6DE8ECA5AB6A}"/>
            </c:ext>
          </c:extLst>
        </c:ser>
        <c:ser>
          <c:idx val="4"/>
          <c:order val="4"/>
          <c:tx>
            <c:strRef>
              <c:f>'TEMA 2'!$A$119</c:f>
              <c:strCache>
                <c:ptCount val="1"/>
                <c:pt idx="0">
                  <c:v>Diana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2'!$B$119:$C$119</c:f>
              <c:numCache>
                <c:formatCode>0.00</c:formatCode>
                <c:ptCount val="2"/>
                <c:pt idx="0" formatCode="General">
                  <c:v>22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9-4568-BF3D-6DE8ECA5AB6A}"/>
            </c:ext>
          </c:extLst>
        </c:ser>
        <c:ser>
          <c:idx val="5"/>
          <c:order val="5"/>
          <c:tx>
            <c:strRef>
              <c:f>'TEMA 2'!$A$120</c:f>
              <c:strCache>
                <c:ptCount val="1"/>
                <c:pt idx="0">
                  <c:v>Laila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2'!$B$120:$C$120</c:f>
              <c:numCache>
                <c:formatCode>0.00</c:formatCode>
                <c:ptCount val="2"/>
                <c:pt idx="0" formatCode="General">
                  <c:v>37</c:v>
                </c:pt>
                <c:pt idx="1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79-4568-BF3D-6DE8ECA5AB6A}"/>
            </c:ext>
          </c:extLst>
        </c:ser>
        <c:ser>
          <c:idx val="6"/>
          <c:order val="6"/>
          <c:tx>
            <c:strRef>
              <c:f>'TEMA 2'!$A$121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2'!$B$121:$C$121</c:f>
              <c:numCache>
                <c:formatCode>0.00</c:formatCode>
                <c:ptCount val="2"/>
                <c:pt idx="0" formatCode="General">
                  <c:v>43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79-4568-BF3D-6DE8ECA5AB6A}"/>
            </c:ext>
          </c:extLst>
        </c:ser>
        <c:ser>
          <c:idx val="7"/>
          <c:order val="7"/>
          <c:tx>
            <c:strRef>
              <c:f>'TEMA 2'!$A$122</c:f>
              <c:strCache>
                <c:ptCount val="1"/>
                <c:pt idx="0">
                  <c:v>Isabel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2'!$B$122:$C$122</c:f>
              <c:numCache>
                <c:formatCode>0.00</c:formatCode>
                <c:ptCount val="2"/>
                <c:pt idx="0" formatCode="General">
                  <c:v>47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79-4568-BF3D-6DE8ECA5AB6A}"/>
            </c:ext>
          </c:extLst>
        </c:ser>
        <c:ser>
          <c:idx val="8"/>
          <c:order val="8"/>
          <c:tx>
            <c:strRef>
              <c:f>'TEMA 2'!$A$123</c:f>
              <c:strCache>
                <c:ptCount val="1"/>
                <c:pt idx="0">
                  <c:v>Patricia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2'!$B$123:$C$123</c:f>
              <c:numCache>
                <c:formatCode>0.00</c:formatCode>
                <c:ptCount val="2"/>
                <c:pt idx="0" formatCode="General">
                  <c:v>31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79-4568-BF3D-6DE8ECA5AB6A}"/>
            </c:ext>
          </c:extLst>
        </c:ser>
        <c:ser>
          <c:idx val="9"/>
          <c:order val="9"/>
          <c:tx>
            <c:strRef>
              <c:f>'TEMA 2'!$A$124</c:f>
              <c:strCache>
                <c:ptCount val="1"/>
                <c:pt idx="0">
                  <c:v>Rosa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2'!$B$124:$C$124</c:f>
              <c:numCache>
                <c:formatCode>0.00</c:formatCode>
                <c:ptCount val="2"/>
                <c:pt idx="0" formatCode="General">
                  <c:v>22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79-4568-BF3D-6DE8ECA5AB6A}"/>
            </c:ext>
          </c:extLst>
        </c:ser>
        <c:ser>
          <c:idx val="10"/>
          <c:order val="10"/>
          <c:tx>
            <c:strRef>
              <c:f>'TEMA 2'!$A$125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2'!$B$125:$C$125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A-6E79-4568-BF3D-6DE8ECA5AB6A}"/>
            </c:ext>
          </c:extLst>
        </c:ser>
        <c:ser>
          <c:idx val="11"/>
          <c:order val="11"/>
          <c:tx>
            <c:strRef>
              <c:f>'TEMA 2'!$A$126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2'!$B$126:$C$126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B-6E79-4568-BF3D-6DE8ECA5AB6A}"/>
            </c:ext>
          </c:extLst>
        </c:ser>
        <c:ser>
          <c:idx val="12"/>
          <c:order val="12"/>
          <c:tx>
            <c:strRef>
              <c:f>'TEMA 2'!$A$127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2'!$B$127:$C$127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C-6E79-4568-BF3D-6DE8ECA5AB6A}"/>
            </c:ext>
          </c:extLst>
        </c:ser>
        <c:ser>
          <c:idx val="13"/>
          <c:order val="13"/>
          <c:tx>
            <c:strRef>
              <c:f>'TEMA 2'!$A$128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'TEMA 2'!$B$114:$C$114</c:f>
              <c:strCache>
                <c:ptCount val="2"/>
                <c:pt idx="0">
                  <c:v>EDADES</c:v>
                </c:pt>
                <c:pt idx="1">
                  <c:v>PUNTUACIÓN</c:v>
                </c:pt>
              </c:strCache>
            </c:strRef>
          </c:cat>
          <c:val>
            <c:numRef>
              <c:f>'TEMA 2'!$B$128:$C$128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D-6E79-4568-BF3D-6DE8ECA5AB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2688127"/>
        <c:axId val="872688607"/>
        <c:axId val="0"/>
      </c:bar3DChart>
      <c:catAx>
        <c:axId val="87268812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688607"/>
        <c:crosses val="autoZero"/>
        <c:auto val="1"/>
        <c:lblAlgn val="ctr"/>
        <c:lblOffset val="100"/>
        <c:noMultiLvlLbl val="0"/>
      </c:catAx>
      <c:valAx>
        <c:axId val="87268860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6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EDAD</cx:v>
        </cx:txData>
      </cx:tx>
      <cx:spPr>
        <a:solidFill>
          <a:schemeClr val="bg2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 u="sng">
              <a:solidFill>
                <a:srgbClr val="FF0000"/>
              </a:solidFill>
            </a:defRPr>
          </a:pPr>
          <a:r>
            <a:rPr lang="es-ES" sz="1600" b="1" i="0" u="sng" strike="noStrike" baseline="0">
              <a:solidFill>
                <a:srgbClr val="FF0000"/>
              </a:solidFill>
              <a:latin typeface="Aptos Narrow" panose="02110004020202020204"/>
            </a:rPr>
            <a:t>EDAD</a:t>
          </a:r>
        </a:p>
      </cx:txPr>
    </cx:title>
    <cx:plotArea>
      <cx:plotAreaRegion>
        <cx:series layoutId="clusteredColumn" uniqueId="{38CEFE8F-E34C-40C2-872D-6FD1591781CB}" formatIdx="0">
          <cx:tx>
            <cx:txData>
              <cx:f>_xlchart.v1.1</cx:f>
              <cx:v>EDADES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725BA76-F8A6-42A9-8E8F-B2FA6C6C58DD}" formatIdx="1">
          <cx:axisId val="2"/>
        </cx:series>
        <cx:series layoutId="clusteredColumn" hidden="1" uniqueId="{BC9639AB-A7B6-4608-A99D-72C6CD96B63F}" formatIdx="2">
          <cx:tx>
            <cx:txData>
              <cx:f>_xlchart.v1.3</cx:f>
              <cx:v>PUNTUACIÓN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51B2BA07-001A-4232-B22F-C1B8F97225E7}" formatIdx="3">
          <cx:axisId val="2"/>
        </cx:series>
      </cx:plotAreaRegion>
      <cx:axis id="0">
        <cx:catScaling gapWidth="0"/>
        <cx:title>
          <cx:tx>
            <cx:txData>
              <cx:v>NOMBRES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 u="sng"/>
              </a:pPr>
              <a:r>
                <a:rPr lang="es-ES" sz="900" b="1" i="0" u="sng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NOMBRES</a:t>
              </a:r>
            </a:p>
          </cx:txPr>
        </cx:title>
        <cx:tickLabels/>
      </cx:axis>
      <cx:axis id="1">
        <cx:valScaling/>
        <cx:title>
          <cx:tx>
            <cx:txData>
              <cx:v>EDAD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 u="sng"/>
              </a:pPr>
              <a:r>
                <a:rPr lang="es-ES" sz="900" b="1" i="0" u="sng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EDAD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114</xdr:row>
      <xdr:rowOff>4760</xdr:rowOff>
    </xdr:from>
    <xdr:to>
      <xdr:col>7</xdr:col>
      <xdr:colOff>723900</xdr:colOff>
      <xdr:row>136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698FB8-A1B4-9389-1457-7DC59DD30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139</xdr:row>
      <xdr:rowOff>157162</xdr:rowOff>
    </xdr:from>
    <xdr:to>
      <xdr:col>3</xdr:col>
      <xdr:colOff>3171824</xdr:colOff>
      <xdr:row>159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A3C5D6-A618-8340-7678-A766C5166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4010025</xdr:colOff>
      <xdr:row>140</xdr:row>
      <xdr:rowOff>9524</xdr:rowOff>
    </xdr:from>
    <xdr:to>
      <xdr:col>10</xdr:col>
      <xdr:colOff>228600</xdr:colOff>
      <xdr:row>159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B19FF8B1-78DC-B134-08FF-37FEE6D955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2825" y="28936949"/>
              <a:ext cx="5962650" cy="370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19050</xdr:colOff>
      <xdr:row>114</xdr:row>
      <xdr:rowOff>23811</xdr:rowOff>
    </xdr:from>
    <xdr:to>
      <xdr:col>16</xdr:col>
      <xdr:colOff>552450</xdr:colOff>
      <xdr:row>134</xdr:row>
      <xdr:rowOff>142874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9CEFB7-4B06-DD74-9705-884E0D86E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 TOLEDO" refreshedDate="45368.796403587963" createdVersion="8" refreshedVersion="8" minRefreshableVersion="3" recordCount="10" xr:uid="{080F07E7-9BD7-4CF2-8BAF-F84D96268185}">
  <cacheSource type="worksheet">
    <worksheetSource name="Tabla1"/>
  </cacheSource>
  <cacheFields count="3">
    <cacheField name="NOMBRES" numFmtId="0">
      <sharedItems count="10">
        <s v="Ana"/>
        <s v="María"/>
        <s v="Cecilia"/>
        <s v="Cristina"/>
        <s v="Diana"/>
        <s v="Laila"/>
        <s v="Mercedes"/>
        <s v="Isabel"/>
        <s v="Patricia"/>
        <s v="Rosa"/>
      </sharedItems>
    </cacheField>
    <cacheField name="EDADES" numFmtId="0">
      <sharedItems containsSemiMixedTypes="0" containsString="0" containsNumber="1" containsInteger="1" minValue="19" maxValue="47"/>
    </cacheField>
    <cacheField name="PUNTUACIÓN" numFmtId="2">
      <sharedItems containsSemiMixedTypes="0" containsString="0" containsNumber="1" minValue="7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5"/>
    <n v="8"/>
  </r>
  <r>
    <x v="1"/>
    <n v="34"/>
    <n v="7.5"/>
  </r>
  <r>
    <x v="2"/>
    <n v="40"/>
    <n v="9"/>
  </r>
  <r>
    <x v="3"/>
    <n v="19"/>
    <n v="8.5"/>
  </r>
  <r>
    <x v="4"/>
    <n v="22"/>
    <n v="8"/>
  </r>
  <r>
    <x v="5"/>
    <n v="37"/>
    <n v="9.5"/>
  </r>
  <r>
    <x v="6"/>
    <n v="43"/>
    <n v="10"/>
  </r>
  <r>
    <x v="7"/>
    <n v="47"/>
    <n v="10"/>
  </r>
  <r>
    <x v="8"/>
    <n v="31"/>
    <n v="9"/>
  </r>
  <r>
    <x v="9"/>
    <n v="22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DA106-C3AF-4794-ADB1-D3D797B60030}" name="TablaDinámica22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80:C82" firstHeaderRow="0" firstDataRow="1" firstDataCol="1"/>
  <pivotFields count="3">
    <pivotField axis="axisRow" showAll="0">
      <items count="11">
        <item h="1" x="0"/>
        <item h="1" x="2"/>
        <item h="1" x="3"/>
        <item h="1" x="4"/>
        <item x="7"/>
        <item h="1" x="5"/>
        <item h="1" x="1"/>
        <item h="1" x="6"/>
        <item h="1" x="8"/>
        <item h="1" x="9"/>
        <item t="default"/>
      </items>
    </pivotField>
    <pivotField dataField="1" showAll="0"/>
    <pivotField dataField="1" numFmtId="2" showAll="0"/>
  </pivotFields>
  <rowFields count="1">
    <field x="0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BCB9B-24F7-4A59-8D27-DE65C2E8F550}" name="TablaDinámica2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8:C77" firstHeaderRow="0" firstDataRow="1" firstDataCol="1"/>
  <pivotFields count="3">
    <pivotField axis="axisRow" showAll="0">
      <items count="11">
        <item x="0"/>
        <item x="2"/>
        <item x="3"/>
        <item x="4"/>
        <item h="1" x="7"/>
        <item x="5"/>
        <item x="1"/>
        <item h="1"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9">
    <i>
      <x/>
    </i>
    <i>
      <x v="1"/>
    </i>
    <i>
      <x v="2"/>
    </i>
    <i>
      <x v="3"/>
    </i>
    <i>
      <x v="5"/>
    </i>
    <i>
      <x v="6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48">
      <pivotArea type="all" dataOnly="0" outline="0" fieldPosition="0"/>
    </format>
    <format dxfId="49">
      <pivotArea outline="0" collapsedLevelsAreSubtotals="1" fieldPosition="0"/>
    </format>
    <format dxfId="50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type="all" dataOnly="0" outline="0" fieldPosition="0"/>
    </format>
    <format dxfId="55">
      <pivotArea outline="0" collapsedLevelsAreSubtotals="1" fieldPosition="0"/>
    </format>
    <format dxfId="56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0"/>
        </references>
      </pivotArea>
    </format>
    <format dxfId="58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9E1D5-0CE2-415F-9DD1-1744E112AD5B}" name="TablaDinámica20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2:C65" firstHeaderRow="0" firstDataRow="1" firstDataCol="1"/>
  <pivotFields count="3">
    <pivotField axis="axisRow" showAll="0" measureFilter="1">
      <items count="11">
        <item x="0"/>
        <item x="2"/>
        <item x="3"/>
        <item x="4"/>
        <item x="7"/>
        <item x="5"/>
        <item x="1"/>
        <item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3">
    <i>
      <x v="4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84">
      <pivotArea type="all" dataOnly="0" outline="0" fieldPosition="0"/>
    </format>
    <format dxfId="85">
      <pivotArea outline="0" collapsedLevelsAreSubtotals="1" fieldPosition="0"/>
    </format>
    <format dxfId="86">
      <pivotArea field="0" type="button" dataOnly="0" labelOnly="1" outline="0" axis="axisRow" fieldPosition="0"/>
    </format>
    <format dxfId="87">
      <pivotArea dataOnly="0" labelOnly="1" fieldPosition="0">
        <references count="1">
          <reference field="0" count="0"/>
        </references>
      </pivotArea>
    </format>
    <format dxfId="88">
      <pivotArea dataOnly="0" labelOnly="1" grandRow="1" outline="0" fieldPosition="0"/>
    </format>
    <format dxfId="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0">
      <pivotArea type="all" dataOnly="0" outline="0" fieldPosition="0"/>
    </format>
    <format dxfId="91">
      <pivotArea outline="0" collapsedLevelsAreSubtotals="1" fieldPosition="0"/>
    </format>
    <format dxfId="92">
      <pivotArea field="0" type="button" dataOnly="0" labelOnly="1" outline="0" axis="axisRow" fieldPosition="0"/>
    </format>
    <format dxfId="93">
      <pivotArea dataOnly="0" labelOnly="1" fieldPosition="0">
        <references count="1">
          <reference field="0" count="0"/>
        </references>
      </pivotArea>
    </format>
    <format dxfId="94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GreaterThanOrEqual" evalOrder="-1" id="3" iMeasureFld="1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685FF-76A0-436E-801B-6336D9F07C63}" name="TablaDinámica19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6:C59" firstHeaderRow="0" firstDataRow="1" firstDataCol="1"/>
  <pivotFields count="3">
    <pivotField axis="axisRow" showAll="0" measureFilter="1">
      <items count="11">
        <item x="0"/>
        <item x="2"/>
        <item x="3"/>
        <item x="4"/>
        <item x="7"/>
        <item x="5"/>
        <item x="1"/>
        <item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3">
    <i>
      <x v="4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120">
      <pivotArea type="all" dataOnly="0" outline="0" fieldPosition="0"/>
    </format>
    <format dxfId="121">
      <pivotArea outline="0" collapsedLevelsAreSubtotals="1" fieldPosition="0"/>
    </format>
    <format dxfId="122">
      <pivotArea field="0" type="button" dataOnly="0" labelOnly="1" outline="0" axis="axisRow" fieldPosition="0"/>
    </format>
    <format dxfId="123">
      <pivotArea dataOnly="0" labelOnly="1" fieldPosition="0">
        <references count="1">
          <reference field="0" count="0"/>
        </references>
      </pivotArea>
    </format>
    <format dxfId="124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6">
      <pivotArea type="all" dataOnly="0" outline="0" fieldPosition="0"/>
    </format>
    <format dxfId="127">
      <pivotArea outline="0" collapsedLevelsAreSubtotals="1" fieldPosition="0"/>
    </format>
    <format dxfId="128">
      <pivotArea field="0" type="button" dataOnly="0" labelOnly="1" outline="0" axis="axisRow" fieldPosition="0"/>
    </format>
    <format dxfId="129">
      <pivotArea dataOnly="0" labelOnly="1" fieldPosition="0">
        <references count="1">
          <reference field="0" count="0"/>
        </references>
      </pivotArea>
    </format>
    <format dxfId="130">
      <pivotArea dataOnly="0" labelOnly="1" grandRow="1" outline="0" fieldPosition="0"/>
    </format>
    <format dxfId="1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04BDF-CC17-432C-961C-1B328A9F40D8}" name="TablaDinámica18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1:C53" firstHeaderRow="0" firstDataRow="1" firstDataCol="1"/>
  <pivotFields count="3">
    <pivotField axis="axisRow" showAll="0">
      <items count="11">
        <item x="0"/>
        <item x="2"/>
        <item x="3"/>
        <item x="4"/>
        <item x="7"/>
        <item x="5"/>
        <item x="1"/>
        <item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156">
      <pivotArea type="all" dataOnly="0" outline="0" fieldPosition="0"/>
    </format>
    <format dxfId="157">
      <pivotArea outline="0" collapsedLevelsAreSubtotals="1" fieldPosition="0"/>
    </format>
    <format dxfId="158">
      <pivotArea field="0" type="button" dataOnly="0" labelOnly="1" outline="0" axis="axisRow" fieldPosition="0"/>
    </format>
    <format dxfId="159">
      <pivotArea dataOnly="0" labelOnly="1" fieldPosition="0">
        <references count="1">
          <reference field="0" count="0"/>
        </references>
      </pivotArea>
    </format>
    <format dxfId="160">
      <pivotArea dataOnly="0" labelOnly="1" grandRow="1" outline="0" fieldPosition="0"/>
    </format>
    <format dxfId="1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2">
      <pivotArea type="all" dataOnly="0" outline="0" fieldPosition="0"/>
    </format>
    <format dxfId="163">
      <pivotArea outline="0" collapsedLevelsAreSubtotals="1" fieldPosition="0"/>
    </format>
    <format dxfId="164">
      <pivotArea field="0" type="button" dataOnly="0" labelOnly="1" outline="0" axis="axisRow" fieldPosition="0"/>
    </format>
    <format dxfId="165">
      <pivotArea dataOnly="0" labelOnly="1" fieldPosition="0">
        <references count="1">
          <reference field="0" count="0"/>
        </references>
      </pivotArea>
    </format>
    <format dxfId="166">
      <pivotArea dataOnly="0" labelOnly="1" grandRow="1" outline="0" fieldPosition="0"/>
    </format>
    <format dxfId="1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aptionEqual" evalOrder="-1" id="1" stringValue1="ANA">
      <autoFilter ref="A1">
        <filterColumn colId="0">
          <filters>
            <filter val="ANA"/>
          </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EA22A-17B6-4333-95C2-29E3AD2A4194}" name="TablaDinámica17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2:G43" firstHeaderRow="0" firstDataRow="1" firstDataCol="1"/>
  <pivotFields count="3">
    <pivotField axis="axisRow" showAll="0">
      <items count="11">
        <item x="0"/>
        <item x="2"/>
        <item x="3"/>
        <item x="4"/>
        <item x="7"/>
        <item x="5"/>
        <item x="1"/>
        <item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180">
      <pivotArea type="all" dataOnly="0" outline="0" fieldPosition="0"/>
    </format>
    <format dxfId="181">
      <pivotArea outline="0" collapsedLevelsAreSubtotals="1" fieldPosition="0"/>
    </format>
    <format dxfId="182">
      <pivotArea field="0" type="button" dataOnly="0" labelOnly="1" outline="0" axis="axisRow" fieldPosition="0"/>
    </format>
    <format dxfId="183">
      <pivotArea dataOnly="0" labelOnly="1" fieldPosition="0">
        <references count="1">
          <reference field="0" count="0"/>
        </references>
      </pivotArea>
    </format>
    <format dxfId="184">
      <pivotArea dataOnly="0" labelOnly="1" grandRow="1" outline="0" fieldPosition="0"/>
    </format>
    <format dxfId="1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6">
      <pivotArea type="all" dataOnly="0" outline="0" fieldPosition="0"/>
    </format>
    <format dxfId="187">
      <pivotArea outline="0" collapsedLevelsAreSubtotals="1" fieldPosition="0"/>
    </format>
    <format dxfId="188">
      <pivotArea field="0" type="button" dataOnly="0" labelOnly="1" outline="0" axis="axisRow" fieldPosition="0"/>
    </format>
    <format dxfId="189">
      <pivotArea dataOnly="0" labelOnly="1" fieldPosition="0">
        <references count="1">
          <reference field="0" count="0"/>
        </references>
      </pivotArea>
    </format>
    <format dxfId="190">
      <pivotArea dataOnly="0" labelOnly="1" grandRow="1" outline="0" fieldPosition="0"/>
    </format>
    <format dxfId="1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102344-AB13-4B8A-9047-60E63CEC7BD8}" name="TablaDinámica16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4" firstHeaderRow="0" firstDataRow="1" firstDataCol="1"/>
  <pivotFields count="3">
    <pivotField axis="axisRow" showAll="0">
      <items count="11">
        <item x="0"/>
        <item x="2"/>
        <item x="3"/>
        <item x="4"/>
        <item x="7"/>
        <item x="5"/>
        <item x="1"/>
        <item x="6"/>
        <item x="8"/>
        <item x="9"/>
        <item t="default"/>
      </items>
    </pivotField>
    <pivotField dataField="1" showAll="0"/>
    <pivotField dataField="1" numFmtId="2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EDADES" fld="1" baseField="0" baseItem="0"/>
    <dataField name="Suma de PUNTUACIÓN" fld="2" baseField="0" baseItem="0"/>
  </dataFields>
  <formats count="12"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0" type="button" dataOnly="0" labelOnly="1" outline="0" axis="axisRow" fieldPosition="0"/>
    </format>
    <format dxfId="207">
      <pivotArea dataOnly="0" labelOnly="1" fieldPosition="0">
        <references count="1">
          <reference field="0" count="0"/>
        </references>
      </pivotArea>
    </format>
    <format dxfId="206">
      <pivotArea dataOnly="0" labelOnly="1" grandRow="1" outline="0" fieldPosition="0"/>
    </format>
    <format dxfId="2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field="0" type="button" dataOnly="0" labelOnly="1" outline="0" axis="axisRow" fieldPosition="0"/>
    </format>
    <format dxfId="201">
      <pivotArea dataOnly="0" labelOnly="1" fieldPosition="0">
        <references count="1">
          <reference field="0" count="0"/>
        </references>
      </pivotArea>
    </format>
    <format dxfId="200">
      <pivotArea dataOnly="0" labelOnly="1" grandRow="1" outline="0" fieldPosition="0"/>
    </format>
    <format dxfId="1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9A8A0-BF3C-481E-84EF-CB8FD5BBDDFA}" name="Tabla1" displayName="Tabla1" ref="A32:C42" totalsRowShown="0" headerRowDxfId="211" headerRowBorderDxfId="216" tableBorderDxfId="217" totalsRowBorderDxfId="215">
  <autoFilter ref="A32:C42" xr:uid="{C4F9A8A0-BF3C-481E-84EF-CB8FD5BBDDFA}"/>
  <tableColumns count="3">
    <tableColumn id="1" xr3:uid="{C7224404-A7ED-431F-B7C3-6C67E1B8D718}" name="NOMBRES" dataDxfId="214"/>
    <tableColumn id="2" xr3:uid="{2CE979C6-3DED-4278-A5BA-0F3482F8F78E}" name="EDADES" dataDxfId="213"/>
    <tableColumn id="3" xr3:uid="{5B16DE90-A03F-4437-956E-5C222345EF97}" name="PUNTUACIÓN" dataDxfId="2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3410D-2612-4ED7-A5BF-DFF97945FE0D}" name="Tabla13" displayName="Tabla13" ref="F3:H13" totalsRowShown="0" headerRowDxfId="198" headerRowBorderDxfId="196" tableBorderDxfId="197" totalsRowBorderDxfId="195">
  <autoFilter ref="F3:H13" xr:uid="{57A3410D-2612-4ED7-A5BF-DFF97945FE0D}"/>
  <tableColumns count="3">
    <tableColumn id="1" xr3:uid="{F074531D-6FBD-4849-A0EB-DB1B3D248D96}" name="NOMBRES" dataDxfId="194"/>
    <tableColumn id="2" xr3:uid="{DAE7452B-5F36-477C-8DB5-B66DA5CDC920}" name="EDADES" dataDxfId="193"/>
    <tableColumn id="3" xr3:uid="{BC2B9C62-1A92-4465-BD66-8A39CC17D04F}" name="PUNTUACIÓN" dataDxfId="1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microsoft.com/es-es/office/funci%C3%B3n-contar-si-conjunto-dda3dc6e-f74e-4aee-88bc-aa8c2a86684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D3BC-AE0D-4E24-8B87-95C4065EE01F}">
  <dimension ref="A1:G81"/>
  <sheetViews>
    <sheetView workbookViewId="0">
      <selection activeCell="A3" sqref="A3:A12"/>
    </sheetView>
  </sheetViews>
  <sheetFormatPr baseColWidth="10" defaultRowHeight="15" x14ac:dyDescent="0.25"/>
  <cols>
    <col min="3" max="3" width="15" customWidth="1"/>
    <col min="7" max="7" width="13.28515625" customWidth="1"/>
  </cols>
  <sheetData>
    <row r="1" spans="1:4" s="12" customFormat="1" ht="21" x14ac:dyDescent="0.35">
      <c r="A1" s="12" t="s">
        <v>0</v>
      </c>
    </row>
    <row r="3" spans="1:4" x14ac:dyDescent="0.25">
      <c r="A3" s="54" t="s">
        <v>8</v>
      </c>
      <c r="B3" s="5">
        <v>1</v>
      </c>
      <c r="C3" t="s">
        <v>2</v>
      </c>
    </row>
    <row r="4" spans="1:4" x14ac:dyDescent="0.25">
      <c r="A4" s="8"/>
      <c r="B4" s="5"/>
      <c r="D4" t="s">
        <v>1</v>
      </c>
    </row>
    <row r="5" spans="1:4" x14ac:dyDescent="0.25">
      <c r="A5" s="8"/>
      <c r="B5" s="5"/>
    </row>
    <row r="6" spans="1:4" x14ac:dyDescent="0.25">
      <c r="A6" s="54" t="s">
        <v>8</v>
      </c>
      <c r="B6" s="5">
        <v>2</v>
      </c>
      <c r="C6" t="s">
        <v>3</v>
      </c>
    </row>
    <row r="7" spans="1:4" x14ac:dyDescent="0.25">
      <c r="A7" s="8"/>
      <c r="B7" s="5"/>
      <c r="D7" t="s">
        <v>4</v>
      </c>
    </row>
    <row r="8" spans="1:4" x14ac:dyDescent="0.25">
      <c r="A8" s="8"/>
      <c r="B8" s="5"/>
    </row>
    <row r="9" spans="1:4" x14ac:dyDescent="0.25">
      <c r="A9" s="54" t="s">
        <v>8</v>
      </c>
      <c r="B9" s="5">
        <v>3</v>
      </c>
      <c r="C9" t="s">
        <v>5</v>
      </c>
    </row>
    <row r="10" spans="1:4" x14ac:dyDescent="0.25">
      <c r="A10" s="8"/>
      <c r="B10" s="5"/>
      <c r="D10" t="s">
        <v>6</v>
      </c>
    </row>
    <row r="11" spans="1:4" x14ac:dyDescent="0.25">
      <c r="A11" s="8"/>
      <c r="B11" s="5"/>
    </row>
    <row r="12" spans="1:4" x14ac:dyDescent="0.25">
      <c r="A12" s="54" t="s">
        <v>8</v>
      </c>
      <c r="B12" s="5">
        <v>4</v>
      </c>
      <c r="C12" t="s">
        <v>7</v>
      </c>
    </row>
    <row r="14" spans="1:4" s="1" customFormat="1" x14ac:dyDescent="0.25"/>
    <row r="15" spans="1:4" s="1" customFormat="1" x14ac:dyDescent="0.25"/>
    <row r="16" spans="1:4" x14ac:dyDescent="0.25">
      <c r="A16" s="6"/>
      <c r="B16" s="7"/>
    </row>
    <row r="17" spans="1:3" s="9" customFormat="1" ht="15.75" x14ac:dyDescent="0.25">
      <c r="A17" s="13" t="s">
        <v>9</v>
      </c>
    </row>
    <row r="19" spans="1:3" s="11" customFormat="1" x14ac:dyDescent="0.25">
      <c r="A19" s="10">
        <v>2</v>
      </c>
      <c r="B19" s="11" t="s">
        <v>3</v>
      </c>
    </row>
    <row r="21" spans="1:3" x14ac:dyDescent="0.25">
      <c r="A21" t="s">
        <v>10</v>
      </c>
      <c r="B21" t="s">
        <v>11</v>
      </c>
      <c r="C21" t="s">
        <v>12</v>
      </c>
    </row>
    <row r="22" spans="1:3" x14ac:dyDescent="0.25">
      <c r="A22" t="s">
        <v>13</v>
      </c>
      <c r="B22">
        <v>25</v>
      </c>
      <c r="C22">
        <v>8</v>
      </c>
    </row>
    <row r="23" spans="1:3" x14ac:dyDescent="0.25">
      <c r="A23" t="s">
        <v>14</v>
      </c>
      <c r="B23">
        <v>34</v>
      </c>
      <c r="C23">
        <v>7</v>
      </c>
    </row>
    <row r="24" spans="1:3" x14ac:dyDescent="0.25">
      <c r="A24" t="s">
        <v>15</v>
      </c>
      <c r="B24">
        <v>40</v>
      </c>
      <c r="C24">
        <v>9</v>
      </c>
    </row>
    <row r="25" spans="1:3" x14ac:dyDescent="0.25">
      <c r="A25" t="s">
        <v>16</v>
      </c>
      <c r="B25">
        <v>19</v>
      </c>
      <c r="C25">
        <v>8</v>
      </c>
    </row>
    <row r="26" spans="1:3" x14ac:dyDescent="0.25">
      <c r="A26" t="s">
        <v>17</v>
      </c>
      <c r="B26">
        <v>22</v>
      </c>
      <c r="C26">
        <v>8</v>
      </c>
    </row>
    <row r="27" spans="1:3" x14ac:dyDescent="0.25">
      <c r="A27" t="s">
        <v>18</v>
      </c>
      <c r="B27">
        <v>37</v>
      </c>
      <c r="C27">
        <v>9</v>
      </c>
    </row>
    <row r="28" spans="1:3" x14ac:dyDescent="0.25">
      <c r="A28" t="s">
        <v>19</v>
      </c>
      <c r="B28">
        <v>43</v>
      </c>
      <c r="C28">
        <v>10</v>
      </c>
    </row>
    <row r="29" spans="1:3" x14ac:dyDescent="0.25">
      <c r="A29" t="s">
        <v>20</v>
      </c>
      <c r="B29">
        <v>47</v>
      </c>
      <c r="C29">
        <v>10</v>
      </c>
    </row>
    <row r="30" spans="1:3" x14ac:dyDescent="0.25">
      <c r="A30" t="s">
        <v>21</v>
      </c>
      <c r="B30">
        <v>31</v>
      </c>
      <c r="C30">
        <v>9</v>
      </c>
    </row>
    <row r="31" spans="1:3" x14ac:dyDescent="0.25">
      <c r="A31" t="s">
        <v>22</v>
      </c>
      <c r="B31">
        <v>22</v>
      </c>
      <c r="C31">
        <v>7</v>
      </c>
    </row>
    <row r="34" spans="1:6" s="11" customFormat="1" x14ac:dyDescent="0.25">
      <c r="A34" s="10">
        <v>3</v>
      </c>
      <c r="B34" s="11" t="s">
        <v>5</v>
      </c>
    </row>
    <row r="36" spans="1:6" x14ac:dyDescent="0.25">
      <c r="A36" s="16" t="s">
        <v>10</v>
      </c>
      <c r="B36" s="16" t="s">
        <v>11</v>
      </c>
      <c r="C36" s="16" t="s">
        <v>12</v>
      </c>
    </row>
    <row r="37" spans="1:6" x14ac:dyDescent="0.25">
      <c r="A37" s="17" t="s">
        <v>13</v>
      </c>
      <c r="B37" s="19">
        <v>25</v>
      </c>
      <c r="C37" s="20">
        <v>8</v>
      </c>
      <c r="F37" s="21"/>
    </row>
    <row r="38" spans="1:6" x14ac:dyDescent="0.25">
      <c r="A38" s="17" t="s">
        <v>14</v>
      </c>
      <c r="B38" s="19">
        <v>34</v>
      </c>
      <c r="C38" s="20">
        <v>7.5</v>
      </c>
    </row>
    <row r="39" spans="1:6" x14ac:dyDescent="0.25">
      <c r="A39" s="17" t="s">
        <v>15</v>
      </c>
      <c r="B39" s="19">
        <v>40</v>
      </c>
      <c r="C39" s="20">
        <v>9</v>
      </c>
    </row>
    <row r="40" spans="1:6" x14ac:dyDescent="0.25">
      <c r="A40" s="17" t="s">
        <v>16</v>
      </c>
      <c r="B40" s="19">
        <v>19</v>
      </c>
      <c r="C40" s="20">
        <v>8.5</v>
      </c>
    </row>
    <row r="41" spans="1:6" x14ac:dyDescent="0.25">
      <c r="A41" s="17" t="s">
        <v>17</v>
      </c>
      <c r="B41" s="19">
        <v>22</v>
      </c>
      <c r="C41" s="20">
        <v>8</v>
      </c>
    </row>
    <row r="42" spans="1:6" x14ac:dyDescent="0.25">
      <c r="A42" s="17" t="s">
        <v>18</v>
      </c>
      <c r="B42" s="19">
        <v>37</v>
      </c>
      <c r="C42" s="20">
        <v>9.5</v>
      </c>
    </row>
    <row r="43" spans="1:6" x14ac:dyDescent="0.25">
      <c r="A43" s="17" t="s">
        <v>19</v>
      </c>
      <c r="B43" s="19">
        <v>43</v>
      </c>
      <c r="C43" s="20">
        <v>10</v>
      </c>
    </row>
    <row r="44" spans="1:6" x14ac:dyDescent="0.25">
      <c r="A44" s="17" t="s">
        <v>20</v>
      </c>
      <c r="B44" s="19">
        <v>47</v>
      </c>
      <c r="C44" s="20">
        <v>10</v>
      </c>
    </row>
    <row r="45" spans="1:6" x14ac:dyDescent="0.25">
      <c r="A45" s="17" t="s">
        <v>21</v>
      </c>
      <c r="B45" s="19">
        <v>31</v>
      </c>
      <c r="C45" s="20">
        <v>9</v>
      </c>
    </row>
    <row r="46" spans="1:6" x14ac:dyDescent="0.25">
      <c r="A46" s="17" t="s">
        <v>22</v>
      </c>
      <c r="B46" s="19">
        <v>22</v>
      </c>
      <c r="C46" s="20">
        <v>7</v>
      </c>
    </row>
    <row r="47" spans="1:6" x14ac:dyDescent="0.25">
      <c r="C47" s="23">
        <f>SUM(C37:C46)</f>
        <v>86.5</v>
      </c>
      <c r="D47" t="s">
        <v>26</v>
      </c>
    </row>
    <row r="48" spans="1:6" x14ac:dyDescent="0.25">
      <c r="C48" s="23">
        <f>AVERAGE(C37:C46)</f>
        <v>8.65</v>
      </c>
      <c r="D48" t="s">
        <v>39</v>
      </c>
    </row>
    <row r="49" spans="1:6" x14ac:dyDescent="0.25">
      <c r="C49" s="23">
        <f>MAX(C37:C46)</f>
        <v>10</v>
      </c>
      <c r="D49" t="s">
        <v>40</v>
      </c>
    </row>
    <row r="50" spans="1:6" x14ac:dyDescent="0.25">
      <c r="C50" s="23">
        <f>MIN(C37:C46)</f>
        <v>7</v>
      </c>
      <c r="D50" t="s">
        <v>41</v>
      </c>
    </row>
    <row r="51" spans="1:6" x14ac:dyDescent="0.25">
      <c r="C51" s="21"/>
    </row>
    <row r="52" spans="1:6" x14ac:dyDescent="0.25">
      <c r="C52" s="21"/>
    </row>
    <row r="53" spans="1:6" s="11" customFormat="1" x14ac:dyDescent="0.25">
      <c r="A53" s="10">
        <v>4</v>
      </c>
      <c r="B53" s="11" t="s">
        <v>7</v>
      </c>
    </row>
    <row r="55" spans="1:6" x14ac:dyDescent="0.25">
      <c r="A55" s="5" t="s">
        <v>23</v>
      </c>
      <c r="B55" s="18" t="s">
        <v>24</v>
      </c>
    </row>
    <row r="56" spans="1:6" x14ac:dyDescent="0.25">
      <c r="C56" t="s">
        <v>25</v>
      </c>
      <c r="D56" s="25" cm="1">
        <f t="array" ref="D56:D65">C37:C46</f>
        <v>8</v>
      </c>
      <c r="F56" s="24" t="s">
        <v>30</v>
      </c>
    </row>
    <row r="57" spans="1:6" x14ac:dyDescent="0.25">
      <c r="D57" s="4">
        <v>7.5</v>
      </c>
      <c r="F57" t="s">
        <v>31</v>
      </c>
    </row>
    <row r="58" spans="1:6" x14ac:dyDescent="0.25">
      <c r="D58" s="4">
        <v>9</v>
      </c>
    </row>
    <row r="59" spans="1:6" x14ac:dyDescent="0.25">
      <c r="D59" s="4">
        <v>8.5</v>
      </c>
    </row>
    <row r="60" spans="1:6" x14ac:dyDescent="0.25">
      <c r="D60" s="4">
        <v>8</v>
      </c>
    </row>
    <row r="61" spans="1:6" x14ac:dyDescent="0.25">
      <c r="D61" s="4">
        <v>9.5</v>
      </c>
    </row>
    <row r="62" spans="1:6" x14ac:dyDescent="0.25">
      <c r="D62" s="4">
        <v>10</v>
      </c>
    </row>
    <row r="63" spans="1:6" x14ac:dyDescent="0.25">
      <c r="D63" s="4">
        <v>10</v>
      </c>
    </row>
    <row r="64" spans="1:6" x14ac:dyDescent="0.25">
      <c r="D64" s="4">
        <v>9</v>
      </c>
    </row>
    <row r="65" spans="1:7" x14ac:dyDescent="0.25">
      <c r="D65" s="4">
        <v>7</v>
      </c>
      <c r="F65" s="23">
        <f>SUM(D56:D65)</f>
        <v>86.5</v>
      </c>
      <c r="G65" t="s">
        <v>25</v>
      </c>
    </row>
    <row r="67" spans="1:7" x14ac:dyDescent="0.25">
      <c r="C67" t="s">
        <v>27</v>
      </c>
      <c r="D67" s="23">
        <f>SUM(C37:C46)</f>
        <v>86.5</v>
      </c>
    </row>
    <row r="70" spans="1:7" x14ac:dyDescent="0.25">
      <c r="A70" s="5" t="s">
        <v>28</v>
      </c>
      <c r="B70" s="18" t="s">
        <v>29</v>
      </c>
    </row>
    <row r="71" spans="1:7" x14ac:dyDescent="0.25">
      <c r="D71" s="23">
        <f>AVERAGE(C37:C46)</f>
        <v>8.65</v>
      </c>
      <c r="F71" t="s">
        <v>32</v>
      </c>
    </row>
    <row r="74" spans="1:7" x14ac:dyDescent="0.25">
      <c r="A74" s="5" t="s">
        <v>33</v>
      </c>
      <c r="B74" s="18" t="s">
        <v>34</v>
      </c>
    </row>
    <row r="75" spans="1:7" x14ac:dyDescent="0.25">
      <c r="D75" s="22">
        <f>MAX(C37:C46)</f>
        <v>10</v>
      </c>
      <c r="F75" t="s">
        <v>35</v>
      </c>
    </row>
    <row r="78" spans="1:7" x14ac:dyDescent="0.25">
      <c r="A78" s="5" t="s">
        <v>36</v>
      </c>
      <c r="B78" s="18" t="s">
        <v>37</v>
      </c>
    </row>
    <row r="79" spans="1:7" x14ac:dyDescent="0.25">
      <c r="D79" s="23">
        <f>MIN(C37:C46)</f>
        <v>7</v>
      </c>
      <c r="F79" t="s">
        <v>38</v>
      </c>
    </row>
    <row r="81" spans="1:1" s="38" customFormat="1" x14ac:dyDescent="0.25">
      <c r="A81" s="39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56C4-C628-4465-93DD-423023CBE57B}">
  <dimension ref="A1:E163"/>
  <sheetViews>
    <sheetView workbookViewId="0">
      <selection activeCell="A3" sqref="A3:A8"/>
    </sheetView>
  </sheetViews>
  <sheetFormatPr baseColWidth="10" defaultRowHeight="15" x14ac:dyDescent="0.25"/>
  <cols>
    <col min="3" max="3" width="27.42578125" customWidth="1"/>
    <col min="4" max="4" width="77.5703125" customWidth="1"/>
  </cols>
  <sheetData>
    <row r="1" spans="1:4" s="12" customFormat="1" ht="21" x14ac:dyDescent="0.35">
      <c r="A1" s="12" t="s">
        <v>42</v>
      </c>
    </row>
    <row r="3" spans="1:4" x14ac:dyDescent="0.25">
      <c r="A3" s="54" t="s">
        <v>8</v>
      </c>
      <c r="B3" s="5">
        <v>1</v>
      </c>
      <c r="C3" t="s">
        <v>44</v>
      </c>
    </row>
    <row r="4" spans="1:4" x14ac:dyDescent="0.25">
      <c r="A4" s="8"/>
      <c r="B4" s="5"/>
      <c r="D4" t="s">
        <v>43</v>
      </c>
    </row>
    <row r="5" spans="1:4" x14ac:dyDescent="0.25">
      <c r="A5" s="8"/>
      <c r="B5" s="5"/>
    </row>
    <row r="6" spans="1:4" x14ac:dyDescent="0.25">
      <c r="A6" s="54" t="s">
        <v>8</v>
      </c>
      <c r="B6" s="5">
        <v>2</v>
      </c>
      <c r="C6" t="s">
        <v>65</v>
      </c>
    </row>
    <row r="7" spans="1:4" x14ac:dyDescent="0.25">
      <c r="A7" s="55"/>
      <c r="B7" s="5"/>
    </row>
    <row r="8" spans="1:4" x14ac:dyDescent="0.25">
      <c r="A8" s="54" t="s">
        <v>8</v>
      </c>
      <c r="B8" s="5">
        <v>3</v>
      </c>
      <c r="C8" t="s">
        <v>66</v>
      </c>
    </row>
    <row r="10" spans="1:4" s="1" customFormat="1" x14ac:dyDescent="0.25"/>
    <row r="11" spans="1:4" s="1" customFormat="1" x14ac:dyDescent="0.25">
      <c r="A11" s="37" t="s">
        <v>85</v>
      </c>
    </row>
    <row r="13" spans="1:4" x14ac:dyDescent="0.25">
      <c r="A13" s="16" t="s">
        <v>10</v>
      </c>
      <c r="B13" s="16" t="s">
        <v>11</v>
      </c>
      <c r="C13" s="16" t="s">
        <v>12</v>
      </c>
    </row>
    <row r="14" spans="1:4" x14ac:dyDescent="0.25">
      <c r="A14" s="17" t="s">
        <v>13</v>
      </c>
      <c r="B14" s="19">
        <v>25</v>
      </c>
      <c r="C14" s="20">
        <v>8</v>
      </c>
    </row>
    <row r="15" spans="1:4" x14ac:dyDescent="0.25">
      <c r="A15" s="17" t="s">
        <v>14</v>
      </c>
      <c r="B15" s="19">
        <v>34</v>
      </c>
      <c r="C15" s="20">
        <v>7.5</v>
      </c>
    </row>
    <row r="16" spans="1:4" x14ac:dyDescent="0.25">
      <c r="A16" s="17" t="s">
        <v>15</v>
      </c>
      <c r="B16" s="19">
        <v>40</v>
      </c>
      <c r="C16" s="20">
        <v>9</v>
      </c>
    </row>
    <row r="17" spans="1:4" x14ac:dyDescent="0.25">
      <c r="A17" s="17" t="s">
        <v>16</v>
      </c>
      <c r="B17" s="19">
        <v>19</v>
      </c>
      <c r="C17" s="20">
        <v>8.5</v>
      </c>
    </row>
    <row r="18" spans="1:4" x14ac:dyDescent="0.25">
      <c r="A18" s="17" t="s">
        <v>17</v>
      </c>
      <c r="B18" s="19">
        <v>22</v>
      </c>
      <c r="C18" s="20">
        <v>8</v>
      </c>
    </row>
    <row r="19" spans="1:4" x14ac:dyDescent="0.25">
      <c r="A19" s="17" t="s">
        <v>18</v>
      </c>
      <c r="B19" s="19">
        <v>37</v>
      </c>
      <c r="C19" s="20">
        <v>9.5</v>
      </c>
    </row>
    <row r="20" spans="1:4" x14ac:dyDescent="0.25">
      <c r="A20" s="17" t="s">
        <v>19</v>
      </c>
      <c r="B20" s="19">
        <v>43</v>
      </c>
      <c r="C20" s="20">
        <v>10</v>
      </c>
    </row>
    <row r="21" spans="1:4" x14ac:dyDescent="0.25">
      <c r="A21" s="17" t="s">
        <v>20</v>
      </c>
      <c r="B21" s="19">
        <v>47</v>
      </c>
      <c r="C21" s="20">
        <v>10</v>
      </c>
    </row>
    <row r="22" spans="1:4" x14ac:dyDescent="0.25">
      <c r="A22" s="17" t="s">
        <v>21</v>
      </c>
      <c r="B22" s="19">
        <v>31</v>
      </c>
      <c r="C22" s="20">
        <v>9</v>
      </c>
    </row>
    <row r="23" spans="1:4" x14ac:dyDescent="0.25">
      <c r="A23" s="17" t="s">
        <v>22</v>
      </c>
      <c r="B23" s="19">
        <v>22</v>
      </c>
      <c r="C23" s="20">
        <v>7</v>
      </c>
    </row>
    <row r="26" spans="1:4" s="1" customFormat="1" x14ac:dyDescent="0.25">
      <c r="A26" s="2" t="s">
        <v>45</v>
      </c>
      <c r="C26" s="1" t="s">
        <v>46</v>
      </c>
    </row>
    <row r="27" spans="1:4" ht="15.75" thickBot="1" x14ac:dyDescent="0.3"/>
    <row r="28" spans="1:4" s="26" customFormat="1" ht="12" x14ac:dyDescent="0.2">
      <c r="C28" s="28" t="s">
        <v>47</v>
      </c>
      <c r="D28" s="28" t="s">
        <v>48</v>
      </c>
    </row>
    <row r="29" spans="1:4" s="26" customFormat="1" ht="12" x14ac:dyDescent="0.2">
      <c r="C29" s="34" t="s">
        <v>57</v>
      </c>
      <c r="D29" s="29" t="s">
        <v>49</v>
      </c>
    </row>
    <row r="30" spans="1:4" s="26" customFormat="1" ht="24" x14ac:dyDescent="0.2">
      <c r="C30" s="34" t="s">
        <v>58</v>
      </c>
      <c r="D30" s="29" t="s">
        <v>50</v>
      </c>
    </row>
    <row r="31" spans="1:4" s="26" customFormat="1" ht="36" x14ac:dyDescent="0.2">
      <c r="C31" s="34" t="s">
        <v>59</v>
      </c>
      <c r="D31" s="30" t="s">
        <v>51</v>
      </c>
    </row>
    <row r="32" spans="1:4" s="26" customFormat="1" ht="12" x14ac:dyDescent="0.2">
      <c r="C32" s="34" t="s">
        <v>60</v>
      </c>
      <c r="D32" s="29" t="s">
        <v>52</v>
      </c>
    </row>
    <row r="33" spans="1:4" s="26" customFormat="1" ht="36" x14ac:dyDescent="0.2">
      <c r="C33" s="34" t="s">
        <v>61</v>
      </c>
      <c r="D33" s="29" t="s">
        <v>53</v>
      </c>
    </row>
    <row r="34" spans="1:4" s="26" customFormat="1" ht="24" x14ac:dyDescent="0.2">
      <c r="C34" s="31" t="s">
        <v>62</v>
      </c>
      <c r="D34" s="29" t="s">
        <v>54</v>
      </c>
    </row>
    <row r="35" spans="1:4" s="26" customFormat="1" ht="24" x14ac:dyDescent="0.2">
      <c r="C35" s="34" t="s">
        <v>63</v>
      </c>
      <c r="D35" s="29" t="s">
        <v>55</v>
      </c>
    </row>
    <row r="36" spans="1:4" s="26" customFormat="1" ht="36" x14ac:dyDescent="0.2">
      <c r="C36" s="31" t="s">
        <v>64</v>
      </c>
      <c r="D36" s="29" t="s">
        <v>56</v>
      </c>
    </row>
    <row r="39" spans="1:4" s="1" customFormat="1" x14ac:dyDescent="0.25">
      <c r="A39" s="2" t="s">
        <v>67</v>
      </c>
      <c r="C39" s="1" t="s">
        <v>68</v>
      </c>
    </row>
    <row r="41" spans="1:4" x14ac:dyDescent="0.25">
      <c r="C41" s="24" t="s">
        <v>69</v>
      </c>
    </row>
    <row r="43" spans="1:4" x14ac:dyDescent="0.25">
      <c r="D43" t="s">
        <v>70</v>
      </c>
    </row>
    <row r="45" spans="1:4" x14ac:dyDescent="0.25">
      <c r="D45" t="s">
        <v>71</v>
      </c>
    </row>
    <row r="47" spans="1:4" x14ac:dyDescent="0.25">
      <c r="D47" t="s">
        <v>72</v>
      </c>
    </row>
    <row r="49" spans="3:5" ht="45" x14ac:dyDescent="0.25">
      <c r="D49" s="27" t="s">
        <v>73</v>
      </c>
    </row>
    <row r="51" spans="3:5" x14ac:dyDescent="0.25">
      <c r="C51" s="24" t="s">
        <v>74</v>
      </c>
    </row>
    <row r="53" spans="3:5" x14ac:dyDescent="0.25">
      <c r="D53" t="s">
        <v>75</v>
      </c>
    </row>
    <row r="55" spans="3:5" ht="30" x14ac:dyDescent="0.25">
      <c r="D55" s="27" t="s">
        <v>76</v>
      </c>
    </row>
    <row r="57" spans="3:5" x14ac:dyDescent="0.25">
      <c r="C57" s="32" t="s">
        <v>47</v>
      </c>
      <c r="D57" s="32" t="s">
        <v>48</v>
      </c>
      <c r="E57" s="32" t="s">
        <v>77</v>
      </c>
    </row>
    <row r="58" spans="3:5" ht="30" x14ac:dyDescent="0.25">
      <c r="C58" s="33" t="s">
        <v>82</v>
      </c>
      <c r="D58" s="33" t="s">
        <v>78</v>
      </c>
      <c r="E58" s="14">
        <v>6</v>
      </c>
    </row>
    <row r="59" spans="3:5" ht="30" x14ac:dyDescent="0.25">
      <c r="C59" s="33" t="s">
        <v>83</v>
      </c>
      <c r="D59" s="33" t="s">
        <v>79</v>
      </c>
      <c r="E59" s="14" t="s">
        <v>80</v>
      </c>
    </row>
    <row r="60" spans="3:5" ht="30" x14ac:dyDescent="0.25">
      <c r="C60" s="33" t="s">
        <v>84</v>
      </c>
      <c r="D60" s="33" t="s">
        <v>81</v>
      </c>
      <c r="E60" s="14">
        <v>0</v>
      </c>
    </row>
    <row r="62" spans="3:5" s="1" customFormat="1" x14ac:dyDescent="0.25"/>
    <row r="63" spans="3:5" s="1" customFormat="1" x14ac:dyDescent="0.25"/>
    <row r="65" spans="1:3" s="9" customFormat="1" x14ac:dyDescent="0.25">
      <c r="A65" s="36" t="s">
        <v>9</v>
      </c>
    </row>
    <row r="67" spans="1:3" s="11" customFormat="1" x14ac:dyDescent="0.25">
      <c r="A67" s="10">
        <v>1</v>
      </c>
      <c r="B67" s="11" t="s">
        <v>44</v>
      </c>
    </row>
    <row r="69" spans="1:3" x14ac:dyDescent="0.25">
      <c r="A69" s="35" t="s">
        <v>86</v>
      </c>
    </row>
    <row r="70" spans="1:3" x14ac:dyDescent="0.25">
      <c r="B70" s="5" t="s">
        <v>23</v>
      </c>
      <c r="C70" t="s">
        <v>88</v>
      </c>
    </row>
    <row r="71" spans="1:3" x14ac:dyDescent="0.25">
      <c r="B71" s="5"/>
      <c r="C71" s="22">
        <f>COUNTIF(A14:A23,"Isabel")</f>
        <v>1</v>
      </c>
    </row>
    <row r="72" spans="1:3" x14ac:dyDescent="0.25">
      <c r="B72" s="5"/>
    </row>
    <row r="73" spans="1:3" x14ac:dyDescent="0.25">
      <c r="B73" s="5" t="s">
        <v>28</v>
      </c>
      <c r="C73" t="s">
        <v>89</v>
      </c>
    </row>
    <row r="74" spans="1:3" x14ac:dyDescent="0.25">
      <c r="B74" s="5"/>
      <c r="C74" s="22">
        <f>COUNTIF(A15:A23,A18)</f>
        <v>1</v>
      </c>
    </row>
    <row r="75" spans="1:3" x14ac:dyDescent="0.25">
      <c r="B75" s="5"/>
    </row>
    <row r="76" spans="1:3" x14ac:dyDescent="0.25">
      <c r="B76" s="5" t="s">
        <v>33</v>
      </c>
      <c r="C76" t="s">
        <v>90</v>
      </c>
    </row>
    <row r="77" spans="1:3" x14ac:dyDescent="0.25">
      <c r="B77" s="5"/>
      <c r="C77" s="22">
        <f>COUNTIF(A14:A18,A16)+COUNTIF(A14:A18,A17)</f>
        <v>2</v>
      </c>
    </row>
    <row r="78" spans="1:3" x14ac:dyDescent="0.25">
      <c r="B78" s="5"/>
    </row>
    <row r="79" spans="1:3" x14ac:dyDescent="0.25">
      <c r="B79" s="5" t="s">
        <v>36</v>
      </c>
      <c r="C79" t="s">
        <v>91</v>
      </c>
    </row>
    <row r="80" spans="1:3" x14ac:dyDescent="0.25">
      <c r="B80" s="5"/>
      <c r="C80" s="22">
        <f>COUNTIF(B14:B23,"&gt;40")</f>
        <v>2</v>
      </c>
    </row>
    <row r="81" spans="2:4" x14ac:dyDescent="0.25">
      <c r="B81" s="5"/>
    </row>
    <row r="82" spans="2:4" x14ac:dyDescent="0.25">
      <c r="B82" s="5" t="s">
        <v>93</v>
      </c>
      <c r="C82" t="s">
        <v>92</v>
      </c>
    </row>
    <row r="83" spans="2:4" x14ac:dyDescent="0.25">
      <c r="B83" s="5"/>
      <c r="C83" s="22">
        <f>COUNTIF(C14:C23,"&lt;&gt;"&amp;C17)</f>
        <v>9</v>
      </c>
    </row>
    <row r="84" spans="2:4" x14ac:dyDescent="0.25">
      <c r="B84" s="5"/>
    </row>
    <row r="85" spans="2:4" x14ac:dyDescent="0.25">
      <c r="B85" s="5" t="s">
        <v>94</v>
      </c>
      <c r="C85" t="s">
        <v>95</v>
      </c>
    </row>
    <row r="86" spans="2:4" x14ac:dyDescent="0.25">
      <c r="B86" s="5"/>
      <c r="C86" s="40">
        <f>COUNTIF(B14:B23,"&gt;=25")</f>
        <v>7</v>
      </c>
    </row>
    <row r="87" spans="2:4" x14ac:dyDescent="0.25">
      <c r="B87" s="5"/>
    </row>
    <row r="88" spans="2:4" x14ac:dyDescent="0.25">
      <c r="B88" s="5" t="s">
        <v>96</v>
      </c>
      <c r="C88" t="s">
        <v>97</v>
      </c>
    </row>
    <row r="89" spans="2:4" x14ac:dyDescent="0.25">
      <c r="B89" s="5"/>
      <c r="C89" s="22">
        <f>COUNTIF(B14:B23,"&lt;=50")</f>
        <v>10</v>
      </c>
    </row>
    <row r="90" spans="2:4" x14ac:dyDescent="0.25">
      <c r="B90" s="5"/>
    </row>
    <row r="91" spans="2:4" x14ac:dyDescent="0.25">
      <c r="B91" s="5" t="s">
        <v>98</v>
      </c>
      <c r="C91" t="s">
        <v>99</v>
      </c>
    </row>
    <row r="92" spans="2:4" x14ac:dyDescent="0.25">
      <c r="B92" s="5"/>
      <c r="C92" s="22">
        <f>COUNTIF(A14:A23,"*")</f>
        <v>10</v>
      </c>
    </row>
    <row r="93" spans="2:4" x14ac:dyDescent="0.25">
      <c r="B93" s="5"/>
    </row>
    <row r="94" spans="2:4" x14ac:dyDescent="0.25">
      <c r="B94" s="5" t="s">
        <v>100</v>
      </c>
      <c r="C94" t="s">
        <v>101</v>
      </c>
    </row>
    <row r="95" spans="2:4" x14ac:dyDescent="0.25">
      <c r="C95" s="22">
        <f>COUNTIF(A14:A23,"??????na")</f>
        <v>1</v>
      </c>
      <c r="D95" t="s">
        <v>16</v>
      </c>
    </row>
    <row r="98" spans="1:4" x14ac:dyDescent="0.25">
      <c r="A98" s="35" t="s">
        <v>102</v>
      </c>
    </row>
    <row r="99" spans="1:4" x14ac:dyDescent="0.25">
      <c r="B99" s="5" t="s">
        <v>23</v>
      </c>
      <c r="C99" t="s">
        <v>103</v>
      </c>
    </row>
    <row r="100" spans="1:4" x14ac:dyDescent="0.25">
      <c r="B100" s="5"/>
      <c r="C100" s="22" t="str">
        <f>IFERROR(C14/C24, "Error en el cálculo")</f>
        <v>Error en el cálculo</v>
      </c>
      <c r="D100" t="s">
        <v>104</v>
      </c>
    </row>
    <row r="101" spans="1:4" x14ac:dyDescent="0.25">
      <c r="B101" s="5"/>
    </row>
    <row r="102" spans="1:4" x14ac:dyDescent="0.25">
      <c r="B102" s="5" t="s">
        <v>28</v>
      </c>
      <c r="C102" t="s">
        <v>105</v>
      </c>
    </row>
    <row r="103" spans="1:4" x14ac:dyDescent="0.25">
      <c r="B103" s="5"/>
      <c r="C103" s="22">
        <f>IFERROR(C14+C23, "Error en el cálculo")</f>
        <v>15</v>
      </c>
      <c r="D103" t="s">
        <v>106</v>
      </c>
    </row>
    <row r="104" spans="1:4" x14ac:dyDescent="0.25">
      <c r="B104" s="5"/>
    </row>
    <row r="105" spans="1:4" x14ac:dyDescent="0.25">
      <c r="B105" s="5" t="s">
        <v>33</v>
      </c>
      <c r="C105" t="s">
        <v>107</v>
      </c>
    </row>
    <row r="106" spans="1:4" x14ac:dyDescent="0.25">
      <c r="C106" s="22" t="str">
        <f>IFERROR(C14/A23, "Error en el cálculo")</f>
        <v>Error en el cálculo</v>
      </c>
      <c r="D106" t="s">
        <v>108</v>
      </c>
    </row>
    <row r="109" spans="1:4" s="11" customFormat="1" x14ac:dyDescent="0.25">
      <c r="A109" s="10">
        <v>2</v>
      </c>
      <c r="B109" s="11" t="s">
        <v>65</v>
      </c>
    </row>
    <row r="110" spans="1:4" s="43" customFormat="1" x14ac:dyDescent="0.25">
      <c r="A110" s="42"/>
    </row>
    <row r="111" spans="1:4" s="11" customFormat="1" x14ac:dyDescent="0.25">
      <c r="A111" s="10">
        <v>3</v>
      </c>
      <c r="B111" s="11" t="s">
        <v>66</v>
      </c>
    </row>
    <row r="112" spans="1:4" s="43" customFormat="1" x14ac:dyDescent="0.25">
      <c r="A112" s="42"/>
    </row>
    <row r="114" spans="1:3" x14ac:dyDescent="0.25">
      <c r="A114" s="16" t="s">
        <v>10</v>
      </c>
      <c r="B114" s="16" t="s">
        <v>11</v>
      </c>
      <c r="C114" s="16" t="s">
        <v>12</v>
      </c>
    </row>
    <row r="115" spans="1:3" x14ac:dyDescent="0.25">
      <c r="A115" s="17" t="s">
        <v>13</v>
      </c>
      <c r="B115" s="19">
        <v>25</v>
      </c>
      <c r="C115" s="20">
        <v>8</v>
      </c>
    </row>
    <row r="116" spans="1:3" x14ac:dyDescent="0.25">
      <c r="A116" s="17" t="s">
        <v>14</v>
      </c>
      <c r="B116" s="19">
        <v>34</v>
      </c>
      <c r="C116" s="20">
        <v>7.5</v>
      </c>
    </row>
    <row r="117" spans="1:3" x14ac:dyDescent="0.25">
      <c r="A117" s="17" t="s">
        <v>15</v>
      </c>
      <c r="B117" s="19">
        <v>40</v>
      </c>
      <c r="C117" s="20">
        <v>9</v>
      </c>
    </row>
    <row r="118" spans="1:3" x14ac:dyDescent="0.25">
      <c r="A118" s="17" t="s">
        <v>16</v>
      </c>
      <c r="B118" s="19">
        <v>19</v>
      </c>
      <c r="C118" s="20">
        <v>8.5</v>
      </c>
    </row>
    <row r="119" spans="1:3" x14ac:dyDescent="0.25">
      <c r="A119" s="17" t="s">
        <v>17</v>
      </c>
      <c r="B119" s="19">
        <v>22</v>
      </c>
      <c r="C119" s="20">
        <v>8</v>
      </c>
    </row>
    <row r="120" spans="1:3" x14ac:dyDescent="0.25">
      <c r="A120" s="17" t="s">
        <v>18</v>
      </c>
      <c r="B120" s="19">
        <v>37</v>
      </c>
      <c r="C120" s="20">
        <v>9.5</v>
      </c>
    </row>
    <row r="121" spans="1:3" x14ac:dyDescent="0.25">
      <c r="A121" s="17" t="s">
        <v>19</v>
      </c>
      <c r="B121" s="19">
        <v>43</v>
      </c>
      <c r="C121" s="20">
        <v>10</v>
      </c>
    </row>
    <row r="122" spans="1:3" x14ac:dyDescent="0.25">
      <c r="A122" s="17" t="s">
        <v>20</v>
      </c>
      <c r="B122" s="19">
        <v>47</v>
      </c>
      <c r="C122" s="20">
        <v>10</v>
      </c>
    </row>
    <row r="123" spans="1:3" x14ac:dyDescent="0.25">
      <c r="A123" s="17" t="s">
        <v>21</v>
      </c>
      <c r="B123" s="19">
        <v>31</v>
      </c>
      <c r="C123" s="20">
        <v>9</v>
      </c>
    </row>
    <row r="124" spans="1:3" x14ac:dyDescent="0.25">
      <c r="A124" s="17" t="s">
        <v>22</v>
      </c>
      <c r="B124" s="19">
        <v>22</v>
      </c>
      <c r="C124" s="20">
        <v>7</v>
      </c>
    </row>
    <row r="125" spans="1:3" x14ac:dyDescent="0.25">
      <c r="C125" s="41"/>
    </row>
    <row r="126" spans="1:3" x14ac:dyDescent="0.25">
      <c r="C126" s="41"/>
    </row>
    <row r="127" spans="1:3" x14ac:dyDescent="0.25">
      <c r="C127" s="41"/>
    </row>
    <row r="128" spans="1:3" x14ac:dyDescent="0.25">
      <c r="C128" s="41"/>
    </row>
    <row r="163" spans="1:1" s="38" customFormat="1" x14ac:dyDescent="0.25">
      <c r="A163" s="39" t="s">
        <v>87</v>
      </c>
    </row>
  </sheetData>
  <hyperlinks>
    <hyperlink ref="D31" r:id="rId1" display="https://support.microsoft.com/es-es/office/funci%C3%B3n-contar-si-conjunto-dda3dc6e-f74e-4aee-88bc-aa8c2a866842" xr:uid="{33CFF535-C56A-48B8-B581-10DC5688FF0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8EDF-791C-4389-B190-2F97C0D40617}">
  <dimension ref="A1:G85"/>
  <sheetViews>
    <sheetView tabSelected="1" workbookViewId="0">
      <selection activeCell="A10" sqref="A10"/>
    </sheetView>
  </sheetViews>
  <sheetFormatPr baseColWidth="10" defaultRowHeight="15" x14ac:dyDescent="0.25"/>
  <cols>
    <col min="1" max="1" width="18.42578125" customWidth="1"/>
    <col min="2" max="2" width="17.5703125" customWidth="1"/>
    <col min="3" max="3" width="23" customWidth="1"/>
    <col min="5" max="5" width="21.85546875" customWidth="1"/>
    <col min="6" max="6" width="19.5703125" customWidth="1"/>
    <col min="7" max="7" width="24.85546875" customWidth="1"/>
  </cols>
  <sheetData>
    <row r="1" spans="1:4" s="3" customFormat="1" ht="21" x14ac:dyDescent="0.35">
      <c r="A1" s="12" t="s">
        <v>109</v>
      </c>
    </row>
    <row r="3" spans="1:4" x14ac:dyDescent="0.25">
      <c r="A3" s="54" t="s">
        <v>8</v>
      </c>
      <c r="B3" s="5">
        <v>1</v>
      </c>
      <c r="C3" t="s">
        <v>110</v>
      </c>
    </row>
    <row r="4" spans="1:4" x14ac:dyDescent="0.25">
      <c r="B4" s="5"/>
      <c r="D4" t="s">
        <v>111</v>
      </c>
    </row>
    <row r="5" spans="1:4" x14ac:dyDescent="0.25">
      <c r="B5" s="5"/>
    </row>
    <row r="6" spans="1:4" x14ac:dyDescent="0.25">
      <c r="A6" s="54" t="s">
        <v>8</v>
      </c>
      <c r="B6" s="5">
        <v>2</v>
      </c>
      <c r="C6" t="s">
        <v>112</v>
      </c>
    </row>
    <row r="7" spans="1:4" x14ac:dyDescent="0.25">
      <c r="A7" s="55"/>
      <c r="B7" s="5"/>
      <c r="D7" t="s">
        <v>113</v>
      </c>
    </row>
    <row r="8" spans="1:4" x14ac:dyDescent="0.25">
      <c r="A8" s="55"/>
      <c r="B8" s="5"/>
    </row>
    <row r="9" spans="1:4" x14ac:dyDescent="0.25">
      <c r="A9" s="54" t="s">
        <v>8</v>
      </c>
      <c r="B9" s="5">
        <v>3</v>
      </c>
      <c r="C9" t="s">
        <v>114</v>
      </c>
    </row>
    <row r="11" spans="1:4" s="1" customFormat="1" x14ac:dyDescent="0.25"/>
    <row r="12" spans="1:4" s="1" customFormat="1" x14ac:dyDescent="0.25"/>
    <row r="15" spans="1:4" x14ac:dyDescent="0.25">
      <c r="A15" s="16" t="s">
        <v>10</v>
      </c>
      <c r="B15" s="16" t="s">
        <v>11</v>
      </c>
      <c r="C15" s="16" t="s">
        <v>12</v>
      </c>
    </row>
    <row r="16" spans="1:4" x14ac:dyDescent="0.25">
      <c r="A16" s="17" t="s">
        <v>13</v>
      </c>
      <c r="B16" s="19">
        <v>25</v>
      </c>
      <c r="C16" s="20">
        <v>8</v>
      </c>
    </row>
    <row r="17" spans="1:7" x14ac:dyDescent="0.25">
      <c r="A17" s="17" t="s">
        <v>14</v>
      </c>
      <c r="B17" s="19">
        <v>34</v>
      </c>
      <c r="C17" s="20">
        <v>7.5</v>
      </c>
    </row>
    <row r="18" spans="1:7" x14ac:dyDescent="0.25">
      <c r="A18" s="17" t="s">
        <v>15</v>
      </c>
      <c r="B18" s="19">
        <v>40</v>
      </c>
      <c r="C18" s="20">
        <v>9</v>
      </c>
    </row>
    <row r="19" spans="1:7" x14ac:dyDescent="0.25">
      <c r="A19" s="17" t="s">
        <v>16</v>
      </c>
      <c r="B19" s="19">
        <v>19</v>
      </c>
      <c r="C19" s="20">
        <v>8.5</v>
      </c>
    </row>
    <row r="20" spans="1:7" x14ac:dyDescent="0.25">
      <c r="A20" s="17" t="s">
        <v>17</v>
      </c>
      <c r="B20" s="19">
        <v>22</v>
      </c>
      <c r="C20" s="20">
        <v>8</v>
      </c>
    </row>
    <row r="21" spans="1:7" x14ac:dyDescent="0.25">
      <c r="A21" s="17" t="s">
        <v>18</v>
      </c>
      <c r="B21" s="19">
        <v>37</v>
      </c>
      <c r="C21" s="20">
        <v>9.5</v>
      </c>
    </row>
    <row r="22" spans="1:7" x14ac:dyDescent="0.25">
      <c r="A22" s="17" t="s">
        <v>19</v>
      </c>
      <c r="B22" s="19">
        <v>43</v>
      </c>
      <c r="C22" s="20">
        <v>10</v>
      </c>
    </row>
    <row r="23" spans="1:7" x14ac:dyDescent="0.25">
      <c r="A23" s="17" t="s">
        <v>20</v>
      </c>
      <c r="B23" s="19">
        <v>47</v>
      </c>
      <c r="C23" s="20">
        <v>10</v>
      </c>
    </row>
    <row r="24" spans="1:7" x14ac:dyDescent="0.25">
      <c r="A24" s="17" t="s">
        <v>21</v>
      </c>
      <c r="B24" s="19">
        <v>31</v>
      </c>
      <c r="C24" s="20">
        <v>9</v>
      </c>
    </row>
    <row r="25" spans="1:7" x14ac:dyDescent="0.25">
      <c r="A25" s="17" t="s">
        <v>22</v>
      </c>
      <c r="B25" s="19">
        <v>22</v>
      </c>
      <c r="C25" s="20">
        <v>7</v>
      </c>
    </row>
    <row r="28" spans="1:7" s="9" customFormat="1" x14ac:dyDescent="0.25">
      <c r="A28" s="36" t="s">
        <v>9</v>
      </c>
    </row>
    <row r="30" spans="1:7" s="11" customFormat="1" x14ac:dyDescent="0.25">
      <c r="A30" s="10">
        <v>1</v>
      </c>
      <c r="B30" s="11" t="s">
        <v>110</v>
      </c>
    </row>
    <row r="32" spans="1:7" x14ac:dyDescent="0.25">
      <c r="A32" s="46" t="s">
        <v>10</v>
      </c>
      <c r="B32" s="47" t="s">
        <v>11</v>
      </c>
      <c r="C32" s="48" t="s">
        <v>12</v>
      </c>
      <c r="E32" s="52" t="s">
        <v>115</v>
      </c>
      <c r="F32" s="52" t="s">
        <v>118</v>
      </c>
      <c r="G32" s="15" t="s">
        <v>116</v>
      </c>
    </row>
    <row r="33" spans="1:7" x14ac:dyDescent="0.25">
      <c r="A33" s="44" t="s">
        <v>13</v>
      </c>
      <c r="B33" s="19">
        <v>25</v>
      </c>
      <c r="C33" s="45">
        <v>8</v>
      </c>
      <c r="E33" s="15" t="s">
        <v>13</v>
      </c>
      <c r="F33" s="53">
        <v>25</v>
      </c>
      <c r="G33" s="53">
        <v>8</v>
      </c>
    </row>
    <row r="34" spans="1:7" x14ac:dyDescent="0.25">
      <c r="A34" s="44" t="s">
        <v>14</v>
      </c>
      <c r="B34" s="19">
        <v>34</v>
      </c>
      <c r="C34" s="45">
        <v>7.5</v>
      </c>
      <c r="E34" s="15" t="s">
        <v>15</v>
      </c>
      <c r="F34" s="53">
        <v>40</v>
      </c>
      <c r="G34" s="53">
        <v>9</v>
      </c>
    </row>
    <row r="35" spans="1:7" x14ac:dyDescent="0.25">
      <c r="A35" s="44" t="s">
        <v>15</v>
      </c>
      <c r="B35" s="19">
        <v>40</v>
      </c>
      <c r="C35" s="45">
        <v>9</v>
      </c>
      <c r="E35" s="15" t="s">
        <v>16</v>
      </c>
      <c r="F35" s="53">
        <v>19</v>
      </c>
      <c r="G35" s="53">
        <v>8.5</v>
      </c>
    </row>
    <row r="36" spans="1:7" x14ac:dyDescent="0.25">
      <c r="A36" s="44" t="s">
        <v>16</v>
      </c>
      <c r="B36" s="19">
        <v>19</v>
      </c>
      <c r="C36" s="45">
        <v>8.5</v>
      </c>
      <c r="E36" s="15" t="s">
        <v>17</v>
      </c>
      <c r="F36" s="53">
        <v>22</v>
      </c>
      <c r="G36" s="53">
        <v>8</v>
      </c>
    </row>
    <row r="37" spans="1:7" x14ac:dyDescent="0.25">
      <c r="A37" s="44" t="s">
        <v>17</v>
      </c>
      <c r="B37" s="19">
        <v>22</v>
      </c>
      <c r="C37" s="45">
        <v>8</v>
      </c>
      <c r="E37" s="15" t="s">
        <v>20</v>
      </c>
      <c r="F37" s="53">
        <v>47</v>
      </c>
      <c r="G37" s="53">
        <v>10</v>
      </c>
    </row>
    <row r="38" spans="1:7" x14ac:dyDescent="0.25">
      <c r="A38" s="44" t="s">
        <v>18</v>
      </c>
      <c r="B38" s="19">
        <v>37</v>
      </c>
      <c r="C38" s="45">
        <v>9.5</v>
      </c>
      <c r="E38" s="15" t="s">
        <v>18</v>
      </c>
      <c r="F38" s="53">
        <v>37</v>
      </c>
      <c r="G38" s="53">
        <v>9.5</v>
      </c>
    </row>
    <row r="39" spans="1:7" x14ac:dyDescent="0.25">
      <c r="A39" s="44" t="s">
        <v>19</v>
      </c>
      <c r="B39" s="19">
        <v>43</v>
      </c>
      <c r="C39" s="45">
        <v>10</v>
      </c>
      <c r="E39" s="15" t="s">
        <v>14</v>
      </c>
      <c r="F39" s="53">
        <v>34</v>
      </c>
      <c r="G39" s="53">
        <v>7.5</v>
      </c>
    </row>
    <row r="40" spans="1:7" x14ac:dyDescent="0.25">
      <c r="A40" s="44" t="s">
        <v>20</v>
      </c>
      <c r="B40" s="19">
        <v>47</v>
      </c>
      <c r="C40" s="45">
        <v>10</v>
      </c>
      <c r="E40" s="15" t="s">
        <v>19</v>
      </c>
      <c r="F40" s="53">
        <v>43</v>
      </c>
      <c r="G40" s="53">
        <v>10</v>
      </c>
    </row>
    <row r="41" spans="1:7" x14ac:dyDescent="0.25">
      <c r="A41" s="44" t="s">
        <v>21</v>
      </c>
      <c r="B41" s="19">
        <v>31</v>
      </c>
      <c r="C41" s="45">
        <v>9</v>
      </c>
      <c r="E41" s="15" t="s">
        <v>21</v>
      </c>
      <c r="F41" s="53">
        <v>31</v>
      </c>
      <c r="G41" s="53">
        <v>9</v>
      </c>
    </row>
    <row r="42" spans="1:7" x14ac:dyDescent="0.25">
      <c r="A42" s="49" t="s">
        <v>22</v>
      </c>
      <c r="B42" s="50">
        <v>22</v>
      </c>
      <c r="C42" s="51">
        <v>7</v>
      </c>
      <c r="E42" s="15" t="s">
        <v>22</v>
      </c>
      <c r="F42" s="53">
        <v>22</v>
      </c>
      <c r="G42" s="53">
        <v>7</v>
      </c>
    </row>
    <row r="43" spans="1:7" x14ac:dyDescent="0.25">
      <c r="E43" s="15" t="s">
        <v>117</v>
      </c>
      <c r="F43" s="53">
        <v>320</v>
      </c>
      <c r="G43" s="53">
        <v>86.5</v>
      </c>
    </row>
    <row r="47" spans="1:7" s="11" customFormat="1" x14ac:dyDescent="0.25">
      <c r="A47" s="10">
        <v>2</v>
      </c>
      <c r="B47" s="11" t="s">
        <v>112</v>
      </c>
    </row>
    <row r="48" spans="1:7" s="58" customFormat="1" x14ac:dyDescent="0.25">
      <c r="A48" s="57"/>
    </row>
    <row r="49" spans="1:5" s="59" customFormat="1" x14ac:dyDescent="0.25">
      <c r="A49" s="60">
        <v>3</v>
      </c>
      <c r="B49" s="59" t="s">
        <v>114</v>
      </c>
    </row>
    <row r="51" spans="1:5" x14ac:dyDescent="0.25">
      <c r="A51" s="52" t="s">
        <v>115</v>
      </c>
      <c r="B51" s="52" t="s">
        <v>118</v>
      </c>
      <c r="C51" s="15" t="s">
        <v>116</v>
      </c>
      <c r="E51" s="56" t="s">
        <v>119</v>
      </c>
    </row>
    <row r="52" spans="1:5" x14ac:dyDescent="0.25">
      <c r="A52" s="15" t="s">
        <v>13</v>
      </c>
      <c r="B52" s="53">
        <v>25</v>
      </c>
      <c r="C52" s="53">
        <v>8</v>
      </c>
    </row>
    <row r="53" spans="1:5" x14ac:dyDescent="0.25">
      <c r="A53" s="15" t="s">
        <v>117</v>
      </c>
      <c r="B53" s="53">
        <v>25</v>
      </c>
      <c r="C53" s="53">
        <v>8</v>
      </c>
    </row>
    <row r="56" spans="1:5" x14ac:dyDescent="0.25">
      <c r="A56" s="52" t="s">
        <v>115</v>
      </c>
      <c r="B56" s="52" t="s">
        <v>118</v>
      </c>
      <c r="C56" s="15" t="s">
        <v>116</v>
      </c>
      <c r="E56" s="56" t="s">
        <v>120</v>
      </c>
    </row>
    <row r="57" spans="1:5" x14ac:dyDescent="0.25">
      <c r="A57" s="15" t="s">
        <v>20</v>
      </c>
      <c r="B57" s="53">
        <v>47</v>
      </c>
      <c r="C57" s="53">
        <v>10</v>
      </c>
    </row>
    <row r="58" spans="1:5" x14ac:dyDescent="0.25">
      <c r="A58" s="15" t="s">
        <v>19</v>
      </c>
      <c r="B58" s="53">
        <v>43</v>
      </c>
      <c r="C58" s="53">
        <v>10</v>
      </c>
    </row>
    <row r="59" spans="1:5" x14ac:dyDescent="0.25">
      <c r="A59" s="15" t="s">
        <v>117</v>
      </c>
      <c r="B59" s="53">
        <v>90</v>
      </c>
      <c r="C59" s="53">
        <v>20</v>
      </c>
    </row>
    <row r="62" spans="1:5" x14ac:dyDescent="0.25">
      <c r="A62" s="52" t="s">
        <v>115</v>
      </c>
      <c r="B62" s="52" t="s">
        <v>118</v>
      </c>
      <c r="C62" s="15" t="s">
        <v>116</v>
      </c>
      <c r="E62" s="56" t="s">
        <v>121</v>
      </c>
    </row>
    <row r="63" spans="1:5" x14ac:dyDescent="0.25">
      <c r="A63" s="15" t="s">
        <v>20</v>
      </c>
      <c r="B63" s="53">
        <v>47</v>
      </c>
      <c r="C63" s="53">
        <v>10</v>
      </c>
    </row>
    <row r="64" spans="1:5" x14ac:dyDescent="0.25">
      <c r="A64" s="15" t="s">
        <v>19</v>
      </c>
      <c r="B64" s="53">
        <v>43</v>
      </c>
      <c r="C64" s="53">
        <v>10</v>
      </c>
    </row>
    <row r="65" spans="1:5" x14ac:dyDescent="0.25">
      <c r="A65" s="15" t="s">
        <v>117</v>
      </c>
      <c r="B65" s="53">
        <v>90</v>
      </c>
      <c r="C65" s="53">
        <v>20</v>
      </c>
    </row>
    <row r="68" spans="1:5" x14ac:dyDescent="0.25">
      <c r="A68" s="52" t="s">
        <v>115</v>
      </c>
      <c r="B68" s="52" t="s">
        <v>118</v>
      </c>
      <c r="C68" s="15" t="s">
        <v>116</v>
      </c>
      <c r="E68" s="56" t="s">
        <v>122</v>
      </c>
    </row>
    <row r="69" spans="1:5" x14ac:dyDescent="0.25">
      <c r="A69" s="15" t="s">
        <v>13</v>
      </c>
      <c r="B69" s="53">
        <v>25</v>
      </c>
      <c r="C69" s="53">
        <v>8</v>
      </c>
    </row>
    <row r="70" spans="1:5" x14ac:dyDescent="0.25">
      <c r="A70" s="15" t="s">
        <v>15</v>
      </c>
      <c r="B70" s="53">
        <v>40</v>
      </c>
      <c r="C70" s="53">
        <v>9</v>
      </c>
    </row>
    <row r="71" spans="1:5" x14ac:dyDescent="0.25">
      <c r="A71" s="15" t="s">
        <v>16</v>
      </c>
      <c r="B71" s="53">
        <v>19</v>
      </c>
      <c r="C71" s="53">
        <v>8.5</v>
      </c>
    </row>
    <row r="72" spans="1:5" x14ac:dyDescent="0.25">
      <c r="A72" s="15" t="s">
        <v>17</v>
      </c>
      <c r="B72" s="53">
        <v>22</v>
      </c>
      <c r="C72" s="53">
        <v>8</v>
      </c>
    </row>
    <row r="73" spans="1:5" x14ac:dyDescent="0.25">
      <c r="A73" s="15" t="s">
        <v>18</v>
      </c>
      <c r="B73" s="53">
        <v>37</v>
      </c>
      <c r="C73" s="53">
        <v>9.5</v>
      </c>
    </row>
    <row r="74" spans="1:5" x14ac:dyDescent="0.25">
      <c r="A74" s="15" t="s">
        <v>14</v>
      </c>
      <c r="B74" s="53">
        <v>34</v>
      </c>
      <c r="C74" s="53">
        <v>7.5</v>
      </c>
    </row>
    <row r="75" spans="1:5" x14ac:dyDescent="0.25">
      <c r="A75" s="15" t="s">
        <v>21</v>
      </c>
      <c r="B75" s="53">
        <v>31</v>
      </c>
      <c r="C75" s="53">
        <v>9</v>
      </c>
    </row>
    <row r="76" spans="1:5" x14ac:dyDescent="0.25">
      <c r="A76" s="15" t="s">
        <v>22</v>
      </c>
      <c r="B76" s="53">
        <v>22</v>
      </c>
      <c r="C76" s="53">
        <v>7</v>
      </c>
    </row>
    <row r="77" spans="1:5" x14ac:dyDescent="0.25">
      <c r="A77" s="15" t="s">
        <v>117</v>
      </c>
      <c r="B77" s="53">
        <v>230</v>
      </c>
      <c r="C77" s="53">
        <v>66.5</v>
      </c>
    </row>
    <row r="80" spans="1:5" x14ac:dyDescent="0.25">
      <c r="A80" s="52" t="s">
        <v>115</v>
      </c>
      <c r="B80" s="52" t="s">
        <v>118</v>
      </c>
      <c r="C80" s="15" t="s">
        <v>116</v>
      </c>
      <c r="E80" s="56" t="s">
        <v>123</v>
      </c>
    </row>
    <row r="81" spans="1:3" x14ac:dyDescent="0.25">
      <c r="A81" s="15" t="s">
        <v>20</v>
      </c>
      <c r="B81" s="53">
        <v>47</v>
      </c>
      <c r="C81" s="53">
        <v>10</v>
      </c>
    </row>
    <row r="82" spans="1:3" x14ac:dyDescent="0.25">
      <c r="A82" s="15" t="s">
        <v>117</v>
      </c>
      <c r="B82" s="53">
        <v>47</v>
      </c>
      <c r="C82" s="53">
        <v>10</v>
      </c>
    </row>
    <row r="85" spans="1:3" s="38" customFormat="1" x14ac:dyDescent="0.25">
      <c r="A85" s="39" t="s">
        <v>87</v>
      </c>
    </row>
  </sheetData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C1F8-1CE0-4650-BA5D-880E7AB3405F}">
  <dimension ref="A3:H14"/>
  <sheetViews>
    <sheetView workbookViewId="0">
      <selection activeCell="D21" sqref="D21"/>
    </sheetView>
  </sheetViews>
  <sheetFormatPr baseColWidth="10" defaultRowHeight="15" x14ac:dyDescent="0.25"/>
  <cols>
    <col min="1" max="1" width="20.140625" bestFit="1" customWidth="1"/>
    <col min="2" max="2" width="16.7109375" bestFit="1" customWidth="1"/>
    <col min="3" max="3" width="21.5703125" bestFit="1" customWidth="1"/>
    <col min="6" max="6" width="16.85546875" customWidth="1"/>
    <col min="7" max="7" width="14.140625" customWidth="1"/>
    <col min="8" max="8" width="21.42578125" customWidth="1"/>
  </cols>
  <sheetData>
    <row r="3" spans="1:8" x14ac:dyDescent="0.25">
      <c r="A3" s="52" t="s">
        <v>115</v>
      </c>
      <c r="B3" s="15" t="s">
        <v>118</v>
      </c>
      <c r="C3" s="15" t="s">
        <v>116</v>
      </c>
      <c r="F3" s="46" t="s">
        <v>10</v>
      </c>
      <c r="G3" s="47" t="s">
        <v>11</v>
      </c>
      <c r="H3" s="48" t="s">
        <v>12</v>
      </c>
    </row>
    <row r="4" spans="1:8" x14ac:dyDescent="0.25">
      <c r="A4" s="15" t="s">
        <v>13</v>
      </c>
      <c r="B4" s="53">
        <v>25</v>
      </c>
      <c r="C4" s="53">
        <v>8</v>
      </c>
      <c r="F4" s="44" t="s">
        <v>13</v>
      </c>
      <c r="G4" s="19">
        <v>25</v>
      </c>
      <c r="H4" s="45">
        <v>8</v>
      </c>
    </row>
    <row r="5" spans="1:8" x14ac:dyDescent="0.25">
      <c r="A5" s="15" t="s">
        <v>15</v>
      </c>
      <c r="B5" s="53">
        <v>40</v>
      </c>
      <c r="C5" s="53">
        <v>9</v>
      </c>
      <c r="F5" s="44" t="s">
        <v>14</v>
      </c>
      <c r="G5" s="19">
        <v>34</v>
      </c>
      <c r="H5" s="45">
        <v>7.5</v>
      </c>
    </row>
    <row r="6" spans="1:8" x14ac:dyDescent="0.25">
      <c r="A6" s="15" t="s">
        <v>16</v>
      </c>
      <c r="B6" s="53">
        <v>19</v>
      </c>
      <c r="C6" s="53">
        <v>8.5</v>
      </c>
      <c r="F6" s="44" t="s">
        <v>15</v>
      </c>
      <c r="G6" s="19">
        <v>40</v>
      </c>
      <c r="H6" s="45">
        <v>9</v>
      </c>
    </row>
    <row r="7" spans="1:8" x14ac:dyDescent="0.25">
      <c r="A7" s="15" t="s">
        <v>17</v>
      </c>
      <c r="B7" s="53">
        <v>22</v>
      </c>
      <c r="C7" s="53">
        <v>8</v>
      </c>
      <c r="F7" s="44" t="s">
        <v>16</v>
      </c>
      <c r="G7" s="19">
        <v>19</v>
      </c>
      <c r="H7" s="45">
        <v>8.5</v>
      </c>
    </row>
    <row r="8" spans="1:8" x14ac:dyDescent="0.25">
      <c r="A8" s="15" t="s">
        <v>20</v>
      </c>
      <c r="B8" s="53">
        <v>47</v>
      </c>
      <c r="C8" s="53">
        <v>10</v>
      </c>
      <c r="F8" s="44" t="s">
        <v>17</v>
      </c>
      <c r="G8" s="19">
        <v>22</v>
      </c>
      <c r="H8" s="45">
        <v>8</v>
      </c>
    </row>
    <row r="9" spans="1:8" x14ac:dyDescent="0.25">
      <c r="A9" s="15" t="s">
        <v>18</v>
      </c>
      <c r="B9" s="53">
        <v>37</v>
      </c>
      <c r="C9" s="53">
        <v>9.5</v>
      </c>
      <c r="F9" s="44" t="s">
        <v>18</v>
      </c>
      <c r="G9" s="19">
        <v>37</v>
      </c>
      <c r="H9" s="45">
        <v>9.5</v>
      </c>
    </row>
    <row r="10" spans="1:8" x14ac:dyDescent="0.25">
      <c r="A10" s="15" t="s">
        <v>14</v>
      </c>
      <c r="B10" s="53">
        <v>34</v>
      </c>
      <c r="C10" s="53">
        <v>7.5</v>
      </c>
      <c r="F10" s="44" t="s">
        <v>19</v>
      </c>
      <c r="G10" s="19">
        <v>43</v>
      </c>
      <c r="H10" s="45">
        <v>10</v>
      </c>
    </row>
    <row r="11" spans="1:8" x14ac:dyDescent="0.25">
      <c r="A11" s="15" t="s">
        <v>19</v>
      </c>
      <c r="B11" s="53">
        <v>43</v>
      </c>
      <c r="C11" s="53">
        <v>10</v>
      </c>
      <c r="F11" s="44" t="s">
        <v>20</v>
      </c>
      <c r="G11" s="19">
        <v>47</v>
      </c>
      <c r="H11" s="45">
        <v>10</v>
      </c>
    </row>
    <row r="12" spans="1:8" x14ac:dyDescent="0.25">
      <c r="A12" s="15" t="s">
        <v>21</v>
      </c>
      <c r="B12" s="53">
        <v>31</v>
      </c>
      <c r="C12" s="53">
        <v>9</v>
      </c>
      <c r="F12" s="44" t="s">
        <v>21</v>
      </c>
      <c r="G12" s="19">
        <v>31</v>
      </c>
      <c r="H12" s="45">
        <v>9</v>
      </c>
    </row>
    <row r="13" spans="1:8" x14ac:dyDescent="0.25">
      <c r="A13" s="15" t="s">
        <v>22</v>
      </c>
      <c r="B13" s="53">
        <v>22</v>
      </c>
      <c r="C13" s="53">
        <v>7</v>
      </c>
      <c r="F13" s="49" t="s">
        <v>22</v>
      </c>
      <c r="G13" s="50">
        <v>22</v>
      </c>
      <c r="H13" s="51">
        <v>7</v>
      </c>
    </row>
    <row r="14" spans="1:8" x14ac:dyDescent="0.25">
      <c r="A14" s="15" t="s">
        <v>117</v>
      </c>
      <c r="B14" s="53">
        <v>320</v>
      </c>
      <c r="C14" s="53">
        <v>86.5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TEMA 1</vt:lpstr>
      <vt:lpstr>TEMA 2</vt:lpstr>
      <vt:lpstr>TEMA 3</vt:lpstr>
      <vt:lpstr>TABLA 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TOLEDO</dc:creator>
  <cp:lastModifiedBy>ELSA TOLEDO</cp:lastModifiedBy>
  <dcterms:created xsi:type="dcterms:W3CDTF">2024-03-17T12:51:57Z</dcterms:created>
  <dcterms:modified xsi:type="dcterms:W3CDTF">2024-03-17T18:20:20Z</dcterms:modified>
</cp:coreProperties>
</file>