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Eotvos Lorand Tudomanyegyetem\2_Félév\Objektum elvű programozás\NagyBead\PetShop\"/>
    </mc:Choice>
  </mc:AlternateContent>
  <xr:revisionPtr revIDLastSave="9" documentId="8_{C0589C81-BF57-4C67-926E-EF9B6A218B5D}" xr6:coauthVersionLast="36" xr6:coauthVersionMax="36" xr10:uidLastSave="{CC13A5C8-2A3F-4B15-88D7-CED921D423FA}"/>
  <bookViews>
    <workbookView xWindow="0" yWindow="0" windowWidth="18876" windowHeight="7920" xr2:uid="{942F694A-D220-4E10-AF92-5C7A086C6ED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1" l="1"/>
  <c r="V28" i="1"/>
  <c r="V24" i="1"/>
  <c r="V25" i="1"/>
  <c r="V27" i="1"/>
  <c r="V23" i="1"/>
  <c r="V21" i="1"/>
  <c r="Q21" i="1"/>
  <c r="N48" i="1"/>
  <c r="N49" i="1"/>
  <c r="N41" i="1"/>
  <c r="N42" i="1"/>
  <c r="N43" i="1"/>
  <c r="N44" i="1"/>
  <c r="N45" i="1"/>
  <c r="N46" i="1"/>
  <c r="N36" i="1"/>
  <c r="N37" i="1"/>
  <c r="N38" i="1"/>
  <c r="N39" i="1"/>
  <c r="N29" i="1"/>
  <c r="N30" i="1"/>
  <c r="N31" i="1"/>
  <c r="N32" i="1"/>
  <c r="N33" i="1"/>
  <c r="N34" i="1"/>
  <c r="N25" i="1"/>
  <c r="N26" i="1"/>
  <c r="N27" i="1"/>
  <c r="N19" i="1"/>
  <c r="N20" i="1"/>
  <c r="N21" i="1"/>
  <c r="N22" i="1"/>
  <c r="N23" i="1"/>
  <c r="N18" i="1"/>
  <c r="M50" i="1" l="1"/>
  <c r="Q19" i="1"/>
</calcChain>
</file>

<file path=xl/sharedStrings.xml><?xml version="1.0" encoding="utf-8"?>
<sst xmlns="http://schemas.openxmlformats.org/spreadsheetml/2006/main" count="150" uniqueCount="52">
  <si>
    <t>Hamster</t>
  </si>
  <si>
    <t>Tarantula</t>
  </si>
  <si>
    <t>H1</t>
  </si>
  <si>
    <t>H2</t>
  </si>
  <si>
    <t>H3</t>
  </si>
  <si>
    <t>H4</t>
  </si>
  <si>
    <t>H5</t>
  </si>
  <si>
    <t>H6</t>
  </si>
  <si>
    <t>F1</t>
  </si>
  <si>
    <t>T1</t>
  </si>
  <si>
    <t>F2</t>
  </si>
  <si>
    <t>F3</t>
  </si>
  <si>
    <t>F4</t>
  </si>
  <si>
    <t>F5</t>
  </si>
  <si>
    <t>T2</t>
  </si>
  <si>
    <t>T3</t>
  </si>
  <si>
    <t>T4</t>
  </si>
  <si>
    <t>Finch</t>
  </si>
  <si>
    <t>brown</t>
  </si>
  <si>
    <t>black</t>
  </si>
  <si>
    <t>white</t>
  </si>
  <si>
    <t>red</t>
  </si>
  <si>
    <t>green</t>
  </si>
  <si>
    <t>yellow</t>
  </si>
  <si>
    <t>burgundy</t>
  </si>
  <si>
    <t>orange</t>
  </si>
  <si>
    <t>blue</t>
  </si>
  <si>
    <t>light-brown</t>
  </si>
  <si>
    <t>yellow-striped</t>
  </si>
  <si>
    <t>true</t>
  </si>
  <si>
    <t>false</t>
  </si>
  <si>
    <t>b1</t>
  </si>
  <si>
    <t>b2</t>
  </si>
  <si>
    <t>b3</t>
  </si>
  <si>
    <t>s1</t>
  </si>
  <si>
    <t>s2</t>
  </si>
  <si>
    <t>s3</t>
  </si>
  <si>
    <t>Partner1</t>
  </si>
  <si>
    <t>Partner2</t>
  </si>
  <si>
    <t>Partner3</t>
  </si>
  <si>
    <t>Partner4</t>
  </si>
  <si>
    <t>Partner5</t>
  </si>
  <si>
    <t>Partner6</t>
  </si>
  <si>
    <t>Partner7</t>
  </si>
  <si>
    <t>Partner8</t>
  </si>
  <si>
    <t>Partner9</t>
  </si>
  <si>
    <t>Partner10</t>
  </si>
  <si>
    <t>profit</t>
  </si>
  <si>
    <t>Szorzó</t>
  </si>
  <si>
    <t>fiatal</t>
  </si>
  <si>
    <t>felnőtt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</si>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</sst>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center"/>
    </xf>
  </cellXfs>
  <cellStyles count="1">
    <cellStyle name="Normá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4A7C-5EEF-45B2-9E2D-0F140F477021}">
  <dimension ref="F16:V50"/>
  <sheetViews>
    <sheetView tabSelected="1" topLeftCell="D12" workbookViewId="0">
      <selection activeCell="R21" sqref="R21"/>
    </sheetView>
  </sheetViews>
  <sheetFormatPr defaultRowHeight="14.4" x14ac:dyDescent="0.3"/>
  <cols>
    <col min="6" max="6" width="13.88671875" bestFit="1" customWidth="1"/>
    <col min="9" max="9" width="11.44140625" bestFit="1" customWidth="1"/>
    <col min="10" max="10" width="14.109375" bestFit="1" customWidth="1"/>
    <col min="21" max="21" width="12.44140625" bestFit="1" customWidth="1"/>
  </cols>
  <sheetData>
    <row r="16" spans="7:7" x14ac:dyDescent="0.3">
      <c r="G16">
        <v>3</v>
      </c>
    </row>
    <row r="17" spans="6:22" x14ac:dyDescent="0.3">
      <c r="F17" t="s">
        <v>31</v>
      </c>
      <c r="G17">
        <v>6</v>
      </c>
    </row>
    <row r="18" spans="6:22" x14ac:dyDescent="0.3">
      <c r="G18" t="s">
        <v>37</v>
      </c>
      <c r="H18" s="2" t="s">
        <v>0</v>
      </c>
      <c r="I18" s="2" t="s">
        <v>2</v>
      </c>
      <c r="J18" s="2" t="s">
        <v>18</v>
      </c>
      <c r="K18" s="2">
        <v>19</v>
      </c>
      <c r="L18" s="2" t="s">
        <v>29</v>
      </c>
      <c r="M18">
        <v>1</v>
      </c>
      <c r="N18">
        <f>IF(L18="true",VLOOKUP(H18,$Q$24:$S$27,2,FALSE),VLOOKUP(H18,$Q$24:$S$27,3,FALSE))*K18</f>
        <v>38</v>
      </c>
    </row>
    <row r="19" spans="6:22" x14ac:dyDescent="0.3">
      <c r="G19" t="s">
        <v>37</v>
      </c>
      <c r="H19" s="1" t="s">
        <v>0</v>
      </c>
      <c r="I19" s="1" t="s">
        <v>3</v>
      </c>
      <c r="J19" s="1" t="s">
        <v>27</v>
      </c>
      <c r="K19" s="1">
        <v>15</v>
      </c>
      <c r="L19" s="1" t="s">
        <v>29</v>
      </c>
      <c r="M19">
        <v>1</v>
      </c>
      <c r="N19">
        <f t="shared" ref="N19:N23" si="0">IF(L19="true",VLOOKUP(H19,$Q$24:$S$27,2,FALSE),VLOOKUP(H19,$Q$24:$S$27,3,FALSE))*K19</f>
        <v>30</v>
      </c>
      <c r="P19" t="s">
        <v>38</v>
      </c>
      <c r="Q19">
        <f>COUNTIF(G18:G49,P19)</f>
        <v>4</v>
      </c>
    </row>
    <row r="20" spans="6:22" x14ac:dyDescent="0.3">
      <c r="G20" t="s">
        <v>37</v>
      </c>
      <c r="H20" s="7" t="s">
        <v>17</v>
      </c>
      <c r="I20" s="7" t="s">
        <v>8</v>
      </c>
      <c r="J20" s="7" t="s">
        <v>23</v>
      </c>
      <c r="K20" s="7">
        <v>17</v>
      </c>
      <c r="L20" s="7" t="s">
        <v>30</v>
      </c>
      <c r="M20">
        <v>1</v>
      </c>
      <c r="N20">
        <f t="shared" si="0"/>
        <v>51</v>
      </c>
      <c r="U20" s="16" t="s">
        <v>51</v>
      </c>
      <c r="V20" s="16"/>
    </row>
    <row r="21" spans="6:22" x14ac:dyDescent="0.3">
      <c r="G21" t="s">
        <v>37</v>
      </c>
      <c r="H21" s="4" t="s">
        <v>17</v>
      </c>
      <c r="I21" s="4" t="s">
        <v>10</v>
      </c>
      <c r="J21" s="4" t="s">
        <v>24</v>
      </c>
      <c r="K21" s="4">
        <v>24</v>
      </c>
      <c r="L21" s="4" t="s">
        <v>29</v>
      </c>
      <c r="M21">
        <v>1</v>
      </c>
      <c r="N21">
        <f t="shared" si="0"/>
        <v>24</v>
      </c>
      <c r="P21" t="s">
        <v>47</v>
      </c>
      <c r="Q21">
        <f>SUM(N25:N27,N36:N39,N48:N49)-SUM(N18:N23,N29:N34,N41:N46)</f>
        <v>-508</v>
      </c>
      <c r="U21">
        <v>50</v>
      </c>
      <c r="V21">
        <f>U21*2</f>
        <v>100</v>
      </c>
    </row>
    <row r="22" spans="6:22" x14ac:dyDescent="0.3">
      <c r="G22" t="s">
        <v>38</v>
      </c>
      <c r="H22" s="6" t="s">
        <v>1</v>
      </c>
      <c r="I22" s="6" t="s">
        <v>9</v>
      </c>
      <c r="J22" s="6" t="s">
        <v>26</v>
      </c>
      <c r="K22" s="6">
        <v>26</v>
      </c>
      <c r="L22" s="6" t="s">
        <v>30</v>
      </c>
      <c r="M22">
        <v>1</v>
      </c>
      <c r="N22">
        <f t="shared" si="0"/>
        <v>52</v>
      </c>
    </row>
    <row r="23" spans="6:22" x14ac:dyDescent="0.3">
      <c r="G23" t="s">
        <v>38</v>
      </c>
      <c r="H23" s="5" t="s">
        <v>1</v>
      </c>
      <c r="I23" s="5" t="s">
        <v>14</v>
      </c>
      <c r="J23" s="5" t="s">
        <v>19</v>
      </c>
      <c r="K23" s="5">
        <v>13</v>
      </c>
      <c r="L23" s="5" t="s">
        <v>30</v>
      </c>
      <c r="M23">
        <v>1</v>
      </c>
      <c r="N23">
        <f t="shared" si="0"/>
        <v>26</v>
      </c>
      <c r="U23">
        <v>100</v>
      </c>
      <c r="V23">
        <f>AVERAGE($U$23:U23)</f>
        <v>100</v>
      </c>
    </row>
    <row r="24" spans="6:22" x14ac:dyDescent="0.3">
      <c r="F24" t="s">
        <v>34</v>
      </c>
      <c r="G24">
        <v>3</v>
      </c>
      <c r="Q24" t="s">
        <v>48</v>
      </c>
      <c r="R24" t="s">
        <v>49</v>
      </c>
      <c r="S24" t="s">
        <v>50</v>
      </c>
      <c r="U24">
        <v>100</v>
      </c>
      <c r="V24">
        <f>AVERAGE($U$23:U24)</f>
        <v>100</v>
      </c>
    </row>
    <row r="25" spans="6:22" x14ac:dyDescent="0.3">
      <c r="G25" t="s">
        <v>39</v>
      </c>
      <c r="H25" s="1" t="s">
        <v>0</v>
      </c>
      <c r="I25" s="1" t="s">
        <v>3</v>
      </c>
      <c r="J25" s="1" t="s">
        <v>27</v>
      </c>
      <c r="K25" s="1">
        <v>15</v>
      </c>
      <c r="L25" s="1" t="s">
        <v>29</v>
      </c>
      <c r="M25">
        <v>1</v>
      </c>
      <c r="N25">
        <f>IF(L25="true",VLOOKUP(H25,$Q$24:$S$27,2,FALSE),VLOOKUP(H25,$Q$24:$S$27,3,FALSE))*K25</f>
        <v>30</v>
      </c>
      <c r="Q25" t="s">
        <v>0</v>
      </c>
      <c r="R25">
        <v>2</v>
      </c>
      <c r="S25">
        <v>1</v>
      </c>
      <c r="U25">
        <v>100</v>
      </c>
      <c r="V25">
        <f>AVERAGE($U$23:U25)</f>
        <v>100</v>
      </c>
    </row>
    <row r="26" spans="6:22" x14ac:dyDescent="0.3">
      <c r="G26" t="s">
        <v>40</v>
      </c>
      <c r="H26" s="7" t="s">
        <v>17</v>
      </c>
      <c r="I26" s="7" t="s">
        <v>8</v>
      </c>
      <c r="J26" s="7" t="s">
        <v>23</v>
      </c>
      <c r="K26" s="7">
        <v>17</v>
      </c>
      <c r="L26" s="7" t="s">
        <v>30</v>
      </c>
      <c r="M26">
        <v>1</v>
      </c>
      <c r="N26">
        <f t="shared" ref="N26:N27" si="1">IF(L26="true",VLOOKUP(H26,$Q$24:$S$27,2,FALSE),VLOOKUP(H26,$Q$24:$S$27,3,FALSE))*K26</f>
        <v>51</v>
      </c>
      <c r="Q26" t="s">
        <v>17</v>
      </c>
      <c r="R26">
        <v>1</v>
      </c>
      <c r="S26">
        <v>3</v>
      </c>
      <c r="U26">
        <v>50</v>
      </c>
      <c r="V26">
        <f>AVERAGE($U$23:U26)</f>
        <v>87.5</v>
      </c>
    </row>
    <row r="27" spans="6:22" x14ac:dyDescent="0.3">
      <c r="G27" t="s">
        <v>41</v>
      </c>
      <c r="H27" s="5" t="s">
        <v>1</v>
      </c>
      <c r="I27" s="5" t="s">
        <v>14</v>
      </c>
      <c r="J27" s="5" t="s">
        <v>19</v>
      </c>
      <c r="K27" s="5">
        <v>13</v>
      </c>
      <c r="L27" s="5" t="s">
        <v>30</v>
      </c>
      <c r="M27">
        <v>1</v>
      </c>
      <c r="N27">
        <f t="shared" si="1"/>
        <v>26</v>
      </c>
      <c r="Q27" t="s">
        <v>1</v>
      </c>
      <c r="R27">
        <v>3</v>
      </c>
      <c r="S27">
        <v>2</v>
      </c>
      <c r="U27">
        <v>50</v>
      </c>
      <c r="V27">
        <f>AVERAGE($U$23:U27)</f>
        <v>80</v>
      </c>
    </row>
    <row r="28" spans="6:22" x14ac:dyDescent="0.3">
      <c r="F28" t="s">
        <v>32</v>
      </c>
      <c r="G28">
        <v>6</v>
      </c>
      <c r="U28">
        <v>50</v>
      </c>
      <c r="V28">
        <f>AVERAGE($U$23:U28)</f>
        <v>75</v>
      </c>
    </row>
    <row r="29" spans="6:22" x14ac:dyDescent="0.3">
      <c r="G29" t="s">
        <v>37</v>
      </c>
      <c r="H29" s="8" t="s">
        <v>0</v>
      </c>
      <c r="I29" s="8" t="s">
        <v>4</v>
      </c>
      <c r="J29" s="8" t="s">
        <v>19</v>
      </c>
      <c r="K29" s="8">
        <v>39</v>
      </c>
      <c r="L29" s="8" t="s">
        <v>29</v>
      </c>
      <c r="M29">
        <v>1</v>
      </c>
      <c r="N29">
        <f>IF(L29="true",VLOOKUP(H29,$Q$24:$S$27,2,FALSE),VLOOKUP(H29,$Q$24:$S$27,3,FALSE))*K29</f>
        <v>78</v>
      </c>
    </row>
    <row r="30" spans="6:22" x14ac:dyDescent="0.3">
      <c r="G30" t="s">
        <v>37</v>
      </c>
      <c r="H30" s="9" t="s">
        <v>0</v>
      </c>
      <c r="I30" s="9" t="s">
        <v>5</v>
      </c>
      <c r="J30" s="9" t="s">
        <v>20</v>
      </c>
      <c r="K30" s="9">
        <v>41</v>
      </c>
      <c r="L30" s="9" t="s">
        <v>30</v>
      </c>
      <c r="M30">
        <v>1</v>
      </c>
      <c r="N30">
        <f t="shared" ref="N30:N34" si="2">IF(L30="true",VLOOKUP(H30,$Q$24:$S$27,2,FALSE),VLOOKUP(H30,$Q$24:$S$27,3,FALSE))*K30</f>
        <v>41</v>
      </c>
    </row>
    <row r="31" spans="6:22" x14ac:dyDescent="0.3">
      <c r="G31" t="s">
        <v>37</v>
      </c>
      <c r="H31" s="10" t="s">
        <v>0</v>
      </c>
      <c r="I31" s="10" t="s">
        <v>6</v>
      </c>
      <c r="J31" s="10" t="s">
        <v>21</v>
      </c>
      <c r="K31" s="10">
        <v>18</v>
      </c>
      <c r="L31" s="10" t="s">
        <v>30</v>
      </c>
      <c r="M31">
        <v>1</v>
      </c>
      <c r="N31">
        <f t="shared" si="2"/>
        <v>18</v>
      </c>
    </row>
    <row r="32" spans="6:22" x14ac:dyDescent="0.3">
      <c r="G32" t="s">
        <v>40</v>
      </c>
      <c r="H32" s="7" t="s">
        <v>17</v>
      </c>
      <c r="I32" s="7" t="s">
        <v>8</v>
      </c>
      <c r="J32" s="7" t="s">
        <v>23</v>
      </c>
      <c r="K32" s="7">
        <v>17</v>
      </c>
      <c r="L32" s="7" t="s">
        <v>30</v>
      </c>
      <c r="M32">
        <v>1</v>
      </c>
      <c r="N32">
        <f t="shared" si="2"/>
        <v>51</v>
      </c>
    </row>
    <row r="33" spans="6:14" x14ac:dyDescent="0.3">
      <c r="G33" t="s">
        <v>38</v>
      </c>
      <c r="H33" s="11" t="s">
        <v>1</v>
      </c>
      <c r="I33" s="11" t="s">
        <v>15</v>
      </c>
      <c r="J33" s="11" t="s">
        <v>28</v>
      </c>
      <c r="K33" s="11">
        <v>31</v>
      </c>
      <c r="L33" s="11" t="s">
        <v>29</v>
      </c>
      <c r="M33">
        <v>1</v>
      </c>
      <c r="N33">
        <f t="shared" si="2"/>
        <v>93</v>
      </c>
    </row>
    <row r="34" spans="6:14" x14ac:dyDescent="0.3">
      <c r="G34" t="s">
        <v>38</v>
      </c>
      <c r="H34" s="12" t="s">
        <v>1</v>
      </c>
      <c r="I34" s="12" t="s">
        <v>16</v>
      </c>
      <c r="J34" s="12" t="s">
        <v>19</v>
      </c>
      <c r="K34" s="12">
        <v>43</v>
      </c>
      <c r="L34" s="12" t="s">
        <v>29</v>
      </c>
      <c r="M34">
        <v>1</v>
      </c>
      <c r="N34">
        <f t="shared" si="2"/>
        <v>129</v>
      </c>
    </row>
    <row r="35" spans="6:14" x14ac:dyDescent="0.3">
      <c r="F35" t="s">
        <v>35</v>
      </c>
      <c r="G35">
        <v>4</v>
      </c>
    </row>
    <row r="36" spans="6:14" x14ac:dyDescent="0.3">
      <c r="G36" t="s">
        <v>42</v>
      </c>
      <c r="H36" s="2" t="s">
        <v>0</v>
      </c>
      <c r="I36" s="2" t="s">
        <v>2</v>
      </c>
      <c r="J36" s="2" t="s">
        <v>18</v>
      </c>
      <c r="K36" s="2">
        <v>19</v>
      </c>
      <c r="L36" s="2" t="s">
        <v>29</v>
      </c>
      <c r="M36">
        <v>1</v>
      </c>
      <c r="N36">
        <f>IF(L36="true",VLOOKUP(H36,$Q$24:$S$27,2,FALSE),VLOOKUP(H36,$Q$24:$S$27,3,FALSE))*K36</f>
        <v>38</v>
      </c>
    </row>
    <row r="37" spans="6:14" x14ac:dyDescent="0.3">
      <c r="G37" t="s">
        <v>42</v>
      </c>
      <c r="H37" s="8" t="s">
        <v>0</v>
      </c>
      <c r="I37" s="8" t="s">
        <v>4</v>
      </c>
      <c r="J37" s="8" t="s">
        <v>19</v>
      </c>
      <c r="K37" s="8">
        <v>39</v>
      </c>
      <c r="L37" s="8" t="s">
        <v>29</v>
      </c>
      <c r="M37">
        <v>1</v>
      </c>
      <c r="N37">
        <f t="shared" ref="N37:N39" si="3">IF(L37="true",VLOOKUP(H37,$Q$24:$S$27,2,FALSE),VLOOKUP(H37,$Q$24:$S$27,3,FALSE))*K37</f>
        <v>78</v>
      </c>
    </row>
    <row r="38" spans="6:14" x14ac:dyDescent="0.3">
      <c r="G38" t="s">
        <v>43</v>
      </c>
      <c r="H38" s="11" t="s">
        <v>1</v>
      </c>
      <c r="I38" s="11" t="s">
        <v>15</v>
      </c>
      <c r="J38" s="11" t="s">
        <v>28</v>
      </c>
      <c r="K38" s="11">
        <v>31</v>
      </c>
      <c r="L38" s="11" t="s">
        <v>29</v>
      </c>
      <c r="M38">
        <v>1</v>
      </c>
      <c r="N38">
        <f t="shared" si="3"/>
        <v>93</v>
      </c>
    </row>
    <row r="39" spans="6:14" x14ac:dyDescent="0.3">
      <c r="G39" t="s">
        <v>44</v>
      </c>
      <c r="H39" s="12" t="s">
        <v>1</v>
      </c>
      <c r="I39" s="12" t="s">
        <v>16</v>
      </c>
      <c r="J39" s="12" t="s">
        <v>19</v>
      </c>
      <c r="K39" s="12">
        <v>43</v>
      </c>
      <c r="L39" s="12" t="s">
        <v>29</v>
      </c>
      <c r="M39">
        <v>1</v>
      </c>
      <c r="N39">
        <f t="shared" si="3"/>
        <v>129</v>
      </c>
    </row>
    <row r="40" spans="6:14" x14ac:dyDescent="0.3">
      <c r="F40" t="s">
        <v>33</v>
      </c>
      <c r="G40">
        <v>6</v>
      </c>
    </row>
    <row r="41" spans="6:14" x14ac:dyDescent="0.3">
      <c r="G41" t="s">
        <v>37</v>
      </c>
      <c r="H41" s="3" t="s">
        <v>0</v>
      </c>
      <c r="I41" s="3" t="s">
        <v>7</v>
      </c>
      <c r="J41" s="3" t="s">
        <v>22</v>
      </c>
      <c r="K41" s="3">
        <v>28</v>
      </c>
      <c r="L41" s="3" t="s">
        <v>29</v>
      </c>
      <c r="M41">
        <v>1</v>
      </c>
      <c r="N41">
        <f>IF(L41="true",VLOOKUP(H41,$Q$24:$S$27,2,FALSE),VLOOKUP(H41,$Q$24:$S$27,3,FALSE))*K41</f>
        <v>56</v>
      </c>
    </row>
    <row r="42" spans="6:14" x14ac:dyDescent="0.3">
      <c r="G42" t="s">
        <v>37</v>
      </c>
      <c r="H42" s="13" t="s">
        <v>17</v>
      </c>
      <c r="I42" s="13" t="s">
        <v>11</v>
      </c>
      <c r="J42" s="13" t="s">
        <v>21</v>
      </c>
      <c r="K42" s="13">
        <v>49</v>
      </c>
      <c r="L42" s="13" t="s">
        <v>30</v>
      </c>
      <c r="M42">
        <v>1</v>
      </c>
      <c r="N42">
        <f t="shared" ref="N42:N46" si="4">IF(L42="true",VLOOKUP(H42,$Q$24:$S$27,2,FALSE),VLOOKUP(H42,$Q$24:$S$27,3,FALSE))*K42</f>
        <v>147</v>
      </c>
    </row>
    <row r="43" spans="6:14" x14ac:dyDescent="0.3">
      <c r="G43" t="s">
        <v>37</v>
      </c>
      <c r="H43" s="14" t="s">
        <v>17</v>
      </c>
      <c r="I43" s="14" t="s">
        <v>12</v>
      </c>
      <c r="J43" s="14" t="s">
        <v>25</v>
      </c>
      <c r="K43" s="14">
        <v>17</v>
      </c>
      <c r="L43" s="14" t="s">
        <v>30</v>
      </c>
      <c r="M43">
        <v>1</v>
      </c>
      <c r="N43">
        <f t="shared" si="4"/>
        <v>51</v>
      </c>
    </row>
    <row r="44" spans="6:14" x14ac:dyDescent="0.3">
      <c r="G44" t="s">
        <v>37</v>
      </c>
      <c r="H44" s="15" t="s">
        <v>17</v>
      </c>
      <c r="I44" s="15" t="s">
        <v>13</v>
      </c>
      <c r="J44" s="15" t="s">
        <v>21</v>
      </c>
      <c r="K44" s="15">
        <v>35</v>
      </c>
      <c r="L44" s="15" t="s">
        <v>29</v>
      </c>
      <c r="M44">
        <v>1</v>
      </c>
      <c r="N44">
        <f t="shared" si="4"/>
        <v>35</v>
      </c>
    </row>
    <row r="45" spans="6:14" x14ac:dyDescent="0.3">
      <c r="G45" t="s">
        <v>43</v>
      </c>
      <c r="H45" s="11" t="s">
        <v>1</v>
      </c>
      <c r="I45" s="11" t="s">
        <v>15</v>
      </c>
      <c r="J45" s="11" t="s">
        <v>28</v>
      </c>
      <c r="K45" s="11">
        <v>31</v>
      </c>
      <c r="L45" s="11" t="s">
        <v>29</v>
      </c>
      <c r="M45">
        <v>1</v>
      </c>
      <c r="N45">
        <f t="shared" si="4"/>
        <v>93</v>
      </c>
    </row>
    <row r="46" spans="6:14" x14ac:dyDescent="0.3">
      <c r="G46" t="s">
        <v>41</v>
      </c>
      <c r="H46" s="5" t="s">
        <v>1</v>
      </c>
      <c r="I46" s="5" t="s">
        <v>14</v>
      </c>
      <c r="J46" s="5" t="s">
        <v>19</v>
      </c>
      <c r="K46" s="5">
        <v>13</v>
      </c>
      <c r="L46" s="5" t="s">
        <v>30</v>
      </c>
      <c r="M46">
        <v>1</v>
      </c>
      <c r="N46">
        <f t="shared" si="4"/>
        <v>26</v>
      </c>
    </row>
    <row r="47" spans="6:14" x14ac:dyDescent="0.3">
      <c r="F47" t="s">
        <v>36</v>
      </c>
      <c r="G47">
        <v>2</v>
      </c>
    </row>
    <row r="48" spans="6:14" x14ac:dyDescent="0.3">
      <c r="G48" t="s">
        <v>45</v>
      </c>
      <c r="H48" s="14" t="s">
        <v>17</v>
      </c>
      <c r="I48" s="14" t="s">
        <v>12</v>
      </c>
      <c r="J48" s="14" t="s">
        <v>25</v>
      </c>
      <c r="K48" s="14">
        <v>17</v>
      </c>
      <c r="L48" s="14" t="s">
        <v>30</v>
      </c>
      <c r="M48">
        <v>1</v>
      </c>
      <c r="N48">
        <f>IF(L48="true",VLOOKUP(H48,$Q$24:$S$27,2,FALSE),VLOOKUP(H48,$Q$24:$S$27,3,FALSE))*K48</f>
        <v>51</v>
      </c>
    </row>
    <row r="49" spans="7:14" x14ac:dyDescent="0.3">
      <c r="G49" t="s">
        <v>46</v>
      </c>
      <c r="H49" s="15" t="s">
        <v>17</v>
      </c>
      <c r="I49" s="15" t="s">
        <v>13</v>
      </c>
      <c r="J49" s="15" t="s">
        <v>21</v>
      </c>
      <c r="K49" s="15">
        <v>35</v>
      </c>
      <c r="L49" s="15" t="s">
        <v>29</v>
      </c>
      <c r="M49">
        <v>1</v>
      </c>
      <c r="N49">
        <f t="shared" ref="N49" si="5">IF(L49="true",VLOOKUP(H49,$Q$24:$S$27,2,FALSE),VLOOKUP(H49,$Q$24:$S$27,3,FALSE))*K49</f>
        <v>35</v>
      </c>
    </row>
    <row r="50" spans="7:14" x14ac:dyDescent="0.3">
      <c r="M50">
        <f>SUM(M18:M49)</f>
        <v>27</v>
      </c>
    </row>
  </sheetData>
  <mergeCells count="1">
    <mergeCell ref="U20:V20"/>
  </mergeCells>
  <conditionalFormatting sqref="G18:G49">
    <cfRule type="cellIs" dxfId="0" priority="1" operator="equal">
      <formula>$P$19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6A197E57298714F8F04BC35D5B46ED9" ma:contentTypeVersion="13" ma:contentTypeDescription="Új dokumentum létrehozása." ma:contentTypeScope="" ma:versionID="d9c77223f6ed6af45711e502dba7fb7b">
  <xsd:schema xmlns:xsd="http://www.w3.org/2001/XMLSchema" xmlns:xs="http://www.w3.org/2001/XMLSchema" xmlns:p="http://schemas.microsoft.com/office/2006/metadata/properties" xmlns:ns3="dc622bd8-674a-4103-a921-7b57276a2ade" xmlns:ns4="bcf2360d-9321-442a-912e-0e79ecdeee80" targetNamespace="http://schemas.microsoft.com/office/2006/metadata/properties" ma:root="true" ma:fieldsID="c3be4c267dfbe261c48f405b2992a29c" ns3:_="" ns4:_="">
    <xsd:import namespace="dc622bd8-674a-4103-a921-7b57276a2ade"/>
    <xsd:import namespace="bcf2360d-9321-442a-912e-0e79ecdeee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ingHintHash" minOccurs="0"/>
                <xsd:element ref="ns4:SharedWithDetails" minOccurs="0"/>
                <xsd:element ref="ns3:MediaServiceOCR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22bd8-674a-4103-a921-7b57276a2a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360d-9321-442a-912e-0e79ecdeee8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5" nillable="true" ma:displayName="Megosztási tipp kivonata" ma:hidden="true" ma:internalName="SharingHintHash" ma:readOnly="true">
      <xsd:simpleType>
        <xsd:restriction base="dms:Text"/>
      </xsd:simpleType>
    </xsd:element>
    <xsd:element name="SharedWithDetails" ma:index="16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622bd8-674a-4103-a921-7b57276a2ade" xsi:nil="true"/>
  </documentManagement>
</p:properties>
</file>

<file path=customXml/itemProps1.xml><?xml version="1.0" encoding="utf-8"?>
<ds:datastoreItem xmlns:ds="http://schemas.openxmlformats.org/officeDocument/2006/customXml" ds:itemID="{93FC2607-AC18-4F97-94F7-69A2F52091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22bd8-674a-4103-a921-7b57276a2ade"/>
    <ds:schemaRef ds:uri="bcf2360d-9321-442a-912e-0e79ecdeee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28C90-BD41-4707-A84C-0D9EB04F5D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F5AB0-0D15-46A0-8858-F457BD541DE7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bcf2360d-9321-442a-912e-0e79ecdeee80"/>
    <ds:schemaRef ds:uri="dc622bd8-674a-4103-a921-7b57276a2a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Réthey-Prikkel Krisztián</dc:creator>
  <cp:lastModifiedBy>Réthey-Prikkel Krisztián</cp:lastModifiedBy>
  <dcterms:created xsi:type="dcterms:W3CDTF">2023-06-01T20:27:27Z</dcterms:created>
  <dcterms:modified xsi:type="dcterms:W3CDTF">2023-06-09T19:33:37Z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0x01010076A197E57298714F8F04BC35D5B46ED9</vt:lpwstr>
  </property>
</Properties>
</file>