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mmau\Downloads\"/>
    </mc:Choice>
  </mc:AlternateContent>
  <xr:revisionPtr revIDLastSave="0" documentId="13_ncr:1_{110B761A-78A6-4489-8D78-EA623DCCEE90}" xr6:coauthVersionLast="47" xr6:coauthVersionMax="47" xr10:uidLastSave="{00000000-0000-0000-0000-000000000000}"/>
  <bookViews>
    <workbookView xWindow="-25710" yWindow="-2140" windowWidth="25820" windowHeight="15500" tabRatio="500" xr2:uid="{00000000-000D-0000-FFFF-FFFF00000000}"/>
  </bookViews>
  <sheets>
    <sheet name="Buffalo Bayou Discharge" sheetId="2" r:id="rId1"/>
    <sheet name="Houston Rainfall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2" l="1"/>
  <c r="F70" i="2"/>
  <c r="F2" i="2" l="1"/>
  <c r="F3" i="2"/>
  <c r="F14" i="2"/>
  <c r="F9" i="2"/>
  <c r="F4" i="2"/>
  <c r="F29" i="2"/>
  <c r="D2" i="2"/>
  <c r="D68" i="2"/>
  <c r="F68" i="2" s="1"/>
  <c r="F5" i="2"/>
  <c r="F6" i="2"/>
  <c r="F7" i="2"/>
  <c r="F8" i="2"/>
  <c r="F10" i="2"/>
  <c r="F11" i="2"/>
  <c r="F12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9" i="2"/>
  <c r="F71" i="2"/>
  <c r="F72" i="2"/>
  <c r="F73" i="2"/>
  <c r="F74" i="2"/>
  <c r="F75" i="2"/>
  <c r="F76" i="2"/>
  <c r="H3" i="2"/>
  <c r="H4" i="2"/>
  <c r="H5" i="2"/>
  <c r="H6" i="2"/>
  <c r="H7" i="2"/>
  <c r="H8" i="2"/>
  <c r="H9" i="2"/>
  <c r="H10" i="2"/>
  <c r="H11" i="2"/>
  <c r="H12" i="2"/>
  <c r="H13" i="2"/>
  <c r="H2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D76" i="2" l="1"/>
  <c r="D75" i="2"/>
  <c r="D74" i="2"/>
  <c r="D73" i="2"/>
  <c r="D72" i="2"/>
  <c r="D71" i="2"/>
  <c r="D70" i="2"/>
  <c r="D69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<sst xmlns="http://schemas.openxmlformats.org/spreadsheetml/2006/main" count="21" uniqueCount="20">
  <si>
    <t>Peak Discharge (cfs)</t>
  </si>
  <si>
    <t>Rank</t>
  </si>
  <si>
    <t>Recurrence Interval [R] R=(N+1)/m</t>
  </si>
  <si>
    <t>Date (water year)</t>
  </si>
  <si>
    <t>Year</t>
  </si>
  <si>
    <t>Rainfall Total (inches)</t>
  </si>
  <si>
    <t>Month</t>
  </si>
  <si>
    <t>Number of Peak Discharges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</si>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</sst>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14" fontId="0" fillId="0" borderId="1" xfId="0" applyNumberFormat="1" applyBorder="1"/>
    <xf numFmtId="3" fontId="0" fillId="0" borderId="1" xfId="0" applyNumberFormat="1" applyBorder="1" applyAlignment="1">
      <alignment horizontal="right" vertical="center" wrapText="1"/>
    </xf>
    <xf numFmtId="0" fontId="0" fillId="4" borderId="1" xfId="0" applyFill="1" applyBorder="1"/>
    <xf numFmtId="1" fontId="0" fillId="5" borderId="1" xfId="0" applyNumberFormat="1" applyFill="1" applyBorder="1"/>
    <xf numFmtId="0" fontId="0" fillId="0" borderId="1" xfId="0" applyBorder="1" applyAlignment="1">
      <alignment horizontal="right" vertical="center" wrapText="1"/>
    </xf>
    <xf numFmtId="0" fontId="0" fillId="0" borderId="1" xfId="0" applyBorder="1"/>
    <xf numFmtId="0" fontId="0" fillId="2" borderId="1" xfId="0" applyFill="1" applyBorder="1"/>
    <xf numFmtId="0" fontId="8" fillId="0" borderId="1" xfId="0" applyFont="1" applyBorder="1"/>
    <xf numFmtId="0" fontId="7" fillId="0" borderId="1" xfId="0" applyFont="1" applyBorder="1"/>
    <xf numFmtId="0" fontId="4" fillId="0" borderId="1" xfId="0" applyFont="1" applyBorder="1"/>
    <xf numFmtId="0" fontId="1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Discharge Recorded</a:t>
            </a:r>
            <a:r>
              <a:rPr lang="en-US" baseline="0"/>
              <a:t> in Buffalo Bayou</a:t>
            </a:r>
            <a:endParaRPr lang="en-US"/>
          </a:p>
        </c:rich>
      </c:tx>
      <c:layout>
        <c:manualLayout>
          <c:xMode val="edge"/>
          <c:yMode val="edge"/>
          <c:x val="0.18974257475058015"/>
          <c:y val="4.5486030774344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'Buffalo Bayou Discharge'!$C$1</c:f>
              <c:strCache>
                <c:ptCount val="1"/>
                <c:pt idx="0">
                  <c:v>Peak Discharge (cfs)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125153105861766"/>
                  <c:y val="-0.25904709827938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'Buffalo Bayou Discharge'!$B$2:$B$76</c:f>
              <c:numCache>
                <c:formatCode>m/d/yyyy</c:formatCode>
                <c:ptCount val="75"/>
                <c:pt idx="0">
                  <c:v>18012</c:v>
                </c:pt>
                <c:pt idx="1">
                  <c:v>18179</c:v>
                </c:pt>
                <c:pt idx="2">
                  <c:v>18715</c:v>
                </c:pt>
                <c:pt idx="3">
                  <c:v>19098</c:v>
                </c:pt>
                <c:pt idx="4">
                  <c:v>19497</c:v>
                </c:pt>
                <c:pt idx="5">
                  <c:v>19938</c:v>
                </c:pt>
                <c:pt idx="6">
                  <c:v>20128</c:v>
                </c:pt>
                <c:pt idx="7">
                  <c:v>20477</c:v>
                </c:pt>
                <c:pt idx="8">
                  <c:v>20898</c:v>
                </c:pt>
                <c:pt idx="9">
                  <c:v>21111</c:v>
                </c:pt>
                <c:pt idx="10">
                  <c:v>21652</c:v>
                </c:pt>
                <c:pt idx="11">
                  <c:v>22095</c:v>
                </c:pt>
                <c:pt idx="12">
                  <c:v>22330</c:v>
                </c:pt>
                <c:pt idx="13">
                  <c:v>22801</c:v>
                </c:pt>
                <c:pt idx="14">
                  <c:v>22977</c:v>
                </c:pt>
                <c:pt idx="15">
                  <c:v>23444</c:v>
                </c:pt>
                <c:pt idx="16">
                  <c:v>23721</c:v>
                </c:pt>
                <c:pt idx="17">
                  <c:v>24211</c:v>
                </c:pt>
                <c:pt idx="18">
                  <c:v>24736</c:v>
                </c:pt>
                <c:pt idx="19">
                  <c:v>24968</c:v>
                </c:pt>
                <c:pt idx="20">
                  <c:v>25255</c:v>
                </c:pt>
                <c:pt idx="21">
                  <c:v>25709</c:v>
                </c:pt>
                <c:pt idx="22">
                  <c:v>25868</c:v>
                </c:pt>
                <c:pt idx="23">
                  <c:v>26379</c:v>
                </c:pt>
                <c:pt idx="24">
                  <c:v>26828</c:v>
                </c:pt>
                <c:pt idx="25">
                  <c:v>27285</c:v>
                </c:pt>
                <c:pt idx="26">
                  <c:v>27555</c:v>
                </c:pt>
                <c:pt idx="27">
                  <c:v>27926</c:v>
                </c:pt>
                <c:pt idx="28">
                  <c:v>28376</c:v>
                </c:pt>
                <c:pt idx="29">
                  <c:v>28648</c:v>
                </c:pt>
                <c:pt idx="30">
                  <c:v>29117</c:v>
                </c:pt>
                <c:pt idx="31">
                  <c:v>29242</c:v>
                </c:pt>
                <c:pt idx="32">
                  <c:v>29829</c:v>
                </c:pt>
                <c:pt idx="33">
                  <c:v>30084</c:v>
                </c:pt>
                <c:pt idx="34">
                  <c:v>30546</c:v>
                </c:pt>
                <c:pt idx="35">
                  <c:v>30690</c:v>
                </c:pt>
                <c:pt idx="36">
                  <c:v>30980</c:v>
                </c:pt>
                <c:pt idx="37">
                  <c:v>31375</c:v>
                </c:pt>
                <c:pt idx="38">
                  <c:v>31967</c:v>
                </c:pt>
                <c:pt idx="39">
                  <c:v>32219</c:v>
                </c:pt>
                <c:pt idx="40">
                  <c:v>32646</c:v>
                </c:pt>
                <c:pt idx="41">
                  <c:v>32989</c:v>
                </c:pt>
                <c:pt idx="42">
                  <c:v>33333</c:v>
                </c:pt>
                <c:pt idx="43">
                  <c:v>33667</c:v>
                </c:pt>
                <c:pt idx="44">
                  <c:v>34029</c:v>
                </c:pt>
                <c:pt idx="45">
                  <c:v>34289</c:v>
                </c:pt>
                <c:pt idx="46">
                  <c:v>34625</c:v>
                </c:pt>
                <c:pt idx="47">
                  <c:v>35051</c:v>
                </c:pt>
                <c:pt idx="48">
                  <c:v>35501</c:v>
                </c:pt>
                <c:pt idx="49">
                  <c:v>36049</c:v>
                </c:pt>
                <c:pt idx="50">
                  <c:v>36112</c:v>
                </c:pt>
                <c:pt idx="51">
                  <c:v>36628</c:v>
                </c:pt>
                <c:pt idx="52">
                  <c:v>37051</c:v>
                </c:pt>
                <c:pt idx="53">
                  <c:v>37483</c:v>
                </c:pt>
                <c:pt idx="54">
                  <c:v>37558</c:v>
                </c:pt>
                <c:pt idx="55">
                  <c:v>37942</c:v>
                </c:pt>
                <c:pt idx="56">
                  <c:v>38314</c:v>
                </c:pt>
                <c:pt idx="57">
                  <c:v>38700</c:v>
                </c:pt>
                <c:pt idx="58">
                  <c:v>39006</c:v>
                </c:pt>
                <c:pt idx="59">
                  <c:v>39704</c:v>
                </c:pt>
                <c:pt idx="60">
                  <c:v>39931</c:v>
                </c:pt>
                <c:pt idx="61">
                  <c:v>40361</c:v>
                </c:pt>
                <c:pt idx="62">
                  <c:v>40541</c:v>
                </c:pt>
                <c:pt idx="63">
                  <c:v>40917</c:v>
                </c:pt>
                <c:pt idx="64">
                  <c:v>41538</c:v>
                </c:pt>
                <c:pt idx="65">
                  <c:v>41578</c:v>
                </c:pt>
                <c:pt idx="66">
                  <c:v>42150</c:v>
                </c:pt>
                <c:pt idx="67">
                  <c:v>42478</c:v>
                </c:pt>
                <c:pt idx="68">
                  <c:v>42975</c:v>
                </c:pt>
                <c:pt idx="69">
                  <c:v>43285</c:v>
                </c:pt>
                <c:pt idx="70">
                  <c:v>43727</c:v>
                </c:pt>
                <c:pt idx="71">
                  <c:v>44096</c:v>
                </c:pt>
                <c:pt idx="72">
                  <c:v>44427</c:v>
                </c:pt>
                <c:pt idx="73">
                  <c:v>44570</c:v>
                </c:pt>
                <c:pt idx="74">
                  <c:v>45060</c:v>
                </c:pt>
              </c:numCache>
            </c:numRef>
          </c:xVal>
          <c:yVal>
            <c:numRef>
              <c:f>'Buffalo Bayou Discharge'!$C$2:$C$76</c:f>
              <c:numCache>
                <c:formatCode>General</c:formatCode>
                <c:ptCount val="75"/>
                <c:pt idx="0" formatCode="#,##0">
                  <c:v>3420</c:v>
                </c:pt>
                <c:pt idx="1">
                  <c:v>6500</c:v>
                </c:pt>
                <c:pt idx="2">
                  <c:v>1700</c:v>
                </c:pt>
                <c:pt idx="3">
                  <c:v>2380</c:v>
                </c:pt>
                <c:pt idx="4">
                  <c:v>4800</c:v>
                </c:pt>
                <c:pt idx="5">
                  <c:v>4080</c:v>
                </c:pt>
                <c:pt idx="6">
                  <c:v>2310</c:v>
                </c:pt>
                <c:pt idx="7">
                  <c:v>820</c:v>
                </c:pt>
                <c:pt idx="8">
                  <c:v>2900</c:v>
                </c:pt>
                <c:pt idx="9">
                  <c:v>7200</c:v>
                </c:pt>
                <c:pt idx="10">
                  <c:v>6060</c:v>
                </c:pt>
                <c:pt idx="11">
                  <c:v>7270</c:v>
                </c:pt>
                <c:pt idx="12">
                  <c:v>5750</c:v>
                </c:pt>
                <c:pt idx="13">
                  <c:v>4310</c:v>
                </c:pt>
                <c:pt idx="14">
                  <c:v>2630</c:v>
                </c:pt>
                <c:pt idx="15">
                  <c:v>2650</c:v>
                </c:pt>
                <c:pt idx="16">
                  <c:v>1920</c:v>
                </c:pt>
                <c:pt idx="17">
                  <c:v>5150</c:v>
                </c:pt>
                <c:pt idx="18">
                  <c:v>2100</c:v>
                </c:pt>
                <c:pt idx="19">
                  <c:v>4400</c:v>
                </c:pt>
                <c:pt idx="20">
                  <c:v>2930</c:v>
                </c:pt>
                <c:pt idx="21">
                  <c:v>4050</c:v>
                </c:pt>
                <c:pt idx="22">
                  <c:v>7320</c:v>
                </c:pt>
                <c:pt idx="23">
                  <c:v>9200</c:v>
                </c:pt>
                <c:pt idx="24">
                  <c:v>8570</c:v>
                </c:pt>
                <c:pt idx="25">
                  <c:v>6070</c:v>
                </c:pt>
                <c:pt idx="26">
                  <c:v>5430</c:v>
                </c:pt>
                <c:pt idx="27">
                  <c:v>5650</c:v>
                </c:pt>
                <c:pt idx="28">
                  <c:v>2810</c:v>
                </c:pt>
                <c:pt idx="29">
                  <c:v>5660</c:v>
                </c:pt>
                <c:pt idx="30">
                  <c:v>9210</c:v>
                </c:pt>
                <c:pt idx="31">
                  <c:v>3630</c:v>
                </c:pt>
                <c:pt idx="32">
                  <c:v>8830</c:v>
                </c:pt>
                <c:pt idx="33">
                  <c:v>5770</c:v>
                </c:pt>
                <c:pt idx="34">
                  <c:v>8490</c:v>
                </c:pt>
                <c:pt idx="35">
                  <c:v>2090</c:v>
                </c:pt>
                <c:pt idx="36">
                  <c:v>6800</c:v>
                </c:pt>
                <c:pt idx="37">
                  <c:v>5670</c:v>
                </c:pt>
                <c:pt idx="38">
                  <c:v>5270</c:v>
                </c:pt>
                <c:pt idx="39">
                  <c:v>3550</c:v>
                </c:pt>
                <c:pt idx="40">
                  <c:v>9000</c:v>
                </c:pt>
                <c:pt idx="41">
                  <c:v>4520</c:v>
                </c:pt>
                <c:pt idx="42">
                  <c:v>4840</c:v>
                </c:pt>
                <c:pt idx="43">
                  <c:v>12500</c:v>
                </c:pt>
                <c:pt idx="44">
                  <c:v>6710</c:v>
                </c:pt>
                <c:pt idx="45">
                  <c:v>5890</c:v>
                </c:pt>
                <c:pt idx="46">
                  <c:v>8450</c:v>
                </c:pt>
                <c:pt idx="47">
                  <c:v>5370</c:v>
                </c:pt>
                <c:pt idx="48">
                  <c:v>7650</c:v>
                </c:pt>
                <c:pt idx="49">
                  <c:v>13400</c:v>
                </c:pt>
                <c:pt idx="50">
                  <c:v>7550</c:v>
                </c:pt>
                <c:pt idx="51">
                  <c:v>3560</c:v>
                </c:pt>
                <c:pt idx="52">
                  <c:v>14000</c:v>
                </c:pt>
                <c:pt idx="53">
                  <c:v>7160</c:v>
                </c:pt>
                <c:pt idx="54">
                  <c:v>8680</c:v>
                </c:pt>
                <c:pt idx="55">
                  <c:v>10100</c:v>
                </c:pt>
                <c:pt idx="56">
                  <c:v>6060</c:v>
                </c:pt>
                <c:pt idx="57">
                  <c:v>6800</c:v>
                </c:pt>
                <c:pt idx="58">
                  <c:v>9350</c:v>
                </c:pt>
                <c:pt idx="59">
                  <c:v>10100</c:v>
                </c:pt>
                <c:pt idx="60">
                  <c:v>10900</c:v>
                </c:pt>
                <c:pt idx="61">
                  <c:v>7940</c:v>
                </c:pt>
                <c:pt idx="62">
                  <c:v>5590</c:v>
                </c:pt>
                <c:pt idx="63">
                  <c:v>7160</c:v>
                </c:pt>
                <c:pt idx="64">
                  <c:v>6940</c:v>
                </c:pt>
                <c:pt idx="65">
                  <c:v>5920</c:v>
                </c:pt>
                <c:pt idx="66">
                  <c:v>17400</c:v>
                </c:pt>
                <c:pt idx="67">
                  <c:v>15700</c:v>
                </c:pt>
                <c:pt idx="68">
                  <c:v>32600</c:v>
                </c:pt>
                <c:pt idx="69">
                  <c:v>12000</c:v>
                </c:pt>
                <c:pt idx="70">
                  <c:v>20900</c:v>
                </c:pt>
                <c:pt idx="71">
                  <c:v>13200</c:v>
                </c:pt>
                <c:pt idx="72">
                  <c:v>5060</c:v>
                </c:pt>
                <c:pt idx="73">
                  <c:v>7120</c:v>
                </c:pt>
                <c:pt idx="74">
                  <c:v>5230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9-4342-8718-8F9DD328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44928"/>
        <c:axId val="1894846368"/>
      </c:scatterChart>
      <c:valAx>
        <c:axId val="189484492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(water year)</a:t>
                </a:r>
              </a:p>
            </c:rich>
          </c:tx>
          <c:layout>
            <c:manualLayout>
              <c:xMode val="edge"/>
              <c:yMode val="edge"/>
              <c:x val="0.4166863517060366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46368"/>
        <c:crosses val="autoZero"/>
        <c:crossBetween val="midCat"/>
      </c:valAx>
      <c:valAx>
        <c:axId val="18948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 Discharge (cfs)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</a:t>
            </a:r>
            <a:r>
              <a:rPr lang="en-US" baseline="0"/>
              <a:t> Bayou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'Buffalo Bayou Discharge'!$H$1</c:f>
              <c:strCache>
                <c:ptCount val="1"/>
                <c:pt idx="0">
                  <c:v>Number of Peak Discharges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'Buffalo Bayou Discharge'!$G$2:$G$13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'Buffalo Bayou Discharge'!$H$2:$H$13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B-4901-B52E-EF5B01A5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90272"/>
        <c:axId val="91899392"/>
      </c:lineChart>
      <c:catAx>
        <c:axId val="9189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5806124234470691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9392"/>
        <c:crosses val="autoZero"/>
        <c:auto val="1"/>
        <c:lblAlgn val="ctr"/>
        <c:lblOffset val="100"/>
        <c:noMultiLvlLbl val="0"/>
      </c:catAx>
      <c:valAx>
        <c:axId val="918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Peak Discharges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Recurrence Interval of Peak Discharge in Buffalo Bayou vs Value of Peak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'Buffalo Bayou Discharge'!$D$1</c:f>
              <c:strCache>
                <c:ptCount val="1"/>
                <c:pt idx="0">
                  <c:v>Rank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'Buffalo Bayou Discharge'!$C$2:$C$76</c:f>
              <c:numCache>
                <c:formatCode>General</c:formatCode>
                <c:ptCount val="75"/>
                <c:pt idx="0" formatCode="#,##0">
                  <c:v>3420</c:v>
                </c:pt>
                <c:pt idx="1">
                  <c:v>6500</c:v>
                </c:pt>
                <c:pt idx="2">
                  <c:v>1700</c:v>
                </c:pt>
                <c:pt idx="3">
                  <c:v>2380</c:v>
                </c:pt>
                <c:pt idx="4">
                  <c:v>4800</c:v>
                </c:pt>
                <c:pt idx="5">
                  <c:v>4080</c:v>
                </c:pt>
                <c:pt idx="6">
                  <c:v>2310</c:v>
                </c:pt>
                <c:pt idx="7">
                  <c:v>820</c:v>
                </c:pt>
                <c:pt idx="8">
                  <c:v>2900</c:v>
                </c:pt>
                <c:pt idx="9">
                  <c:v>7200</c:v>
                </c:pt>
                <c:pt idx="10">
                  <c:v>6060</c:v>
                </c:pt>
                <c:pt idx="11">
                  <c:v>7270</c:v>
                </c:pt>
                <c:pt idx="12">
                  <c:v>5750</c:v>
                </c:pt>
                <c:pt idx="13">
                  <c:v>4310</c:v>
                </c:pt>
                <c:pt idx="14">
                  <c:v>2630</c:v>
                </c:pt>
                <c:pt idx="15">
                  <c:v>2650</c:v>
                </c:pt>
                <c:pt idx="16">
                  <c:v>1920</c:v>
                </c:pt>
                <c:pt idx="17">
                  <c:v>5150</c:v>
                </c:pt>
                <c:pt idx="18">
                  <c:v>2100</c:v>
                </c:pt>
                <c:pt idx="19">
                  <c:v>4400</c:v>
                </c:pt>
                <c:pt idx="20">
                  <c:v>2930</c:v>
                </c:pt>
                <c:pt idx="21">
                  <c:v>4050</c:v>
                </c:pt>
                <c:pt idx="22">
                  <c:v>7320</c:v>
                </c:pt>
                <c:pt idx="23">
                  <c:v>9200</c:v>
                </c:pt>
                <c:pt idx="24">
                  <c:v>8570</c:v>
                </c:pt>
                <c:pt idx="25">
                  <c:v>6070</c:v>
                </c:pt>
                <c:pt idx="26">
                  <c:v>5430</c:v>
                </c:pt>
                <c:pt idx="27">
                  <c:v>5650</c:v>
                </c:pt>
                <c:pt idx="28">
                  <c:v>2810</c:v>
                </c:pt>
                <c:pt idx="29">
                  <c:v>5660</c:v>
                </c:pt>
                <c:pt idx="30">
                  <c:v>9210</c:v>
                </c:pt>
                <c:pt idx="31">
                  <c:v>3630</c:v>
                </c:pt>
                <c:pt idx="32">
                  <c:v>8830</c:v>
                </c:pt>
                <c:pt idx="33">
                  <c:v>5770</c:v>
                </c:pt>
                <c:pt idx="34">
                  <c:v>8490</c:v>
                </c:pt>
                <c:pt idx="35">
                  <c:v>2090</c:v>
                </c:pt>
                <c:pt idx="36">
                  <c:v>6800</c:v>
                </c:pt>
                <c:pt idx="37">
                  <c:v>5670</c:v>
                </c:pt>
                <c:pt idx="38">
                  <c:v>5270</c:v>
                </c:pt>
                <c:pt idx="39">
                  <c:v>3550</c:v>
                </c:pt>
                <c:pt idx="40">
                  <c:v>9000</c:v>
                </c:pt>
                <c:pt idx="41">
                  <c:v>4520</c:v>
                </c:pt>
                <c:pt idx="42">
                  <c:v>4840</c:v>
                </c:pt>
                <c:pt idx="43">
                  <c:v>12500</c:v>
                </c:pt>
                <c:pt idx="44">
                  <c:v>6710</c:v>
                </c:pt>
                <c:pt idx="45">
                  <c:v>5890</c:v>
                </c:pt>
                <c:pt idx="46">
                  <c:v>8450</c:v>
                </c:pt>
                <c:pt idx="47">
                  <c:v>5370</c:v>
                </c:pt>
                <c:pt idx="48">
                  <c:v>7650</c:v>
                </c:pt>
                <c:pt idx="49">
                  <c:v>13400</c:v>
                </c:pt>
                <c:pt idx="50">
                  <c:v>7550</c:v>
                </c:pt>
                <c:pt idx="51">
                  <c:v>3560</c:v>
                </c:pt>
                <c:pt idx="52">
                  <c:v>14000</c:v>
                </c:pt>
                <c:pt idx="53">
                  <c:v>7160</c:v>
                </c:pt>
                <c:pt idx="54">
                  <c:v>8680</c:v>
                </c:pt>
                <c:pt idx="55">
                  <c:v>10100</c:v>
                </c:pt>
                <c:pt idx="56">
                  <c:v>6060</c:v>
                </c:pt>
                <c:pt idx="57">
                  <c:v>6800</c:v>
                </c:pt>
                <c:pt idx="58">
                  <c:v>9350</c:v>
                </c:pt>
                <c:pt idx="59">
                  <c:v>10100</c:v>
                </c:pt>
                <c:pt idx="60">
                  <c:v>10900</c:v>
                </c:pt>
                <c:pt idx="61">
                  <c:v>7940</c:v>
                </c:pt>
                <c:pt idx="62">
                  <c:v>5590</c:v>
                </c:pt>
                <c:pt idx="63">
                  <c:v>7160</c:v>
                </c:pt>
                <c:pt idx="64">
                  <c:v>6940</c:v>
                </c:pt>
                <c:pt idx="65">
                  <c:v>5920</c:v>
                </c:pt>
                <c:pt idx="66">
                  <c:v>17400</c:v>
                </c:pt>
                <c:pt idx="67">
                  <c:v>15700</c:v>
                </c:pt>
                <c:pt idx="68">
                  <c:v>32600</c:v>
                </c:pt>
                <c:pt idx="69">
                  <c:v>12000</c:v>
                </c:pt>
                <c:pt idx="70">
                  <c:v>20900</c:v>
                </c:pt>
                <c:pt idx="71">
                  <c:v>13200</c:v>
                </c:pt>
                <c:pt idx="72">
                  <c:v>5060</c:v>
                </c:pt>
                <c:pt idx="73">
                  <c:v>7120</c:v>
                </c:pt>
                <c:pt idx="74">
                  <c:v>5230</c:v>
                </c:pt>
              </c:numCache>
            </c:numRef>
          </c:xVal>
          <c:yVal>
            <c:numRef>
              <c:f>'Buffalo Bayou Discharge'!$D$2:$D$76</c:f>
            </c:numRef>
          </c:yVal>
          <c:smooth val="0"/>
          <c:extLst>
            <c:ext xmlns:c16="http://schemas.microsoft.com/office/drawing/2014/chart" uri="{C3380CC4-5D6E-409C-BE32-E72D297353CC}">
              <c16:uniqueId val="{00000000-533A-444A-889D-D093309CCC3F}"/>
            </c:ext>
          </c:extLst>
        </c:ser>
        <c:ser>
          <c:idx val="1"/>
          <c:order val="1"/>
          <c:tx>
            <c:strRef>
              <c:f>'Buffalo Bayou Discharge'!$E$1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'Buffalo Bayou Discharge'!$C$2:$C$76</c:f>
              <c:numCache>
                <c:formatCode>General</c:formatCode>
                <c:ptCount val="75"/>
                <c:pt idx="0" formatCode="#,##0">
                  <c:v>3420</c:v>
                </c:pt>
                <c:pt idx="1">
                  <c:v>6500</c:v>
                </c:pt>
                <c:pt idx="2">
                  <c:v>1700</c:v>
                </c:pt>
                <c:pt idx="3">
                  <c:v>2380</c:v>
                </c:pt>
                <c:pt idx="4">
                  <c:v>4800</c:v>
                </c:pt>
                <c:pt idx="5">
                  <c:v>4080</c:v>
                </c:pt>
                <c:pt idx="6">
                  <c:v>2310</c:v>
                </c:pt>
                <c:pt idx="7">
                  <c:v>820</c:v>
                </c:pt>
                <c:pt idx="8">
                  <c:v>2900</c:v>
                </c:pt>
                <c:pt idx="9">
                  <c:v>7200</c:v>
                </c:pt>
                <c:pt idx="10">
                  <c:v>6060</c:v>
                </c:pt>
                <c:pt idx="11">
                  <c:v>7270</c:v>
                </c:pt>
                <c:pt idx="12">
                  <c:v>5750</c:v>
                </c:pt>
                <c:pt idx="13">
                  <c:v>4310</c:v>
                </c:pt>
                <c:pt idx="14">
                  <c:v>2630</c:v>
                </c:pt>
                <c:pt idx="15">
                  <c:v>2650</c:v>
                </c:pt>
                <c:pt idx="16">
                  <c:v>1920</c:v>
                </c:pt>
                <c:pt idx="17">
                  <c:v>5150</c:v>
                </c:pt>
                <c:pt idx="18">
                  <c:v>2100</c:v>
                </c:pt>
                <c:pt idx="19">
                  <c:v>4400</c:v>
                </c:pt>
                <c:pt idx="20">
                  <c:v>2930</c:v>
                </c:pt>
                <c:pt idx="21">
                  <c:v>4050</c:v>
                </c:pt>
                <c:pt idx="22">
                  <c:v>7320</c:v>
                </c:pt>
                <c:pt idx="23">
                  <c:v>9200</c:v>
                </c:pt>
                <c:pt idx="24">
                  <c:v>8570</c:v>
                </c:pt>
                <c:pt idx="25">
                  <c:v>6070</c:v>
                </c:pt>
                <c:pt idx="26">
                  <c:v>5430</c:v>
                </c:pt>
                <c:pt idx="27">
                  <c:v>5650</c:v>
                </c:pt>
                <c:pt idx="28">
                  <c:v>2810</c:v>
                </c:pt>
                <c:pt idx="29">
                  <c:v>5660</c:v>
                </c:pt>
                <c:pt idx="30">
                  <c:v>9210</c:v>
                </c:pt>
                <c:pt idx="31">
                  <c:v>3630</c:v>
                </c:pt>
                <c:pt idx="32">
                  <c:v>8830</c:v>
                </c:pt>
                <c:pt idx="33">
                  <c:v>5770</c:v>
                </c:pt>
                <c:pt idx="34">
                  <c:v>8490</c:v>
                </c:pt>
                <c:pt idx="35">
                  <c:v>2090</c:v>
                </c:pt>
                <c:pt idx="36">
                  <c:v>6800</c:v>
                </c:pt>
                <c:pt idx="37">
                  <c:v>5670</c:v>
                </c:pt>
                <c:pt idx="38">
                  <c:v>5270</c:v>
                </c:pt>
                <c:pt idx="39">
                  <c:v>3550</c:v>
                </c:pt>
                <c:pt idx="40">
                  <c:v>9000</c:v>
                </c:pt>
                <c:pt idx="41">
                  <c:v>4520</c:v>
                </c:pt>
                <c:pt idx="42">
                  <c:v>4840</c:v>
                </c:pt>
                <c:pt idx="43">
                  <c:v>12500</c:v>
                </c:pt>
                <c:pt idx="44">
                  <c:v>6710</c:v>
                </c:pt>
                <c:pt idx="45">
                  <c:v>5890</c:v>
                </c:pt>
                <c:pt idx="46">
                  <c:v>8450</c:v>
                </c:pt>
                <c:pt idx="47">
                  <c:v>5370</c:v>
                </c:pt>
                <c:pt idx="48">
                  <c:v>7650</c:v>
                </c:pt>
                <c:pt idx="49">
                  <c:v>13400</c:v>
                </c:pt>
                <c:pt idx="50">
                  <c:v>7550</c:v>
                </c:pt>
                <c:pt idx="51">
                  <c:v>3560</c:v>
                </c:pt>
                <c:pt idx="52">
                  <c:v>14000</c:v>
                </c:pt>
                <c:pt idx="53">
                  <c:v>7160</c:v>
                </c:pt>
                <c:pt idx="54">
                  <c:v>8680</c:v>
                </c:pt>
                <c:pt idx="55">
                  <c:v>10100</c:v>
                </c:pt>
                <c:pt idx="56">
                  <c:v>6060</c:v>
                </c:pt>
                <c:pt idx="57">
                  <c:v>6800</c:v>
                </c:pt>
                <c:pt idx="58">
                  <c:v>9350</c:v>
                </c:pt>
                <c:pt idx="59">
                  <c:v>10100</c:v>
                </c:pt>
                <c:pt idx="60">
                  <c:v>10900</c:v>
                </c:pt>
                <c:pt idx="61">
                  <c:v>7940</c:v>
                </c:pt>
                <c:pt idx="62">
                  <c:v>5590</c:v>
                </c:pt>
                <c:pt idx="63">
                  <c:v>7160</c:v>
                </c:pt>
                <c:pt idx="64">
                  <c:v>6940</c:v>
                </c:pt>
                <c:pt idx="65">
                  <c:v>5920</c:v>
                </c:pt>
                <c:pt idx="66">
                  <c:v>17400</c:v>
                </c:pt>
                <c:pt idx="67">
                  <c:v>15700</c:v>
                </c:pt>
                <c:pt idx="68">
                  <c:v>32600</c:v>
                </c:pt>
                <c:pt idx="69">
                  <c:v>12000</c:v>
                </c:pt>
                <c:pt idx="70">
                  <c:v>20900</c:v>
                </c:pt>
                <c:pt idx="71">
                  <c:v>13200</c:v>
                </c:pt>
                <c:pt idx="72">
                  <c:v>5060</c:v>
                </c:pt>
                <c:pt idx="73">
                  <c:v>7120</c:v>
                </c:pt>
                <c:pt idx="74">
                  <c:v>5230</c:v>
                </c:pt>
              </c:numCache>
            </c:numRef>
          </c:xVal>
          <c:yVal>
            <c:numRef>
              <c:f>'Buffalo Bayou Discharge'!$E$2:$E$76</c:f>
            </c:numRef>
          </c:yVal>
          <c:smooth val="0"/>
          <c:extLst>
            <c:ext xmlns:c16="http://schemas.microsoft.com/office/drawing/2014/chart" uri="{C3380CC4-5D6E-409C-BE32-E72D297353CC}">
              <c16:uniqueId val="{00000001-533A-444A-889D-D093309CCC3F}"/>
            </c:ext>
          </c:extLst>
        </c:ser>
        <c:ser>
          <c:idx val="2"/>
          <c:order val="2"/>
          <c:tx>
            <c:strRef>
              <c:f>'Buffalo Bayou Discharge'!$F$1</c:f>
              <c:strCache>
                <c:ptCount val="1"/>
                <c:pt idx="0">
                  <c:v>Recurrence Interval [R] R=(N+1)/m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'Buffalo Bayou Discharge'!$F$2:$F$76</c:f>
              <c:numCache>
                <c:formatCode>General</c:formatCode>
                <c:ptCount val="75"/>
                <c:pt idx="0">
                  <c:v>1.2063492063492063</c:v>
                </c:pt>
                <c:pt idx="1">
                  <c:v>2.1714285714285713</c:v>
                </c:pt>
                <c:pt idx="2">
                  <c:v>1.027027027027027</c:v>
                </c:pt>
                <c:pt idx="3">
                  <c:v>1.1014492753623188</c:v>
                </c:pt>
                <c:pt idx="4">
                  <c:v>1.4074074074074074</c:v>
                </c:pt>
                <c:pt idx="5">
                  <c:v>1.3103448275862069</c:v>
                </c:pt>
                <c:pt idx="6">
                  <c:v>1.0857142857142856</c:v>
                </c:pt>
                <c:pt idx="7">
                  <c:v>1.0133333333333334</c:v>
                </c:pt>
                <c:pt idx="8">
                  <c:v>1.1692307692307693</c:v>
                </c:pt>
                <c:pt idx="9">
                  <c:v>2.8148148148148149</c:v>
                </c:pt>
                <c:pt idx="10">
                  <c:v>2.0540540540540539</c:v>
                </c:pt>
                <c:pt idx="11">
                  <c:v>2.9230769230769229</c:v>
                </c:pt>
                <c:pt idx="12">
                  <c:v>1.8095238095238095</c:v>
                </c:pt>
                <c:pt idx="13">
                  <c:v>1.3333333333333333</c:v>
                </c:pt>
                <c:pt idx="14">
                  <c:v>1.1176470588235294</c:v>
                </c:pt>
                <c:pt idx="15">
                  <c:v>1.1343283582089552</c:v>
                </c:pt>
                <c:pt idx="16">
                  <c:v>1.0410958904109588</c:v>
                </c:pt>
                <c:pt idx="17">
                  <c:v>1.4901960784313726</c:v>
                </c:pt>
                <c:pt idx="18">
                  <c:v>1.0704225352112675</c:v>
                </c:pt>
                <c:pt idx="19">
                  <c:v>1.3571428571428572</c:v>
                </c:pt>
                <c:pt idx="20">
                  <c:v>1.1875</c:v>
                </c:pt>
                <c:pt idx="21">
                  <c:v>1.2881355932203389</c:v>
                </c:pt>
                <c:pt idx="22">
                  <c:v>3.04</c:v>
                </c:pt>
                <c:pt idx="23">
                  <c:v>5.0666666666666664</c:v>
                </c:pt>
                <c:pt idx="24">
                  <c:v>4</c:v>
                </c:pt>
                <c:pt idx="25">
                  <c:v>2.1111111111111112</c:v>
                </c:pt>
                <c:pt idx="26">
                  <c:v>1.6170212765957446</c:v>
                </c:pt>
                <c:pt idx="27">
                  <c:v>1.6888888888888889</c:v>
                </c:pt>
                <c:pt idx="28">
                  <c:v>1.1515151515151516</c:v>
                </c:pt>
                <c:pt idx="29">
                  <c:v>1.7272727272727273</c:v>
                </c:pt>
                <c:pt idx="30">
                  <c:v>5.4285714285714288</c:v>
                </c:pt>
                <c:pt idx="31">
                  <c:v>1.2666666666666666</c:v>
                </c:pt>
                <c:pt idx="32">
                  <c:v>4.4705882352941178</c:v>
                </c:pt>
                <c:pt idx="33">
                  <c:v>1.8536585365853659</c:v>
                </c:pt>
                <c:pt idx="34">
                  <c:v>3.8</c:v>
                </c:pt>
                <c:pt idx="35">
                  <c:v>1.0555555555555556</c:v>
                </c:pt>
                <c:pt idx="36">
                  <c:v>2.375</c:v>
                </c:pt>
                <c:pt idx="37">
                  <c:v>1.7674418604651163</c:v>
                </c:pt>
                <c:pt idx="38">
                  <c:v>1.5510204081632653</c:v>
                </c:pt>
                <c:pt idx="39">
                  <c:v>1.2258064516129032</c:v>
                </c:pt>
                <c:pt idx="40">
                  <c:v>4.75</c:v>
                </c:pt>
                <c:pt idx="41">
                  <c:v>1.3818181818181818</c:v>
                </c:pt>
                <c:pt idx="42">
                  <c:v>1.4339622641509433</c:v>
                </c:pt>
                <c:pt idx="43">
                  <c:v>9.5</c:v>
                </c:pt>
                <c:pt idx="44">
                  <c:v>2.2352941176470589</c:v>
                </c:pt>
                <c:pt idx="45">
                  <c:v>1.9</c:v>
                </c:pt>
                <c:pt idx="46">
                  <c:v>3.6190476190476191</c:v>
                </c:pt>
                <c:pt idx="47">
                  <c:v>1.5833333333333333</c:v>
                </c:pt>
                <c:pt idx="48">
                  <c:v>3.3043478260869565</c:v>
                </c:pt>
                <c:pt idx="49">
                  <c:v>12.666666666666666</c:v>
                </c:pt>
                <c:pt idx="50">
                  <c:v>3.1666666666666665</c:v>
                </c:pt>
                <c:pt idx="51">
                  <c:v>1.2459016393442623</c:v>
                </c:pt>
                <c:pt idx="52">
                  <c:v>15.2</c:v>
                </c:pt>
                <c:pt idx="53">
                  <c:v>2.7142857142857144</c:v>
                </c:pt>
                <c:pt idx="54">
                  <c:v>4.2222222222222223</c:v>
                </c:pt>
                <c:pt idx="55">
                  <c:v>6.9090909090909092</c:v>
                </c:pt>
                <c:pt idx="56">
                  <c:v>2.0540540540540539</c:v>
                </c:pt>
                <c:pt idx="57">
                  <c:v>2.375</c:v>
                </c:pt>
                <c:pt idx="58">
                  <c:v>5.8461538461538458</c:v>
                </c:pt>
                <c:pt idx="59">
                  <c:v>6.9090909090909092</c:v>
                </c:pt>
                <c:pt idx="60">
                  <c:v>7.6</c:v>
                </c:pt>
                <c:pt idx="61">
                  <c:v>3.4545454545454546</c:v>
                </c:pt>
                <c:pt idx="62">
                  <c:v>1.6521739130434783</c:v>
                </c:pt>
                <c:pt idx="63">
                  <c:v>2.7142857142857144</c:v>
                </c:pt>
                <c:pt idx="64">
                  <c:v>2.4516129032258065</c:v>
                </c:pt>
                <c:pt idx="65">
                  <c:v>1.9487179487179487</c:v>
                </c:pt>
                <c:pt idx="66">
                  <c:v>25.333333333333332</c:v>
                </c:pt>
                <c:pt idx="67">
                  <c:v>19</c:v>
                </c:pt>
                <c:pt idx="68">
                  <c:v>76</c:v>
                </c:pt>
                <c:pt idx="69">
                  <c:v>8.4444444444444446</c:v>
                </c:pt>
                <c:pt idx="70">
                  <c:v>38</c:v>
                </c:pt>
                <c:pt idx="71">
                  <c:v>10.857142857142858</c:v>
                </c:pt>
                <c:pt idx="72">
                  <c:v>1.4615384615384615</c:v>
                </c:pt>
                <c:pt idx="73">
                  <c:v>2.5333333333333332</c:v>
                </c:pt>
                <c:pt idx="74">
                  <c:v>1.52</c:v>
                </c:pt>
              </c:numCache>
            </c:numRef>
          </c:xVal>
          <c:yVal>
            <c:numRef>
              <c:f>'Buffalo Bayou Discharge'!$C$2:$C$76</c:f>
              <c:numCache>
                <c:formatCode>General</c:formatCode>
                <c:ptCount val="75"/>
                <c:pt idx="0" formatCode="#,##0">
                  <c:v>3420</c:v>
                </c:pt>
                <c:pt idx="1">
                  <c:v>6500</c:v>
                </c:pt>
                <c:pt idx="2">
                  <c:v>1700</c:v>
                </c:pt>
                <c:pt idx="3">
                  <c:v>2380</c:v>
                </c:pt>
                <c:pt idx="4">
                  <c:v>4800</c:v>
                </c:pt>
                <c:pt idx="5">
                  <c:v>4080</c:v>
                </c:pt>
                <c:pt idx="6">
                  <c:v>2310</c:v>
                </c:pt>
                <c:pt idx="7">
                  <c:v>820</c:v>
                </c:pt>
                <c:pt idx="8">
                  <c:v>2900</c:v>
                </c:pt>
                <c:pt idx="9">
                  <c:v>7200</c:v>
                </c:pt>
                <c:pt idx="10">
                  <c:v>6060</c:v>
                </c:pt>
                <c:pt idx="11">
                  <c:v>7270</c:v>
                </c:pt>
                <c:pt idx="12">
                  <c:v>5750</c:v>
                </c:pt>
                <c:pt idx="13">
                  <c:v>4310</c:v>
                </c:pt>
                <c:pt idx="14">
                  <c:v>2630</c:v>
                </c:pt>
                <c:pt idx="15">
                  <c:v>2650</c:v>
                </c:pt>
                <c:pt idx="16">
                  <c:v>1920</c:v>
                </c:pt>
                <c:pt idx="17">
                  <c:v>5150</c:v>
                </c:pt>
                <c:pt idx="18">
                  <c:v>2100</c:v>
                </c:pt>
                <c:pt idx="19">
                  <c:v>4400</c:v>
                </c:pt>
                <c:pt idx="20">
                  <c:v>2930</c:v>
                </c:pt>
                <c:pt idx="21">
                  <c:v>4050</c:v>
                </c:pt>
                <c:pt idx="22">
                  <c:v>7320</c:v>
                </c:pt>
                <c:pt idx="23">
                  <c:v>9200</c:v>
                </c:pt>
                <c:pt idx="24">
                  <c:v>8570</c:v>
                </c:pt>
                <c:pt idx="25">
                  <c:v>6070</c:v>
                </c:pt>
                <c:pt idx="26">
                  <c:v>5430</c:v>
                </c:pt>
                <c:pt idx="27">
                  <c:v>5650</c:v>
                </c:pt>
                <c:pt idx="28">
                  <c:v>2810</c:v>
                </c:pt>
                <c:pt idx="29">
                  <c:v>5660</c:v>
                </c:pt>
                <c:pt idx="30">
                  <c:v>9210</c:v>
                </c:pt>
                <c:pt idx="31">
                  <c:v>3630</c:v>
                </c:pt>
                <c:pt idx="32">
                  <c:v>8830</c:v>
                </c:pt>
                <c:pt idx="33">
                  <c:v>5770</c:v>
                </c:pt>
                <c:pt idx="34">
                  <c:v>8490</c:v>
                </c:pt>
                <c:pt idx="35">
                  <c:v>2090</c:v>
                </c:pt>
                <c:pt idx="36">
                  <c:v>6800</c:v>
                </c:pt>
                <c:pt idx="37">
                  <c:v>5670</c:v>
                </c:pt>
                <c:pt idx="38">
                  <c:v>5270</c:v>
                </c:pt>
                <c:pt idx="39">
                  <c:v>3550</c:v>
                </c:pt>
                <c:pt idx="40">
                  <c:v>9000</c:v>
                </c:pt>
                <c:pt idx="41">
                  <c:v>4520</c:v>
                </c:pt>
                <c:pt idx="42">
                  <c:v>4840</c:v>
                </c:pt>
                <c:pt idx="43">
                  <c:v>12500</c:v>
                </c:pt>
                <c:pt idx="44">
                  <c:v>6710</c:v>
                </c:pt>
                <c:pt idx="45">
                  <c:v>5890</c:v>
                </c:pt>
                <c:pt idx="46">
                  <c:v>8450</c:v>
                </c:pt>
                <c:pt idx="47">
                  <c:v>5370</c:v>
                </c:pt>
                <c:pt idx="48">
                  <c:v>7650</c:v>
                </c:pt>
                <c:pt idx="49">
                  <c:v>13400</c:v>
                </c:pt>
                <c:pt idx="50">
                  <c:v>7550</c:v>
                </c:pt>
                <c:pt idx="51">
                  <c:v>3560</c:v>
                </c:pt>
                <c:pt idx="52">
                  <c:v>14000</c:v>
                </c:pt>
                <c:pt idx="53">
                  <c:v>7160</c:v>
                </c:pt>
                <c:pt idx="54">
                  <c:v>8680</c:v>
                </c:pt>
                <c:pt idx="55">
                  <c:v>10100</c:v>
                </c:pt>
                <c:pt idx="56">
                  <c:v>6060</c:v>
                </c:pt>
                <c:pt idx="57">
                  <c:v>6800</c:v>
                </c:pt>
                <c:pt idx="58">
                  <c:v>9350</c:v>
                </c:pt>
                <c:pt idx="59">
                  <c:v>10100</c:v>
                </c:pt>
                <c:pt idx="60">
                  <c:v>10900</c:v>
                </c:pt>
                <c:pt idx="61">
                  <c:v>7940</c:v>
                </c:pt>
                <c:pt idx="62">
                  <c:v>5590</c:v>
                </c:pt>
                <c:pt idx="63">
                  <c:v>7160</c:v>
                </c:pt>
                <c:pt idx="64">
                  <c:v>6940</c:v>
                </c:pt>
                <c:pt idx="65">
                  <c:v>5920</c:v>
                </c:pt>
                <c:pt idx="66">
                  <c:v>17400</c:v>
                </c:pt>
                <c:pt idx="67">
                  <c:v>15700</c:v>
                </c:pt>
                <c:pt idx="68">
                  <c:v>32600</c:v>
                </c:pt>
                <c:pt idx="69">
                  <c:v>12000</c:v>
                </c:pt>
                <c:pt idx="70">
                  <c:v>20900</c:v>
                </c:pt>
                <c:pt idx="71">
                  <c:v>13200</c:v>
                </c:pt>
                <c:pt idx="72">
                  <c:v>5060</c:v>
                </c:pt>
                <c:pt idx="73">
                  <c:v>7120</c:v>
                </c:pt>
                <c:pt idx="74">
                  <c:v>5230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A-444A-889D-D093309C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81808"/>
        <c:axId val="1398679408"/>
      </c:scatterChart>
      <c:valAx>
        <c:axId val="13986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Recurrence</a:t>
                </a:r>
                <a:r>
                  <a:rPr lang="en-US" baseline="0"/>
                  <a:t> Interval (years) of Peak Discharge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79408"/>
        <c:crosses val="autoZero"/>
        <c:crossBetween val="midCat"/>
      </c:valAx>
      <c:valAx>
        <c:axId val="13986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Discharge (cfs)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Rainfall in Houston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3246707115053"/>
          <c:y val="0.17301672572866583"/>
          <c:w val="0.81884605226278595"/>
          <c:h val="0.62983184140386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'Houston Rainfall'!$B$1</c:f>
              <c:strCache>
                <c:ptCount val="1"/>
                <c:pt idx="0">
                  <c:v>Rainfall Total (inches)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668197725284338E-2"/>
                  <c:y val="-0.31951297754447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'Houston Rainfall'!$A$2:$A$55</c:f>
              <c:numCache>
                <c:formatCode>General</c:formatCode>
                <c:ptCount val="5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</c:numCache>
            </c:numRef>
          </c:xVal>
          <c:yVal>
            <c:numRef>
              <c:f>'Houston Rainfall'!$B$2:$B$55</c:f>
              <c:numCache>
                <c:formatCode>General</c:formatCode>
                <c:ptCount val="54"/>
                <c:pt idx="0">
                  <c:v>48.19</c:v>
                </c:pt>
                <c:pt idx="1">
                  <c:v>37.83</c:v>
                </c:pt>
                <c:pt idx="2">
                  <c:v>50.8</c:v>
                </c:pt>
                <c:pt idx="3">
                  <c:v>70.16</c:v>
                </c:pt>
                <c:pt idx="4">
                  <c:v>49.29</c:v>
                </c:pt>
                <c:pt idx="5">
                  <c:v>50.97</c:v>
                </c:pt>
                <c:pt idx="6">
                  <c:v>54.62</c:v>
                </c:pt>
                <c:pt idx="7">
                  <c:v>34.94</c:v>
                </c:pt>
                <c:pt idx="8">
                  <c:v>44.93</c:v>
                </c:pt>
                <c:pt idx="9">
                  <c:v>58.97</c:v>
                </c:pt>
                <c:pt idx="10">
                  <c:v>38.99</c:v>
                </c:pt>
                <c:pt idx="11">
                  <c:v>55.98</c:v>
                </c:pt>
                <c:pt idx="12">
                  <c:v>42.87</c:v>
                </c:pt>
                <c:pt idx="13">
                  <c:v>53.21</c:v>
                </c:pt>
                <c:pt idx="14">
                  <c:v>48.19</c:v>
                </c:pt>
                <c:pt idx="15">
                  <c:v>49.14</c:v>
                </c:pt>
                <c:pt idx="16">
                  <c:v>44.93</c:v>
                </c:pt>
                <c:pt idx="17">
                  <c:v>40.6</c:v>
                </c:pt>
                <c:pt idx="18">
                  <c:v>22.93</c:v>
                </c:pt>
                <c:pt idx="19">
                  <c:v>52.73</c:v>
                </c:pt>
                <c:pt idx="20">
                  <c:v>40.369999999999997</c:v>
                </c:pt>
                <c:pt idx="21">
                  <c:v>61.09</c:v>
                </c:pt>
                <c:pt idx="22">
                  <c:v>52.33</c:v>
                </c:pt>
                <c:pt idx="23">
                  <c:v>57.99</c:v>
                </c:pt>
                <c:pt idx="24">
                  <c:v>43.15</c:v>
                </c:pt>
                <c:pt idx="25">
                  <c:v>44.63</c:v>
                </c:pt>
                <c:pt idx="26">
                  <c:v>42.81</c:v>
                </c:pt>
                <c:pt idx="27">
                  <c:v>60.22</c:v>
                </c:pt>
                <c:pt idx="28">
                  <c:v>54.84</c:v>
                </c:pt>
                <c:pt idx="29">
                  <c:v>28.04</c:v>
                </c:pt>
                <c:pt idx="30">
                  <c:v>47.61</c:v>
                </c:pt>
                <c:pt idx="31">
                  <c:v>71.180000000000007</c:v>
                </c:pt>
                <c:pt idx="32">
                  <c:v>59.71</c:v>
                </c:pt>
                <c:pt idx="33">
                  <c:v>45.76</c:v>
                </c:pt>
                <c:pt idx="34">
                  <c:v>65.06</c:v>
                </c:pt>
                <c:pt idx="35">
                  <c:v>41.21</c:v>
                </c:pt>
                <c:pt idx="36">
                  <c:v>57.86</c:v>
                </c:pt>
                <c:pt idx="37">
                  <c:v>65.52</c:v>
                </c:pt>
                <c:pt idx="38">
                  <c:v>53</c:v>
                </c:pt>
                <c:pt idx="39">
                  <c:v>47.01</c:v>
                </c:pt>
                <c:pt idx="40">
                  <c:v>42.72</c:v>
                </c:pt>
                <c:pt idx="41">
                  <c:v>24.57</c:v>
                </c:pt>
                <c:pt idx="42">
                  <c:v>42.32</c:v>
                </c:pt>
                <c:pt idx="43">
                  <c:v>38.840000000000003</c:v>
                </c:pt>
                <c:pt idx="44">
                  <c:v>43.72</c:v>
                </c:pt>
                <c:pt idx="45">
                  <c:v>70.03</c:v>
                </c:pt>
                <c:pt idx="46">
                  <c:v>60.96</c:v>
                </c:pt>
                <c:pt idx="47">
                  <c:v>79.69</c:v>
                </c:pt>
                <c:pt idx="48">
                  <c:v>56.02</c:v>
                </c:pt>
                <c:pt idx="49">
                  <c:v>51.93</c:v>
                </c:pt>
                <c:pt idx="50">
                  <c:v>44.77</c:v>
                </c:pt>
                <c:pt idx="51">
                  <c:v>50.87</c:v>
                </c:pt>
                <c:pt idx="52">
                  <c:v>41.3</c:v>
                </c:pt>
                <c:pt idx="53">
                  <c:v>41.75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4C9A-9E91-B2760307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41088"/>
        <c:axId val="1894852128"/>
      </c:scatterChart>
      <c:valAx>
        <c:axId val="18948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52128"/>
        <c:crosses val="autoZero"/>
        <c:crossBetween val="midCat"/>
      </c:valAx>
      <c:valAx>
        <c:axId val="18948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Total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450988</xdr:colOff>
      <xdr:row>0</xdr:row>
      <xdr:rowOff>250549</xdr:rowOff>
    </xdr:from>
    <xdr:to>
      <xdr:col>13</xdr:col>
      <xdr:colOff>831989</xdr:colOff>
      <xdr:row>13</xdr:row>
      <xdr:rowOff>193398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070B5-122F-9F23-E8CD-1617800B4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542510</xdr:colOff>
      <xdr:row>15</xdr:row>
      <xdr:rowOff>123410</xdr:rowOff>
    </xdr:from>
    <xdr:to>
      <xdr:col>12</xdr:col>
      <xdr:colOff>95249</xdr:colOff>
      <xdr:row>29</xdr:row>
      <xdr:rowOff>83654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6481E7-B1EC-0A04-090B-2B9A7B438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586961</xdr:colOff>
      <xdr:row>29</xdr:row>
      <xdr:rowOff>188705</xdr:rowOff>
    </xdr:from>
    <xdr:to>
      <xdr:col>12</xdr:col>
      <xdr:colOff>116785</xdr:colOff>
      <xdr:row>44</xdr:row>
      <xdr:rowOff>14219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074E30-08E5-66E9-EF38-B3A0E56C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11</xdr:row>
      <xdr:rowOff>85725</xdr:rowOff>
    </xdr:from>
    <xdr:to>
      <xdr:col>12</xdr:col>
      <xdr:colOff>638175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F4ED-90D3-C137-61C7-15A1F029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6"/>
  <sheetViews>
    <sheetView tabSelected="1" zoomScaleNormal="100" workbookViewId="0">
      <selection activeCell="I61" sqref="I61"/>
    </sheetView>
  </sheetViews>
  <sheetFormatPr defaultColWidth="11" defaultRowHeight="15.75"/>
  <cols>
    <col min="1" max="1" width="11" customWidth="1"/>
    <col min="2" max="2" width="12.625" customWidth="1"/>
    <col min="3" max="3" width="18" bestFit="1" customWidth="1"/>
    <col min="4" max="4" width="5.125" hidden="1" customWidth="1"/>
    <col min="5" max="5" width="11.875" hidden="1" customWidth="1"/>
    <col min="6" max="6" width="37.625" customWidth="1"/>
    <col min="9" max="9" width="11.875" bestFit="1" customWidth="1"/>
  </cols>
  <sheetData>
    <row r="1" spans="1:18" ht="32.1" customHeight="1">
      <c r="A1" s="5" t="s">
        <v>6</v>
      </c>
      <c r="B1" s="6" t="s">
        <v>3</v>
      </c>
      <c r="C1" s="5" t="s">
        <v>0</v>
      </c>
      <c r="D1" s="5" t="s">
        <v>1</v>
      </c>
      <c r="E1" s="7"/>
      <c r="F1" s="19" t="s">
        <v>2</v>
      </c>
      <c r="G1" s="5" t="s">
        <v>6</v>
      </c>
      <c r="H1" s="6" t="s">
        <v>7</v>
      </c>
    </row>
    <row r="2" spans="1:18">
      <c r="A2" s="8" t="str">
        <f>TEXT(B2,"mmmm")</f>
        <v>April</v>
      </c>
      <c r="B2" s="9">
        <v>18012</v>
      </c>
      <c r="C2" s="10">
        <v>3420</v>
      </c>
      <c r="D2" s="11">
        <f>RANK(C2, $C$2:$C$76, FALSE)</f>
        <v>63</v>
      </c>
      <c r="E2" s="12"/>
      <c r="F2">
        <f>(75+1)/D2</f>
        <v>1.2063492063492063</v>
      </c>
      <c r="G2" s="14" t="s">
        <v>8</v>
      </c>
      <c r="H2" s="15">
        <f>COUNTIF($A$2:A$76, G2)</f>
        <v>5</v>
      </c>
      <c r="R2" s="3"/>
    </row>
    <row r="3" spans="1:18">
      <c r="A3" s="8" t="str">
        <f t="shared" ref="A3:A66" si="0">TEXT(B3,"mmmm")</f>
        <v>October</v>
      </c>
      <c r="B3" s="9">
        <v>18179</v>
      </c>
      <c r="C3" s="13">
        <v>6500</v>
      </c>
      <c r="D3" s="11">
        <f t="shared" ref="D3:D66" si="1">RANK(C3, $C$2:$C$76, FALSE)</f>
        <v>35</v>
      </c>
      <c r="E3" s="12"/>
      <c r="F3">
        <f>(75+1)/D3</f>
        <v>2.1714285714285713</v>
      </c>
      <c r="G3" s="14" t="s">
        <v>9</v>
      </c>
      <c r="H3" s="15">
        <f>COUNTIF($A$2:A$76, G3)</f>
        <v>3</v>
      </c>
      <c r="R3" s="4"/>
    </row>
    <row r="4" spans="1:18">
      <c r="A4" s="8" t="str">
        <f t="shared" si="0"/>
        <v>March</v>
      </c>
      <c r="B4" s="9">
        <v>18715</v>
      </c>
      <c r="C4" s="13">
        <v>1700</v>
      </c>
      <c r="D4" s="11">
        <f t="shared" si="1"/>
        <v>74</v>
      </c>
      <c r="E4" s="12"/>
      <c r="F4">
        <f>(75+1)/D4</f>
        <v>1.027027027027027</v>
      </c>
      <c r="G4" s="14" t="s">
        <v>10</v>
      </c>
      <c r="H4" s="15">
        <f>COUNTIF($A$2:A$76, G4)</f>
        <v>8</v>
      </c>
    </row>
    <row r="5" spans="1:18">
      <c r="A5" s="8" t="str">
        <f t="shared" si="0"/>
        <v>April</v>
      </c>
      <c r="B5" s="9">
        <v>19098</v>
      </c>
      <c r="C5" s="13">
        <v>2380</v>
      </c>
      <c r="D5" s="11">
        <f t="shared" si="1"/>
        <v>69</v>
      </c>
      <c r="E5" s="12"/>
      <c r="F5">
        <f t="shared" ref="F5:F66" si="2">(75+1)/D5</f>
        <v>1.1014492753623188</v>
      </c>
      <c r="G5" s="14" t="s">
        <v>11</v>
      </c>
      <c r="H5" s="15">
        <f>COUNTIF($A$2:A$76, G5)</f>
        <v>9</v>
      </c>
    </row>
    <row r="6" spans="1:18">
      <c r="A6" s="8" t="str">
        <f t="shared" si="0"/>
        <v>May</v>
      </c>
      <c r="B6" s="9">
        <v>19497</v>
      </c>
      <c r="C6" s="13">
        <v>4800</v>
      </c>
      <c r="D6" s="11">
        <f t="shared" si="1"/>
        <v>54</v>
      </c>
      <c r="E6" s="12"/>
      <c r="F6">
        <f t="shared" si="2"/>
        <v>1.4074074074074074</v>
      </c>
      <c r="G6" s="14" t="s">
        <v>12</v>
      </c>
      <c r="H6" s="15">
        <f>COUNTIF($A$2:A$76, G6)</f>
        <v>7</v>
      </c>
    </row>
    <row r="7" spans="1:18">
      <c r="A7" s="8" t="str">
        <f t="shared" si="0"/>
        <v>August</v>
      </c>
      <c r="B7" s="9">
        <v>19938</v>
      </c>
      <c r="C7" s="13">
        <v>4080</v>
      </c>
      <c r="D7" s="11">
        <f t="shared" si="1"/>
        <v>58</v>
      </c>
      <c r="E7" s="12"/>
      <c r="F7">
        <f t="shared" si="2"/>
        <v>1.3103448275862069</v>
      </c>
      <c r="G7" s="14" t="s">
        <v>13</v>
      </c>
      <c r="H7" s="15">
        <f>COUNTIF($A$2:A$76, G7)</f>
        <v>7</v>
      </c>
    </row>
    <row r="8" spans="1:18">
      <c r="A8" s="8" t="str">
        <f t="shared" si="0"/>
        <v>February</v>
      </c>
      <c r="B8" s="9">
        <v>20128</v>
      </c>
      <c r="C8" s="13">
        <v>2310</v>
      </c>
      <c r="D8" s="11">
        <f t="shared" si="1"/>
        <v>70</v>
      </c>
      <c r="E8" s="12"/>
      <c r="F8">
        <f t="shared" si="2"/>
        <v>1.0857142857142856</v>
      </c>
      <c r="G8" s="14" t="s">
        <v>14</v>
      </c>
      <c r="H8" s="15">
        <f>COUNTIF($A$2:A$76, G8)</f>
        <v>3</v>
      </c>
    </row>
    <row r="9" spans="1:18">
      <c r="A9" s="8" t="str">
        <f t="shared" si="0"/>
        <v>January</v>
      </c>
      <c r="B9" s="9">
        <v>20477</v>
      </c>
      <c r="C9" s="13">
        <v>820</v>
      </c>
      <c r="D9" s="11">
        <f t="shared" si="1"/>
        <v>75</v>
      </c>
      <c r="E9" s="12"/>
      <c r="F9">
        <f>(75+1)/D9</f>
        <v>1.0133333333333334</v>
      </c>
      <c r="G9" s="14" t="s">
        <v>15</v>
      </c>
      <c r="H9" s="15">
        <f>COUNTIF($A$2:A$76, G9)</f>
        <v>6</v>
      </c>
    </row>
    <row r="10" spans="1:18">
      <c r="A10" s="8" t="str">
        <f t="shared" si="0"/>
        <v>March</v>
      </c>
      <c r="B10" s="9">
        <v>20898</v>
      </c>
      <c r="C10" s="13">
        <v>2900</v>
      </c>
      <c r="D10" s="11">
        <f t="shared" si="1"/>
        <v>65</v>
      </c>
      <c r="E10" s="12"/>
      <c r="F10">
        <f t="shared" si="2"/>
        <v>1.1692307692307693</v>
      </c>
      <c r="G10" s="14" t="s">
        <v>16</v>
      </c>
      <c r="H10" s="15">
        <f>COUNTIF($A$2:A$76, G10)</f>
        <v>9</v>
      </c>
    </row>
    <row r="11" spans="1:18">
      <c r="A11" s="8" t="str">
        <f t="shared" si="0"/>
        <v>October</v>
      </c>
      <c r="B11" s="9">
        <v>21111</v>
      </c>
      <c r="C11" s="13">
        <v>7200</v>
      </c>
      <c r="D11" s="11">
        <f t="shared" si="1"/>
        <v>27</v>
      </c>
      <c r="E11" s="12"/>
      <c r="F11">
        <f t="shared" si="2"/>
        <v>2.8148148148148149</v>
      </c>
      <c r="G11" s="14" t="s">
        <v>17</v>
      </c>
      <c r="H11" s="15">
        <f>COUNTIF($A$2:A$76, G11)</f>
        <v>8</v>
      </c>
    </row>
    <row r="12" spans="1:18">
      <c r="A12" s="8" t="str">
        <f t="shared" si="0"/>
        <v>April</v>
      </c>
      <c r="B12" s="9">
        <v>21652</v>
      </c>
      <c r="C12" s="13">
        <v>6060</v>
      </c>
      <c r="D12" s="11">
        <f t="shared" si="1"/>
        <v>37</v>
      </c>
      <c r="E12" s="12"/>
      <c r="F12">
        <f t="shared" si="2"/>
        <v>2.0540540540540539</v>
      </c>
      <c r="G12" s="14" t="s">
        <v>18</v>
      </c>
      <c r="H12" s="15">
        <f>COUNTIF($A$2:A$76, G12)</f>
        <v>6</v>
      </c>
    </row>
    <row r="13" spans="1:18">
      <c r="A13" s="8" t="str">
        <f t="shared" si="0"/>
        <v>June</v>
      </c>
      <c r="B13" s="9">
        <v>22095</v>
      </c>
      <c r="C13" s="13">
        <v>7270</v>
      </c>
      <c r="D13" s="11">
        <f t="shared" si="1"/>
        <v>26</v>
      </c>
      <c r="E13" s="12"/>
      <c r="F13">
        <f t="shared" si="2"/>
        <v>2.9230769230769229</v>
      </c>
      <c r="G13" s="14" t="s">
        <v>19</v>
      </c>
      <c r="H13" s="15">
        <f>COUNTIF($A$2:A$76, G13)</f>
        <v>4</v>
      </c>
    </row>
    <row r="14" spans="1:18">
      <c r="A14" s="8" t="str">
        <f t="shared" si="0"/>
        <v>February</v>
      </c>
      <c r="B14" s="9">
        <v>22330</v>
      </c>
      <c r="C14" s="13">
        <v>5750</v>
      </c>
      <c r="D14" s="11">
        <f t="shared" si="1"/>
        <v>42</v>
      </c>
      <c r="E14" s="12"/>
      <c r="F14">
        <f>(75+1)/D14</f>
        <v>1.8095238095238095</v>
      </c>
    </row>
    <row r="15" spans="1:18">
      <c r="A15" s="8" t="str">
        <f t="shared" si="0"/>
        <v>June</v>
      </c>
      <c r="B15" s="9">
        <v>22801</v>
      </c>
      <c r="C15" s="13">
        <v>4310</v>
      </c>
      <c r="D15" s="11">
        <f t="shared" si="1"/>
        <v>57</v>
      </c>
      <c r="E15" s="12"/>
      <c r="F15">
        <f t="shared" si="2"/>
        <v>1.3333333333333333</v>
      </c>
    </row>
    <row r="16" spans="1:18">
      <c r="A16" s="8" t="str">
        <f t="shared" si="0"/>
        <v>November</v>
      </c>
      <c r="B16" s="9">
        <v>22977</v>
      </c>
      <c r="C16" s="13">
        <v>2630</v>
      </c>
      <c r="D16" s="11">
        <f t="shared" si="1"/>
        <v>68</v>
      </c>
      <c r="E16" s="12"/>
      <c r="F16">
        <f t="shared" si="2"/>
        <v>1.1176470588235294</v>
      </c>
    </row>
    <row r="17" spans="1:6">
      <c r="A17" s="8" t="str">
        <f t="shared" si="0"/>
        <v>March</v>
      </c>
      <c r="B17" s="9">
        <v>23444</v>
      </c>
      <c r="C17" s="13">
        <v>2650</v>
      </c>
      <c r="D17" s="11">
        <f t="shared" si="1"/>
        <v>67</v>
      </c>
      <c r="E17" s="12"/>
      <c r="F17">
        <f t="shared" si="2"/>
        <v>1.1343283582089552</v>
      </c>
    </row>
    <row r="18" spans="1:6">
      <c r="A18" s="8" t="str">
        <f t="shared" si="0"/>
        <v>December</v>
      </c>
      <c r="B18" s="9">
        <v>23721</v>
      </c>
      <c r="C18" s="13">
        <v>1920</v>
      </c>
      <c r="D18" s="11">
        <f t="shared" si="1"/>
        <v>73</v>
      </c>
      <c r="E18" s="12"/>
      <c r="F18">
        <f t="shared" si="2"/>
        <v>1.0410958904109588</v>
      </c>
    </row>
    <row r="19" spans="1:6">
      <c r="A19" s="8" t="str">
        <f t="shared" si="0"/>
        <v>April</v>
      </c>
      <c r="B19" s="9">
        <v>24211</v>
      </c>
      <c r="C19" s="13">
        <v>5150</v>
      </c>
      <c r="D19" s="11">
        <f t="shared" si="1"/>
        <v>51</v>
      </c>
      <c r="E19" s="12"/>
      <c r="F19">
        <f t="shared" si="2"/>
        <v>1.4901960784313726</v>
      </c>
    </row>
    <row r="20" spans="1:6">
      <c r="A20" s="8" t="str">
        <f t="shared" si="0"/>
        <v>September</v>
      </c>
      <c r="B20" s="9">
        <v>24736</v>
      </c>
      <c r="C20" s="13">
        <v>2100</v>
      </c>
      <c r="D20" s="11">
        <f t="shared" si="1"/>
        <v>71</v>
      </c>
      <c r="E20" s="12"/>
      <c r="F20">
        <f t="shared" si="2"/>
        <v>1.0704225352112675</v>
      </c>
    </row>
    <row r="21" spans="1:6">
      <c r="A21" s="8" t="str">
        <f t="shared" si="0"/>
        <v>May</v>
      </c>
      <c r="B21" s="9">
        <v>24968</v>
      </c>
      <c r="C21" s="13">
        <v>4400</v>
      </c>
      <c r="D21" s="11">
        <f t="shared" si="1"/>
        <v>56</v>
      </c>
      <c r="E21" s="12"/>
      <c r="F21">
        <f t="shared" si="2"/>
        <v>1.3571428571428572</v>
      </c>
    </row>
    <row r="22" spans="1:6">
      <c r="A22" s="8" t="str">
        <f t="shared" si="0"/>
        <v>February</v>
      </c>
      <c r="B22" s="9">
        <v>25255</v>
      </c>
      <c r="C22" s="13">
        <v>2930</v>
      </c>
      <c r="D22" s="11">
        <f t="shared" si="1"/>
        <v>64</v>
      </c>
      <c r="E22" s="12"/>
      <c r="F22">
        <f t="shared" si="2"/>
        <v>1.1875</v>
      </c>
    </row>
    <row r="23" spans="1:6">
      <c r="A23" s="8" t="str">
        <f t="shared" si="0"/>
        <v>May</v>
      </c>
      <c r="B23" s="9">
        <v>25709</v>
      </c>
      <c r="C23" s="13">
        <v>4050</v>
      </c>
      <c r="D23" s="11">
        <f t="shared" si="1"/>
        <v>59</v>
      </c>
      <c r="E23" s="12"/>
      <c r="F23">
        <f t="shared" si="2"/>
        <v>1.2881355932203389</v>
      </c>
    </row>
    <row r="24" spans="1:6">
      <c r="A24" s="8" t="str">
        <f t="shared" si="0"/>
        <v>October</v>
      </c>
      <c r="B24" s="9">
        <v>25868</v>
      </c>
      <c r="C24" s="13">
        <v>7320</v>
      </c>
      <c r="D24" s="11">
        <f t="shared" si="1"/>
        <v>25</v>
      </c>
      <c r="E24" s="12"/>
      <c r="F24">
        <f t="shared" si="2"/>
        <v>3.04</v>
      </c>
    </row>
    <row r="25" spans="1:6">
      <c r="A25" s="8" t="str">
        <f t="shared" si="0"/>
        <v>March</v>
      </c>
      <c r="B25" s="9">
        <v>26379</v>
      </c>
      <c r="C25" s="13">
        <v>9200</v>
      </c>
      <c r="D25" s="11">
        <f t="shared" si="1"/>
        <v>15</v>
      </c>
      <c r="E25" s="12"/>
      <c r="F25">
        <f t="shared" si="2"/>
        <v>5.0666666666666664</v>
      </c>
    </row>
    <row r="26" spans="1:6">
      <c r="A26" s="8" t="str">
        <f t="shared" si="0"/>
        <v>June</v>
      </c>
      <c r="B26" s="9">
        <v>26828</v>
      </c>
      <c r="C26" s="13">
        <v>8570</v>
      </c>
      <c r="D26" s="11">
        <f t="shared" si="1"/>
        <v>19</v>
      </c>
      <c r="E26" s="12"/>
      <c r="F26">
        <f t="shared" si="2"/>
        <v>4</v>
      </c>
    </row>
    <row r="27" spans="1:6">
      <c r="A27" s="8" t="str">
        <f t="shared" si="0"/>
        <v>September</v>
      </c>
      <c r="B27" s="9">
        <v>27285</v>
      </c>
      <c r="C27" s="13">
        <v>6070</v>
      </c>
      <c r="D27" s="11">
        <f t="shared" si="1"/>
        <v>36</v>
      </c>
      <c r="E27" s="12"/>
      <c r="F27">
        <f t="shared" si="2"/>
        <v>2.1111111111111112</v>
      </c>
    </row>
    <row r="28" spans="1:6">
      <c r="A28" s="8" t="str">
        <f t="shared" si="0"/>
        <v>June</v>
      </c>
      <c r="B28" s="9">
        <v>27555</v>
      </c>
      <c r="C28" s="13">
        <v>5430</v>
      </c>
      <c r="D28" s="11">
        <f t="shared" si="1"/>
        <v>47</v>
      </c>
      <c r="E28" s="12"/>
      <c r="F28">
        <f t="shared" si="2"/>
        <v>1.6170212765957446</v>
      </c>
    </row>
    <row r="29" spans="1:6">
      <c r="A29" s="8" t="str">
        <f t="shared" si="0"/>
        <v>June</v>
      </c>
      <c r="B29" s="9">
        <v>27926</v>
      </c>
      <c r="C29" s="13">
        <v>5650</v>
      </c>
      <c r="D29" s="11">
        <f t="shared" si="1"/>
        <v>45</v>
      </c>
      <c r="E29" s="12"/>
      <c r="F29">
        <f>(75+1)/D29</f>
        <v>1.6888888888888889</v>
      </c>
    </row>
    <row r="30" spans="1:6">
      <c r="A30" s="8" t="str">
        <f t="shared" si="0"/>
        <v>September</v>
      </c>
      <c r="B30" s="9">
        <v>28376</v>
      </c>
      <c r="C30" s="13">
        <v>2810</v>
      </c>
      <c r="D30" s="11">
        <f t="shared" si="1"/>
        <v>66</v>
      </c>
      <c r="E30" s="12"/>
      <c r="F30">
        <f t="shared" si="2"/>
        <v>1.1515151515151516</v>
      </c>
    </row>
    <row r="31" spans="1:6">
      <c r="A31" s="8" t="str">
        <f t="shared" si="0"/>
        <v>June</v>
      </c>
      <c r="B31" s="9">
        <v>28648</v>
      </c>
      <c r="C31" s="13">
        <v>5660</v>
      </c>
      <c r="D31" s="11">
        <f t="shared" si="1"/>
        <v>44</v>
      </c>
      <c r="E31" s="12"/>
      <c r="F31">
        <f t="shared" si="2"/>
        <v>1.7272727272727273</v>
      </c>
    </row>
    <row r="32" spans="1:6">
      <c r="A32" s="8" t="str">
        <f t="shared" si="0"/>
        <v>September</v>
      </c>
      <c r="B32" s="9">
        <v>29117</v>
      </c>
      <c r="C32" s="13">
        <v>9210</v>
      </c>
      <c r="D32" s="11">
        <f t="shared" si="1"/>
        <v>14</v>
      </c>
      <c r="E32" s="12"/>
      <c r="F32">
        <f t="shared" si="2"/>
        <v>5.4285714285714288</v>
      </c>
    </row>
    <row r="33" spans="1:6">
      <c r="A33" s="8" t="str">
        <f t="shared" si="0"/>
        <v>January</v>
      </c>
      <c r="B33" s="9">
        <v>29242</v>
      </c>
      <c r="C33" s="13">
        <v>3630</v>
      </c>
      <c r="D33" s="11">
        <f t="shared" si="1"/>
        <v>60</v>
      </c>
      <c r="E33" s="12"/>
      <c r="F33">
        <f t="shared" si="2"/>
        <v>1.2666666666666666</v>
      </c>
    </row>
    <row r="34" spans="1:6">
      <c r="A34" s="8" t="str">
        <f t="shared" si="0"/>
        <v>August</v>
      </c>
      <c r="B34" s="9">
        <v>29829</v>
      </c>
      <c r="C34" s="13">
        <v>8830</v>
      </c>
      <c r="D34" s="11">
        <f t="shared" si="1"/>
        <v>17</v>
      </c>
      <c r="E34" s="12"/>
      <c r="F34">
        <f t="shared" si="2"/>
        <v>4.4705882352941178</v>
      </c>
    </row>
    <row r="35" spans="1:6">
      <c r="A35" s="8" t="str">
        <f t="shared" si="0"/>
        <v>May</v>
      </c>
      <c r="B35" s="9">
        <v>30084</v>
      </c>
      <c r="C35" s="13">
        <v>5770</v>
      </c>
      <c r="D35" s="11">
        <f t="shared" si="1"/>
        <v>41</v>
      </c>
      <c r="E35" s="12"/>
      <c r="F35">
        <f t="shared" si="2"/>
        <v>1.8536585365853659</v>
      </c>
    </row>
    <row r="36" spans="1:6">
      <c r="A36" s="8" t="str">
        <f t="shared" si="0"/>
        <v>August</v>
      </c>
      <c r="B36" s="9">
        <v>30546</v>
      </c>
      <c r="C36" s="13">
        <v>8490</v>
      </c>
      <c r="D36" s="11">
        <f t="shared" si="1"/>
        <v>20</v>
      </c>
      <c r="E36" s="12"/>
      <c r="F36">
        <f t="shared" si="2"/>
        <v>3.8</v>
      </c>
    </row>
    <row r="37" spans="1:6">
      <c r="A37" s="8" t="str">
        <f t="shared" si="0"/>
        <v>January</v>
      </c>
      <c r="B37" s="9">
        <v>30690</v>
      </c>
      <c r="C37" s="13">
        <v>2090</v>
      </c>
      <c r="D37" s="11">
        <f t="shared" si="1"/>
        <v>72</v>
      </c>
      <c r="E37" s="12"/>
      <c r="F37">
        <f t="shared" si="2"/>
        <v>1.0555555555555556</v>
      </c>
    </row>
    <row r="38" spans="1:6">
      <c r="A38" s="8" t="str">
        <f t="shared" si="0"/>
        <v>October</v>
      </c>
      <c r="B38" s="9">
        <v>30980</v>
      </c>
      <c r="C38" s="13">
        <v>6800</v>
      </c>
      <c r="D38" s="11">
        <f t="shared" si="1"/>
        <v>32</v>
      </c>
      <c r="E38" s="12"/>
      <c r="F38">
        <f t="shared" si="2"/>
        <v>2.375</v>
      </c>
    </row>
    <row r="39" spans="1:6">
      <c r="A39" s="8" t="str">
        <f t="shared" si="0"/>
        <v>November</v>
      </c>
      <c r="B39" s="9">
        <v>31375</v>
      </c>
      <c r="C39" s="13">
        <v>5670</v>
      </c>
      <c r="D39" s="11">
        <f t="shared" si="1"/>
        <v>43</v>
      </c>
      <c r="E39" s="12"/>
      <c r="F39">
        <f t="shared" si="2"/>
        <v>1.7674418604651163</v>
      </c>
    </row>
    <row r="40" spans="1:6">
      <c r="A40" s="8" t="str">
        <f t="shared" si="0"/>
        <v>July</v>
      </c>
      <c r="B40" s="9">
        <v>31967</v>
      </c>
      <c r="C40" s="13">
        <v>5270</v>
      </c>
      <c r="D40" s="11">
        <f t="shared" si="1"/>
        <v>49</v>
      </c>
      <c r="E40" s="12"/>
      <c r="F40">
        <f t="shared" si="2"/>
        <v>1.5510204081632653</v>
      </c>
    </row>
    <row r="41" spans="1:6">
      <c r="A41" s="8" t="str">
        <f t="shared" si="0"/>
        <v>March</v>
      </c>
      <c r="B41" s="9">
        <v>32219</v>
      </c>
      <c r="C41" s="13">
        <v>3550</v>
      </c>
      <c r="D41" s="11">
        <f t="shared" si="1"/>
        <v>62</v>
      </c>
      <c r="E41" s="12"/>
      <c r="F41">
        <f t="shared" si="2"/>
        <v>1.2258064516129032</v>
      </c>
    </row>
    <row r="42" spans="1:6">
      <c r="A42" s="8" t="str">
        <f t="shared" si="0"/>
        <v>May</v>
      </c>
      <c r="B42" s="9">
        <v>32646</v>
      </c>
      <c r="C42" s="13">
        <v>9000</v>
      </c>
      <c r="D42" s="11">
        <f t="shared" si="1"/>
        <v>16</v>
      </c>
      <c r="E42" s="12"/>
      <c r="F42">
        <f t="shared" si="2"/>
        <v>4.75</v>
      </c>
    </row>
    <row r="43" spans="1:6">
      <c r="A43" s="8" t="str">
        <f t="shared" si="0"/>
        <v>April</v>
      </c>
      <c r="B43" s="9">
        <v>32989</v>
      </c>
      <c r="C43" s="13">
        <v>4520</v>
      </c>
      <c r="D43" s="11">
        <f t="shared" si="1"/>
        <v>55</v>
      </c>
      <c r="E43" s="12"/>
      <c r="F43">
        <f t="shared" si="2"/>
        <v>1.3818181818181818</v>
      </c>
    </row>
    <row r="44" spans="1:6">
      <c r="A44" s="8" t="str">
        <f t="shared" si="0"/>
        <v>April</v>
      </c>
      <c r="B44" s="9">
        <v>33333</v>
      </c>
      <c r="C44" s="13">
        <v>4840</v>
      </c>
      <c r="D44" s="11">
        <f t="shared" si="1"/>
        <v>53</v>
      </c>
      <c r="E44" s="12"/>
      <c r="F44">
        <f t="shared" si="2"/>
        <v>1.4339622641509433</v>
      </c>
    </row>
    <row r="45" spans="1:6">
      <c r="A45" s="8" t="str">
        <f t="shared" si="0"/>
        <v>March</v>
      </c>
      <c r="B45" s="9">
        <v>33667</v>
      </c>
      <c r="C45" s="13">
        <v>12500</v>
      </c>
      <c r="D45" s="11">
        <f t="shared" si="1"/>
        <v>8</v>
      </c>
      <c r="E45" s="12"/>
      <c r="F45">
        <f t="shared" si="2"/>
        <v>9.5</v>
      </c>
    </row>
    <row r="46" spans="1:6">
      <c r="A46" s="8" t="str">
        <f t="shared" si="0"/>
        <v>March</v>
      </c>
      <c r="B46" s="9">
        <v>34029</v>
      </c>
      <c r="C46" s="13">
        <v>6710</v>
      </c>
      <c r="D46" s="11">
        <f t="shared" si="1"/>
        <v>34</v>
      </c>
      <c r="E46" s="12"/>
      <c r="F46">
        <f t="shared" si="2"/>
        <v>2.2352941176470589</v>
      </c>
    </row>
    <row r="47" spans="1:6">
      <c r="A47" s="8" t="str">
        <f t="shared" si="0"/>
        <v>November</v>
      </c>
      <c r="B47" s="9">
        <v>34289</v>
      </c>
      <c r="C47" s="13">
        <v>5890</v>
      </c>
      <c r="D47" s="11">
        <f t="shared" si="1"/>
        <v>40</v>
      </c>
      <c r="E47" s="12"/>
      <c r="F47">
        <f t="shared" si="2"/>
        <v>1.9</v>
      </c>
    </row>
    <row r="48" spans="1:6">
      <c r="A48" s="8" t="str">
        <f t="shared" si="0"/>
        <v>October</v>
      </c>
      <c r="B48" s="9">
        <v>34625</v>
      </c>
      <c r="C48" s="13">
        <v>8450</v>
      </c>
      <c r="D48" s="11">
        <f t="shared" si="1"/>
        <v>21</v>
      </c>
      <c r="E48" s="12"/>
      <c r="F48">
        <f t="shared" si="2"/>
        <v>3.6190476190476191</v>
      </c>
    </row>
    <row r="49" spans="1:9">
      <c r="A49" s="8" t="str">
        <f t="shared" si="0"/>
        <v>December</v>
      </c>
      <c r="B49" s="9">
        <v>35051</v>
      </c>
      <c r="C49" s="13">
        <v>5370</v>
      </c>
      <c r="D49" s="11">
        <f t="shared" si="1"/>
        <v>48</v>
      </c>
      <c r="E49" s="12"/>
      <c r="F49">
        <f t="shared" si="2"/>
        <v>1.5833333333333333</v>
      </c>
    </row>
    <row r="50" spans="1:9">
      <c r="A50" s="8" t="str">
        <f t="shared" si="0"/>
        <v>March</v>
      </c>
      <c r="B50" s="9">
        <v>35501</v>
      </c>
      <c r="C50" s="13">
        <v>7650</v>
      </c>
      <c r="D50" s="11">
        <f t="shared" si="1"/>
        <v>23</v>
      </c>
      <c r="E50" s="12"/>
      <c r="F50">
        <f t="shared" si="2"/>
        <v>3.3043478260869565</v>
      </c>
    </row>
    <row r="51" spans="1:9">
      <c r="A51" s="8" t="str">
        <f t="shared" si="0"/>
        <v>September</v>
      </c>
      <c r="B51" s="9">
        <v>36049</v>
      </c>
      <c r="C51" s="13">
        <v>13400</v>
      </c>
      <c r="D51" s="11">
        <f t="shared" si="1"/>
        <v>6</v>
      </c>
      <c r="E51" s="12"/>
      <c r="F51">
        <f t="shared" si="2"/>
        <v>12.666666666666666</v>
      </c>
    </row>
    <row r="52" spans="1:9">
      <c r="A52" s="8" t="str">
        <f t="shared" si="0"/>
        <v>November</v>
      </c>
      <c r="B52" s="9">
        <v>36112</v>
      </c>
      <c r="C52" s="13">
        <v>7550</v>
      </c>
      <c r="D52" s="11">
        <f t="shared" si="1"/>
        <v>24</v>
      </c>
      <c r="E52" s="12"/>
      <c r="F52">
        <f t="shared" si="2"/>
        <v>3.1666666666666665</v>
      </c>
    </row>
    <row r="53" spans="1:9">
      <c r="A53" s="8" t="str">
        <f t="shared" si="0"/>
        <v>April</v>
      </c>
      <c r="B53" s="9">
        <v>36628</v>
      </c>
      <c r="C53" s="13">
        <v>3560</v>
      </c>
      <c r="D53" s="11">
        <f t="shared" si="1"/>
        <v>61</v>
      </c>
      <c r="E53" s="12"/>
      <c r="F53">
        <f t="shared" si="2"/>
        <v>1.2459016393442623</v>
      </c>
    </row>
    <row r="54" spans="1:9">
      <c r="A54" s="8" t="str">
        <f t="shared" si="0"/>
        <v>June</v>
      </c>
      <c r="B54" s="9">
        <v>37051</v>
      </c>
      <c r="C54" s="13">
        <v>14000</v>
      </c>
      <c r="D54" s="11">
        <f t="shared" si="1"/>
        <v>5</v>
      </c>
      <c r="E54" s="12"/>
      <c r="F54">
        <f t="shared" si="2"/>
        <v>15.2</v>
      </c>
    </row>
    <row r="55" spans="1:9">
      <c r="A55" s="8" t="str">
        <f t="shared" si="0"/>
        <v>August</v>
      </c>
      <c r="B55" s="9">
        <v>37483</v>
      </c>
      <c r="C55" s="13">
        <v>7160</v>
      </c>
      <c r="D55" s="11">
        <f t="shared" si="1"/>
        <v>28</v>
      </c>
      <c r="E55" s="12"/>
      <c r="F55">
        <f t="shared" si="2"/>
        <v>2.7142857142857144</v>
      </c>
    </row>
    <row r="56" spans="1:9">
      <c r="A56" s="8" t="str">
        <f t="shared" si="0"/>
        <v>October</v>
      </c>
      <c r="B56" s="9">
        <v>37558</v>
      </c>
      <c r="C56" s="13">
        <v>8680</v>
      </c>
      <c r="D56" s="11">
        <f t="shared" si="1"/>
        <v>18</v>
      </c>
      <c r="E56" s="12"/>
      <c r="F56">
        <f t="shared" si="2"/>
        <v>4.2222222222222223</v>
      </c>
    </row>
    <row r="57" spans="1:9">
      <c r="A57" s="8" t="str">
        <f t="shared" si="0"/>
        <v>November</v>
      </c>
      <c r="B57" s="9">
        <v>37942</v>
      </c>
      <c r="C57" s="13">
        <v>10100</v>
      </c>
      <c r="D57" s="11">
        <f t="shared" si="1"/>
        <v>11</v>
      </c>
      <c r="E57" s="12"/>
      <c r="F57">
        <f t="shared" si="2"/>
        <v>6.9090909090909092</v>
      </c>
    </row>
    <row r="58" spans="1:9">
      <c r="A58" s="8" t="str">
        <f t="shared" si="0"/>
        <v>November</v>
      </c>
      <c r="B58" s="9">
        <v>38314</v>
      </c>
      <c r="C58" s="13">
        <v>6060</v>
      </c>
      <c r="D58" s="11">
        <f t="shared" si="1"/>
        <v>37</v>
      </c>
      <c r="E58" s="12"/>
      <c r="F58">
        <f t="shared" si="2"/>
        <v>2.0540540540540539</v>
      </c>
    </row>
    <row r="59" spans="1:9">
      <c r="A59" s="8" t="str">
        <f t="shared" si="0"/>
        <v>December</v>
      </c>
      <c r="B59" s="9">
        <v>38700</v>
      </c>
      <c r="C59" s="13">
        <v>6800</v>
      </c>
      <c r="D59" s="11">
        <f t="shared" si="1"/>
        <v>32</v>
      </c>
      <c r="E59" s="12"/>
      <c r="F59">
        <f t="shared" si="2"/>
        <v>2.375</v>
      </c>
    </row>
    <row r="60" spans="1:9">
      <c r="A60" s="8" t="str">
        <f t="shared" si="0"/>
        <v>October</v>
      </c>
      <c r="B60" s="9">
        <v>39006</v>
      </c>
      <c r="C60" s="13">
        <v>9350</v>
      </c>
      <c r="D60" s="11">
        <f t="shared" si="1"/>
        <v>13</v>
      </c>
      <c r="E60" s="12"/>
      <c r="F60">
        <f t="shared" si="2"/>
        <v>5.8461538461538458</v>
      </c>
      <c r="I60">
        <f>EXP((32600-2177.2)/5026.6)</f>
        <v>425.11572975176887</v>
      </c>
    </row>
    <row r="61" spans="1:9">
      <c r="A61" s="8" t="str">
        <f t="shared" si="0"/>
        <v>September</v>
      </c>
      <c r="B61" s="9">
        <v>39704</v>
      </c>
      <c r="C61" s="13">
        <v>10100</v>
      </c>
      <c r="D61" s="11">
        <f t="shared" si="1"/>
        <v>11</v>
      </c>
      <c r="E61" s="12"/>
      <c r="F61">
        <f t="shared" si="2"/>
        <v>6.9090909090909092</v>
      </c>
    </row>
    <row r="62" spans="1:9">
      <c r="A62" s="8" t="str">
        <f t="shared" si="0"/>
        <v>April</v>
      </c>
      <c r="B62" s="9">
        <v>39931</v>
      </c>
      <c r="C62" s="13">
        <v>10900</v>
      </c>
      <c r="D62" s="11">
        <f t="shared" si="1"/>
        <v>10</v>
      </c>
      <c r="E62" s="12"/>
      <c r="F62">
        <f t="shared" si="2"/>
        <v>7.6</v>
      </c>
    </row>
    <row r="63" spans="1:9">
      <c r="A63" s="8" t="str">
        <f t="shared" si="0"/>
        <v>July</v>
      </c>
      <c r="B63" s="9">
        <v>40361</v>
      </c>
      <c r="C63" s="13">
        <v>7940</v>
      </c>
      <c r="D63" s="11">
        <f t="shared" si="1"/>
        <v>22</v>
      </c>
      <c r="E63" s="12"/>
      <c r="F63">
        <f t="shared" si="2"/>
        <v>3.4545454545454546</v>
      </c>
    </row>
    <row r="64" spans="1:9">
      <c r="A64" s="8" t="str">
        <f t="shared" si="0"/>
        <v>December</v>
      </c>
      <c r="B64" s="9">
        <v>40541</v>
      </c>
      <c r="C64" s="13">
        <v>5590</v>
      </c>
      <c r="D64" s="11">
        <f t="shared" si="1"/>
        <v>46</v>
      </c>
      <c r="E64" s="12"/>
      <c r="F64">
        <f t="shared" si="2"/>
        <v>1.6521739130434783</v>
      </c>
    </row>
    <row r="65" spans="1:6">
      <c r="A65" s="8" t="str">
        <f t="shared" si="0"/>
        <v>January</v>
      </c>
      <c r="B65" s="9">
        <v>40917</v>
      </c>
      <c r="C65" s="13">
        <v>7160</v>
      </c>
      <c r="D65" s="11">
        <f t="shared" si="1"/>
        <v>28</v>
      </c>
      <c r="E65" s="12"/>
      <c r="F65">
        <f t="shared" si="2"/>
        <v>2.7142857142857144</v>
      </c>
    </row>
    <row r="66" spans="1:6">
      <c r="A66" s="8" t="str">
        <f t="shared" si="0"/>
        <v>September</v>
      </c>
      <c r="B66" s="9">
        <v>41538</v>
      </c>
      <c r="C66" s="13">
        <v>6940</v>
      </c>
      <c r="D66" s="11">
        <f t="shared" si="1"/>
        <v>31</v>
      </c>
      <c r="E66" s="12"/>
      <c r="F66">
        <f t="shared" si="2"/>
        <v>2.4516129032258065</v>
      </c>
    </row>
    <row r="67" spans="1:6">
      <c r="A67" s="8" t="str">
        <f t="shared" ref="A67:A76" si="3">TEXT(B67,"mmmm")</f>
        <v>October</v>
      </c>
      <c r="B67" s="9">
        <v>41578</v>
      </c>
      <c r="C67" s="13">
        <v>5920</v>
      </c>
      <c r="D67" s="11">
        <f t="shared" ref="D67:D76" si="4">RANK(C67, $C$2:$C$76, FALSE)</f>
        <v>39</v>
      </c>
      <c r="E67" s="12"/>
      <c r="F67">
        <f t="shared" ref="F67:F76" si="5">(75+1)/D67</f>
        <v>1.9487179487179487</v>
      </c>
    </row>
    <row r="68" spans="1:6">
      <c r="A68" s="8" t="str">
        <f t="shared" si="3"/>
        <v>May</v>
      </c>
      <c r="B68" s="9">
        <v>42150</v>
      </c>
      <c r="C68" s="13">
        <v>17400</v>
      </c>
      <c r="D68" s="11">
        <f>RANK(C68, $C$2:$C$76, FALSE)</f>
        <v>3</v>
      </c>
      <c r="E68" s="12"/>
      <c r="F68">
        <f t="shared" si="5"/>
        <v>25.333333333333332</v>
      </c>
    </row>
    <row r="69" spans="1:6">
      <c r="A69" s="8" t="str">
        <f t="shared" si="3"/>
        <v>April</v>
      </c>
      <c r="B69" s="9">
        <v>42478</v>
      </c>
      <c r="C69" s="13">
        <v>15700</v>
      </c>
      <c r="D69" s="11">
        <f t="shared" si="4"/>
        <v>4</v>
      </c>
      <c r="E69" s="12"/>
      <c r="F69">
        <f t="shared" si="5"/>
        <v>19</v>
      </c>
    </row>
    <row r="70" spans="1:6">
      <c r="A70" s="8" t="str">
        <f t="shared" si="3"/>
        <v>August</v>
      </c>
      <c r="B70" s="9">
        <v>42975</v>
      </c>
      <c r="C70" s="13">
        <v>32600</v>
      </c>
      <c r="D70" s="11">
        <f t="shared" si="4"/>
        <v>1</v>
      </c>
      <c r="E70" s="12"/>
      <c r="F70">
        <f>(75+1)/D70</f>
        <v>76</v>
      </c>
    </row>
    <row r="71" spans="1:6">
      <c r="A71" s="8" t="str">
        <f t="shared" si="3"/>
        <v>July</v>
      </c>
      <c r="B71" s="9">
        <v>43285</v>
      </c>
      <c r="C71" s="13">
        <v>12000</v>
      </c>
      <c r="D71" s="11">
        <f t="shared" si="4"/>
        <v>9</v>
      </c>
      <c r="E71" s="12"/>
      <c r="F71">
        <f t="shared" si="5"/>
        <v>8.4444444444444446</v>
      </c>
    </row>
    <row r="72" spans="1:6">
      <c r="A72" s="8" t="str">
        <f t="shared" si="3"/>
        <v>September</v>
      </c>
      <c r="B72" s="9">
        <v>43727</v>
      </c>
      <c r="C72" s="13">
        <v>20900</v>
      </c>
      <c r="D72" s="11">
        <f t="shared" si="4"/>
        <v>2</v>
      </c>
      <c r="E72" s="12"/>
      <c r="F72">
        <f t="shared" si="5"/>
        <v>38</v>
      </c>
    </row>
    <row r="73" spans="1:6">
      <c r="A73" s="8" t="str">
        <f t="shared" si="3"/>
        <v>September</v>
      </c>
      <c r="B73" s="9">
        <v>44096</v>
      </c>
      <c r="C73" s="13">
        <v>13200</v>
      </c>
      <c r="D73" s="11">
        <f t="shared" si="4"/>
        <v>7</v>
      </c>
      <c r="E73" s="12"/>
      <c r="F73">
        <f t="shared" si="5"/>
        <v>10.857142857142858</v>
      </c>
    </row>
    <row r="74" spans="1:6">
      <c r="A74" s="8" t="str">
        <f t="shared" si="3"/>
        <v>August</v>
      </c>
      <c r="B74" s="9">
        <v>44427</v>
      </c>
      <c r="C74" s="13">
        <v>5060</v>
      </c>
      <c r="D74" s="11">
        <f t="shared" si="4"/>
        <v>52</v>
      </c>
      <c r="E74" s="12"/>
      <c r="F74">
        <f t="shared" si="5"/>
        <v>1.4615384615384615</v>
      </c>
    </row>
    <row r="75" spans="1:6">
      <c r="A75" s="8" t="str">
        <f t="shared" si="3"/>
        <v>January</v>
      </c>
      <c r="B75" s="9">
        <v>44570</v>
      </c>
      <c r="C75" s="13">
        <v>7120</v>
      </c>
      <c r="D75" s="11">
        <f t="shared" si="4"/>
        <v>30</v>
      </c>
      <c r="E75" s="12"/>
      <c r="F75">
        <f t="shared" si="5"/>
        <v>2.5333333333333332</v>
      </c>
    </row>
    <row r="76" spans="1:6">
      <c r="A76" s="8" t="str">
        <f t="shared" si="3"/>
        <v>May</v>
      </c>
      <c r="B76" s="9">
        <v>45060</v>
      </c>
      <c r="C76" s="13">
        <v>5230</v>
      </c>
      <c r="D76" s="11">
        <f t="shared" si="4"/>
        <v>50</v>
      </c>
      <c r="E76" s="12"/>
      <c r="F76">
        <f t="shared" si="5"/>
        <v>1.52</v>
      </c>
    </row>
  </sheetData>
  <sortState xmlns:xlrd2="http://schemas.microsoft.com/office/spreadsheetml/2017/richdata2" ref="B2:E73">
    <sortCondition ref="B1:B7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3"/>
  <sheetViews>
    <sheetView zoomScale="115" zoomScaleNormal="115" workbookViewId="0">
      <selection activeCell="O18" sqref="O18"/>
    </sheetView>
  </sheetViews>
  <sheetFormatPr defaultColWidth="11" defaultRowHeight="15.75"/>
  <cols>
    <col min="1" max="1" width="5.125" bestFit="1" customWidth="1"/>
    <col min="2" max="2" width="13.5" customWidth="1"/>
  </cols>
  <sheetData>
    <row r="1" spans="1:3" ht="31.5">
      <c r="A1" s="5" t="s">
        <v>4</v>
      </c>
      <c r="B1" s="6" t="s">
        <v>5</v>
      </c>
    </row>
    <row r="2" spans="1:3" ht="15.95" customHeight="1">
      <c r="A2" s="16">
        <v>1970</v>
      </c>
      <c r="B2" s="17">
        <v>48.19</v>
      </c>
      <c r="C2" s="1"/>
    </row>
    <row r="3" spans="1:3">
      <c r="A3" s="16">
        <v>1971</v>
      </c>
      <c r="B3" s="17">
        <v>37.83</v>
      </c>
      <c r="C3" s="1"/>
    </row>
    <row r="4" spans="1:3">
      <c r="A4" s="16">
        <v>1972</v>
      </c>
      <c r="B4" s="17">
        <v>50.8</v>
      </c>
      <c r="C4" s="1"/>
    </row>
    <row r="5" spans="1:3">
      <c r="A5" s="16">
        <v>1973</v>
      </c>
      <c r="B5" s="17">
        <v>70.16</v>
      </c>
      <c r="C5" s="1"/>
    </row>
    <row r="6" spans="1:3">
      <c r="A6" s="16">
        <v>1974</v>
      </c>
      <c r="B6" s="17">
        <v>49.29</v>
      </c>
      <c r="C6" s="1"/>
    </row>
    <row r="7" spans="1:3">
      <c r="A7" s="16">
        <v>1975</v>
      </c>
      <c r="B7" s="17">
        <v>50.97</v>
      </c>
      <c r="C7" s="1"/>
    </row>
    <row r="8" spans="1:3">
      <c r="A8" s="16">
        <v>1976</v>
      </c>
      <c r="B8" s="17">
        <v>54.62</v>
      </c>
      <c r="C8" s="1"/>
    </row>
    <row r="9" spans="1:3">
      <c r="A9" s="16">
        <v>1977</v>
      </c>
      <c r="B9" s="17">
        <v>34.94</v>
      </c>
      <c r="C9" s="1"/>
    </row>
    <row r="10" spans="1:3">
      <c r="A10" s="16">
        <v>1978</v>
      </c>
      <c r="B10" s="17">
        <v>44.93</v>
      </c>
      <c r="C10" s="1"/>
    </row>
    <row r="11" spans="1:3">
      <c r="A11" s="16">
        <v>1979</v>
      </c>
      <c r="B11" s="17">
        <v>58.97</v>
      </c>
      <c r="C11" s="1"/>
    </row>
    <row r="12" spans="1:3">
      <c r="A12" s="16">
        <v>1980</v>
      </c>
      <c r="B12" s="17">
        <v>38.99</v>
      </c>
      <c r="C12" s="1"/>
    </row>
    <row r="13" spans="1:3">
      <c r="A13" s="16">
        <v>1981</v>
      </c>
      <c r="B13" s="17">
        <v>55.98</v>
      </c>
      <c r="C13" s="1"/>
    </row>
    <row r="14" spans="1:3">
      <c r="A14" s="16">
        <v>1982</v>
      </c>
      <c r="B14" s="17">
        <v>42.87</v>
      </c>
      <c r="C14" s="1"/>
    </row>
    <row r="15" spans="1:3">
      <c r="A15" s="16">
        <v>1983</v>
      </c>
      <c r="B15" s="17">
        <v>53.21</v>
      </c>
      <c r="C15" s="1"/>
    </row>
    <row r="16" spans="1:3">
      <c r="A16" s="16">
        <v>1984</v>
      </c>
      <c r="B16" s="17">
        <v>48.19</v>
      </c>
      <c r="C16" s="1"/>
    </row>
    <row r="17" spans="1:3">
      <c r="A17" s="16">
        <v>1985</v>
      </c>
      <c r="B17" s="17">
        <v>49.14</v>
      </c>
      <c r="C17" s="1"/>
    </row>
    <row r="18" spans="1:3">
      <c r="A18" s="16">
        <v>1986</v>
      </c>
      <c r="B18" s="17">
        <v>44.93</v>
      </c>
      <c r="C18" s="1"/>
    </row>
    <row r="19" spans="1:3">
      <c r="A19" s="16">
        <v>1987</v>
      </c>
      <c r="B19" s="17">
        <v>40.6</v>
      </c>
      <c r="C19" s="1"/>
    </row>
    <row r="20" spans="1:3">
      <c r="A20" s="16">
        <v>1988</v>
      </c>
      <c r="B20" s="17">
        <v>22.93</v>
      </c>
      <c r="C20" s="1"/>
    </row>
    <row r="21" spans="1:3">
      <c r="A21" s="16">
        <v>1989</v>
      </c>
      <c r="B21" s="17">
        <v>52.73</v>
      </c>
      <c r="C21" s="1"/>
    </row>
    <row r="22" spans="1:3">
      <c r="A22" s="16">
        <v>1990</v>
      </c>
      <c r="B22" s="17">
        <v>40.369999999999997</v>
      </c>
      <c r="C22" s="1"/>
    </row>
    <row r="23" spans="1:3">
      <c r="A23" s="16">
        <v>1991</v>
      </c>
      <c r="B23" s="17">
        <v>61.09</v>
      </c>
      <c r="C23" s="1"/>
    </row>
    <row r="24" spans="1:3" ht="17.100000000000001" customHeight="1">
      <c r="A24" s="16">
        <v>1992</v>
      </c>
      <c r="B24" s="17">
        <v>52.33</v>
      </c>
      <c r="C24" s="1"/>
    </row>
    <row r="25" spans="1:3">
      <c r="A25" s="16">
        <v>1993</v>
      </c>
      <c r="B25" s="17">
        <v>57.99</v>
      </c>
      <c r="C25" s="1"/>
    </row>
    <row r="26" spans="1:3">
      <c r="A26" s="16">
        <v>1994</v>
      </c>
      <c r="B26" s="17">
        <v>43.15</v>
      </c>
      <c r="C26" s="1"/>
    </row>
    <row r="27" spans="1:3">
      <c r="A27" s="16">
        <v>1995</v>
      </c>
      <c r="B27" s="17">
        <v>44.63</v>
      </c>
      <c r="C27" s="1"/>
    </row>
    <row r="28" spans="1:3">
      <c r="A28" s="16">
        <v>1996</v>
      </c>
      <c r="B28" s="17">
        <v>42.81</v>
      </c>
      <c r="C28" s="1"/>
    </row>
    <row r="29" spans="1:3">
      <c r="A29" s="16">
        <v>1997</v>
      </c>
      <c r="B29" s="17">
        <v>60.22</v>
      </c>
      <c r="C29" s="1"/>
    </row>
    <row r="30" spans="1:3">
      <c r="A30" s="16">
        <v>1998</v>
      </c>
      <c r="B30" s="17">
        <v>54.84</v>
      </c>
      <c r="C30" s="1"/>
    </row>
    <row r="31" spans="1:3">
      <c r="A31" s="16">
        <v>1999</v>
      </c>
      <c r="B31" s="17">
        <v>28.04</v>
      </c>
      <c r="C31" s="1"/>
    </row>
    <row r="32" spans="1:3" ht="17.100000000000001" customHeight="1">
      <c r="A32" s="17">
        <v>2000</v>
      </c>
      <c r="B32" s="17">
        <v>47.61</v>
      </c>
      <c r="C32" s="1"/>
    </row>
    <row r="33" spans="1:3">
      <c r="A33" s="16">
        <v>2001</v>
      </c>
      <c r="B33" s="17">
        <v>71.180000000000007</v>
      </c>
      <c r="C33" s="1"/>
    </row>
    <row r="34" spans="1:3">
      <c r="A34" s="16">
        <v>2002</v>
      </c>
      <c r="B34" s="17">
        <v>59.71</v>
      </c>
      <c r="C34" s="1"/>
    </row>
    <row r="35" spans="1:3">
      <c r="A35" s="16">
        <v>2003</v>
      </c>
      <c r="B35" s="17">
        <v>45.76</v>
      </c>
      <c r="C35" s="1"/>
    </row>
    <row r="36" spans="1:3">
      <c r="A36" s="16">
        <v>2004</v>
      </c>
      <c r="B36" s="17">
        <v>65.06</v>
      </c>
      <c r="C36" s="1"/>
    </row>
    <row r="37" spans="1:3">
      <c r="A37" s="16">
        <v>2005</v>
      </c>
      <c r="B37" s="17">
        <v>41.21</v>
      </c>
      <c r="C37" s="1"/>
    </row>
    <row r="38" spans="1:3">
      <c r="A38" s="16">
        <v>2006</v>
      </c>
      <c r="B38" s="17">
        <v>57.86</v>
      </c>
      <c r="C38" s="1"/>
    </row>
    <row r="39" spans="1:3">
      <c r="A39" s="16">
        <v>2007</v>
      </c>
      <c r="B39" s="17">
        <v>65.52</v>
      </c>
      <c r="C39" s="1"/>
    </row>
    <row r="40" spans="1:3">
      <c r="A40" s="16">
        <v>2008</v>
      </c>
      <c r="B40" s="17">
        <v>53</v>
      </c>
      <c r="C40" s="1"/>
    </row>
    <row r="41" spans="1:3">
      <c r="A41" s="16">
        <v>2009</v>
      </c>
      <c r="B41" s="17">
        <v>47.01</v>
      </c>
      <c r="C41" s="1"/>
    </row>
    <row r="42" spans="1:3">
      <c r="A42" s="16">
        <v>2010</v>
      </c>
      <c r="B42" s="17">
        <v>42.72</v>
      </c>
      <c r="C42" s="1"/>
    </row>
    <row r="43" spans="1:3">
      <c r="A43" s="16">
        <v>2011</v>
      </c>
      <c r="B43" s="17">
        <v>24.57</v>
      </c>
      <c r="C43" s="1"/>
    </row>
    <row r="44" spans="1:3">
      <c r="A44" s="16">
        <v>2012</v>
      </c>
      <c r="B44" s="17">
        <v>42.32</v>
      </c>
      <c r="C44" s="1"/>
    </row>
    <row r="45" spans="1:3">
      <c r="A45" s="16">
        <v>2013</v>
      </c>
      <c r="B45" s="17">
        <v>38.840000000000003</v>
      </c>
      <c r="C45" s="1"/>
    </row>
    <row r="46" spans="1:3">
      <c r="A46" s="16">
        <v>2014</v>
      </c>
      <c r="B46" s="17">
        <v>43.72</v>
      </c>
      <c r="C46" s="1"/>
    </row>
    <row r="47" spans="1:3">
      <c r="A47" s="16">
        <v>2015</v>
      </c>
      <c r="B47" s="17">
        <v>70.03</v>
      </c>
      <c r="C47" s="1"/>
    </row>
    <row r="48" spans="1:3">
      <c r="A48" s="16">
        <v>2016</v>
      </c>
      <c r="B48" s="17">
        <v>60.96</v>
      </c>
      <c r="C48" s="1"/>
    </row>
    <row r="49" spans="1:3">
      <c r="A49" s="16">
        <v>2017</v>
      </c>
      <c r="B49" s="17">
        <v>79.69</v>
      </c>
      <c r="C49" s="1"/>
    </row>
    <row r="50" spans="1:3">
      <c r="A50" s="16">
        <v>2018</v>
      </c>
      <c r="B50" s="17">
        <v>56.02</v>
      </c>
      <c r="C50" s="1"/>
    </row>
    <row r="51" spans="1:3">
      <c r="A51" s="16">
        <v>2019</v>
      </c>
      <c r="B51" s="17">
        <v>51.93</v>
      </c>
      <c r="C51" s="1"/>
    </row>
    <row r="52" spans="1:3">
      <c r="A52" s="16">
        <v>2020</v>
      </c>
      <c r="B52" s="17">
        <v>44.77</v>
      </c>
      <c r="C52" s="1"/>
    </row>
    <row r="53" spans="1:3">
      <c r="A53" s="16">
        <v>2021</v>
      </c>
      <c r="B53" s="17">
        <v>50.87</v>
      </c>
      <c r="C53" s="1"/>
    </row>
    <row r="54" spans="1:3">
      <c r="A54" s="16">
        <v>2022</v>
      </c>
      <c r="B54" s="17">
        <v>41.3</v>
      </c>
      <c r="C54" s="1"/>
    </row>
    <row r="55" spans="1:3">
      <c r="A55" s="18">
        <v>2023</v>
      </c>
      <c r="B55" s="17">
        <v>41.75</v>
      </c>
      <c r="C55" s="1"/>
    </row>
    <row r="56" spans="1:3">
      <c r="A56" s="2"/>
      <c r="C56" s="1"/>
    </row>
    <row r="57" spans="1:3">
      <c r="A57" s="2"/>
      <c r="C57" s="1"/>
    </row>
    <row r="58" spans="1:3">
      <c r="A58" s="2"/>
      <c r="C58" s="1"/>
    </row>
    <row r="59" spans="1:3">
      <c r="A59" s="2"/>
      <c r="C59" s="1"/>
    </row>
    <row r="60" spans="1:3">
      <c r="A60" s="2"/>
      <c r="C60" s="1"/>
    </row>
    <row r="61" spans="1:3">
      <c r="A61" s="2"/>
      <c r="C61" s="1"/>
    </row>
    <row r="62" spans="1:3">
      <c r="A62" s="2"/>
      <c r="C62" s="1"/>
    </row>
    <row r="63" spans="1:3">
      <c r="A63" s="2"/>
      <c r="C63" s="1"/>
    </row>
    <row r="64" spans="1:3">
      <c r="A64" s="2"/>
      <c r="C64" s="1"/>
    </row>
    <row r="65" spans="1:13">
      <c r="A65" s="2"/>
      <c r="C65" s="1"/>
    </row>
    <row r="66" spans="1:13">
      <c r="A66" s="2"/>
      <c r="C66" s="1"/>
    </row>
    <row r="67" spans="1:13">
      <c r="A67" s="2"/>
      <c r="C67" s="1"/>
    </row>
    <row r="68" spans="1:13">
      <c r="A68" s="2"/>
      <c r="C68" s="1"/>
    </row>
    <row r="69" spans="1:13">
      <c r="A69" s="2"/>
      <c r="C69" s="1"/>
    </row>
    <row r="70" spans="1:13">
      <c r="A70" s="2"/>
      <c r="C70" s="1"/>
    </row>
    <row r="71" spans="1:13">
      <c r="A71" s="2"/>
      <c r="C71" s="1"/>
    </row>
    <row r="72" spans="1:13">
      <c r="A72" s="2"/>
      <c r="C72" s="1"/>
    </row>
    <row r="73" spans="1:13">
      <c r="A73" s="2"/>
      <c r="C73" s="1"/>
    </row>
    <row r="74" spans="1:13">
      <c r="A74" s="2"/>
      <c r="C74" s="1"/>
    </row>
    <row r="75" spans="1:13">
      <c r="A75" s="2"/>
      <c r="C75" s="1"/>
      <c r="H75">
        <v>2</v>
      </c>
      <c r="J75" s="1">
        <v>39704</v>
      </c>
      <c r="L75">
        <v>32.409999999999997</v>
      </c>
      <c r="M75">
        <v>1</v>
      </c>
    </row>
    <row r="76" spans="1:13">
      <c r="A76" s="2"/>
      <c r="C76" s="1"/>
      <c r="H76">
        <v>6</v>
      </c>
    </row>
    <row r="77" spans="1:13">
      <c r="A77" s="2"/>
      <c r="C77" s="1"/>
      <c r="H77">
        <v>2</v>
      </c>
      <c r="J77" s="1">
        <v>40361</v>
      </c>
      <c r="L77">
        <v>22.64</v>
      </c>
      <c r="M77">
        <v>1</v>
      </c>
    </row>
    <row r="78" spans="1:13">
      <c r="A78" s="2"/>
      <c r="C78" s="1"/>
    </row>
    <row r="79" spans="1:13">
      <c r="A79" s="2"/>
      <c r="C79" s="1"/>
    </row>
    <row r="80" spans="1:13">
      <c r="A80" s="2"/>
      <c r="C80" s="1"/>
      <c r="H80">
        <v>2</v>
      </c>
      <c r="J80" s="1">
        <v>41538</v>
      </c>
      <c r="L80">
        <v>20.100000000000001</v>
      </c>
      <c r="M80">
        <v>1</v>
      </c>
    </row>
    <row r="81" spans="1:13">
      <c r="A81" s="2"/>
      <c r="C81" s="1"/>
      <c r="H81">
        <v>2</v>
      </c>
      <c r="J81" s="1">
        <v>41787</v>
      </c>
      <c r="L81">
        <v>17.88</v>
      </c>
      <c r="M81">
        <v>1</v>
      </c>
    </row>
    <row r="82" spans="1:13">
      <c r="A82" s="2"/>
      <c r="C82" s="1"/>
      <c r="H82">
        <v>2</v>
      </c>
      <c r="J82" s="1">
        <v>42150</v>
      </c>
      <c r="L82">
        <v>33.770000000000003</v>
      </c>
      <c r="M82">
        <v>1</v>
      </c>
    </row>
    <row r="83" spans="1:13">
      <c r="A83" s="2"/>
      <c r="C83" s="1"/>
      <c r="H83">
        <v>2</v>
      </c>
      <c r="J83" s="1">
        <v>42478</v>
      </c>
      <c r="L83">
        <v>31.94</v>
      </c>
      <c r="M83">
        <v>1</v>
      </c>
    </row>
  </sheetData>
  <sortState xmlns:xlrd2="http://schemas.microsoft.com/office/spreadsheetml/2017/richdata2" ref="A2:B84">
    <sortCondition ref="A1:A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Buffalo Bayou Discharge</vt:lpstr>
      <vt:lpstr>Houston Rainfall</vt:lpstr>
    </vt:vector>
  </TitlesOfParts>
  <Company>UH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Hauptvogel</dc:creator>
  <cp:lastModifiedBy>Pham, Emma U</cp:lastModifiedBy>
  <dcterms:created xsi:type="dcterms:W3CDTF">2015-11-23T16:11:39Z</dcterms:created>
  <dcterms:modified xsi:type="dcterms:W3CDTF">2024-04-28T03:03:03Z</dcterms:modified>
</cp:coreProperties>
</file>