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Universidad\ISII\"/>
    </mc:Choice>
  </mc:AlternateContent>
  <xr:revisionPtr revIDLastSave="0" documentId="13_ncr:1_{9811CB87-43BB-4EDD-80A4-7E544D4A94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COCO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K29" i="2"/>
  <c r="H29" i="2"/>
  <c r="G29" i="2"/>
  <c r="D29" i="2"/>
  <c r="D30" i="2" s="1"/>
  <c r="D31" i="2" l="1"/>
  <c r="K30" i="2"/>
  <c r="K31" i="2" s="1"/>
  <c r="L30" i="2"/>
  <c r="L31" i="2" s="1"/>
  <c r="H30" i="2"/>
  <c r="H31" i="2" s="1"/>
  <c r="G30" i="2"/>
  <c r="G31" i="2" s="1"/>
  <c r="C29" i="2"/>
  <c r="C41" i="1"/>
  <c r="C45" i="1" s="1"/>
  <c r="D23" i="1"/>
  <c r="C44" i="1" s="1"/>
  <c r="C30" i="2" l="1"/>
  <c r="C31" i="2" s="1"/>
  <c r="C46" i="1"/>
  <c r="D46" i="1" s="1"/>
  <c r="C49" i="1" s="1"/>
  <c r="C51" i="1" s="1"/>
  <c r="C54" i="1" s="1"/>
  <c r="C56" i="1" s="1"/>
  <c r="C57" i="1" s="1"/>
  <c r="C58" i="1" s="1"/>
  <c r="C63" i="1" s="1"/>
  <c r="D65" i="1" s="1"/>
</calcChain>
</file>

<file path=xl/sharedStrings.xml><?xml version="1.0" encoding="utf-8"?>
<sst xmlns="http://schemas.openxmlformats.org/spreadsheetml/2006/main" count="163" uniqueCount="98">
  <si>
    <t>ID</t>
  </si>
  <si>
    <t>Requerimiento</t>
  </si>
  <si>
    <t>Tipo</t>
  </si>
  <si>
    <t>Complejidad</t>
  </si>
  <si>
    <t>RF01</t>
  </si>
  <si>
    <t>EI</t>
  </si>
  <si>
    <t>PF</t>
  </si>
  <si>
    <t>RF02</t>
  </si>
  <si>
    <t>RF03</t>
  </si>
  <si>
    <t>EQ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</si>
  <si>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</si>
  <si>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</si>
  <si>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</si>
  <si>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</si>
  <si>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</si>
  <si>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</si>
  <si>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</si>
  <si>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</si>
  <si>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</si>
  <si>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</si>
  <si>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</si>
  <si>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</si>
  <si>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</si>
  <si>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</si>
  <si>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</si>
  <si>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</si>
  <si>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</si>
  <si>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</si>
  <si>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ILF</t>
  </si>
  <si>
    <t>PFSA</t>
  </si>
  <si>
    <t>Factor de Ajuste</t>
  </si>
  <si>
    <t>Puntaje</t>
  </si>
  <si>
    <t>Comunicación de datos</t>
  </si>
  <si>
    <t>Procesamiento distribuido</t>
  </si>
  <si>
    <t>Objetivos de rendimiento</t>
  </si>
  <si>
    <t>Configuración del equipamiento</t>
  </si>
  <si>
    <t>Tasa de transacciones</t>
  </si>
  <si>
    <t>Entrada de datos en línea</t>
  </si>
  <si>
    <t>Interfase con el usuario</t>
  </si>
  <si>
    <t>Actualización en línea</t>
  </si>
  <si>
    <t>Procesamiento complejo</t>
  </si>
  <si>
    <t>Reusabilidad del Código</t>
  </si>
  <si>
    <t>Facilidad de implementación</t>
  </si>
  <si>
    <t>Facilidad de operación</t>
  </si>
  <si>
    <t>Instalaciones Múltiples</t>
  </si>
  <si>
    <t>Facilidad de cambios</t>
  </si>
  <si>
    <t>PFA</t>
  </si>
  <si>
    <t>Horas PF Promedio Lenguaje 4ta Generación</t>
  </si>
  <si>
    <t>H/H</t>
  </si>
  <si>
    <t>Desarrolladores</t>
  </si>
  <si>
    <t>Horas</t>
  </si>
  <si>
    <t>Duración proyecto</t>
  </si>
  <si>
    <t xml:space="preserve">Días </t>
  </si>
  <si>
    <t>Días de  Trabajo</t>
  </si>
  <si>
    <t>Meses</t>
  </si>
  <si>
    <t>Meses para desarrollo</t>
  </si>
  <si>
    <t>Sueldos</t>
  </si>
  <si>
    <t>Otros</t>
  </si>
  <si>
    <t>Costo</t>
  </si>
  <si>
    <t>Esfuerzo</t>
  </si>
  <si>
    <t>KLDC</t>
  </si>
  <si>
    <t>Basico</t>
  </si>
  <si>
    <t>Intermedio</t>
  </si>
  <si>
    <t>Submodelo básico</t>
  </si>
  <si>
    <t>Submodelo intermedio</t>
  </si>
  <si>
    <t>Organico (a)</t>
  </si>
  <si>
    <t>Organico (b)</t>
  </si>
  <si>
    <t>Organico (c)</t>
  </si>
  <si>
    <t>Organico (d)</t>
  </si>
  <si>
    <t>ME</t>
  </si>
  <si>
    <t>Tiempo</t>
  </si>
  <si>
    <t>Personal</t>
  </si>
  <si>
    <t>Semiacoplado (a)</t>
  </si>
  <si>
    <t>Semiacoplado (b)</t>
  </si>
  <si>
    <t>Semiacoplado (c)</t>
  </si>
  <si>
    <t>Semiacoplado (d)</t>
  </si>
  <si>
    <t>Autentificacion de Usuario</t>
  </si>
  <si>
    <t>Migracion de informacion</t>
  </si>
  <si>
    <t>Búsqueda inventario</t>
  </si>
  <si>
    <t>Actualizar información</t>
  </si>
  <si>
    <t>Eliminar informaciön</t>
  </si>
  <si>
    <t>Gestionar Reportes</t>
  </si>
  <si>
    <t>EO</t>
  </si>
  <si>
    <t>Evaluar procesos</t>
  </si>
  <si>
    <t>Ingreso informacion inventario(tipo,categoria)</t>
  </si>
  <si>
    <t>Tabla Usuario</t>
  </si>
  <si>
    <t>Tabla Administrador</t>
  </si>
  <si>
    <t>Tabla Producto</t>
  </si>
  <si>
    <t>Tabla Inventario</t>
  </si>
  <si>
    <t>Tabla Reportes</t>
  </si>
  <si>
    <t>Tabla Detalle</t>
  </si>
  <si>
    <t>Ingreso de Usuario</t>
  </si>
  <si>
    <t>Busqueda de Usuario</t>
  </si>
  <si>
    <t>Eiminacion de Usuario</t>
  </si>
  <si>
    <t>Ingreso de Administrador</t>
  </si>
  <si>
    <t>Busqueda de Administrador</t>
  </si>
  <si>
    <t>Eiminacion de Administrador</t>
  </si>
  <si>
    <t>Autentificacion de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</si>
</sst>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 applyBorder="1"/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4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539115</xdr:colOff>
      <xdr:row>11</xdr:row>
      <xdr:rowOff>37025</xdr:rowOff>
    </xdr:from>
    <xdr:to>
      <xdr:col>5</xdr:col>
      <xdr:colOff>195522</xdr:colOff>
      <xdr:row>18</xdr:row>
      <xdr:rowOff>135056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" y="1682945"/>
          <a:ext cx="5196147" cy="1378191"/>
        </a:xfrm>
        <a:prstGeom prst="rect">
          <a:avLst/>
        </a:prstGeom>
      </xdr:spPr>
    </xdr:pic>
    <xdr:clientData/>
  </xdr:twoCellAnchor>
  <xdr:twoCellAnchor editAs="oneCell">
    <xdr:from>
      <xdr:col>5</xdr:col>
      <xdr:colOff>992505</xdr:colOff>
      <xdr:row>10</xdr:row>
      <xdr:rowOff>17145</xdr:rowOff>
    </xdr:from>
    <xdr:to>
      <xdr:col>10</xdr:col>
      <xdr:colOff>591755</xdr:colOff>
      <xdr:row>19</xdr:row>
      <xdr:rowOff>26455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2245" y="1480185"/>
          <a:ext cx="5733350" cy="1655230"/>
        </a:xfrm>
        <a:prstGeom prst="rect">
          <a:avLst/>
        </a:prstGeom>
      </xdr:spPr>
    </xdr:pic>
    <xdr:clientData/>
  </xdr:twoCellAnchor>
  <xdr:twoCellAnchor editAs="oneCell">
    <xdr:from>
      <xdr:col>4</xdr:col>
      <xdr:colOff>693421</xdr:colOff>
      <xdr:row>0</xdr:row>
      <xdr:rowOff>89906</xdr:rowOff>
    </xdr:from>
    <xdr:to>
      <xdr:col>6</xdr:col>
      <xdr:colOff>22861</xdr:colOff>
      <xdr:row>8</xdr:row>
      <xdr:rowOff>66351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0681" y="89906"/>
          <a:ext cx="1455420" cy="1439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46" zoomScale="98" zoomScaleNormal="98" workbookViewId="0">
      <selection activeCell="D58" sqref="D58"/>
    </sheetView>
  </sheetViews>
  <sheetFormatPr baseColWidth="10" defaultRowHeight="15" x14ac:dyDescent="0.25"/>
  <cols>
    <col min="2" max="2" width="50" customWidth="1"/>
    <col min="3" max="3" width="14.7109375" bestFit="1" customWidth="1"/>
    <col min="4" max="4" width="21" customWidth="1"/>
  </cols>
  <sheetData>
    <row r="1" spans="1:5" ht="15.75" x14ac:dyDescent="0.25">
      <c r="A1" s="19" t="s">
        <v>0</v>
      </c>
      <c r="B1" s="19" t="s">
        <v>1</v>
      </c>
      <c r="C1" s="19" t="s">
        <v>2</v>
      </c>
      <c r="D1" s="23" t="s">
        <v>3</v>
      </c>
      <c r="E1" s="23"/>
    </row>
    <row r="2" spans="1:5" x14ac:dyDescent="0.25">
      <c r="A2" s="1" t="s">
        <v>4</v>
      </c>
      <c r="B2" s="1" t="s">
        <v>91</v>
      </c>
      <c r="C2" s="1" t="s">
        <v>5</v>
      </c>
      <c r="D2" s="1">
        <v>4</v>
      </c>
      <c r="E2" s="1" t="s">
        <v>6</v>
      </c>
    </row>
    <row r="3" spans="1:5" x14ac:dyDescent="0.25">
      <c r="A3" s="1" t="s">
        <v>7</v>
      </c>
      <c r="B3" s="1" t="s">
        <v>92</v>
      </c>
      <c r="C3" s="1" t="s">
        <v>9</v>
      </c>
      <c r="D3" s="1">
        <v>4</v>
      </c>
      <c r="E3" s="1" t="s">
        <v>6</v>
      </c>
    </row>
    <row r="4" spans="1:5" x14ac:dyDescent="0.25">
      <c r="A4" s="1" t="s">
        <v>8</v>
      </c>
      <c r="B4" s="1" t="s">
        <v>93</v>
      </c>
      <c r="C4" s="1" t="s">
        <v>5</v>
      </c>
      <c r="D4" s="1">
        <v>4</v>
      </c>
      <c r="E4" s="1" t="s">
        <v>6</v>
      </c>
    </row>
    <row r="5" spans="1:5" x14ac:dyDescent="0.25">
      <c r="A5" s="1" t="s">
        <v>10</v>
      </c>
      <c r="B5" s="1" t="s">
        <v>76</v>
      </c>
      <c r="C5" s="1" t="s">
        <v>5</v>
      </c>
      <c r="D5" s="1">
        <v>4</v>
      </c>
      <c r="E5" s="1" t="s">
        <v>6</v>
      </c>
    </row>
    <row r="6" spans="1:5" x14ac:dyDescent="0.25">
      <c r="A6" s="1" t="s">
        <v>11</v>
      </c>
      <c r="B6" s="1" t="s">
        <v>94</v>
      </c>
      <c r="C6" s="1" t="s">
        <v>5</v>
      </c>
      <c r="D6" s="1">
        <v>4</v>
      </c>
      <c r="E6" s="1" t="s">
        <v>6</v>
      </c>
    </row>
    <row r="7" spans="1:5" x14ac:dyDescent="0.25">
      <c r="A7" s="1" t="s">
        <v>12</v>
      </c>
      <c r="B7" s="1" t="s">
        <v>95</v>
      </c>
      <c r="C7" s="1" t="s">
        <v>9</v>
      </c>
      <c r="D7" s="1">
        <v>4</v>
      </c>
      <c r="E7" s="1" t="s">
        <v>6</v>
      </c>
    </row>
    <row r="8" spans="1:5" x14ac:dyDescent="0.25">
      <c r="A8" s="1" t="s">
        <v>13</v>
      </c>
      <c r="B8" s="1" t="s">
        <v>96</v>
      </c>
      <c r="C8" s="1" t="s">
        <v>5</v>
      </c>
      <c r="D8" s="1">
        <v>4</v>
      </c>
      <c r="E8" s="1" t="s">
        <v>6</v>
      </c>
    </row>
    <row r="9" spans="1:5" x14ac:dyDescent="0.25">
      <c r="A9" s="1" t="s">
        <v>14</v>
      </c>
      <c r="B9" s="1" t="s">
        <v>97</v>
      </c>
      <c r="C9" s="1" t="s">
        <v>5</v>
      </c>
      <c r="D9" s="1">
        <v>4</v>
      </c>
      <c r="E9" s="1" t="s">
        <v>6</v>
      </c>
    </row>
    <row r="10" spans="1:5" x14ac:dyDescent="0.25">
      <c r="A10" s="1" t="s">
        <v>15</v>
      </c>
      <c r="B10" s="1" t="s">
        <v>77</v>
      </c>
      <c r="C10" s="1" t="s">
        <v>5</v>
      </c>
      <c r="D10" s="1">
        <v>4</v>
      </c>
      <c r="E10" s="1" t="s">
        <v>6</v>
      </c>
    </row>
    <row r="11" spans="1:5" x14ac:dyDescent="0.25">
      <c r="A11" s="1" t="s">
        <v>16</v>
      </c>
      <c r="B11" s="1" t="s">
        <v>84</v>
      </c>
      <c r="C11" s="1" t="s">
        <v>5</v>
      </c>
      <c r="D11" s="1">
        <v>4</v>
      </c>
      <c r="E11" s="1" t="s">
        <v>6</v>
      </c>
    </row>
    <row r="12" spans="1:5" x14ac:dyDescent="0.25">
      <c r="A12" s="1" t="s">
        <v>17</v>
      </c>
      <c r="B12" s="1" t="s">
        <v>78</v>
      </c>
      <c r="C12" s="1" t="s">
        <v>9</v>
      </c>
      <c r="D12" s="1">
        <v>4</v>
      </c>
      <c r="E12" s="1" t="s">
        <v>6</v>
      </c>
    </row>
    <row r="13" spans="1:5" x14ac:dyDescent="0.25">
      <c r="A13" s="1" t="s">
        <v>18</v>
      </c>
      <c r="B13" s="1" t="s">
        <v>79</v>
      </c>
      <c r="C13" s="1" t="s">
        <v>5</v>
      </c>
      <c r="D13" s="1">
        <v>4</v>
      </c>
      <c r="E13" s="1" t="s">
        <v>6</v>
      </c>
    </row>
    <row r="14" spans="1:5" x14ac:dyDescent="0.25">
      <c r="A14" s="1" t="s">
        <v>19</v>
      </c>
      <c r="B14" s="1" t="s">
        <v>80</v>
      </c>
      <c r="C14" s="1" t="s">
        <v>5</v>
      </c>
      <c r="D14" s="1">
        <v>4</v>
      </c>
      <c r="E14" s="1" t="s">
        <v>6</v>
      </c>
    </row>
    <row r="15" spans="1:5" x14ac:dyDescent="0.25">
      <c r="A15" s="1" t="s">
        <v>20</v>
      </c>
      <c r="B15" s="1" t="s">
        <v>81</v>
      </c>
      <c r="C15" s="1" t="s">
        <v>82</v>
      </c>
      <c r="D15" s="1">
        <v>3</v>
      </c>
      <c r="E15" s="1" t="s">
        <v>6</v>
      </c>
    </row>
    <row r="16" spans="1:5" x14ac:dyDescent="0.25">
      <c r="A16" s="1" t="s">
        <v>21</v>
      </c>
      <c r="B16" s="1" t="s">
        <v>83</v>
      </c>
      <c r="C16" s="1" t="s">
        <v>9</v>
      </c>
      <c r="D16" s="1">
        <v>3</v>
      </c>
      <c r="E16" s="1" t="s">
        <v>6</v>
      </c>
    </row>
    <row r="17" spans="1:5" x14ac:dyDescent="0.25">
      <c r="A17" s="1" t="s">
        <v>22</v>
      </c>
      <c r="B17" s="1" t="s">
        <v>85</v>
      </c>
      <c r="C17" s="1" t="s">
        <v>28</v>
      </c>
      <c r="D17" s="1">
        <v>10</v>
      </c>
      <c r="E17" s="1" t="s">
        <v>6</v>
      </c>
    </row>
    <row r="18" spans="1:5" x14ac:dyDescent="0.25">
      <c r="A18" s="1" t="s">
        <v>23</v>
      </c>
      <c r="B18" s="1" t="s">
        <v>86</v>
      </c>
      <c r="C18" s="1" t="s">
        <v>28</v>
      </c>
      <c r="D18" s="1">
        <v>10</v>
      </c>
      <c r="E18" s="1" t="s">
        <v>6</v>
      </c>
    </row>
    <row r="19" spans="1:5" x14ac:dyDescent="0.25">
      <c r="A19" s="1" t="s">
        <v>24</v>
      </c>
      <c r="B19" s="1" t="s">
        <v>87</v>
      </c>
      <c r="C19" s="1" t="s">
        <v>28</v>
      </c>
      <c r="D19" s="1">
        <v>10</v>
      </c>
      <c r="E19" s="1" t="s">
        <v>6</v>
      </c>
    </row>
    <row r="20" spans="1:5" x14ac:dyDescent="0.25">
      <c r="A20" s="1" t="s">
        <v>25</v>
      </c>
      <c r="B20" s="1" t="s">
        <v>88</v>
      </c>
      <c r="C20" s="1" t="s">
        <v>28</v>
      </c>
      <c r="D20" s="1">
        <v>10</v>
      </c>
      <c r="E20" s="1" t="s">
        <v>6</v>
      </c>
    </row>
    <row r="21" spans="1:5" x14ac:dyDescent="0.25">
      <c r="A21" s="1" t="s">
        <v>26</v>
      </c>
      <c r="B21" s="1" t="s">
        <v>89</v>
      </c>
      <c r="C21" s="1" t="s">
        <v>28</v>
      </c>
      <c r="D21" s="1">
        <v>10</v>
      </c>
      <c r="E21" s="1" t="s">
        <v>6</v>
      </c>
    </row>
    <row r="22" spans="1:5" x14ac:dyDescent="0.25">
      <c r="A22" s="1" t="s">
        <v>27</v>
      </c>
      <c r="B22" s="1" t="s">
        <v>90</v>
      </c>
      <c r="C22" s="1" t="s">
        <v>28</v>
      </c>
      <c r="D22" s="1">
        <v>10</v>
      </c>
      <c r="E22" s="1" t="s">
        <v>6</v>
      </c>
    </row>
    <row r="23" spans="1:5" ht="15.75" x14ac:dyDescent="0.25">
      <c r="C23" s="2" t="s">
        <v>29</v>
      </c>
      <c r="D23" s="3">
        <f>SUM(D5:D22)</f>
        <v>106</v>
      </c>
      <c r="E23" s="4" t="s">
        <v>6</v>
      </c>
    </row>
    <row r="26" spans="1:5" ht="15.75" x14ac:dyDescent="0.25">
      <c r="B26" s="19" t="s">
        <v>30</v>
      </c>
      <c r="C26" s="19" t="s">
        <v>31</v>
      </c>
      <c r="D26" s="10"/>
      <c r="E26" s="10"/>
    </row>
    <row r="27" spans="1:5" x14ac:dyDescent="0.25">
      <c r="B27" s="5" t="s">
        <v>32</v>
      </c>
      <c r="C27" s="6">
        <v>2</v>
      </c>
      <c r="D27" s="10"/>
      <c r="E27" s="10"/>
    </row>
    <row r="28" spans="1:5" x14ac:dyDescent="0.25">
      <c r="B28" s="5" t="s">
        <v>33</v>
      </c>
      <c r="C28" s="6">
        <v>2</v>
      </c>
      <c r="D28" s="10"/>
      <c r="E28" s="10"/>
    </row>
    <row r="29" spans="1:5" x14ac:dyDescent="0.25">
      <c r="B29" s="5" t="s">
        <v>34</v>
      </c>
      <c r="C29" s="6">
        <v>0</v>
      </c>
      <c r="D29" s="10"/>
      <c r="E29" s="10"/>
    </row>
    <row r="30" spans="1:5" x14ac:dyDescent="0.25">
      <c r="B30" s="5" t="s">
        <v>35</v>
      </c>
      <c r="C30" s="6">
        <v>2</v>
      </c>
      <c r="D30" s="10"/>
      <c r="E30" s="10"/>
    </row>
    <row r="31" spans="1:5" x14ac:dyDescent="0.25">
      <c r="B31" s="5" t="s">
        <v>36</v>
      </c>
      <c r="C31" s="6">
        <v>1</v>
      </c>
      <c r="D31" s="10"/>
      <c r="E31" s="10"/>
    </row>
    <row r="32" spans="1:5" x14ac:dyDescent="0.25">
      <c r="B32" s="5" t="s">
        <v>37</v>
      </c>
      <c r="C32" s="6">
        <v>0</v>
      </c>
      <c r="D32" s="10"/>
      <c r="E32" s="10"/>
    </row>
    <row r="33" spans="2:5" x14ac:dyDescent="0.25">
      <c r="B33" s="5" t="s">
        <v>38</v>
      </c>
      <c r="C33" s="6">
        <v>4</v>
      </c>
      <c r="D33" s="10"/>
      <c r="E33" s="10"/>
    </row>
    <row r="34" spans="2:5" x14ac:dyDescent="0.25">
      <c r="B34" s="5" t="s">
        <v>39</v>
      </c>
      <c r="C34" s="6">
        <v>0</v>
      </c>
      <c r="D34" s="10"/>
      <c r="E34" s="10"/>
    </row>
    <row r="35" spans="2:5" x14ac:dyDescent="0.25">
      <c r="B35" s="5" t="s">
        <v>40</v>
      </c>
      <c r="C35" s="6">
        <v>1</v>
      </c>
      <c r="D35" s="10"/>
      <c r="E35" s="10"/>
    </row>
    <row r="36" spans="2:5" x14ac:dyDescent="0.25">
      <c r="B36" s="5" t="s">
        <v>41</v>
      </c>
      <c r="C36" s="6">
        <v>4</v>
      </c>
      <c r="D36" s="10"/>
      <c r="E36" s="10"/>
    </row>
    <row r="37" spans="2:5" x14ac:dyDescent="0.25">
      <c r="B37" s="5" t="s">
        <v>42</v>
      </c>
      <c r="C37" s="6">
        <v>2</v>
      </c>
      <c r="D37" s="10"/>
      <c r="E37" s="10"/>
    </row>
    <row r="38" spans="2:5" x14ac:dyDescent="0.25">
      <c r="B38" s="5" t="s">
        <v>43</v>
      </c>
      <c r="C38" s="6">
        <v>2</v>
      </c>
      <c r="D38" s="10"/>
      <c r="E38" s="10"/>
    </row>
    <row r="39" spans="2:5" x14ac:dyDescent="0.25">
      <c r="B39" s="5" t="s">
        <v>44</v>
      </c>
      <c r="C39" s="6">
        <v>1</v>
      </c>
      <c r="D39" s="10"/>
      <c r="E39" s="10"/>
    </row>
    <row r="40" spans="2:5" x14ac:dyDescent="0.25">
      <c r="B40" s="5" t="s">
        <v>45</v>
      </c>
      <c r="C40" s="6">
        <v>2</v>
      </c>
      <c r="D40" s="10"/>
      <c r="E40" s="10"/>
    </row>
    <row r="41" spans="2:5" ht="15.75" x14ac:dyDescent="0.25">
      <c r="B41" s="21" t="s">
        <v>30</v>
      </c>
      <c r="C41" s="21">
        <f>SUM(C27:C40)</f>
        <v>23</v>
      </c>
      <c r="D41" s="10"/>
      <c r="E41" s="10"/>
    </row>
    <row r="42" spans="2:5" x14ac:dyDescent="0.25">
      <c r="B42" s="10"/>
      <c r="C42" s="10"/>
      <c r="D42" s="10"/>
      <c r="E42" s="10"/>
    </row>
    <row r="43" spans="2:5" x14ac:dyDescent="0.25">
      <c r="B43" s="10"/>
      <c r="C43" s="10"/>
      <c r="D43" s="10"/>
      <c r="E43" s="10"/>
    </row>
    <row r="44" spans="2:5" x14ac:dyDescent="0.25">
      <c r="B44" s="11" t="s">
        <v>29</v>
      </c>
      <c r="C44" s="11">
        <f>D23</f>
        <v>106</v>
      </c>
      <c r="D44" s="10"/>
      <c r="E44" s="10"/>
    </row>
    <row r="45" spans="2:5" x14ac:dyDescent="0.25">
      <c r="B45" s="11" t="s">
        <v>30</v>
      </c>
      <c r="C45" s="11">
        <f>C41</f>
        <v>23</v>
      </c>
      <c r="D45" s="10"/>
      <c r="E45" s="10"/>
    </row>
    <row r="46" spans="2:5" ht="15.75" x14ac:dyDescent="0.25">
      <c r="B46" s="20" t="s">
        <v>46</v>
      </c>
      <c r="C46" s="20">
        <f>C44*(0.65+(0.01*C45))</f>
        <v>93.28</v>
      </c>
      <c r="D46" s="7">
        <f>ROUND(C46,0)</f>
        <v>93</v>
      </c>
      <c r="E46" s="10"/>
    </row>
    <row r="47" spans="2:5" x14ac:dyDescent="0.25">
      <c r="B47" s="10"/>
      <c r="C47" s="10"/>
      <c r="D47" s="10"/>
      <c r="E47" s="10"/>
    </row>
    <row r="48" spans="2:5" x14ac:dyDescent="0.25">
      <c r="B48" s="10"/>
      <c r="C48" s="10"/>
      <c r="D48" s="10"/>
      <c r="E48" s="10"/>
    </row>
    <row r="49" spans="2:5" x14ac:dyDescent="0.25">
      <c r="B49" s="11" t="s">
        <v>46</v>
      </c>
      <c r="C49" s="11">
        <f>D46</f>
        <v>93</v>
      </c>
      <c r="D49" s="10"/>
      <c r="E49" s="10"/>
    </row>
    <row r="50" spans="2:5" x14ac:dyDescent="0.25">
      <c r="B50" s="12" t="s">
        <v>47</v>
      </c>
      <c r="C50" s="11">
        <v>8</v>
      </c>
      <c r="D50" s="10"/>
      <c r="E50" s="10"/>
    </row>
    <row r="51" spans="2:5" ht="15.75" x14ac:dyDescent="0.25">
      <c r="B51" s="20" t="s">
        <v>48</v>
      </c>
      <c r="C51" s="20">
        <f>C49*C50</f>
        <v>744</v>
      </c>
      <c r="D51" s="10"/>
      <c r="E51" s="10"/>
    </row>
    <row r="52" spans="2:5" x14ac:dyDescent="0.25">
      <c r="B52" s="10"/>
      <c r="C52" s="10"/>
      <c r="D52" s="10"/>
      <c r="E52" s="10"/>
    </row>
    <row r="53" spans="2:5" x14ac:dyDescent="0.25">
      <c r="B53" s="10"/>
      <c r="C53" s="10"/>
      <c r="D53" s="10"/>
      <c r="E53" s="10"/>
    </row>
    <row r="54" spans="2:5" x14ac:dyDescent="0.25">
      <c r="B54" s="11" t="s">
        <v>48</v>
      </c>
      <c r="C54" s="11">
        <f>C51</f>
        <v>744</v>
      </c>
      <c r="D54" s="13"/>
      <c r="E54" s="10"/>
    </row>
    <row r="55" spans="2:5" x14ac:dyDescent="0.25">
      <c r="B55" s="11" t="s">
        <v>49</v>
      </c>
      <c r="C55" s="11">
        <v>3</v>
      </c>
      <c r="D55" s="13"/>
      <c r="E55" s="10"/>
    </row>
    <row r="56" spans="2:5" ht="15.75" x14ac:dyDescent="0.25">
      <c r="B56" s="20" t="s">
        <v>50</v>
      </c>
      <c r="C56" s="20">
        <f>ROUND(C54/C55,2)</f>
        <v>248</v>
      </c>
      <c r="D56" s="18" t="s">
        <v>51</v>
      </c>
      <c r="E56" s="10"/>
    </row>
    <row r="57" spans="2:5" ht="15.75" x14ac:dyDescent="0.25">
      <c r="B57" s="20" t="s">
        <v>52</v>
      </c>
      <c r="C57" s="20">
        <f>ROUND(C56/5,2)</f>
        <v>49.6</v>
      </c>
      <c r="D57" s="18" t="s">
        <v>53</v>
      </c>
      <c r="E57" s="10"/>
    </row>
    <row r="58" spans="2:5" ht="15.75" x14ac:dyDescent="0.25">
      <c r="B58" s="20" t="s">
        <v>54</v>
      </c>
      <c r="C58" s="20">
        <f>ROUND(C57/20,2)</f>
        <v>2.48</v>
      </c>
      <c r="D58" s="18" t="s">
        <v>55</v>
      </c>
      <c r="E58" s="10"/>
    </row>
    <row r="59" spans="2:5" ht="15.75" x14ac:dyDescent="0.25">
      <c r="B59" s="8"/>
      <c r="C59" s="8"/>
      <c r="D59" s="13"/>
      <c r="E59" s="10"/>
    </row>
    <row r="60" spans="2:5" x14ac:dyDescent="0.25">
      <c r="B60" s="10"/>
      <c r="C60" s="10"/>
      <c r="D60" s="10"/>
      <c r="E60" s="10"/>
    </row>
    <row r="61" spans="2:5" x14ac:dyDescent="0.25">
      <c r="B61" s="9" t="s">
        <v>56</v>
      </c>
      <c r="C61" s="22">
        <v>650</v>
      </c>
      <c r="D61" s="10"/>
      <c r="E61" s="10"/>
    </row>
    <row r="62" spans="2:5" x14ac:dyDescent="0.25">
      <c r="B62" s="9" t="s">
        <v>57</v>
      </c>
      <c r="C62" s="22">
        <v>2000</v>
      </c>
      <c r="D62" s="10"/>
      <c r="E62" s="10"/>
    </row>
    <row r="63" spans="2:5" ht="15.75" x14ac:dyDescent="0.25">
      <c r="B63" s="20" t="s">
        <v>58</v>
      </c>
      <c r="C63" s="20">
        <f>(C55*C58*C61)+C62</f>
        <v>6836</v>
      </c>
      <c r="D63" s="10"/>
      <c r="E63" s="10"/>
    </row>
    <row r="64" spans="2:5" x14ac:dyDescent="0.25">
      <c r="B64" s="10"/>
      <c r="C64" s="10"/>
      <c r="D64" s="10"/>
      <c r="E64" s="10"/>
    </row>
    <row r="65" spans="4:4" x14ac:dyDescent="0.25">
      <c r="D65">
        <f>+C63*0.1</f>
        <v>683.6</v>
      </c>
    </row>
  </sheetData>
  <mergeCells count="1">
    <mergeCell ref="D1:E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0:L31"/>
  <sheetViews>
    <sheetView topLeftCell="A2" workbookViewId="0">
      <selection activeCell="C7" sqref="C7"/>
    </sheetView>
  </sheetViews>
  <sheetFormatPr baseColWidth="10" defaultRowHeight="15" x14ac:dyDescent="0.25"/>
  <cols>
    <col min="2" max="2" width="18.42578125" customWidth="1"/>
    <col min="3" max="3" width="17.28515625" bestFit="1" customWidth="1"/>
    <col min="4" max="4" width="21.85546875" bestFit="1" customWidth="1"/>
    <col min="6" max="6" width="19.42578125" customWidth="1"/>
    <col min="7" max="7" width="18.7109375" customWidth="1"/>
    <col min="8" max="8" width="22.140625" customWidth="1"/>
    <col min="10" max="10" width="17.7109375" customWidth="1"/>
    <col min="11" max="11" width="19.7109375" customWidth="1"/>
    <col min="12" max="12" width="22.140625" customWidth="1"/>
  </cols>
  <sheetData>
    <row r="20" spans="2:12" x14ac:dyDescent="0.25">
      <c r="B20" s="15"/>
      <c r="C20" s="17" t="s">
        <v>61</v>
      </c>
      <c r="D20" s="17" t="s">
        <v>62</v>
      </c>
      <c r="E20" s="15"/>
      <c r="F20" s="15"/>
      <c r="G20" s="17" t="s">
        <v>61</v>
      </c>
      <c r="H20" s="17" t="s">
        <v>62</v>
      </c>
      <c r="I20" s="15"/>
      <c r="J20" s="15"/>
      <c r="K20" s="17" t="s">
        <v>61</v>
      </c>
      <c r="L20" s="17" t="s">
        <v>62</v>
      </c>
    </row>
    <row r="21" spans="2:12" x14ac:dyDescent="0.25">
      <c r="B21" s="17" t="s">
        <v>65</v>
      </c>
      <c r="C21" s="14">
        <v>2.4</v>
      </c>
      <c r="D21" s="14">
        <v>3.2</v>
      </c>
      <c r="E21" s="15"/>
      <c r="F21" s="17" t="s">
        <v>72</v>
      </c>
      <c r="G21" s="14">
        <v>3</v>
      </c>
      <c r="H21" s="14">
        <v>3</v>
      </c>
      <c r="I21" s="15"/>
      <c r="J21" s="17" t="s">
        <v>72</v>
      </c>
      <c r="K21" s="14">
        <v>3.6</v>
      </c>
      <c r="L21" s="14">
        <v>2.8</v>
      </c>
    </row>
    <row r="22" spans="2:12" x14ac:dyDescent="0.25">
      <c r="B22" s="17" t="s">
        <v>60</v>
      </c>
      <c r="C22" s="14">
        <v>20</v>
      </c>
      <c r="D22" s="14">
        <v>80</v>
      </c>
      <c r="E22" s="15"/>
      <c r="F22" s="17" t="s">
        <v>60</v>
      </c>
      <c r="G22" s="14">
        <v>100</v>
      </c>
      <c r="H22" s="14">
        <v>130</v>
      </c>
      <c r="I22" s="15"/>
      <c r="J22" s="17" t="s">
        <v>60</v>
      </c>
      <c r="K22" s="14">
        <v>200</v>
      </c>
      <c r="L22" s="14">
        <v>220</v>
      </c>
    </row>
    <row r="23" spans="2:12" x14ac:dyDescent="0.25">
      <c r="B23" s="17" t="s">
        <v>66</v>
      </c>
      <c r="C23" s="14">
        <v>1.05</v>
      </c>
      <c r="D23" s="14">
        <v>1.05</v>
      </c>
      <c r="E23" s="15"/>
      <c r="F23" s="17" t="s">
        <v>73</v>
      </c>
      <c r="G23" s="14">
        <v>1.1200000000000001</v>
      </c>
      <c r="H23" s="14">
        <v>1.1200000000000001</v>
      </c>
      <c r="I23" s="15"/>
      <c r="J23" s="17" t="s">
        <v>73</v>
      </c>
      <c r="K23" s="14">
        <v>1.2</v>
      </c>
      <c r="L23" s="14">
        <v>1.2</v>
      </c>
    </row>
    <row r="24" spans="2:12" x14ac:dyDescent="0.25">
      <c r="B24" s="17" t="s">
        <v>67</v>
      </c>
      <c r="C24" s="14">
        <v>2.5</v>
      </c>
      <c r="D24" s="14">
        <v>2.5</v>
      </c>
      <c r="E24" s="15"/>
      <c r="F24" s="17" t="s">
        <v>74</v>
      </c>
      <c r="G24" s="14">
        <v>2.5</v>
      </c>
      <c r="H24" s="14">
        <v>2.5</v>
      </c>
      <c r="I24" s="15"/>
      <c r="J24" s="17" t="s">
        <v>74</v>
      </c>
      <c r="K24" s="14">
        <v>2.5</v>
      </c>
      <c r="L24" s="14">
        <v>2.5</v>
      </c>
    </row>
    <row r="25" spans="2:12" x14ac:dyDescent="0.25">
      <c r="B25" s="17" t="s">
        <v>68</v>
      </c>
      <c r="C25" s="14">
        <v>0.38</v>
      </c>
      <c r="D25" s="14">
        <v>0.38</v>
      </c>
      <c r="E25" s="15"/>
      <c r="F25" s="17" t="s">
        <v>75</v>
      </c>
      <c r="G25" s="14">
        <v>0.35</v>
      </c>
      <c r="H25" s="14">
        <v>0.35</v>
      </c>
      <c r="I25" s="15"/>
      <c r="J25" s="17" t="s">
        <v>75</v>
      </c>
      <c r="K25" s="14">
        <v>0.32</v>
      </c>
      <c r="L25" s="14">
        <v>0.32</v>
      </c>
    </row>
    <row r="26" spans="2:12" x14ac:dyDescent="0.25">
      <c r="B26" s="17" t="s">
        <v>69</v>
      </c>
      <c r="C26" s="14">
        <v>1.1499999999999999</v>
      </c>
      <c r="D26" s="14">
        <v>1.1499999999999999</v>
      </c>
      <c r="E26" s="15"/>
      <c r="F26" s="17" t="s">
        <v>69</v>
      </c>
      <c r="G26" s="14">
        <v>1.1499999999999999</v>
      </c>
      <c r="H26" s="14">
        <v>1.1499999999999999</v>
      </c>
      <c r="I26" s="15"/>
      <c r="J26" s="17" t="s">
        <v>69</v>
      </c>
      <c r="K26" s="14">
        <v>1.1499999999999999</v>
      </c>
      <c r="L26" s="14">
        <v>1.1499999999999999</v>
      </c>
    </row>
    <row r="27" spans="2:12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2:12" x14ac:dyDescent="0.25">
      <c r="B28" s="16"/>
      <c r="C28" s="17" t="s">
        <v>63</v>
      </c>
      <c r="D28" s="17" t="s">
        <v>64</v>
      </c>
      <c r="E28" s="15"/>
      <c r="F28" s="16"/>
      <c r="G28" s="17" t="s">
        <v>63</v>
      </c>
      <c r="H28" s="17" t="s">
        <v>64</v>
      </c>
      <c r="I28" s="15"/>
      <c r="J28" s="16"/>
      <c r="K28" s="17" t="s">
        <v>63</v>
      </c>
      <c r="L28" s="17" t="s">
        <v>64</v>
      </c>
    </row>
    <row r="29" spans="2:12" x14ac:dyDescent="0.25">
      <c r="B29" s="17" t="s">
        <v>59</v>
      </c>
      <c r="C29" s="14">
        <f>C21*C22*C23</f>
        <v>50.400000000000006</v>
      </c>
      <c r="D29" s="14">
        <f>D21*D22*D23*D26</f>
        <v>309.12</v>
      </c>
      <c r="E29" s="15"/>
      <c r="F29" s="17" t="s">
        <v>59</v>
      </c>
      <c r="G29" s="14">
        <f>G21*G22*G23</f>
        <v>336.00000000000006</v>
      </c>
      <c r="H29" s="14">
        <f>H21*H22*H23*H26</f>
        <v>502.32000000000005</v>
      </c>
      <c r="I29" s="15"/>
      <c r="J29" s="17" t="s">
        <v>59</v>
      </c>
      <c r="K29" s="14">
        <f>K21*K22*K23</f>
        <v>864</v>
      </c>
      <c r="L29" s="14">
        <f>L21*L22*L23*L26</f>
        <v>850.07999999999981</v>
      </c>
    </row>
    <row r="30" spans="2:12" x14ac:dyDescent="0.25">
      <c r="B30" s="17" t="s">
        <v>70</v>
      </c>
      <c r="C30" s="14">
        <f>C24*C29*C25</f>
        <v>47.88</v>
      </c>
      <c r="D30" s="14">
        <f>D24*D29*D25</f>
        <v>293.66399999999999</v>
      </c>
      <c r="E30" s="15"/>
      <c r="F30" s="17" t="s">
        <v>70</v>
      </c>
      <c r="G30" s="14">
        <f>G24*G29*G25</f>
        <v>294</v>
      </c>
      <c r="H30" s="14">
        <f>H24*H29*H25</f>
        <v>439.53000000000003</v>
      </c>
      <c r="I30" s="15"/>
      <c r="J30" s="17" t="s">
        <v>70</v>
      </c>
      <c r="K30" s="14">
        <f>K24*K29*K25</f>
        <v>691.2</v>
      </c>
      <c r="L30" s="14">
        <f>L24*L29*L25</f>
        <v>680.06399999999985</v>
      </c>
    </row>
    <row r="31" spans="2:12" x14ac:dyDescent="0.25">
      <c r="B31" s="17" t="s">
        <v>71</v>
      </c>
      <c r="C31" s="14">
        <f>C29/C30</f>
        <v>1.0526315789473686</v>
      </c>
      <c r="D31" s="14">
        <f>D29/D30</f>
        <v>1.0526315789473686</v>
      </c>
      <c r="E31" s="15"/>
      <c r="F31" s="17" t="s">
        <v>71</v>
      </c>
      <c r="G31" s="14">
        <f>G29/G30</f>
        <v>1.142857142857143</v>
      </c>
      <c r="H31" s="14">
        <f>H29/H30</f>
        <v>1.1428571428571428</v>
      </c>
      <c r="I31" s="15"/>
      <c r="J31" s="17" t="s">
        <v>71</v>
      </c>
      <c r="K31" s="14">
        <f>K29/K30</f>
        <v>1.25</v>
      </c>
      <c r="L31" s="14">
        <f>L29/L30</f>
        <v>1.25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COCOMO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Orozco</dc:creator>
  <cp:lastModifiedBy>María José Orozco</cp:lastModifiedBy>
  <dcterms:created xsi:type="dcterms:W3CDTF">2020-11-07T00:06:47Z</dcterms:created>
  <dcterms:modified xsi:type="dcterms:W3CDTF">2020-11-22T15:31:33Z</dcterms:modified>
</cp:coreProperties>
</file>