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thanol\"/>
    </mc:Choice>
  </mc:AlternateContent>
  <xr:revisionPtr revIDLastSave="0" documentId="8_{BDD15B27-3CE2-4FF9-852E-0CA23ADDBA98}" xr6:coauthVersionLast="47" xr6:coauthVersionMax="47" xr10:uidLastSave="{00000000-0000-0000-0000-000000000000}"/>
  <bookViews>
    <workbookView xWindow="-120" yWindow="-120" windowWidth="29040" windowHeight="15720" xr2:uid="{882D23A4-3DE5-4E58-BAFE-FD993C924699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L254" i="1" a="1"/>
  <c r="L254" i="1" s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L252" i="1" a="1"/>
  <c r="L252" i="1" s="1"/>
  <c r="T251" i="1"/>
  <c r="U251" i="1" s="1"/>
  <c r="V251" i="1" s="1"/>
  <c r="W251" i="1" s="1"/>
  <c r="M251" i="1" a="1"/>
  <c r="M251" i="1" s="1"/>
  <c r="N251" i="1" s="1"/>
  <c r="O251" i="1" s="1"/>
  <c r="P251" i="1" s="1"/>
  <c r="Q251" i="1" s="1"/>
  <c r="R251" i="1" s="1"/>
  <c r="S251" i="1" s="1"/>
  <c r="L251" i="1" a="1"/>
  <c r="L251" i="1" s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P249" i="1"/>
  <c r="Q249" i="1" s="1"/>
  <c r="R249" i="1" s="1"/>
  <c r="S249" i="1" s="1"/>
  <c r="T249" i="1" s="1"/>
  <c r="U249" i="1" s="1"/>
  <c r="V249" i="1" s="1"/>
  <c r="W249" i="1" s="1"/>
  <c r="M249" i="1" a="1"/>
  <c r="M249" i="1" s="1"/>
  <c r="N249" i="1" s="1"/>
  <c r="O249" i="1" s="1"/>
  <c r="T248" i="1"/>
  <c r="U248" i="1" s="1"/>
  <c r="V248" i="1" s="1"/>
  <c r="W248" i="1" s="1"/>
  <c r="M248" i="1" a="1"/>
  <c r="M248" i="1" s="1"/>
  <c r="N248" i="1" s="1"/>
  <c r="O248" i="1" s="1"/>
  <c r="P248" i="1" s="1"/>
  <c r="Q248" i="1" s="1"/>
  <c r="R248" i="1" s="1"/>
  <c r="S248" i="1" s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M245" i="1" a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M244" i="1" a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M243" i="1" a="1"/>
  <c r="M243" i="1" s="1"/>
  <c r="M241" i="1" a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38" i="1" a="1"/>
  <c r="L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M237" i="1" a="1"/>
  <c r="M237" i="1" s="1"/>
  <c r="L237" i="1" a="1"/>
  <c r="L237" i="1" s="1"/>
  <c r="R236" i="1"/>
  <c r="S236" i="1" s="1"/>
  <c r="T236" i="1" s="1"/>
  <c r="U236" i="1" s="1"/>
  <c r="V236" i="1" s="1"/>
  <c r="W236" i="1" s="1"/>
  <c r="M236" i="1" a="1"/>
  <c r="M236" i="1" s="1"/>
  <c r="N236" i="1" s="1"/>
  <c r="O236" i="1" s="1"/>
  <c r="P236" i="1" s="1"/>
  <c r="Q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M235" i="1" a="1"/>
  <c r="M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M234" i="1" a="1"/>
  <c r="M234" i="1" s="1"/>
  <c r="M233" i="1" a="1"/>
  <c r="M233" i="1" s="1"/>
  <c r="M232" i="1" a="1"/>
  <c r="M232" i="1" s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31" i="1" a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M230" i="1" a="1"/>
  <c r="M230" i="1" s="1"/>
  <c r="M228" i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M228" i="1" a="1"/>
  <c r="L228" i="1" a="1"/>
  <c r="L228" i="1" s="1"/>
  <c r="M227" i="1" a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M226" i="1" a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5" i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M224" i="1" a="1"/>
  <c r="M224" i="1" s="1"/>
  <c r="R223" i="1"/>
  <c r="S223" i="1" s="1"/>
  <c r="T223" i="1" s="1"/>
  <c r="U223" i="1" s="1"/>
  <c r="V223" i="1" s="1"/>
  <c r="W223" i="1" s="1"/>
  <c r="M223" i="1" a="1"/>
  <c r="M223" i="1" s="1"/>
  <c r="N223" i="1" s="1"/>
  <c r="O223" i="1" s="1"/>
  <c r="P223" i="1" s="1"/>
  <c r="Q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M221" i="1" a="1"/>
  <c r="M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M219" i="1" a="1"/>
  <c r="M219" i="1" s="1"/>
  <c r="L219" i="1" a="1"/>
  <c r="L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/>
  <c r="M215" i="1" a="1"/>
  <c r="V214" i="1"/>
  <c r="W214" i="1" s="1"/>
  <c r="M214" i="1" a="1"/>
  <c r="M214" i="1" s="1"/>
  <c r="N214" i="1" s="1"/>
  <c r="O214" i="1" s="1"/>
  <c r="P214" i="1" s="1"/>
  <c r="Q214" i="1" s="1"/>
  <c r="R214" i="1" s="1"/>
  <c r="S214" i="1" s="1"/>
  <c r="T214" i="1" s="1"/>
  <c r="U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Q212" i="1"/>
  <c r="R212" i="1" s="1"/>
  <c r="S212" i="1" s="1"/>
  <c r="T212" i="1" s="1"/>
  <c r="U212" i="1" s="1"/>
  <c r="V212" i="1" s="1"/>
  <c r="W212" i="1" s="1"/>
  <c r="N212" i="1"/>
  <c r="O212" i="1" s="1"/>
  <c r="P212" i="1" s="1"/>
  <c r="M212" i="1" a="1"/>
  <c r="M212" i="1" s="1"/>
  <c r="M210" i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M210" i="1" a="1"/>
  <c r="L210" i="1" a="1"/>
  <c r="L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M209" i="1" a="1"/>
  <c r="M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M208" i="1" a="1"/>
  <c r="M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M207" i="1" a="1"/>
  <c r="M207" i="1" s="1"/>
  <c r="M206" i="1" a="1"/>
  <c r="M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4" i="1" a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T203" i="1"/>
  <c r="U203" i="1" s="1"/>
  <c r="V203" i="1" s="1"/>
  <c r="W203" i="1" s="1"/>
  <c r="M203" i="1" a="1"/>
  <c r="M203" i="1" s="1"/>
  <c r="N203" i="1" s="1"/>
  <c r="O203" i="1" s="1"/>
  <c r="P203" i="1" s="1"/>
  <c r="Q203" i="1" s="1"/>
  <c r="R203" i="1" s="1"/>
  <c r="S203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L198" i="1" a="1"/>
  <c r="L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L197" i="1" a="1"/>
  <c r="L197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L196" i="1" a="1"/>
  <c r="L196" i="1" s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 a="1"/>
  <c r="L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M194" i="1" a="1"/>
  <c r="M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M193" i="1" a="1"/>
  <c r="M193" i="1" s="1"/>
  <c r="R192" i="1"/>
  <c r="S192" i="1" s="1"/>
  <c r="T192" i="1" s="1"/>
  <c r="U192" i="1" s="1"/>
  <c r="V192" i="1" s="1"/>
  <c r="W192" i="1" s="1"/>
  <c r="N192" i="1"/>
  <c r="O192" i="1" s="1"/>
  <c r="P192" i="1" s="1"/>
  <c r="Q192" i="1" s="1"/>
  <c r="M192" i="1" a="1"/>
  <c r="M192" i="1" s="1"/>
  <c r="M191" i="1" a="1"/>
  <c r="M191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 a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M186" i="1" a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L186" i="1" a="1"/>
  <c r="L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M182" i="1" a="1"/>
  <c r="M182" i="1" s="1"/>
  <c r="M181" i="1" a="1"/>
  <c r="M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M179" i="1" a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R176" i="1"/>
  <c r="S176" i="1" s="1"/>
  <c r="T176" i="1" s="1"/>
  <c r="U176" i="1" s="1"/>
  <c r="V176" i="1" s="1"/>
  <c r="W176" i="1" s="1"/>
  <c r="N176" i="1"/>
  <c r="O176" i="1" s="1"/>
  <c r="P176" i="1" s="1"/>
  <c r="Q176" i="1" s="1"/>
  <c r="M176" i="1" a="1"/>
  <c r="M176" i="1" s="1"/>
  <c r="L176" i="1" a="1"/>
  <c r="L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M175" i="1" a="1"/>
  <c r="M175" i="1" s="1"/>
  <c r="L175" i="1" a="1"/>
  <c r="L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 a="1"/>
  <c r="M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/>
  <c r="M172" i="1" a="1"/>
  <c r="M171" i="1" a="1"/>
  <c r="M171" i="1" s="1"/>
  <c r="M170" i="1" a="1"/>
  <c r="M170" i="1" s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P166" i="1"/>
  <c r="Q166" i="1" s="1"/>
  <c r="R166" i="1" s="1"/>
  <c r="S166" i="1" s="1"/>
  <c r="T166" i="1" s="1"/>
  <c r="U166" i="1" s="1"/>
  <c r="V166" i="1" s="1"/>
  <c r="W166" i="1" s="1"/>
  <c r="M166" i="1" a="1"/>
  <c r="M166" i="1" s="1"/>
  <c r="N166" i="1" s="1"/>
  <c r="O166" i="1" s="1"/>
  <c r="L166" i="1" a="1"/>
  <c r="L166" i="1" s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M165" i="1"/>
  <c r="M165" i="1" a="1"/>
  <c r="L165" i="1" a="1"/>
  <c r="L165" i="1" s="1"/>
  <c r="P164" i="1"/>
  <c r="Q164" i="1" s="1"/>
  <c r="R164" i="1" s="1"/>
  <c r="S164" i="1" s="1"/>
  <c r="T164" i="1" s="1"/>
  <c r="U164" i="1" s="1"/>
  <c r="V164" i="1" s="1"/>
  <c r="W164" i="1" s="1"/>
  <c r="M164" i="1" a="1"/>
  <c r="M164" i="1" s="1"/>
  <c r="N164" i="1" s="1"/>
  <c r="O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M163" i="1" a="1"/>
  <c r="M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9" i="1" a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 a="1"/>
  <c r="M155" i="1" s="1"/>
  <c r="L155" i="1" a="1"/>
  <c r="L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M152" i="1" a="1"/>
  <c r="M152" i="1" s="1"/>
  <c r="M151" i="1" a="1"/>
  <c r="M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P149" i="1"/>
  <c r="Q149" i="1" s="1"/>
  <c r="R149" i="1" s="1"/>
  <c r="S149" i="1" s="1"/>
  <c r="T149" i="1" s="1"/>
  <c r="U149" i="1" s="1"/>
  <c r="V149" i="1" s="1"/>
  <c r="W149" i="1" s="1"/>
  <c r="M149" i="1" a="1"/>
  <c r="M149" i="1" s="1"/>
  <c r="N149" i="1" s="1"/>
  <c r="O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M148" i="1" a="1"/>
  <c r="M148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/>
  <c r="L146" i="1" a="1"/>
  <c r="V145" i="1"/>
  <c r="W145" i="1" s="1"/>
  <c r="N145" i="1"/>
  <c r="O145" i="1" s="1"/>
  <c r="P145" i="1" s="1"/>
  <c r="Q145" i="1" s="1"/>
  <c r="R145" i="1" s="1"/>
  <c r="S145" i="1" s="1"/>
  <c r="T145" i="1" s="1"/>
  <c r="U145" i="1" s="1"/>
  <c r="M145" i="1" a="1"/>
  <c r="M145" i="1" s="1"/>
  <c r="L145" i="1" a="1"/>
  <c r="L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V140" i="1"/>
  <c r="W140" i="1" s="1"/>
  <c r="T140" i="1"/>
  <c r="U140" i="1" s="1"/>
  <c r="P140" i="1"/>
  <c r="Q140" i="1" s="1"/>
  <c r="R140" i="1" s="1"/>
  <c r="S140" i="1" s="1"/>
  <c r="N140" i="1"/>
  <c r="O140" i="1" s="1"/>
  <c r="M140" i="1"/>
  <c r="M140" i="1" a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P138" i="1"/>
  <c r="Q138" i="1" s="1"/>
  <c r="R138" i="1" s="1"/>
  <c r="S138" i="1" s="1"/>
  <c r="T138" i="1" s="1"/>
  <c r="U138" i="1" s="1"/>
  <c r="V138" i="1" s="1"/>
  <c r="W138" i="1" s="1"/>
  <c r="M138" i="1" a="1"/>
  <c r="M138" i="1" s="1"/>
  <c r="N138" i="1" s="1"/>
  <c r="O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M132" i="1"/>
  <c r="M132" i="1" a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P130" i="1"/>
  <c r="Q130" i="1" s="1"/>
  <c r="R130" i="1" s="1"/>
  <c r="S130" i="1" s="1"/>
  <c r="T130" i="1" s="1"/>
  <c r="U130" i="1" s="1"/>
  <c r="V130" i="1" s="1"/>
  <c r="W130" i="1" s="1"/>
  <c r="M130" i="1" a="1"/>
  <c r="M130" i="1" s="1"/>
  <c r="N130" i="1" s="1"/>
  <c r="O130" i="1" s="1"/>
  <c r="Q129" i="1"/>
  <c r="R129" i="1" s="1"/>
  <c r="S129" i="1" s="1"/>
  <c r="T129" i="1" s="1"/>
  <c r="U129" i="1" s="1"/>
  <c r="V129" i="1" s="1"/>
  <c r="W129" i="1" s="1"/>
  <c r="M129" i="1" a="1"/>
  <c r="M129" i="1" s="1"/>
  <c r="N129" i="1" s="1"/>
  <c r="O129" i="1" s="1"/>
  <c r="P129" i="1" s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7" i="1" a="1"/>
  <c r="L127" i="1" a="1"/>
  <c r="L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M125" i="1"/>
  <c r="M125" i="1" a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M122" i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M122" i="1" a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1" i="1"/>
  <c r="M121" i="1" a="1"/>
  <c r="M120" i="1" a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M118" i="1"/>
  <c r="M118" i="1" a="1"/>
  <c r="L118" i="1"/>
  <c r="L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O113" i="1"/>
  <c r="P113" i="1" s="1"/>
  <c r="Q113" i="1" s="1"/>
  <c r="R113" i="1" s="1"/>
  <c r="S113" i="1" s="1"/>
  <c r="T113" i="1" s="1"/>
  <c r="U113" i="1" s="1"/>
  <c r="V113" i="1" s="1"/>
  <c r="W113" i="1" s="1"/>
  <c r="M113" i="1"/>
  <c r="N113" i="1" s="1"/>
  <c r="M113" i="1" a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R108" i="1"/>
  <c r="S108" i="1" s="1"/>
  <c r="T108" i="1" s="1"/>
  <c r="U108" i="1" s="1"/>
  <c r="V108" i="1" s="1"/>
  <c r="W108" i="1" s="1"/>
  <c r="O108" i="1"/>
  <c r="P108" i="1" s="1"/>
  <c r="Q108" i="1" s="1"/>
  <c r="M108" i="1"/>
  <c r="N108" i="1" s="1"/>
  <c r="M108" i="1" a="1"/>
  <c r="L106" i="1"/>
  <c r="L106" i="1" a="1"/>
  <c r="M105" i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L105" i="1" a="1"/>
  <c r="L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M104" i="1" s="1"/>
  <c r="L104" i="1"/>
  <c r="L104" i="1" a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M100" i="1" a="1"/>
  <c r="M100" i="1" s="1"/>
  <c r="N100" i="1" s="1"/>
  <c r="M99" i="1" a="1"/>
  <c r="M99" i="1" s="1"/>
  <c r="P98" i="1"/>
  <c r="Q98" i="1" s="1"/>
  <c r="R98" i="1" s="1"/>
  <c r="S98" i="1" s="1"/>
  <c r="T98" i="1" s="1"/>
  <c r="U98" i="1" s="1"/>
  <c r="V98" i="1" s="1"/>
  <c r="W98" i="1" s="1"/>
  <c r="M98" i="1"/>
  <c r="N98" i="1" s="1"/>
  <c r="O98" i="1" s="1"/>
  <c r="M98" i="1" a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Q94" i="1"/>
  <c r="R94" i="1" s="1"/>
  <c r="S94" i="1" s="1"/>
  <c r="T94" i="1" s="1"/>
  <c r="U94" i="1" s="1"/>
  <c r="V94" i="1" s="1"/>
  <c r="W94" i="1" s="1"/>
  <c r="M94" i="1"/>
  <c r="N94" i="1" s="1"/>
  <c r="O94" i="1" s="1"/>
  <c r="P94" i="1" s="1"/>
  <c r="M94" i="1" a="1"/>
  <c r="L94" i="1" a="1"/>
  <c r="L94" i="1" s="1"/>
  <c r="O93" i="1"/>
  <c r="P93" i="1" s="1"/>
  <c r="Q93" i="1" s="1"/>
  <c r="R93" i="1" s="1"/>
  <c r="S93" i="1" s="1"/>
  <c r="T93" i="1" s="1"/>
  <c r="U93" i="1" s="1"/>
  <c r="V93" i="1" s="1"/>
  <c r="W93" i="1" s="1"/>
  <c r="M93" i="1" a="1"/>
  <c r="M93" i="1" s="1"/>
  <c r="N93" i="1" s="1"/>
  <c r="L93" i="1" a="1"/>
  <c r="L93" i="1" s="1"/>
  <c r="M92" i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L92" i="1" a="1"/>
  <c r="L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M89" i="1" a="1"/>
  <c r="M89" i="1" s="1"/>
  <c r="M88" i="1" a="1"/>
  <c r="M88" i="1" s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5" i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5" i="1" a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/>
  <c r="L83" i="1" a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/>
  <c r="L82" i="1" a="1"/>
  <c r="M81" i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M81" i="1" a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M79" i="1" a="1"/>
  <c r="M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M77" i="1"/>
  <c r="M77" i="1" a="1"/>
  <c r="M76" i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5" i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5" i="1" a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4" i="1"/>
  <c r="M74" i="1" a="1"/>
  <c r="N72" i="1"/>
  <c r="O72" i="1" s="1"/>
  <c r="P72" i="1" s="1"/>
  <c r="Q72" i="1" s="1"/>
  <c r="R72" i="1" s="1"/>
  <c r="S72" i="1" s="1"/>
  <c r="T72" i="1" s="1"/>
  <c r="U72" i="1" s="1"/>
  <c r="V72" i="1" s="1"/>
  <c r="W72" i="1" s="1"/>
  <c r="M72" i="1"/>
  <c r="M72" i="1" a="1"/>
  <c r="M71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L69" i="1" a="1"/>
  <c r="L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L68" i="1"/>
  <c r="L68" i="1" a="1"/>
  <c r="N67" i="1"/>
  <c r="O67" i="1" s="1"/>
  <c r="P67" i="1" s="1"/>
  <c r="Q67" i="1" s="1"/>
  <c r="R67" i="1" s="1"/>
  <c r="S67" i="1" s="1"/>
  <c r="T67" i="1" s="1"/>
  <c r="U67" i="1" s="1"/>
  <c r="V67" i="1" s="1"/>
  <c r="W67" i="1" s="1"/>
  <c r="M67" i="1"/>
  <c r="M67" i="1" a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4" i="1" a="1"/>
  <c r="M63" i="1" a="1"/>
  <c r="M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M62" i="1"/>
  <c r="M62" i="1" a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L55" i="1" a="1"/>
  <c r="L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M54" i="1" a="1"/>
  <c r="M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M50" i="1"/>
  <c r="M50" i="1" a="1"/>
  <c r="M49" i="1"/>
  <c r="M49" i="1" a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M47" i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7" i="1" a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6" i="1"/>
  <c r="M46" i="1" a="1"/>
  <c r="O44" i="1"/>
  <c r="P44" i="1" s="1"/>
  <c r="Q44" i="1" s="1"/>
  <c r="R44" i="1" s="1"/>
  <c r="S44" i="1" s="1"/>
  <c r="T44" i="1" s="1"/>
  <c r="U44" i="1" s="1"/>
  <c r="V44" i="1" s="1"/>
  <c r="W44" i="1" s="1"/>
  <c r="N44" i="1"/>
  <c r="M44" i="1"/>
  <c r="M44" i="1" a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L41" i="1" a="1"/>
  <c r="L41" i="1" s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L40" i="1"/>
  <c r="L40" i="1" a="1"/>
  <c r="M39" i="1" a="1"/>
  <c r="M39" i="1" s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L37" i="1"/>
  <c r="L37" i="1" a="1"/>
  <c r="M36" i="1" a="1"/>
  <c r="M36" i="1" s="1"/>
  <c r="M34" i="1" a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 a="1"/>
  <c r="L31" i="1" s="1"/>
  <c r="W30" i="1"/>
  <c r="W30" i="1" a="1"/>
  <c r="V30" i="1" a="1"/>
  <c r="V30" i="1" s="1"/>
  <c r="U30" i="1" a="1"/>
  <c r="U30" i="1" s="1"/>
  <c r="T30" i="1"/>
  <c r="T30" i="1" a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/>
  <c r="N30" i="1" a="1"/>
  <c r="M30" i="1" a="1"/>
  <c r="M30" i="1" s="1"/>
  <c r="L30" i="1" a="1"/>
  <c r="L30" i="1" s="1"/>
  <c r="W29" i="1" a="1"/>
  <c r="W29" i="1" s="1"/>
  <c r="V29" i="1"/>
  <c r="V29" i="1" a="1"/>
  <c r="U29" i="1" a="1"/>
  <c r="U29" i="1" s="1"/>
  <c r="T29" i="1" a="1"/>
  <c r="T29" i="1" s="1"/>
  <c r="S29" i="1" a="1"/>
  <c r="S29" i="1" s="1"/>
  <c r="R29" i="1" a="1"/>
  <c r="R29" i="1" s="1"/>
  <c r="Q29" i="1"/>
  <c r="Q29" i="1" a="1"/>
  <c r="P29" i="1" a="1"/>
  <c r="P29" i="1" s="1"/>
  <c r="O29" i="1" a="1"/>
  <c r="O29" i="1" s="1"/>
  <c r="N29" i="1" a="1"/>
  <c r="N29" i="1" s="1"/>
  <c r="M29" i="1" a="1"/>
  <c r="M29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/>
  <c r="Q28" i="1" a="1"/>
  <c r="P28" i="1" a="1"/>
  <c r="P28" i="1" s="1"/>
  <c r="O28" i="1"/>
  <c r="O28" i="1" a="1"/>
  <c r="N28" i="1" a="1"/>
  <c r="N28" i="1" s="1"/>
  <c r="M28" i="1" a="1"/>
  <c r="M28" i="1" s="1"/>
  <c r="W27" i="1" a="1"/>
  <c r="W27" i="1" s="1"/>
  <c r="V27" i="1" a="1"/>
  <c r="V27" i="1" s="1"/>
  <c r="U27" i="1" a="1"/>
  <c r="U27" i="1" s="1"/>
  <c r="T27" i="1"/>
  <c r="T27" i="1" a="1"/>
  <c r="S27" i="1" a="1"/>
  <c r="S27" i="1" s="1"/>
  <c r="R27" i="1" a="1"/>
  <c r="R27" i="1" s="1"/>
  <c r="Q27" i="1"/>
  <c r="Q27" i="1" a="1"/>
  <c r="P27" i="1" a="1"/>
  <c r="P27" i="1" s="1"/>
  <c r="O27" i="1" a="1"/>
  <c r="O27" i="1" s="1"/>
  <c r="N27" i="1" a="1"/>
  <c r="N27" i="1" s="1"/>
  <c r="M27" i="1" a="1"/>
  <c r="M27" i="1" s="1"/>
  <c r="W26" i="1"/>
  <c r="W26" i="1" a="1"/>
  <c r="V26" i="1" a="1"/>
  <c r="V26" i="1" s="1"/>
  <c r="U26" i="1" a="1"/>
  <c r="U26" i="1" s="1"/>
  <c r="T26" i="1" a="1"/>
  <c r="T26" i="1" s="1"/>
  <c r="S26" i="1"/>
  <c r="S26" i="1" a="1"/>
  <c r="R26" i="1" a="1"/>
  <c r="R26" i="1" s="1"/>
  <c r="Q26" i="1" a="1"/>
  <c r="Q26" i="1" s="1"/>
  <c r="P26" i="1" a="1"/>
  <c r="P26" i="1" s="1"/>
  <c r="O26" i="1"/>
  <c r="O26" i="1" a="1"/>
  <c r="N26" i="1" a="1"/>
  <c r="N26" i="1" s="1"/>
  <c r="M26" i="1" a="1"/>
  <c r="M26" i="1" s="1"/>
  <c r="W25" i="1" a="1"/>
  <c r="W25" i="1" s="1"/>
  <c r="V25" i="1" a="1"/>
  <c r="V25" i="1" s="1"/>
  <c r="U25" i="1"/>
  <c r="U25" i="1" a="1"/>
  <c r="T25" i="1" a="1"/>
  <c r="T25" i="1" s="1"/>
  <c r="S25" i="1" a="1"/>
  <c r="S25" i="1" s="1"/>
  <c r="R25" i="1"/>
  <c r="R25" i="1" a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/>
  <c r="W24" i="1" a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/>
  <c r="M24" i="1" a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/>
  <c r="S22" i="1" a="1"/>
  <c r="R22" i="1" a="1"/>
  <c r="R22" i="1" s="1"/>
  <c r="Q22" i="1"/>
  <c r="Q22" i="1" a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/>
  <c r="V21" i="1" a="1"/>
  <c r="U21" i="1" a="1"/>
  <c r="U21" i="1" s="1"/>
  <c r="T21" i="1" a="1"/>
  <c r="T21" i="1" s="1"/>
  <c r="S21" i="1"/>
  <c r="S21" i="1" a="1"/>
  <c r="R21" i="1" a="1"/>
  <c r="R21" i="1" s="1"/>
  <c r="Q21" i="1" a="1"/>
  <c r="Q21" i="1" s="1"/>
  <c r="P21" i="1" a="1"/>
  <c r="P21" i="1" s="1"/>
  <c r="O21" i="1" a="1"/>
  <c r="O21" i="1" s="1"/>
  <c r="N21" i="1"/>
  <c r="N21" i="1" a="1"/>
  <c r="M21" i="1" a="1"/>
  <c r="M21" i="1" s="1"/>
  <c r="W20" i="1" a="1"/>
  <c r="W20" i="1" s="1"/>
  <c r="V20" i="1" a="1"/>
  <c r="V20" i="1" s="1"/>
  <c r="U20" i="1"/>
  <c r="U20" i="1" a="1"/>
  <c r="T20" i="1" a="1"/>
  <c r="T20" i="1" s="1"/>
  <c r="S20" i="1" a="1"/>
  <c r="S20" i="1" s="1"/>
  <c r="R20" i="1" a="1"/>
  <c r="R20" i="1" s="1"/>
  <c r="Q20" i="1"/>
  <c r="Q20" i="1" a="1"/>
  <c r="P20" i="1" a="1"/>
  <c r="P20" i="1" s="1"/>
  <c r="O20" i="1" a="1"/>
  <c r="O20" i="1" s="1"/>
  <c r="N20" i="1" a="1"/>
  <c r="N20" i="1" s="1"/>
  <c r="M20" i="1" a="1"/>
  <c r="M20" i="1" s="1"/>
  <c r="W19" i="1"/>
  <c r="W19" i="1" a="1"/>
  <c r="V19" i="1" a="1"/>
  <c r="V19" i="1" s="1"/>
  <c r="U19" i="1" a="1"/>
  <c r="U19" i="1" s="1"/>
  <c r="T19" i="1"/>
  <c r="T19" i="1" a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/>
  <c r="N19" i="1" a="1"/>
  <c r="M19" i="1" a="1"/>
  <c r="M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/>
  <c r="O18" i="1" a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/>
  <c r="U16" i="1" a="1"/>
  <c r="T16" i="1" a="1"/>
  <c r="T16" i="1" s="1"/>
  <c r="S16" i="1"/>
  <c r="S16" i="1" a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/>
  <c r="M16" i="1" a="1"/>
  <c r="W15" i="1" a="1"/>
  <c r="W15" i="1" s="1"/>
  <c r="V15" i="1" a="1"/>
  <c r="V15" i="1" s="1"/>
  <c r="U15" i="1"/>
  <c r="U15" i="1" a="1"/>
  <c r="T15" i="1" a="1"/>
  <c r="T15" i="1" s="1"/>
  <c r="S15" i="1" a="1"/>
  <c r="S15" i="1" s="1"/>
  <c r="R15" i="1" a="1"/>
  <c r="R15" i="1" s="1"/>
  <c r="Q15" i="1" a="1"/>
  <c r="Q15" i="1" s="1"/>
  <c r="P15" i="1"/>
  <c r="P15" i="1" a="1"/>
  <c r="O15" i="1" a="1"/>
  <c r="O15" i="1" s="1"/>
  <c r="N15" i="1" a="1"/>
  <c r="N15" i="1" s="1"/>
  <c r="M15" i="1" a="1"/>
  <c r="M15" i="1" s="1"/>
  <c r="W14" i="1"/>
  <c r="W14" i="1" a="1"/>
  <c r="V14" i="1" a="1"/>
  <c r="V14" i="1" s="1"/>
  <c r="U14" i="1" a="1"/>
  <c r="U14" i="1" s="1"/>
  <c r="T14" i="1" a="1"/>
  <c r="T14" i="1" s="1"/>
  <c r="S14" i="1"/>
  <c r="S14" i="1" a="1"/>
  <c r="R14" i="1" a="1"/>
  <c r="R14" i="1" s="1"/>
  <c r="Q14" i="1" a="1"/>
  <c r="Q14" i="1" s="1"/>
  <c r="P14" i="1" a="1"/>
  <c r="P14" i="1" s="1"/>
  <c r="O14" i="1" a="1"/>
  <c r="O14" i="1" s="1"/>
  <c r="N14" i="1"/>
  <c r="N14" i="1" a="1"/>
  <c r="M14" i="1" a="1"/>
  <c r="M14" i="1" s="1"/>
  <c r="W13" i="1" a="1"/>
  <c r="W13" i="1" s="1"/>
  <c r="V13" i="1"/>
  <c r="V13" i="1" a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/>
  <c r="P13" i="1" a="1"/>
  <c r="O13" i="1" a="1"/>
  <c r="O13" i="1" s="1"/>
  <c r="N13" i="1"/>
  <c r="N13" i="1" a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/>
  <c r="W10" i="1" a="1"/>
  <c r="V10" i="1" a="1"/>
  <c r="V10" i="1" s="1"/>
  <c r="U10" i="1"/>
  <c r="U10" i="1" a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/>
  <c r="O10" i="1" a="1"/>
  <c r="N10" i="1" a="1"/>
  <c r="N10" i="1" s="1"/>
  <c r="M10" i="1" a="1"/>
  <c r="M10" i="1" s="1"/>
  <c r="W9" i="1"/>
  <c r="W9" i="1" a="1"/>
  <c r="V9" i="1" a="1"/>
  <c r="V9" i="1" s="1"/>
  <c r="U9" i="1" a="1"/>
  <c r="U9" i="1" s="1"/>
  <c r="T9" i="1" a="1"/>
  <c r="T9" i="1" s="1"/>
  <c r="S9" i="1" a="1"/>
  <c r="S9" i="1" s="1"/>
  <c r="R9" i="1"/>
  <c r="R9" i="1" a="1"/>
  <c r="Q9" i="1" a="1"/>
  <c r="Q9" i="1" s="1"/>
  <c r="P9" i="1" a="1"/>
  <c r="P9" i="1" s="1"/>
  <c r="O9" i="1" a="1"/>
  <c r="O9" i="1" s="1"/>
  <c r="N9" i="1"/>
  <c r="N9" i="1" a="1"/>
  <c r="M9" i="1" a="1"/>
  <c r="M9" i="1" s="1"/>
  <c r="W8" i="1" a="1"/>
  <c r="W8" i="1" s="1"/>
  <c r="V8" i="1" a="1"/>
  <c r="V8" i="1" s="1"/>
  <c r="U8" i="1"/>
  <c r="U8" i="1" a="1"/>
  <c r="T8" i="1" a="1"/>
  <c r="T8" i="1" s="1"/>
  <c r="S8" i="1" a="1"/>
  <c r="S8" i="1" s="1"/>
  <c r="R8" i="1" a="1"/>
  <c r="R8" i="1" s="1"/>
  <c r="Q8" i="1" a="1"/>
  <c r="Q8" i="1" s="1"/>
  <c r="P8" i="1"/>
  <c r="P8" i="1" a="1"/>
  <c r="O8" i="1" a="1"/>
  <c r="O8" i="1" s="1"/>
  <c r="N8" i="1" a="1"/>
  <c r="N8" i="1" s="1"/>
  <c r="M8" i="1"/>
  <c r="M8" i="1" a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/>
  <c r="P7" i="1" a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/>
  <c r="S6" i="1" a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<sst xmlns="http://schemas.openxmlformats.org/spreadsheetml/2006/main" count="2150" uniqueCount="115">
  <si>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</si>
  <si>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</si>
  <si>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</si>
  <si>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</si>
  <si>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</si>
  <si>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</si>
  <si>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</si>
  <si>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</si>
  <si>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</si>
  <si>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</si>
  <si>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</si>
  <si>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</si>
  <si>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</si>
  <si>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</si>
  <si>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CIMS.CAN.QC.Ethanol</t>
  </si>
  <si>
    <t>QC</t>
  </si>
  <si>
    <t>Ethanol</t>
  </si>
  <si>
    <t>Service provided</t>
  </si>
  <si>
    <t>activity_data_generic</t>
  </si>
  <si>
    <t>Competition type</t>
  </si>
  <si>
    <t>Is supply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</si>
  <si>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</si>
  <si>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</si>
  <si>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</si>
  <si>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</si>
  <si>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</si>
  <si>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</si>
  <si>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</si>
  <si>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</si>
  <si>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</si>
  <si>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</si>
  <si>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</si>
  <si>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</si>
  <si>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</si>
  <si>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</si>
  <si>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</si>
  <si>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</si>
  <si>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</si>
  <si>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</si>
  <si>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</si>
  <si>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</si>
  <si>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</si>
  <si>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</si>
  <si>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</si>
  <si>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</si>
  <si>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</si>
  <si>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</si>
  <si>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</si>
  <si>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</si>
  <si>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</si>
  <si>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</si>
  <si>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</si>
  <si>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</si>
  <si>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</si>
  <si>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CIMS.CAN.QC.Ethanol.Production</t>
  </si>
  <si>
    <t>Production</t>
  </si>
  <si>
    <t>Tech Compete</t>
  </si>
  <si>
    <t>Discount rate_financial</t>
  </si>
  <si>
    <t>tech_data_generic</t>
  </si>
  <si>
    <t>%</t>
  </si>
  <si>
    <t>Heterogeneity</t>
  </si>
  <si>
    <t>Corn</t>
  </si>
  <si>
    <t>Market share</t>
  </si>
  <si>
    <t>tech_data_region</t>
  </si>
  <si>
    <t>CIMS.CAN.QC.Ethanol.Production.Corn</t>
  </si>
  <si>
    <t>tech_multi_generic</t>
  </si>
  <si>
    <t>Cellulosic</t>
  </si>
  <si>
    <t>CIMS.CAN.QC.Ethanol.Production.Cellulosic</t>
  </si>
  <si>
    <t>Available</t>
  </si>
  <si>
    <t>Year</t>
  </si>
  <si>
    <t>Unavailable</t>
  </si>
  <si>
    <t>Lifetime</t>
  </si>
  <si>
    <t>Years</t>
  </si>
  <si>
    <t>Output</t>
  </si>
  <si>
    <t>node unit</t>
  </si>
  <si>
    <t>FCC</t>
  </si>
  <si>
    <t>$</t>
  </si>
  <si>
    <t>FOM</t>
  </si>
  <si>
    <t>CIMS.CAN.QC.Ethanol.Agricultural Input</t>
  </si>
  <si>
    <t>CIMS.CAN.QC.Ethanol.Steam</t>
  </si>
  <si>
    <t>CIMS.CAN.QC.Fuel Blends.Diesel_Industrial</t>
  </si>
  <si>
    <t>Agricultural Input</t>
  </si>
  <si>
    <t>Agricultural Production Diesel</t>
  </si>
  <si>
    <t>CIMS.CAN.QC.Ethanol.Methane Fuel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</si>
  <si>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</si>
  <si>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</si>
  <si>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</si>
  <si>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</si>
  <si>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</si>
  <si>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</si>
  <si>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</si>
  <si>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CIMS.CAN.QC.Ethanol.CCS</t>
  </si>
  <si>
    <t>Boilers NG IA CCS</t>
  </si>
  <si>
    <t>SCGT HRSG 40 MW High H:P ratio</t>
  </si>
  <si>
    <t>SCGT HRSG 10 MW High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</si>
  <si>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</si>
  <si>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</si>
  <si>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</si>
  <si>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</si>
  <si>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</si>
  <si>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</si>
  <si>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</si>
  <si>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</si>
  <si>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</si>
  <si>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</si>
  <si>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</si>
  <si>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</si>
  <si>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</si>
  <si>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</si>
  <si>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</si>
  <si>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</si>
  <si>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QC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</si>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</sst>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activity.xlsb" TargetMode="External"/><Relationship Id="rId1" Type="http://schemas.openxmlformats.org/officeDocument/2006/relationships/externalLinkPath" Target="/CIMS/dev/cims-models/sources/sectors/ethanol/ethano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techs.xlsb" TargetMode="External"/><Relationship Id="rId1" Type="http://schemas.openxmlformats.org/officeDocument/2006/relationships/externalLinkPath" Target="/CIMS/dev/cims-models/sources/sectors/ethanol/ethano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0"/>
      <definedName name="header" refersTo="='data'!$L$2:$DJ$2"/>
      <definedName name="index" refersTo="='data'!$DL$3:$DL$4910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GJ</v>
          </cell>
        </row>
        <row r="7">
          <cell r="M7" t="str">
            <v>GJ</v>
          </cell>
        </row>
        <row r="8">
          <cell r="M8" t="str">
            <v>unit</v>
          </cell>
        </row>
        <row r="9">
          <cell r="M9" t="str">
            <v>GJ</v>
          </cell>
        </row>
        <row r="10">
          <cell r="M10" t="str">
            <v>GJ</v>
          </cell>
        </row>
        <row r="11">
          <cell r="M11" t="str">
            <v>tCO2</v>
          </cell>
        </row>
        <row r="14">
          <cell r="M14" t="str">
            <v>GJ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</v>
          </cell>
          <cell r="CF14">
            <v>1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  <cell r="CO14">
            <v>1</v>
          </cell>
          <cell r="CP14">
            <v>1</v>
          </cell>
          <cell r="CQ14">
            <v>1</v>
          </cell>
          <cell r="CR14">
            <v>1</v>
          </cell>
          <cell r="CS14">
            <v>1</v>
          </cell>
          <cell r="CT14">
            <v>1</v>
          </cell>
          <cell r="CU14">
            <v>1</v>
          </cell>
          <cell r="CV14">
            <v>1</v>
          </cell>
          <cell r="CW14">
            <v>1</v>
          </cell>
          <cell r="CX14">
            <v>1</v>
          </cell>
          <cell r="CY14">
            <v>1</v>
          </cell>
          <cell r="CZ14">
            <v>1</v>
          </cell>
          <cell r="DA14">
            <v>1</v>
          </cell>
          <cell r="DB14">
            <v>1</v>
          </cell>
          <cell r="DC14">
            <v>1</v>
          </cell>
          <cell r="DD14">
            <v>1</v>
          </cell>
          <cell r="DE14">
            <v>1</v>
          </cell>
          <cell r="DF14">
            <v>1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60"/>
      <definedName name="data_multi" refersTo="='data_multi_row'!$L$3:$DJ$4244"/>
      <definedName name="header" refersTo="='data'!$L$1:$AK$1"/>
      <definedName name="header_multi" refersTo="='data_multi_row'!$L$2:$DJ$2"/>
      <definedName name="index" refersTo="='data'!$AM$4:$AM$4660"/>
      <definedName name="index_multi" refersTo="='data_multi_row'!$DL$3:$DL$4244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.Ethanol.Production</v>
          </cell>
        </row>
        <row r="5">
          <cell r="M5" t="str">
            <v>GJ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M5" t="str">
            <v>.Ethanol.ProductionCorn</v>
          </cell>
        </row>
        <row r="6">
          <cell r="M6" t="str">
            <v>GJ</v>
          </cell>
          <cell r="AM6" t="str">
            <v>.Ethanol.ProductionCellulosic</v>
          </cell>
        </row>
        <row r="7">
          <cell r="AM7" t="str">
            <v/>
          </cell>
        </row>
        <row r="8">
          <cell r="M8" t="str">
            <v>GJ</v>
          </cell>
          <cell r="N8">
            <v>0.25</v>
          </cell>
          <cell r="O8">
            <v>25</v>
          </cell>
          <cell r="AM8" t="str">
            <v>.Ethanol.Production.Corn</v>
          </cell>
        </row>
        <row r="9">
          <cell r="M9" t="str">
            <v>GJ</v>
          </cell>
          <cell r="P9">
            <v>1995</v>
          </cell>
          <cell r="Q9">
            <v>2101</v>
          </cell>
          <cell r="R9">
            <v>30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AF9">
            <v>1</v>
          </cell>
          <cell r="AH9">
            <v>5617551</v>
          </cell>
          <cell r="AI9">
            <v>110645807.95958699</v>
          </cell>
          <cell r="AJ9">
            <v>26597062.875284702</v>
          </cell>
          <cell r="AM9" t="str">
            <v>.Ethanol.Production.CornCorn</v>
          </cell>
        </row>
        <row r="10">
          <cell r="AM10" t="str">
            <v/>
          </cell>
        </row>
        <row r="11">
          <cell r="M11" t="str">
            <v>GJ</v>
          </cell>
          <cell r="N11">
            <v>0.25</v>
          </cell>
          <cell r="O11">
            <v>25</v>
          </cell>
          <cell r="AM11" t="str">
            <v>.Ethanol.Production.Cellulosic</v>
          </cell>
        </row>
        <row r="12">
          <cell r="M12" t="str">
            <v>GJ</v>
          </cell>
          <cell r="P12">
            <v>1995</v>
          </cell>
          <cell r="Q12">
            <v>2101</v>
          </cell>
          <cell r="R12">
            <v>20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4189088</v>
          </cell>
          <cell r="AI12">
            <v>649792397.73078299</v>
          </cell>
          <cell r="AJ12">
            <v>62724755.446346901</v>
          </cell>
          <cell r="AM12" t="str">
            <v>.Ethanol.Production.CellulosicCellulosic</v>
          </cell>
        </row>
        <row r="13">
          <cell r="M13" t="str">
            <v>GJ</v>
          </cell>
          <cell r="AH13">
            <v>4189088</v>
          </cell>
          <cell r="AI13">
            <v>649792397.73078299</v>
          </cell>
          <cell r="AJ13">
            <v>62724755.446346901</v>
          </cell>
          <cell r="AM13" t="str">
            <v>.Ethanol.Production.CellulosicCellulosic Biodiesel</v>
          </cell>
        </row>
        <row r="14">
          <cell r="AM14" t="str">
            <v/>
          </cell>
        </row>
        <row r="15">
          <cell r="M15" t="str">
            <v>unit</v>
          </cell>
          <cell r="N15">
            <v>0.25</v>
          </cell>
          <cell r="O15">
            <v>10</v>
          </cell>
          <cell r="AM15" t="str">
            <v>.Ethanol.Agricultural Input</v>
          </cell>
        </row>
        <row r="16">
          <cell r="M16" t="str">
            <v>unit</v>
          </cell>
          <cell r="P16">
            <v>1995</v>
          </cell>
          <cell r="Q16">
            <v>2101</v>
          </cell>
          <cell r="R16">
            <v>12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</v>
          </cell>
          <cell r="AI16">
            <v>12.075605531346</v>
          </cell>
          <cell r="AJ16">
            <v>10.136137191238999</v>
          </cell>
          <cell r="AM16" t="str">
            <v>.Ethanol.Agricultural InputAgricultural Production Diesel</v>
          </cell>
        </row>
        <row r="17">
          <cell r="M17" t="str">
            <v>unit</v>
          </cell>
          <cell r="P17">
            <v>1995</v>
          </cell>
          <cell r="Q17">
            <v>2101</v>
          </cell>
          <cell r="R17">
            <v>12</v>
          </cell>
          <cell r="AH17">
            <v>1</v>
          </cell>
          <cell r="AI17">
            <v>15.564113795956899</v>
          </cell>
          <cell r="AJ17">
            <v>10.136137191238999</v>
          </cell>
          <cell r="AM17" t="str">
            <v>.Ethanol.Agricultural InputAgricultural Production Diesel Eff</v>
          </cell>
        </row>
        <row r="18">
          <cell r="M18" t="str">
            <v>unit</v>
          </cell>
          <cell r="P18">
            <v>1995</v>
          </cell>
          <cell r="Q18">
            <v>2101</v>
          </cell>
          <cell r="R18">
            <v>12</v>
          </cell>
          <cell r="AH18">
            <v>1</v>
          </cell>
          <cell r="AI18">
            <v>15.564113795956899</v>
          </cell>
          <cell r="AJ18">
            <v>10.136137191238999</v>
          </cell>
          <cell r="AM18" t="str">
            <v>.Ethanol.Agricultural InputAgricultural Production Biodiesel</v>
          </cell>
        </row>
        <row r="19">
          <cell r="AM19" t="str">
            <v/>
          </cell>
        </row>
        <row r="20">
          <cell r="M20" t="str">
            <v>GJ</v>
          </cell>
          <cell r="N20">
            <v>0.4</v>
          </cell>
          <cell r="O20">
            <v>10</v>
          </cell>
          <cell r="AM20" t="str">
            <v>.Ethanol.Steam</v>
          </cell>
        </row>
        <row r="21">
          <cell r="M21" t="str">
            <v>GJ</v>
          </cell>
          <cell r="P21">
            <v>1930</v>
          </cell>
          <cell r="Q21">
            <v>2101</v>
          </cell>
          <cell r="R21">
            <v>30</v>
          </cell>
          <cell r="AH21">
            <v>350000</v>
          </cell>
          <cell r="AI21">
            <v>4259802.3793029198</v>
          </cell>
          <cell r="AJ21">
            <v>170392.095172117</v>
          </cell>
          <cell r="AM21" t="str">
            <v>.Ethanol.SteamBoilers Electric</v>
          </cell>
        </row>
        <row r="22">
          <cell r="M22" t="str">
            <v>GJ</v>
          </cell>
          <cell r="P22">
            <v>1930</v>
          </cell>
          <cell r="Q22">
            <v>2101</v>
          </cell>
          <cell r="R22">
            <v>30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AF22">
            <v>1</v>
          </cell>
          <cell r="AH22">
            <v>350000</v>
          </cell>
          <cell r="AI22">
            <v>3684950.5366418599</v>
          </cell>
          <cell r="AJ22">
            <v>147398.02146567401</v>
          </cell>
          <cell r="AM22" t="str">
            <v>.Ethanol.SteamBoilers NG</v>
          </cell>
        </row>
        <row r="23">
          <cell r="M23" t="str">
            <v>GJ</v>
          </cell>
          <cell r="P23">
            <v>1930</v>
          </cell>
          <cell r="Q23">
            <v>2101</v>
          </cell>
          <cell r="R23">
            <v>30</v>
          </cell>
          <cell r="AH23">
            <v>350000</v>
          </cell>
          <cell r="AI23">
            <v>11054851.6099256</v>
          </cell>
          <cell r="AJ23">
            <v>442194.064397023</v>
          </cell>
          <cell r="AM23" t="str">
            <v>.Ethanol.SteamBoilers Coal</v>
          </cell>
        </row>
        <row r="24">
          <cell r="M24" t="str">
            <v>GJ</v>
          </cell>
          <cell r="P24">
            <v>2015</v>
          </cell>
          <cell r="Q24">
            <v>2101</v>
          </cell>
          <cell r="R24">
            <v>30</v>
          </cell>
          <cell r="AH24">
            <v>350000</v>
          </cell>
          <cell r="AI24">
            <v>11054851.6105977</v>
          </cell>
          <cell r="AJ24">
            <v>442194.064397023</v>
          </cell>
          <cell r="AM24" t="str">
            <v>.Ethanol.SteamBoilers Coal CCS</v>
          </cell>
        </row>
        <row r="25">
          <cell r="M25" t="str">
            <v>GJ</v>
          </cell>
          <cell r="P25">
            <v>2015</v>
          </cell>
          <cell r="Q25">
            <v>2101</v>
          </cell>
          <cell r="R25">
            <v>30</v>
          </cell>
          <cell r="AH25">
            <v>350000</v>
          </cell>
          <cell r="AI25">
            <v>3684950.5366418599</v>
          </cell>
          <cell r="AJ25">
            <v>147398.02146567401</v>
          </cell>
          <cell r="AM25" t="str">
            <v>.Ethanol.SteamBoilers NG IA CCS</v>
          </cell>
        </row>
        <row r="26">
          <cell r="M26" t="str">
            <v>GJ</v>
          </cell>
          <cell r="P26">
            <v>2000</v>
          </cell>
          <cell r="Q26">
            <v>2101</v>
          </cell>
          <cell r="R26">
            <v>30</v>
          </cell>
          <cell r="AH26">
            <v>4686533</v>
          </cell>
          <cell r="AI26">
            <v>88785053.545482203</v>
          </cell>
          <cell r="AJ26">
            <v>8813319.6685651205</v>
          </cell>
          <cell r="AM26" t="str">
            <v>.Ethanol.SteamSCGT HRSG 40 MW High H:P ratio</v>
          </cell>
        </row>
        <row r="27">
          <cell r="M27" t="str">
            <v>GJ</v>
          </cell>
          <cell r="P27">
            <v>2000</v>
          </cell>
          <cell r="Q27">
            <v>2101</v>
          </cell>
          <cell r="R27">
            <v>30</v>
          </cell>
          <cell r="AH27">
            <v>1171633</v>
          </cell>
          <cell r="AI27">
            <v>27530249.161389701</v>
          </cell>
          <cell r="AJ27">
            <v>2867259.8079717201</v>
          </cell>
          <cell r="AM27" t="str">
            <v>.Ethanol.SteamSCGT HRSG 10 MW High H:P ratio</v>
          </cell>
        </row>
        <row r="28">
          <cell r="M28" t="str">
            <v>GJ</v>
          </cell>
          <cell r="P28">
            <v>2000</v>
          </cell>
          <cell r="Q28">
            <v>2101</v>
          </cell>
          <cell r="R28">
            <v>30</v>
          </cell>
          <cell r="AH28">
            <v>5220611</v>
          </cell>
          <cell r="AI28">
            <v>60814852.2318689</v>
          </cell>
          <cell r="AJ28">
            <v>6781590.4088919498</v>
          </cell>
          <cell r="AM28" t="str">
            <v>.Ethanol.SteamBPST NG 30 MW</v>
          </cell>
        </row>
        <row r="29">
          <cell r="M29" t="str">
            <v>GJ</v>
          </cell>
          <cell r="P29">
            <v>2015</v>
          </cell>
          <cell r="Q29">
            <v>2101</v>
          </cell>
          <cell r="R29">
            <v>30</v>
          </cell>
          <cell r="AH29">
            <v>5220611</v>
          </cell>
          <cell r="AI29">
            <v>60814852.2318689</v>
          </cell>
          <cell r="AJ29">
            <v>6781590.4088919498</v>
          </cell>
          <cell r="AM29" t="str">
            <v>.Ethanol.SteamBPST NG 30 MW CCS</v>
          </cell>
        </row>
        <row r="30">
          <cell r="AM30" t="str">
            <v/>
          </cell>
        </row>
        <row r="31">
          <cell r="M31" t="str">
            <v>GJ</v>
          </cell>
          <cell r="N31">
            <v>0.1</v>
          </cell>
          <cell r="O31">
            <v>15</v>
          </cell>
          <cell r="AM31" t="str">
            <v>.Ethanol.Methane Fuel</v>
          </cell>
        </row>
        <row r="32">
          <cell r="M32" t="str">
            <v>GJ</v>
          </cell>
          <cell r="P32">
            <v>2000</v>
          </cell>
          <cell r="Q32">
            <v>2101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.Ethanol.Methane FuelNatural Gas</v>
          </cell>
        </row>
        <row r="33">
          <cell r="M33" t="str">
            <v>GJ</v>
          </cell>
          <cell r="P33">
            <v>2025</v>
          </cell>
          <cell r="Q33">
            <v>2101</v>
          </cell>
          <cell r="R33">
            <v>1</v>
          </cell>
          <cell r="AH33">
            <v>1</v>
          </cell>
          <cell r="AI33">
            <v>0</v>
          </cell>
          <cell r="AJ33">
            <v>0</v>
          </cell>
          <cell r="AM33" t="str">
            <v>.Ethanol.Methane FuelBiogas</v>
          </cell>
        </row>
        <row r="34">
          <cell r="M34" t="str">
            <v>GJ</v>
          </cell>
          <cell r="P34">
            <v>2030</v>
          </cell>
          <cell r="Q34">
            <v>2101</v>
          </cell>
          <cell r="R34">
            <v>1</v>
          </cell>
          <cell r="AH34">
            <v>1</v>
          </cell>
          <cell r="AI34">
            <v>0</v>
          </cell>
          <cell r="AJ34">
            <v>0</v>
          </cell>
          <cell r="AM34" t="str">
            <v>.Ethanol.Methane FuelBiomass Gasification</v>
          </cell>
        </row>
        <row r="35">
          <cell r="M35" t="str">
            <v>GJ</v>
          </cell>
          <cell r="P35">
            <v>2025</v>
          </cell>
          <cell r="Q35">
            <v>2101</v>
          </cell>
          <cell r="R35">
            <v>1</v>
          </cell>
          <cell r="AH35">
            <v>1</v>
          </cell>
          <cell r="AI35">
            <v>0</v>
          </cell>
          <cell r="AJ35">
            <v>0</v>
          </cell>
          <cell r="AM35" t="str">
            <v>.Ethanol.Methane FuelH2</v>
          </cell>
        </row>
        <row r="36">
          <cell r="AM36" t="str">
            <v/>
          </cell>
        </row>
        <row r="37">
          <cell r="M37" t="str">
            <v>tCO2</v>
          </cell>
          <cell r="N37">
            <v>0.25</v>
          </cell>
          <cell r="O37">
            <v>10</v>
          </cell>
          <cell r="AM37" t="str">
            <v>.Ethanol.CCS</v>
          </cell>
        </row>
        <row r="38">
          <cell r="L38" t="str">
            <v>Output: 143000 tCO2 * 85% Capacity Factor; FCC: FCC *1.03068015 (2020 CPI/2018CPI)*1.3415 CAD/USD; FOM: FOM *1.03068015 (2020 CPI/2018CPI)*1.3415 CAD/USD</v>
          </cell>
          <cell r="M38" t="str">
            <v>tCO2</v>
          </cell>
          <cell r="P38">
            <v>1950</v>
          </cell>
          <cell r="Q38">
            <v>2101</v>
          </cell>
          <cell r="R38">
            <v>30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AF38">
            <v>1</v>
          </cell>
          <cell r="AH38">
            <v>121550</v>
          </cell>
          <cell r="AI38">
            <v>34112923.8964632</v>
          </cell>
          <cell r="AJ38">
            <v>1539273.7926419999</v>
          </cell>
          <cell r="AM38" t="str">
            <v>.Ethanol.CCSCCS</v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</v>
          </cell>
          <cell r="DL3" t="str">
            <v>.Ethanol.ProductionCornService requested.Ethanol.Production.Corn</v>
          </cell>
        </row>
        <row r="4">
          <cell r="M4" t="str">
            <v>GJ</v>
          </cell>
          <cell r="N4">
            <v>1</v>
          </cell>
          <cell r="DL4" t="str">
            <v>.Ethanol.ProductionCellulosicService requested.Ethanol.Production.Cellulosic</v>
          </cell>
        </row>
        <row r="5">
          <cell r="DL5" t="str">
            <v/>
          </cell>
        </row>
        <row r="6">
          <cell r="M6" t="str">
            <v>unit</v>
          </cell>
          <cell r="N6">
            <v>1</v>
          </cell>
          <cell r="DL6" t="str">
            <v>.Ethanol.Production.CornCornService requested.Ethanol.Agricultural Input</v>
          </cell>
        </row>
        <row r="7">
          <cell r="M7" t="str">
            <v>GJ</v>
          </cell>
          <cell r="N7">
            <v>0.50317410299999998</v>
          </cell>
          <cell r="DL7" t="str">
            <v>.Ethanol.Production.CornCornService requested.Ethanol.Steam</v>
          </cell>
        </row>
        <row r="8">
          <cell r="DL8" t="str">
            <v/>
          </cell>
        </row>
        <row r="9">
          <cell r="M9" t="str">
            <v>GJ</v>
          </cell>
          <cell r="N9">
            <v>2.9937661000000001E-2</v>
          </cell>
          <cell r="DL9" t="str">
            <v>.Ethanol.Production.CellulosicCellulosicService requested.Fuel Blends.Diesel_Industrial</v>
          </cell>
        </row>
        <row r="10">
          <cell r="M10" t="str">
            <v>GJ</v>
          </cell>
          <cell r="N10">
            <v>3.015723E-2</v>
          </cell>
          <cell r="DL10" t="str">
            <v>.Ethanol.Production.CellulosicCellulosicService requested.Ethanol.Steam</v>
          </cell>
        </row>
        <row r="11">
          <cell r="DL11" t="str">
            <v>.Ethanol.Production.CellulosicCellulosic BiodieselService requestedCIMS.Generic Fuels.Biodiesel</v>
          </cell>
        </row>
        <row r="12">
          <cell r="DL12" t="str">
            <v>.Ethanol.Production.CellulosicCellulosic BiodieselService requested.Ethanol.Steam</v>
          </cell>
        </row>
        <row r="13">
          <cell r="DL13" t="str">
            <v/>
          </cell>
        </row>
        <row r="14">
          <cell r="M14" t="str">
            <v>GJ</v>
          </cell>
          <cell r="N14">
            <v>8.6707334999999996E-2</v>
          </cell>
          <cell r="DL14" t="str">
            <v>.Ethanol.Agricultural InputAgricultural Production DieselService requested.Fuel Blends.Diesel_Industrial</v>
          </cell>
        </row>
        <row r="15">
          <cell r="M15" t="str">
            <v>GJ</v>
          </cell>
          <cell r="N15">
            <v>1.1836397E-2</v>
          </cell>
          <cell r="DL15" t="str">
            <v>.Ethanol.Agricultural InputAgricultural Production DieselService requested.Electricity</v>
          </cell>
        </row>
        <row r="16">
          <cell r="M16" t="str">
            <v>GJ</v>
          </cell>
          <cell r="N16">
            <v>0.15297515811446299</v>
          </cell>
          <cell r="DL16" t="str">
            <v>.Ethanol.Agricultural InputAgricultural Production DieselService requested.Ethanol.Methane Fuel</v>
          </cell>
        </row>
        <row r="17">
          <cell r="M17" t="str">
            <v>GJ</v>
          </cell>
          <cell r="N17">
            <v>8.6707334999999996E-2</v>
          </cell>
          <cell r="DL17" t="str">
            <v>.Ethanol.Agricultural InputAgricultural Production Diesel EffService requested.Fuel Blends.Diesel_Industrial</v>
          </cell>
        </row>
        <row r="18">
          <cell r="M18" t="str">
            <v>GJ</v>
          </cell>
          <cell r="N18">
            <v>1.1836397E-2</v>
          </cell>
          <cell r="DL18" t="str">
            <v>.Ethanol.Agricultural InputAgricultural Production Diesel EffService requested.Electricity</v>
          </cell>
        </row>
        <row r="19">
          <cell r="M19" t="str">
            <v>GJ</v>
          </cell>
          <cell r="N19">
            <v>0.15297515811446299</v>
          </cell>
          <cell r="DL19" t="str">
            <v>.Ethanol.Agricultural InputAgricultural Production Diesel EffService requested.Ethanol.Methane Fuel</v>
          </cell>
        </row>
        <row r="20">
          <cell r="M20" t="str">
            <v>GJ</v>
          </cell>
          <cell r="N20">
            <v>8.6707334999999996E-2</v>
          </cell>
          <cell r="DL20" t="str">
            <v>.Ethanol.Agricultural InputAgricultural Production BiodieselService requested.Biodiesel</v>
          </cell>
        </row>
        <row r="21">
          <cell r="M21" t="str">
            <v>GJ</v>
          </cell>
          <cell r="N21">
            <v>1.1836397E-2</v>
          </cell>
          <cell r="DL21" t="str">
            <v>.Ethanol.Agricultural InputAgricultural Production BiodieselService requested.Electricity</v>
          </cell>
        </row>
        <row r="22">
          <cell r="M22" t="str">
            <v>GJ</v>
          </cell>
          <cell r="N22">
            <v>0.15297515811446299</v>
          </cell>
          <cell r="DL22" t="str">
            <v>.Ethanol.Agricultural InputAgricultural Production BiodieselService requested.Ethanol.Methane Fuel</v>
          </cell>
        </row>
        <row r="23">
          <cell r="DL23" t="str">
            <v/>
          </cell>
        </row>
        <row r="24">
          <cell r="M24" t="str">
            <v>GJ</v>
          </cell>
          <cell r="N24">
            <v>1.1000000000000001</v>
          </cell>
          <cell r="DL24" t="str">
            <v>.Ethanol.SteamBoilers ElectricService requested.Electricity</v>
          </cell>
        </row>
        <row r="25">
          <cell r="M25" t="str">
            <v>GJ</v>
          </cell>
          <cell r="N25">
            <v>1.25494117647058</v>
          </cell>
          <cell r="DL25" t="str">
            <v>.Ethanol.SteamBoilers NGService requested.Ethanol.Methane Fuel</v>
          </cell>
        </row>
        <row r="26">
          <cell r="M26" t="str">
            <v>GJ</v>
          </cell>
          <cell r="N26">
            <v>1.22609195402298</v>
          </cell>
          <cell r="DL26" t="str">
            <v>.Ethanol.SteamBoilers coalService requestedCIMS.Generic Fuels.Coal</v>
          </cell>
        </row>
        <row r="27">
          <cell r="M27" t="str">
            <v>GJ</v>
          </cell>
          <cell r="N27">
            <v>1.22609195402298</v>
          </cell>
          <cell r="DL27" t="str">
            <v>.Ethanol.SteamBoilers Coal CCSService requestedCIMS.Generic Fuels.Coal</v>
          </cell>
        </row>
        <row r="28">
          <cell r="M28" t="str">
            <v>tCO2</v>
          </cell>
          <cell r="N28">
            <v>9.9827864164844224E-2</v>
          </cell>
          <cell r="DL28" t="str">
            <v>.Ethanol.SteamBoilers Coal CCSService requested.Ethanol.CCS</v>
          </cell>
        </row>
        <row r="29">
          <cell r="M29" t="str">
            <v>GJ</v>
          </cell>
          <cell r="N29">
            <v>1.25494117647058</v>
          </cell>
          <cell r="DL29" t="str">
            <v>.Ethanol.SteamBoilers NG IA CCSService requestedCIMS.Generic Fuels.Natural Gas</v>
          </cell>
        </row>
        <row r="30">
          <cell r="M30" t="str">
            <v>tCO2</v>
          </cell>
          <cell r="N30">
            <v>6.1455119965111701E-2</v>
          </cell>
          <cell r="DL30" t="str">
            <v>.Ethanol.SteamBoilers NG IA CCSService requested.Ethanol.CCS</v>
          </cell>
        </row>
        <row r="31">
          <cell r="M31" t="str">
            <v>GJ</v>
          </cell>
          <cell r="N31">
            <v>1.39</v>
          </cell>
          <cell r="DL31" t="str">
            <v>.Ethanol.SteamSCGT HRSG 40 MW High H:P ratioService requested.Ethanol.Methane Fuel</v>
          </cell>
        </row>
        <row r="32">
          <cell r="M32" t="str">
            <v>GJ</v>
          </cell>
          <cell r="N32">
            <v>-0.24</v>
          </cell>
          <cell r="DL32" t="str">
            <v>.Ethanol.SteamSCGT HRSG 40 MW High H:P ratioService requested.Electricity</v>
          </cell>
        </row>
        <row r="33">
          <cell r="M33" t="str">
            <v>GJ</v>
          </cell>
          <cell r="N33">
            <v>1.39</v>
          </cell>
          <cell r="DL33" t="str">
            <v>.Ethanol.SteamSCGT HRSG 10 MW High H:P ratioService requested.Ethanol.Methane Fuel</v>
          </cell>
        </row>
        <row r="34">
          <cell r="M34" t="str">
            <v>GJ</v>
          </cell>
          <cell r="N34">
            <v>-0.24</v>
          </cell>
          <cell r="DL34" t="str">
            <v>.Ethanol.SteamSCGT HRSG 10 MW High H:P ratioService requested.Electricity</v>
          </cell>
        </row>
        <row r="35">
          <cell r="M35" t="str">
            <v>GJ</v>
          </cell>
          <cell r="N35">
            <v>1.34</v>
          </cell>
          <cell r="DL35" t="str">
            <v>.Ethanol.SteamBPST NG 30 MWService requested.Ethanol.Methane Fuel</v>
          </cell>
        </row>
        <row r="36">
          <cell r="M36" t="str">
            <v>GJ</v>
          </cell>
          <cell r="N36">
            <v>-0.12</v>
          </cell>
          <cell r="DL36" t="str">
            <v>.Ethanol.SteamBPST NG 30 MWService requested.Electricity</v>
          </cell>
        </row>
        <row r="37">
          <cell r="M37" t="str">
            <v>GJ</v>
          </cell>
          <cell r="N37">
            <v>1.34</v>
          </cell>
          <cell r="DL37" t="str">
            <v>.Ethanol.SteamBPST NG 30 MW CCSService requestedCIMS.Generic Fuels.Natural Gas</v>
          </cell>
        </row>
        <row r="38">
          <cell r="M38" t="str">
            <v>GJ</v>
          </cell>
          <cell r="N38">
            <v>-0.12</v>
          </cell>
          <cell r="DL38" t="str">
            <v>.Ethanol.SteamBPST NG 30 MW CCSService requested.Electricity</v>
          </cell>
        </row>
        <row r="39">
          <cell r="M39" t="str">
            <v>tCO2</v>
          </cell>
          <cell r="N39">
            <v>6.5620494647288502E-2</v>
          </cell>
          <cell r="DL39" t="str">
            <v>.Ethanol.SteamBPST NG 30 MW CCSService requested.Ethanol.CCS</v>
          </cell>
        </row>
        <row r="40">
          <cell r="DL40" t="str">
            <v/>
          </cell>
        </row>
        <row r="41">
          <cell r="M41" t="str">
            <v>GJ</v>
          </cell>
          <cell r="N41">
            <v>1</v>
          </cell>
          <cell r="DL41" t="str">
            <v>.Ethanol.Methane FuelNatural GasService requestedCIMS.Generic Fuels.Natural Gas</v>
          </cell>
        </row>
        <row r="42">
          <cell r="M42" t="str">
            <v>GJ</v>
          </cell>
          <cell r="N42">
            <v>1</v>
          </cell>
          <cell r="DL42" t="str">
            <v>.Ethanol.Methane FuelBiogasService requestedCIMS.Generic Fuels.Biogas</v>
          </cell>
        </row>
        <row r="43">
          <cell r="M43" t="str">
            <v>GJ</v>
          </cell>
          <cell r="N43">
            <v>1</v>
          </cell>
          <cell r="DL43" t="str">
            <v>.Ethanol.Methane FuelBiomass GasificationService requestedCIMS.Generic Fuels.Solid Biomass</v>
          </cell>
        </row>
        <row r="44">
          <cell r="M44" t="str">
            <v>GJ</v>
          </cell>
          <cell r="N44">
            <v>1</v>
          </cell>
          <cell r="DL44" t="str">
            <v>.Ethanol.Methane FuelH2Service requested.Hydrogen</v>
          </cell>
        </row>
        <row r="45">
          <cell r="DL45" t="str">
            <v/>
          </cell>
        </row>
        <row r="46">
          <cell r="L46" t="str">
            <v>(Total VC / (tCO2*85% Capacity Factor)) *1.03068015 (2020 CPI/2018CPI)*1.3415 CAD/USD</v>
          </cell>
          <cell r="M46" t="str">
            <v>$</v>
          </cell>
          <cell r="N46">
            <v>2.4196504871437501</v>
          </cell>
          <cell r="DL46" t="str">
            <v>.Ethanol.CCSCCSService requestedCIMS.Generic Fuels.VOM</v>
          </cell>
        </row>
        <row r="47">
          <cell r="L47" t="str">
            <v>Electricity from Natural Gas: 1.85MW * 8760 hours  *3.6GJ/tCO2 100% Capacity Factor / 0.38 natural gas to electricity efficiency</v>
          </cell>
          <cell r="M47" t="str">
            <v>GJ</v>
          </cell>
          <cell r="N47">
            <v>1.0736400441663601</v>
          </cell>
          <cell r="DL47" t="str">
            <v>.Ethanol.CCSCCSService requestedCIMS.Generic Fuels.Natural Gas</v>
          </cell>
        </row>
        <row r="48">
          <cell r="L48" t="str">
            <v>1 tCO2 + GJ Nat Gas*0.0489705183934989 tCO2/GJ Nat Gas *0.90 Capture rate</v>
          </cell>
          <cell r="M48" t="str">
            <v>tCO2</v>
          </cell>
          <cell r="N48">
            <v>1.04731903857776</v>
          </cell>
          <cell r="DL48" t="str">
            <v>.Ethanol.CCSCCSService requestedCIMS.Transmission.CCS TS BC</v>
          </cell>
        </row>
        <row r="49">
          <cell r="L49" t="str">
            <v>1 tCO2 + GJ Nat Gas*0.0489705183934989 tCO2/GJ Nat Gas *0.90 Capture rate</v>
          </cell>
          <cell r="M49" t="str">
            <v>tCO2</v>
          </cell>
          <cell r="N49">
            <v>1.04731903857776</v>
          </cell>
          <cell r="DL49" t="str">
            <v>.Ethanol.CCSCCSService requestedCIMS.Transmission.CCS TS AB</v>
          </cell>
        </row>
        <row r="50">
          <cell r="L50" t="str">
            <v>1 tCO2 + GJ Nat Gas*0.0489705183934989 tCO2/GJ Nat Gas *0.90 Capture rate</v>
          </cell>
          <cell r="M50" t="str">
            <v>tCO2</v>
          </cell>
          <cell r="N50">
            <v>1.04731903857776</v>
          </cell>
          <cell r="DL50" t="str">
            <v>.Ethanol.CCSCCSService requestedCIMS.Transmission.CCS TS SK</v>
          </cell>
        </row>
        <row r="51">
          <cell r="L51" t="str">
            <v>1 tCO2 + GJ Nat Gas*0.0489705183934989 tCO2/GJ Nat Gas *0.90 Capture rate</v>
          </cell>
          <cell r="M51" t="str">
            <v>tCO2</v>
          </cell>
          <cell r="N51">
            <v>1.04731903857776</v>
          </cell>
          <cell r="DL51" t="str">
            <v>.Ethanol.CCSCCSService requestedCIMS.Transmission.CCS TS MB</v>
          </cell>
        </row>
        <row r="52">
          <cell r="L52" t="str">
            <v>1 tCO2 + GJ Nat Gas*0.0489705183934989 tCO2/GJ Nat Gas *0.90 Capture rate</v>
          </cell>
          <cell r="M52" t="str">
            <v>tCO2</v>
          </cell>
          <cell r="N52">
            <v>1.04731903857776</v>
          </cell>
          <cell r="DL52" t="str">
            <v>.Ethanol.CCSCCSService requestedCIMS.Transmission.CCS TS ON</v>
          </cell>
        </row>
        <row r="53">
          <cell r="L53" t="str">
            <v>1 tCO2 + GJ Nat Gas*0.0489705183934989 tCO2/GJ Nat Gas *0.90 Capture rate</v>
          </cell>
          <cell r="M53" t="str">
            <v>tCO2</v>
          </cell>
          <cell r="N53">
            <v>1.04731903857776</v>
          </cell>
          <cell r="DL53" t="str">
            <v>.Ethanol.CCSCCSService requestedCIMS.Transmission.CCS TS QC</v>
          </cell>
        </row>
        <row r="54">
          <cell r="L54" t="str">
            <v>1 tCO2 + GJ Nat Gas*0.0489705183934989 tCO2/GJ Nat Gas *0.90 Capture rate</v>
          </cell>
          <cell r="M54" t="str">
            <v>tCO2</v>
          </cell>
          <cell r="N54">
            <v>1.04731903857776</v>
          </cell>
          <cell r="DL54" t="str">
            <v>.Ethanol.CCSCCSService requestedCIMS.Transmission.CCS TS AT</v>
          </cell>
        </row>
        <row r="55">
          <cell r="M55" t="str">
            <v>%</v>
          </cell>
          <cell r="N55">
            <v>1</v>
          </cell>
          <cell r="DL55" t="str">
            <v>.Ethanol.CCSCCSEmissions_removalCO2Combustion</v>
          </cell>
        </row>
        <row r="56">
          <cell r="M56" t="str">
            <v>%</v>
          </cell>
          <cell r="N56">
            <v>1</v>
          </cell>
          <cell r="DL56" t="str">
            <v>.Ethanol.CCSCCSEmissions_removalCO2Process</v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B148-29DB-40CE-B7BD-A33D5660009E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1.1935048219468549</v>
      </c>
      <c r="N6" cm="1">
        <f t="array" ref="N6">IFERROR(INDEX([2]!FuelMult_JCIMS,_xlfn.XMATCH($C6&amp;$D6&amp;$J6,[2]!FuelMult_JCIMS_Index),_xlfn.XMATCH(N$2,$M$2:$W$2)),1)</f>
        <v>1.4646532101609557</v>
      </c>
      <c r="O6" cm="1">
        <f t="array" ref="O6">IFERROR(INDEX([2]!FuelMult_JCIMS,_xlfn.XMATCH($C6&amp;$D6&amp;$J6,[2]!FuelMult_JCIMS_Index),_xlfn.XMATCH(O$2,$M$2:$W$2)),1)</f>
        <v>1.9067048784566716</v>
      </c>
      <c r="P6" cm="1">
        <f t="array" ref="P6">IFERROR(INDEX([2]!FuelMult_JCIMS,_xlfn.XMATCH($C6&amp;$D6&amp;$J6,[2]!FuelMult_JCIMS_Index),_xlfn.XMATCH(P$2,$M$2:$W$2)),1)</f>
        <v>2.065422608529504</v>
      </c>
      <c r="Q6" cm="1">
        <f t="array" ref="Q6">IFERROR(INDEX([2]!FuelMult_JCIMS,_xlfn.XMATCH($C6&amp;$D6&amp;$J6,[2]!FuelMult_JCIMS_Index),_xlfn.XMATCH(Q$2,$M$2:$W$2)),1)</f>
        <v>2.1367878648781691</v>
      </c>
      <c r="R6" cm="1">
        <f t="array" ref="R6">IFERROR(INDEX([2]!FuelMult_JCIMS,_xlfn.XMATCH($C6&amp;$D6&amp;$J6,[2]!FuelMult_JCIMS_Index),_xlfn.XMATCH(R$2,$M$2:$W$2)),1)</f>
        <v>2.7661981840238359</v>
      </c>
      <c r="S6" cm="1">
        <f t="array" ref="S6">IFERROR(INDEX([2]!FuelMult_JCIMS,_xlfn.XMATCH($C6&amp;$D6&amp;$J6,[2]!FuelMult_JCIMS_Index),_xlfn.XMATCH(S$2,$M$2:$W$2)),1)</f>
        <v>2.638352679524905</v>
      </c>
      <c r="T6" cm="1">
        <f t="array" ref="T6">IFERROR(INDEX([2]!FuelMult_JCIMS,_xlfn.XMATCH($C6&amp;$D6&amp;$J6,[2]!FuelMult_JCIMS_Index),_xlfn.XMATCH(T$2,$M$2:$W$2)),1)</f>
        <v>2.518792341118008</v>
      </c>
      <c r="U6" cm="1">
        <f t="array" ref="U6">IFERROR(INDEX([2]!FuelMult_JCIMS,_xlfn.XMATCH($C6&amp;$D6&amp;$J6,[2]!FuelMult_JCIMS_Index),_xlfn.XMATCH(U$2,$M$2:$W$2)),1)</f>
        <v>2.4271402396353032</v>
      </c>
      <c r="V6" cm="1">
        <f t="array" ref="V6">IFERROR(INDEX([2]!FuelMult_JCIMS,_xlfn.XMATCH($C6&amp;$D6&amp;$J6,[2]!FuelMult_JCIMS_Index),_xlfn.XMATCH(V$2,$M$2:$W$2)),1)</f>
        <v>2.4378739551319732</v>
      </c>
      <c r="W6" cm="1">
        <f t="array" ref="W6">IFERROR(INDEX([2]!FuelMult_JCIMS,_xlfn.XMATCH($C6&amp;$D6&amp;$J6,[2]!FuelMult_JCIMS_Index),_xlfn.XMATCH(W$2,$M$2:$W$2)),1)</f>
        <v>2.4494291172026315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0.58928870243813314</v>
      </c>
      <c r="N11" cm="1">
        <f t="array" ref="N11">IFERROR(INDEX([2]!FuelMult_JCIMS,_xlfn.XMATCH($C11&amp;$D11&amp;$J11,[2]!FuelMult_JCIMS_Index),_xlfn.XMATCH(N$2,$M$2:$W$2)),1)</f>
        <v>0.68638247015551734</v>
      </c>
      <c r="O11" cm="1">
        <f t="array" ref="O11">IFERROR(INDEX([2]!FuelMult_JCIMS,_xlfn.XMATCH($C11&amp;$D11&amp;$J11,[2]!FuelMult_JCIMS_Index),_xlfn.XMATCH(O$2,$M$2:$W$2)),1)</f>
        <v>0.89002735431566093</v>
      </c>
      <c r="P11" cm="1">
        <f t="array" ref="P11">IFERROR(INDEX([2]!FuelMult_JCIMS,_xlfn.XMATCH($C11&amp;$D11&amp;$J11,[2]!FuelMult_JCIMS_Index),_xlfn.XMATCH(P$2,$M$2:$W$2)),1)</f>
        <v>0.93378673710819415</v>
      </c>
      <c r="Q11" cm="1">
        <f t="array" ref="Q11">IFERROR(INDEX([2]!FuelMult_JCIMS,_xlfn.XMATCH($C11&amp;$D11&amp;$J11,[2]!FuelMult_JCIMS_Index),_xlfn.XMATCH(Q$2,$M$2:$W$2)),1)</f>
        <v>1.2173453576481763</v>
      </c>
      <c r="R11" cm="1">
        <f t="array" ref="R11">IFERROR(INDEX([2]!FuelMult_JCIMS,_xlfn.XMATCH($C11&amp;$D11&amp;$J11,[2]!FuelMult_JCIMS_Index),_xlfn.XMATCH(R$2,$M$2:$W$2)),1)</f>
        <v>1.3763288602189512</v>
      </c>
      <c r="S11" cm="1">
        <f t="array" ref="S11">IFERROR(INDEX([2]!FuelMult_JCIMS,_xlfn.XMATCH($C11&amp;$D11&amp;$J11,[2]!FuelMult_JCIMS_Index),_xlfn.XMATCH(S$2,$M$2:$W$2)),1)</f>
        <v>1.5364587033782635</v>
      </c>
      <c r="T11" cm="1">
        <f t="array" ref="T11">IFERROR(INDEX([2]!FuelMult_JCIMS,_xlfn.XMATCH($C11&amp;$D11&amp;$J11,[2]!FuelMult_JCIMS_Index),_xlfn.XMATCH(T$2,$M$2:$W$2)),1)</f>
        <v>1.7041171409533333</v>
      </c>
      <c r="U11" cm="1">
        <f t="array" ref="U11">IFERROR(INDEX([2]!FuelMult_JCIMS,_xlfn.XMATCH($C11&amp;$D11&amp;$J11,[2]!FuelMult_JCIMS_Index),_xlfn.XMATCH(U$2,$M$2:$W$2)),1)</f>
        <v>1.7663739472096593</v>
      </c>
      <c r="V11" cm="1">
        <f t="array" ref="V11">IFERROR(INDEX([2]!FuelMult_JCIMS,_xlfn.XMATCH($C11&amp;$D11&amp;$J11,[2]!FuelMult_JCIMS_Index),_xlfn.XMATCH(V$2,$M$2:$W$2)),1)</f>
        <v>1.7791948732534115</v>
      </c>
      <c r="W11" cm="1">
        <f t="array" ref="W11">IFERROR(INDEX([2]!FuelMult_JCIMS,_xlfn.XMATCH($C11&amp;$D11&amp;$J11,[2]!FuelMult_JCIMS_Index),_xlfn.XMATCH(W$2,$M$2:$W$2)),1)</f>
        <v>1.8011822514465898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1.25</v>
      </c>
      <c r="N12" cm="1">
        <f t="array" ref="N12">INDEX([2]!elec_price_mult,_xlfn.XMATCH($C12,[2]!region_CIMS),_xlfn.XMATCH(INDEX([2]!sector_CER_elec,_xlfn.XMATCH($D12,[2]!sector_CIMS)),[2]!elec_price_mult_index))</f>
        <v>1.25</v>
      </c>
      <c r="O12" cm="1">
        <f t="array" ref="O12">INDEX([2]!elec_price_mult,_xlfn.XMATCH($C12,[2]!region_CIMS),_xlfn.XMATCH(INDEX([2]!sector_CER_elec,_xlfn.XMATCH($D12,[2]!sector_CIMS)),[2]!elec_price_mult_index))</f>
        <v>1.25</v>
      </c>
      <c r="P12" cm="1">
        <f t="array" ref="P12">INDEX([2]!elec_price_mult,_xlfn.XMATCH($C12,[2]!region_CIMS),_xlfn.XMATCH(INDEX([2]!sector_CER_elec,_xlfn.XMATCH($D12,[2]!sector_CIMS)),[2]!elec_price_mult_index))</f>
        <v>1.25</v>
      </c>
      <c r="Q12" cm="1">
        <f t="array" ref="Q12">INDEX([2]!elec_price_mult,_xlfn.XMATCH($C12,[2]!region_CIMS),_xlfn.XMATCH(INDEX([2]!sector_CER_elec,_xlfn.XMATCH($D12,[2]!sector_CIMS)),[2]!elec_price_mult_index))</f>
        <v>1.25</v>
      </c>
      <c r="R12" cm="1">
        <f t="array" ref="R12">INDEX([2]!elec_price_mult,_xlfn.XMATCH($C12,[2]!region_CIMS),_xlfn.XMATCH(INDEX([2]!sector_CER_elec,_xlfn.XMATCH($D12,[2]!sector_CIMS)),[2]!elec_price_mult_index))</f>
        <v>1.25</v>
      </c>
      <c r="S12" cm="1">
        <f t="array" ref="S12">INDEX([2]!elec_price_mult,_xlfn.XMATCH($C12,[2]!region_CIMS),_xlfn.XMATCH(INDEX([2]!sector_CER_elec,_xlfn.XMATCH($D12,[2]!sector_CIMS)),[2]!elec_price_mult_index))</f>
        <v>1.25</v>
      </c>
      <c r="T12" cm="1">
        <f t="array" ref="T12">INDEX([2]!elec_price_mult,_xlfn.XMATCH($C12,[2]!region_CIMS),_xlfn.XMATCH(INDEX([2]!sector_CER_elec,_xlfn.XMATCH($D12,[2]!sector_CIMS)),[2]!elec_price_mult_index))</f>
        <v>1.25</v>
      </c>
      <c r="U12" cm="1">
        <f t="array" ref="U12">INDEX([2]!elec_price_mult,_xlfn.XMATCH($C12,[2]!region_CIMS),_xlfn.XMATCH(INDEX([2]!sector_CER_elec,_xlfn.XMATCH($D12,[2]!sector_CIMS)),[2]!elec_price_mult_index))</f>
        <v>1.25</v>
      </c>
      <c r="V12" cm="1">
        <f t="array" ref="V12">INDEX([2]!elec_price_mult,_xlfn.XMATCH($C12,[2]!region_CIMS),_xlfn.XMATCH(INDEX([2]!sector_CER_elec,_xlfn.XMATCH($D12,[2]!sector_CIMS)),[2]!elec_price_mult_index))</f>
        <v>1.25</v>
      </c>
      <c r="W12" cm="1">
        <f t="array" ref="W12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7.0926315828688483E-2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7.0926315828688483E-2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7.0926315828688483E-2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7.0926315828688483E-2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7.0926315828688483E-2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7.0926315828688483E-2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7.0926315828688483E-2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7.0926315828688483E-2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7.0926315828688483E-2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7.0926315828688483E-2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4.7002197368249499E-6</v>
      </c>
      <c r="N28" cm="1">
        <f t="array" ref="N28">INDEX([2]Coefficients!$G$156:$BO$175,_xlfn.XMATCH($D28,[2]Coefficients!$B$132:$B$151),_xlfn.XMATCH(N$2,[2]Coefficients!$G$1:$BO$1))</f>
        <v>4.7002197368249499E-6</v>
      </c>
      <c r="O28" cm="1">
        <f t="array" ref="O28">INDEX([2]Coefficients!$G$156:$BO$175,_xlfn.XMATCH($D28,[2]Coefficients!$B$132:$B$151),_xlfn.XMATCH(O$2,[2]Coefficients!$G$1:$BO$1))</f>
        <v>4.7002197368249499E-6</v>
      </c>
      <c r="P28" cm="1">
        <f t="array" ref="P28">INDEX([2]Coefficients!$G$156:$BO$175,_xlfn.XMATCH($D28,[2]Coefficients!$B$132:$B$151),_xlfn.XMATCH(P$2,[2]Coefficients!$G$1:$BO$1))</f>
        <v>4.7002197368249499E-6</v>
      </c>
      <c r="Q28" cm="1">
        <f t="array" ref="Q28">INDEX([2]Coefficients!$G$156:$BO$175,_xlfn.XMATCH($D28,[2]Coefficients!$B$132:$B$151),_xlfn.XMATCH(Q$2,[2]Coefficients!$G$1:$BO$1))</f>
        <v>4.7002197368249499E-6</v>
      </c>
      <c r="R28" cm="1">
        <f t="array" ref="R28">INDEX([2]Coefficients!$G$156:$BO$175,_xlfn.XMATCH($D28,[2]Coefficients!$B$132:$B$151),_xlfn.XMATCH(R$2,[2]Coefficients!$G$1:$BO$1))</f>
        <v>4.7002197368249499E-6</v>
      </c>
      <c r="S28" cm="1">
        <f t="array" ref="S28">INDEX([2]Coefficients!$G$156:$BO$175,_xlfn.XMATCH($D28,[2]Coefficients!$B$132:$B$151),_xlfn.XMATCH(S$2,[2]Coefficients!$G$1:$BO$1))</f>
        <v>4.7002197368249499E-6</v>
      </c>
      <c r="T28" cm="1">
        <f t="array" ref="T28">INDEX([2]Coefficients!$G$156:$BO$175,_xlfn.XMATCH($D28,[2]Coefficients!$B$132:$B$151),_xlfn.XMATCH(T$2,[2]Coefficients!$G$1:$BO$1))</f>
        <v>4.7002197368249499E-6</v>
      </c>
      <c r="U28" cm="1">
        <f t="array" ref="U28">INDEX([2]Coefficients!$G$156:$BO$175,_xlfn.XMATCH($D28,[2]Coefficients!$B$132:$B$151),_xlfn.XMATCH(U$2,[2]Coefficients!$G$1:$BO$1))</f>
        <v>4.7002197368249499E-6</v>
      </c>
      <c r="V28" cm="1">
        <f t="array" ref="V28">INDEX([2]Coefficients!$G$156:$BO$175,_xlfn.XMATCH($D28,[2]Coefficients!$B$132:$B$151),_xlfn.XMATCH(V$2,[2]Coefficients!$G$1:$BO$1))</f>
        <v>4.7002197368249499E-6</v>
      </c>
      <c r="W28" cm="1">
        <f t="array" ref="W28">INDEX([2]Coefficients!$G$156:$BO$175,_xlfn.XMATCH($D28,[2]Coefficients!$B$132:$B$151),_xlfn.XMATCH(W$2,[2]Coefficients!$G$1:$BO$1))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9.4004394736498995E-7</v>
      </c>
      <c r="N29" cm="1">
        <f t="array" ref="N29">INDEX([2]Coefficients!$G$180:$BO$199,_xlfn.XMATCH($D29,[2]Coefficients!$B$132:$B$151),_xlfn.XMATCH(N$2,[2]Coefficients!$G$1:$BO$1))</f>
        <v>9.4004394736498995E-7</v>
      </c>
      <c r="O29" cm="1">
        <f t="array" ref="O29">INDEX([2]Coefficients!$G$180:$BO$199,_xlfn.XMATCH($D29,[2]Coefficients!$B$132:$B$151),_xlfn.XMATCH(O$2,[2]Coefficients!$G$1:$BO$1))</f>
        <v>9.4004394736498995E-7</v>
      </c>
      <c r="P29" cm="1">
        <f t="array" ref="P29">INDEX([2]Coefficients!$G$180:$BO$199,_xlfn.XMATCH($D29,[2]Coefficients!$B$132:$B$151),_xlfn.XMATCH(P$2,[2]Coefficients!$G$1:$BO$1))</f>
        <v>9.4004394736498995E-7</v>
      </c>
      <c r="Q29" cm="1">
        <f t="array" ref="Q29">INDEX([2]Coefficients!$G$180:$BO$199,_xlfn.XMATCH($D29,[2]Coefficients!$B$132:$B$151),_xlfn.XMATCH(Q$2,[2]Coefficients!$G$1:$BO$1))</f>
        <v>9.4004394736498995E-7</v>
      </c>
      <c r="R29" cm="1">
        <f t="array" ref="R29">INDEX([2]Coefficients!$G$180:$BO$199,_xlfn.XMATCH($D29,[2]Coefficients!$B$132:$B$151),_xlfn.XMATCH(R$2,[2]Coefficients!$G$1:$BO$1))</f>
        <v>9.4004394736498995E-7</v>
      </c>
      <c r="S29" cm="1">
        <f t="array" ref="S29">INDEX([2]Coefficients!$G$180:$BO$199,_xlfn.XMATCH($D29,[2]Coefficients!$B$132:$B$151),_xlfn.XMATCH(S$2,[2]Coefficients!$G$1:$BO$1))</f>
        <v>9.4004394736498995E-7</v>
      </c>
      <c r="T29" cm="1">
        <f t="array" ref="T29">INDEX([2]Coefficients!$G$180:$BO$199,_xlfn.XMATCH($D29,[2]Coefficients!$B$132:$B$151),_xlfn.XMATCH(T$2,[2]Coefficients!$G$1:$BO$1))</f>
        <v>9.4004394736498995E-7</v>
      </c>
      <c r="U29" cm="1">
        <f t="array" ref="U29">INDEX([2]Coefficients!$G$180:$BO$199,_xlfn.XMATCH($D29,[2]Coefficients!$B$132:$B$151),_xlfn.XMATCH(U$2,[2]Coefficients!$G$1:$BO$1))</f>
        <v>9.4004394736498995E-7</v>
      </c>
      <c r="V29" cm="1">
        <f t="array" ref="V29">INDEX([2]Coefficients!$G$180:$BO$199,_xlfn.XMATCH($D29,[2]Coefficients!$B$132:$B$151),_xlfn.XMATCH(V$2,[2]Coefficients!$G$1:$BO$1))</f>
        <v>9.4004394736498995E-7</v>
      </c>
      <c r="W29" cm="1">
        <f t="array" ref="W29">INDEX([2]Coefficients!$G$180:$BO$199,_xlfn.XMATCH($D29,[2]Coefficients!$B$132:$B$151),_xlfn.XMATCH(W$2,[2]Coefficients!$G$1:$BO$1))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63</v>
      </c>
      <c r="L36" t="s">
        <v>59</v>
      </c>
      <c r="M36" cm="1">
        <f t="array" ref="M36">INDEX([3]!data,_xlfn.XMATCH(_xlfn.CONCAT(
SUBSTITUTE($A36,LEFT($A36,FIND($C36,$A36)+LEN($C36)-1),),
$F36),
[3]!index),_xlfn.XMATCH(_xlfn.CONCAT($C36,$G36),[3]!header))</f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53</v>
      </c>
      <c r="J37" t="s">
        <v>64</v>
      </c>
      <c r="K37" t="s">
        <v>65</v>
      </c>
      <c r="L37" t="str" cm="1">
        <f t="array" ref="L37">INDEX([3]!data_multi,_xlfn.XMATCH(_xlfn.CONCAT(
SUBSTITUTE($A37,LEFT($A37,FIND($C37,$A37)+LEN($C37)-1),),
$F37:$I37,
SUBSTITUTE($J37,LEFT($A37,FIND($C37,$A37)+LEN($C37)-1),)),
[3]!index_multi),_xlfn.XMATCH(L$2,[3]!header_multi))</f>
        <v>GJ</v>
      </c>
      <c r="M37" cm="1">
        <f t="array" ref="M37">INDEX([3]!data_multi,_xlfn.XMATCH(_xlfn.CONCAT(
SUBSTITUTE($A37,LEFT($A37,FIND($C37,$A37)+LEN($C37)-1),),
$F37:$I37,
SUBSTITUTE($J37,LEFT($A37,FIND($C37,$A37)+LEN($C37)-1),)),
[3]!index_multi),_xlfn.XMATCH(M$2,[3]!header_multi))</f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66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66</v>
      </c>
      <c r="G39" t="s">
        <v>62</v>
      </c>
      <c r="K39" t="s">
        <v>63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66</v>
      </c>
      <c r="G40" t="s">
        <v>53</v>
      </c>
      <c r="J40" t="s">
        <v>67</v>
      </c>
      <c r="K40" t="s">
        <v>65</v>
      </c>
      <c r="L40" t="str" cm="1">
        <f t="array" ref="L40">INDEX([3]!data_multi,_xlfn.XMATCH(_xlfn.CONCAT(
SUBSTITUTE($A40,LEFT($A40,FIND($C40,$A40)+LEN($C40)-1),),
$F40:$I40,
SUBSTITUTE($J40,LEFT($A40,FIND($C40,$A40)+LEN($C40)-1),)),
[3]!index_multi),_xlfn.XMATCH(L$2,[3]!header_multi))</f>
        <v>GJ</v>
      </c>
      <c r="M40" cm="1">
        <f t="array" ref="M40">INDEX([3]!data_multi,_xlfn.XMATCH(_xlfn.CONCAT(
SUBSTITUTE($A40,LEFT($A40,FIND($C40,$A40)+LEN($C40)-1),),
$F40:$I40,
SUBSTITUTE($J40,LEFT($A40,FIND($C40,$A40)+LEN($C40)-1),)),
[3]!index_multi),_xlfn.XMATCH(M$2,[3]!header_multi))</f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64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K41" t="s">
        <v>18</v>
      </c>
      <c r="L41" t="str" cm="1">
        <f t="array" ref="L41">INDEX([1]!data,_xlfn.XMATCH(_xlfn.CONCAT(
SUBSTITUTE($A41,LEFT($A41,FIND($C41,$A41)+LEN($C41)-1),),
$F41:$I41,
SUBSTITUTE($J41,LEFT($A41,FIND($C41,$A41)+LEN($C41)-1),)),
[1]!index),_xlfn.XMATCH(L$2,[1]!header))</f>
        <v>GJ</v>
      </c>
    </row>
    <row r="42" spans="1:23" x14ac:dyDescent="0.25">
      <c r="A42" t="s">
        <v>64</v>
      </c>
      <c r="B42" t="s">
        <v>5</v>
      </c>
      <c r="C42" t="s">
        <v>15</v>
      </c>
      <c r="D42" t="s">
        <v>16</v>
      </c>
      <c r="E42" t="s">
        <v>61</v>
      </c>
      <c r="G42" t="s">
        <v>19</v>
      </c>
      <c r="H42" t="s">
        <v>56</v>
      </c>
    </row>
    <row r="43" spans="1:23" x14ac:dyDescent="0.25">
      <c r="A43" t="s">
        <v>64</v>
      </c>
      <c r="B43" t="s">
        <v>5</v>
      </c>
      <c r="C43" t="s">
        <v>15</v>
      </c>
      <c r="D43" t="s">
        <v>16</v>
      </c>
      <c r="E43" t="s">
        <v>61</v>
      </c>
      <c r="G43" t="s">
        <v>57</v>
      </c>
      <c r="K43" t="s">
        <v>58</v>
      </c>
      <c r="L43" t="s">
        <v>59</v>
      </c>
      <c r="M43" cm="1">
        <f t="array" ref="M43">INDEX([3]!data,_xlfn.XMATCH(_xlfn.CONCAT(
SUBSTITUTE($A43,LEFT($A43,FIND($C43,$A43)+LEN($C43)-1),),
$F43),
[3]!index),_xlfn.XMATCH($G43,[3]!header))</f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64</v>
      </c>
      <c r="B44" t="s">
        <v>5</v>
      </c>
      <c r="C44" t="s">
        <v>15</v>
      </c>
      <c r="D44" t="s">
        <v>16</v>
      </c>
      <c r="E44" t="s">
        <v>61</v>
      </c>
      <c r="G44" t="s">
        <v>60</v>
      </c>
      <c r="K44" t="s">
        <v>58</v>
      </c>
      <c r="M44" cm="1">
        <f t="array" ref="M44">INDEX([3]!data,_xlfn.XMATCH(_xlfn.CONCAT(
SUBSTITUTE($A44,LEFT($A44,FIND($C44,$A44)+LEN($C44)-1),),
$F44),
[3]!index),_xlfn.XMATCH($G44,[3]!header))</f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64</v>
      </c>
      <c r="B45" t="s">
        <v>5</v>
      </c>
      <c r="C45" t="s">
        <v>15</v>
      </c>
      <c r="D45" t="s">
        <v>16</v>
      </c>
      <c r="E45" t="s">
        <v>61</v>
      </c>
      <c r="F45" t="s">
        <v>61</v>
      </c>
      <c r="G45" t="s">
        <v>6</v>
      </c>
    </row>
    <row r="46" spans="1:23" x14ac:dyDescent="0.25">
      <c r="A46" t="s">
        <v>64</v>
      </c>
      <c r="B46" t="s">
        <v>5</v>
      </c>
      <c r="C46" t="s">
        <v>15</v>
      </c>
      <c r="D46" t="s">
        <v>16</v>
      </c>
      <c r="E46" t="s">
        <v>61</v>
      </c>
      <c r="F46" t="s">
        <v>61</v>
      </c>
      <c r="G46" t="s">
        <v>68</v>
      </c>
      <c r="K46" t="s">
        <v>58</v>
      </c>
      <c r="L46" t="s">
        <v>69</v>
      </c>
      <c r="M46" cm="1">
        <f t="array" ref="M46">INDEX([3]!data,_xlfn.XMATCH(_xlfn.CONCAT(
SUBSTITUTE($A46,LEFT($A46,FIND($C46,$A46)+LEN($C46)-1),),
$F46),
[3]!index),_xlfn.XMATCH($G46,[3]!header))</f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64</v>
      </c>
      <c r="B47" t="s">
        <v>5</v>
      </c>
      <c r="C47" t="s">
        <v>15</v>
      </c>
      <c r="D47" t="s">
        <v>16</v>
      </c>
      <c r="E47" t="s">
        <v>61</v>
      </c>
      <c r="F47" t="s">
        <v>61</v>
      </c>
      <c r="G47" t="s">
        <v>70</v>
      </c>
      <c r="K47" t="s">
        <v>58</v>
      </c>
      <c r="L47" t="s">
        <v>69</v>
      </c>
      <c r="M47" cm="1">
        <f t="array" ref="M47">INDEX([3]!data,_xlfn.XMATCH(_xlfn.CONCAT(
SUBSTITUTE($A47,LEFT($A47,FIND($C47,$A47)+LEN($C47)-1),),
$F47),
[3]!index),_xlfn.XMATCH($G47,[3]!header))</f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64</v>
      </c>
      <c r="B48" t="s">
        <v>5</v>
      </c>
      <c r="C48" t="s">
        <v>15</v>
      </c>
      <c r="D48" t="s">
        <v>16</v>
      </c>
      <c r="E48" t="s">
        <v>61</v>
      </c>
      <c r="F48" t="s">
        <v>61</v>
      </c>
      <c r="G48" t="s">
        <v>71</v>
      </c>
      <c r="K48" t="s">
        <v>58</v>
      </c>
      <c r="L48" t="s">
        <v>72</v>
      </c>
      <c r="M48" cm="1">
        <f t="array" ref="M48">INDEX([3]!data,_xlfn.XMATCH(_xlfn.CONCAT(
SUBSTITUTE($A48,LEFT($A48,FIND($C48,$A48)+LEN($C48)-1),),
$F48),
[3]!index),_xlfn.XMATCH($G48,[3]!header))</f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64</v>
      </c>
      <c r="B49" t="s">
        <v>5</v>
      </c>
      <c r="C49" t="s">
        <v>15</v>
      </c>
      <c r="D49" t="s">
        <v>16</v>
      </c>
      <c r="E49" t="s">
        <v>61</v>
      </c>
      <c r="F49" t="s">
        <v>61</v>
      </c>
      <c r="G49" t="s">
        <v>62</v>
      </c>
      <c r="K49" t="s">
        <v>63</v>
      </c>
      <c r="L49" t="s">
        <v>59</v>
      </c>
      <c r="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64</v>
      </c>
      <c r="B50" t="s">
        <v>5</v>
      </c>
      <c r="C50" t="s">
        <v>15</v>
      </c>
      <c r="D50" t="s">
        <v>16</v>
      </c>
      <c r="E50" t="s">
        <v>61</v>
      </c>
      <c r="F50" t="s">
        <v>61</v>
      </c>
      <c r="G50" t="s">
        <v>73</v>
      </c>
      <c r="K50" t="s">
        <v>58</v>
      </c>
      <c r="L50" t="s">
        <v>74</v>
      </c>
      <c r="M50" cm="1">
        <f t="array" ref="M50">INDEX([3]!data,_xlfn.XMATCH(_xlfn.CONCAT(
SUBSTITUTE($A50,LEFT($A50,FIND($C50,$A50)+LEN($C50)-1),),
$F50),
[3]!index),_xlfn.XMATCH($G50,[3]!header))</f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64</v>
      </c>
      <c r="B51" t="s">
        <v>5</v>
      </c>
      <c r="C51" t="s">
        <v>15</v>
      </c>
      <c r="D51" t="s">
        <v>16</v>
      </c>
      <c r="E51" t="s">
        <v>61</v>
      </c>
      <c r="F51" t="s">
        <v>61</v>
      </c>
      <c r="G51" t="s">
        <v>75</v>
      </c>
      <c r="K51" t="s">
        <v>58</v>
      </c>
      <c r="L51" t="s">
        <v>76</v>
      </c>
      <c r="M51" cm="1">
        <f t="array" ref="M51">INDEX([3]!data,_xlfn.XMATCH(_xlfn.CONCAT(
SUBSTITUTE($A51,LEFT($A51,FIND($C51,$A51)+LEN($C51)-1),),
$F51),
[3]!index),_xlfn.XMATCH($G51,[3]!header))</f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64</v>
      </c>
      <c r="B52" t="s">
        <v>5</v>
      </c>
      <c r="C52" t="s">
        <v>15</v>
      </c>
      <c r="D52" t="s">
        <v>16</v>
      </c>
      <c r="E52" t="s">
        <v>61</v>
      </c>
      <c r="F52" t="s">
        <v>61</v>
      </c>
      <c r="G52" t="s">
        <v>77</v>
      </c>
      <c r="K52" t="s">
        <v>58</v>
      </c>
      <c r="L52" t="s">
        <v>76</v>
      </c>
      <c r="M52" cm="1">
        <f t="array" ref="M52">INDEX([3]!data,_xlfn.XMATCH(_xlfn.CONCAT(
SUBSTITUTE($A52,LEFT($A52,FIND($C52,$A52)+LEN($C52)-1),),
$F52),
[3]!index),_xlfn.XMATCH($G52,[3]!header))</f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64</v>
      </c>
      <c r="B53" t="s">
        <v>5</v>
      </c>
      <c r="C53" t="s">
        <v>15</v>
      </c>
      <c r="D53" t="s">
        <v>16</v>
      </c>
      <c r="E53" t="s">
        <v>61</v>
      </c>
      <c r="F53" t="s">
        <v>61</v>
      </c>
      <c r="G53" t="s">
        <v>53</v>
      </c>
      <c r="J53" t="s">
        <v>78</v>
      </c>
      <c r="K53" t="s">
        <v>65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unit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64</v>
      </c>
      <c r="B54" t="s">
        <v>5</v>
      </c>
      <c r="C54" t="s">
        <v>15</v>
      </c>
      <c r="D54" t="s">
        <v>16</v>
      </c>
      <c r="E54" t="s">
        <v>61</v>
      </c>
      <c r="F54" t="s">
        <v>61</v>
      </c>
      <c r="G54" t="s">
        <v>53</v>
      </c>
      <c r="J54" t="s">
        <v>79</v>
      </c>
      <c r="K54" t="s">
        <v>65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67</v>
      </c>
      <c r="B55" t="s">
        <v>5</v>
      </c>
      <c r="C55" t="s">
        <v>15</v>
      </c>
      <c r="D55" t="s">
        <v>16</v>
      </c>
      <c r="E55" t="s">
        <v>66</v>
      </c>
      <c r="G55" t="s">
        <v>17</v>
      </c>
      <c r="K55" t="s">
        <v>18</v>
      </c>
      <c r="L55" t="str" cm="1">
        <f t="array" ref="L55">INDEX([1]!data,_xlfn.XMATCH(_xlfn.CONCAT(
SUBSTITUTE($A55,LEFT($A55,FIND($C55,$A55)+LEN($C55)-1),),
$F55:$I55,
SUBSTITUTE($J55,LEFT($A55,FIND($C55,$A55)+LEN($C55)-1),)),
[1]!index),_xlfn.XMATCH(L$2,[1]!header))</f>
        <v>GJ</v>
      </c>
    </row>
    <row r="56" spans="1:23" x14ac:dyDescent="0.25">
      <c r="A56" t="s">
        <v>67</v>
      </c>
      <c r="B56" t="s">
        <v>5</v>
      </c>
      <c r="C56" t="s">
        <v>15</v>
      </c>
      <c r="D56" t="s">
        <v>16</v>
      </c>
      <c r="E56" t="s">
        <v>66</v>
      </c>
      <c r="G56" t="s">
        <v>19</v>
      </c>
      <c r="H56" t="s">
        <v>56</v>
      </c>
    </row>
    <row r="57" spans="1:23" x14ac:dyDescent="0.25">
      <c r="A57" t="s">
        <v>67</v>
      </c>
      <c r="B57" t="s">
        <v>5</v>
      </c>
      <c r="C57" t="s">
        <v>15</v>
      </c>
      <c r="D57" t="s">
        <v>16</v>
      </c>
      <c r="E57" t="s">
        <v>66</v>
      </c>
      <c r="G57" t="s">
        <v>57</v>
      </c>
      <c r="K57" t="s">
        <v>58</v>
      </c>
      <c r="L57" t="s">
        <v>59</v>
      </c>
      <c r="M57" cm="1">
        <f t="array" ref="M57">INDEX([3]!data,_xlfn.XMATCH(_xlfn.CONCAT(
SUBSTITUTE($A57,LEFT($A57,FIND($C57,$A57)+LEN($C57)-1),),
$F57),
[3]!index),_xlfn.XMATCH($G57,[3]!header))</f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67</v>
      </c>
      <c r="B58" t="s">
        <v>5</v>
      </c>
      <c r="C58" t="s">
        <v>15</v>
      </c>
      <c r="D58" t="s">
        <v>16</v>
      </c>
      <c r="E58" t="s">
        <v>66</v>
      </c>
      <c r="G58" t="s">
        <v>60</v>
      </c>
      <c r="K58" t="s">
        <v>58</v>
      </c>
      <c r="M58" cm="1">
        <f t="array" ref="M58">INDEX([3]!data,_xlfn.XMATCH(_xlfn.CONCAT(
SUBSTITUTE($A58,LEFT($A58,FIND($C58,$A58)+LEN($C58)-1),),
$F58),
[3]!index),_xlfn.XMATCH($G58,[3]!header))</f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67</v>
      </c>
      <c r="B59" t="s">
        <v>5</v>
      </c>
      <c r="C59" t="s">
        <v>15</v>
      </c>
      <c r="D59" t="s">
        <v>16</v>
      </c>
      <c r="E59" t="s">
        <v>66</v>
      </c>
      <c r="F59" t="s">
        <v>66</v>
      </c>
      <c r="G59" t="s">
        <v>6</v>
      </c>
    </row>
    <row r="60" spans="1:23" x14ac:dyDescent="0.25">
      <c r="A60" t="s">
        <v>67</v>
      </c>
      <c r="B60" t="s">
        <v>5</v>
      </c>
      <c r="C60" t="s">
        <v>15</v>
      </c>
      <c r="D60" t="s">
        <v>16</v>
      </c>
      <c r="E60" t="s">
        <v>66</v>
      </c>
      <c r="F60" t="s">
        <v>66</v>
      </c>
      <c r="G60" t="s">
        <v>68</v>
      </c>
      <c r="K60" t="s">
        <v>58</v>
      </c>
      <c r="L60" t="s">
        <v>69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67</v>
      </c>
      <c r="B61" t="s">
        <v>5</v>
      </c>
      <c r="C61" t="s">
        <v>15</v>
      </c>
      <c r="D61" t="s">
        <v>16</v>
      </c>
      <c r="E61" t="s">
        <v>66</v>
      </c>
      <c r="F61" t="s">
        <v>66</v>
      </c>
      <c r="G61" t="s">
        <v>70</v>
      </c>
      <c r="K61" t="s">
        <v>58</v>
      </c>
      <c r="L61" t="s">
        <v>69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67</v>
      </c>
      <c r="B62" t="s">
        <v>5</v>
      </c>
      <c r="C62" t="s">
        <v>15</v>
      </c>
      <c r="D62" t="s">
        <v>16</v>
      </c>
      <c r="E62" t="s">
        <v>66</v>
      </c>
      <c r="F62" t="s">
        <v>66</v>
      </c>
      <c r="G62" t="s">
        <v>71</v>
      </c>
      <c r="K62" t="s">
        <v>58</v>
      </c>
      <c r="L62" t="s">
        <v>72</v>
      </c>
      <c r="M62" cm="1">
        <f t="array" ref="M62">INDEX([3]!data,_xlfn.XMATCH(_xlfn.CONCAT(
SUBSTITUTE($A62,LEFT($A62,FIND($C62,$A62)+LEN($C62)-1),),
$F62),
[3]!index),_xlfn.XMATCH($G62,[3]!header))</f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67</v>
      </c>
      <c r="B63" t="s">
        <v>5</v>
      </c>
      <c r="C63" t="s">
        <v>15</v>
      </c>
      <c r="D63" t="s">
        <v>16</v>
      </c>
      <c r="E63" t="s">
        <v>66</v>
      </c>
      <c r="F63" t="s">
        <v>66</v>
      </c>
      <c r="G63" t="s">
        <v>62</v>
      </c>
      <c r="K63" t="s">
        <v>63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1</v>
      </c>
    </row>
    <row r="64" spans="1:23" x14ac:dyDescent="0.25">
      <c r="A64" t="s">
        <v>67</v>
      </c>
      <c r="B64" t="s">
        <v>5</v>
      </c>
      <c r="C64" t="s">
        <v>15</v>
      </c>
      <c r="D64" t="s">
        <v>16</v>
      </c>
      <c r="E64" t="s">
        <v>66</v>
      </c>
      <c r="F64" t="s">
        <v>66</v>
      </c>
      <c r="G64" t="s">
        <v>73</v>
      </c>
      <c r="K64" t="s">
        <v>58</v>
      </c>
      <c r="L64" t="s">
        <v>74</v>
      </c>
      <c r="M64" cm="1">
        <f t="array" ref="M64">INDEX([3]!data,_xlfn.XMATCH(_xlfn.CONCAT(
SUBSTITUTE($A64,LEFT($A64,FIND($C64,$A64)+LEN($C64)-1),),
$F64),
[3]!index),_xlfn.XMATCH($G64,[3]!header))</f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67</v>
      </c>
      <c r="B65" t="s">
        <v>5</v>
      </c>
      <c r="C65" t="s">
        <v>15</v>
      </c>
      <c r="D65" t="s">
        <v>16</v>
      </c>
      <c r="E65" t="s">
        <v>66</v>
      </c>
      <c r="F65" t="s">
        <v>66</v>
      </c>
      <c r="G65" t="s">
        <v>75</v>
      </c>
      <c r="K65" t="s">
        <v>58</v>
      </c>
      <c r="L65" t="s">
        <v>76</v>
      </c>
      <c r="M65" cm="1">
        <f t="array" ref="M65">INDEX([3]!data,_xlfn.XMATCH(_xlfn.CONCAT(
SUBSTITUTE($A65,LEFT($A65,FIND($C65,$A65)+LEN($C65)-1),),
$F65),
[3]!index),_xlfn.XMATCH($G65,[3]!header))</f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67</v>
      </c>
      <c r="B66" t="s">
        <v>5</v>
      </c>
      <c r="C66" t="s">
        <v>15</v>
      </c>
      <c r="D66" t="s">
        <v>16</v>
      </c>
      <c r="E66" t="s">
        <v>66</v>
      </c>
      <c r="F66" t="s">
        <v>66</v>
      </c>
      <c r="G66" t="s">
        <v>77</v>
      </c>
      <c r="K66" t="s">
        <v>58</v>
      </c>
      <c r="L66" t="s">
        <v>76</v>
      </c>
      <c r="M66" cm="1">
        <f t="array" ref="M66">INDEX([3]!data,_xlfn.XMATCH(_xlfn.CONCAT(
SUBSTITUTE($A66,LEFT($A66,FIND($C66,$A66)+LEN($C66)-1),),
$F66),
[3]!index),_xlfn.XMATCH($G66,[3]!header))</f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67</v>
      </c>
      <c r="B67" t="s">
        <v>5</v>
      </c>
      <c r="C67" t="s">
        <v>15</v>
      </c>
      <c r="D67" t="s">
        <v>16</v>
      </c>
      <c r="E67" t="s">
        <v>66</v>
      </c>
      <c r="F67" t="s">
        <v>66</v>
      </c>
      <c r="G67" t="s">
        <v>53</v>
      </c>
      <c r="J67" t="s">
        <v>80</v>
      </c>
      <c r="K67" t="s">
        <v>65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67</v>
      </c>
      <c r="B68" t="s">
        <v>5</v>
      </c>
      <c r="C68" t="s">
        <v>15</v>
      </c>
      <c r="D68" t="s">
        <v>16</v>
      </c>
      <c r="E68" t="s">
        <v>66</v>
      </c>
      <c r="F68" t="s">
        <v>66</v>
      </c>
      <c r="G68" t="s">
        <v>53</v>
      </c>
      <c r="J68" t="s">
        <v>79</v>
      </c>
      <c r="K68" t="s">
        <v>65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78</v>
      </c>
      <c r="B69" t="s">
        <v>5</v>
      </c>
      <c r="C69" t="s">
        <v>15</v>
      </c>
      <c r="D69" t="s">
        <v>16</v>
      </c>
      <c r="E69" t="s">
        <v>81</v>
      </c>
      <c r="G69" t="s">
        <v>17</v>
      </c>
      <c r="K69" t="s">
        <v>18</v>
      </c>
      <c r="L69" t="str" cm="1">
        <f t="array" ref="L69">INDEX([1]!data,_xlfn.XMATCH(_xlfn.CONCAT(
SUBSTITUTE($A69,LEFT($A69,FIND($C69,$A69)+LEN($C69)-1),),
$F69:$I69,
SUBSTITUTE($J69,LEFT($A69,FIND($C69,$A69)+LEN($C69)-1),)),
[1]!index),_xlfn.XMATCH(L$2,[1]!header))</f>
        <v>unit</v>
      </c>
    </row>
    <row r="70" spans="1:23" x14ac:dyDescent="0.25">
      <c r="A70" t="s">
        <v>78</v>
      </c>
      <c r="B70" t="s">
        <v>5</v>
      </c>
      <c r="C70" t="s">
        <v>15</v>
      </c>
      <c r="D70" t="s">
        <v>16</v>
      </c>
      <c r="E70" t="s">
        <v>81</v>
      </c>
      <c r="G70" t="s">
        <v>19</v>
      </c>
      <c r="H70" t="s">
        <v>56</v>
      </c>
    </row>
    <row r="71" spans="1:23" x14ac:dyDescent="0.25">
      <c r="A71" t="s">
        <v>78</v>
      </c>
      <c r="B71" t="s">
        <v>5</v>
      </c>
      <c r="C71" t="s">
        <v>15</v>
      </c>
      <c r="D71" t="s">
        <v>16</v>
      </c>
      <c r="E71" t="s">
        <v>81</v>
      </c>
      <c r="G71" t="s">
        <v>57</v>
      </c>
      <c r="K71" t="s">
        <v>58</v>
      </c>
      <c r="L71" t="s">
        <v>59</v>
      </c>
      <c r="M71" cm="1">
        <f t="array" ref="M71">INDEX([3]!data,_xlfn.XMATCH(_xlfn.CONCAT(
SUBSTITUTE($A71,LEFT($A71,FIND($C71,$A71)+LEN($C71)-1),),
$F71),
[3]!index),_xlfn.XMATCH($G71,[3]!header))</f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78</v>
      </c>
      <c r="B72" t="s">
        <v>5</v>
      </c>
      <c r="C72" t="s">
        <v>15</v>
      </c>
      <c r="D72" t="s">
        <v>16</v>
      </c>
      <c r="E72" t="s">
        <v>81</v>
      </c>
      <c r="G72" t="s">
        <v>60</v>
      </c>
      <c r="K72" t="s">
        <v>58</v>
      </c>
      <c r="M72" cm="1">
        <f t="array" ref="M72">INDEX([3]!data,_xlfn.XMATCH(_xlfn.CONCAT(
SUBSTITUTE($A72,LEFT($A72,FIND($C72,$A72)+LEN($C72)-1),),
$F72),
[3]!index),_xlfn.XMATCH($G72,[3]!header))</f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78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</v>
      </c>
    </row>
    <row r="74" spans="1:23" x14ac:dyDescent="0.25">
      <c r="A74" t="s">
        <v>78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68</v>
      </c>
      <c r="K74" t="s">
        <v>58</v>
      </c>
      <c r="L74" t="s">
        <v>69</v>
      </c>
      <c r="M74" cm="1">
        <f t="array" ref="M74">INDEX([3]!data,_xlfn.XMATCH(_xlfn.CONCAT(
SUBSTITUTE($A74,LEFT($A74,FIND($C74,$A74)+LEN($C74)-1),),
$F74),
[3]!index),_xlfn.XMATCH($G74,[3]!header))</f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78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70</v>
      </c>
      <c r="K75" t="s">
        <v>58</v>
      </c>
      <c r="L75" t="s">
        <v>69</v>
      </c>
      <c r="M75" cm="1">
        <f t="array" ref="M75">INDEX([3]!data,_xlfn.XMATCH(_xlfn.CONCAT(
SUBSTITUTE($A75,LEFT($A75,FIND($C75,$A75)+LEN($C75)-1),),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78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71</v>
      </c>
      <c r="K76" t="s">
        <v>58</v>
      </c>
      <c r="L76" t="s">
        <v>72</v>
      </c>
      <c r="M76" cm="1">
        <f t="array" ref="M76">INDEX([3]!data,_xlfn.XMATCH(_xlfn.CONCAT(
SUBSTITUTE($A76,LEFT($A76,FIND($C76,$A76)+LEN($C76)-1),),
$F76),
[3]!index),_xlfn.XMATCH($G76,[3]!header))</f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78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62</v>
      </c>
      <c r="K77" t="s">
        <v>63</v>
      </c>
      <c r="L77" t="s">
        <v>59</v>
      </c>
      <c r="M77" cm="1">
        <f t="array" ref="M77">INDEX([3]!data,_xlfn.XMATCH(_xlfn.CONCAT(
SUBSTITUTE($A77,LEFT($A77,FIND($C77,$A77)+LEN($C77)-1),),
$F77),
[3]!index),_xlfn.XMATCH(_xlfn.CONCAT($C77,$G77),[3]!header))</f>
        <v>1</v>
      </c>
    </row>
    <row r="78" spans="1:23" x14ac:dyDescent="0.25">
      <c r="A78" t="s">
        <v>78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73</v>
      </c>
      <c r="K78" t="s">
        <v>58</v>
      </c>
      <c r="L78" t="s">
        <v>74</v>
      </c>
      <c r="M78" cm="1">
        <f t="array" ref="M78">INDEX([3]!data,_xlfn.XMATCH(_xlfn.CONCAT(
SUBSTITUTE($A78,LEFT($A78,FIND($C78,$A78)+LEN($C78)-1),),
$F78),
[3]!index),_xlfn.XMATCH($G78,[3]!header))</f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78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75</v>
      </c>
      <c r="K79" t="s">
        <v>58</v>
      </c>
      <c r="L79" t="s">
        <v>76</v>
      </c>
      <c r="M79" cm="1">
        <f t="array" ref="M79">INDEX([3]!data,_xlfn.XMATCH(_xlfn.CONCAT(
SUBSTITUTE($A79,LEFT($A79,FIND($C79,$A79)+LEN($C79)-1),),
$F79),
[3]!index),_xlfn.XMATCH($G79,[3]!header))</f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78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77</v>
      </c>
      <c r="K80" t="s">
        <v>58</v>
      </c>
      <c r="L80" t="s">
        <v>76</v>
      </c>
      <c r="M80" cm="1">
        <f t="array" ref="M80">INDEX([3]!data,_xlfn.XMATCH(_xlfn.CONCAT(
SUBSTITUTE($A80,LEFT($A80,FIND($C80,$A80)+LEN($C80)-1),),
$F80),
[3]!index),_xlfn.XMATCH($G80,[3]!header))</f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78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53</v>
      </c>
      <c r="J81" t="s">
        <v>80</v>
      </c>
      <c r="K81" t="s">
        <v>65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78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53</v>
      </c>
      <c r="J82" t="s">
        <v>29</v>
      </c>
      <c r="K82" t="s">
        <v>65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78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53</v>
      </c>
      <c r="J83" t="s">
        <v>83</v>
      </c>
      <c r="K83" t="s">
        <v>65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78</v>
      </c>
      <c r="B84" t="s">
        <v>5</v>
      </c>
      <c r="C84" t="s">
        <v>15</v>
      </c>
      <c r="D84" t="s">
        <v>16</v>
      </c>
      <c r="E84" t="s">
        <v>81</v>
      </c>
      <c r="F84" t="s">
        <v>84</v>
      </c>
      <c r="G84" t="s">
        <v>6</v>
      </c>
    </row>
    <row r="85" spans="1:23" x14ac:dyDescent="0.25">
      <c r="A85" t="s">
        <v>78</v>
      </c>
      <c r="B85" t="s">
        <v>5</v>
      </c>
      <c r="C85" t="s">
        <v>15</v>
      </c>
      <c r="D85" t="s">
        <v>16</v>
      </c>
      <c r="E85" t="s">
        <v>81</v>
      </c>
      <c r="F85" t="s">
        <v>84</v>
      </c>
      <c r="G85" t="s">
        <v>68</v>
      </c>
      <c r="K85" t="s">
        <v>58</v>
      </c>
      <c r="L85" t="s">
        <v>69</v>
      </c>
      <c r="M85" cm="1">
        <f t="array" ref="M85">INDEX([3]!data,_xlfn.XMATCH(_xlfn.CONCAT(
SUBSTITUTE($A85,LEFT($A85,FIND($C85,$A85)+LEN($C85)-1),),
$F85),
[3]!index),_xlfn.XMATCH($G85,[3]!header))</f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78</v>
      </c>
      <c r="B86" t="s">
        <v>5</v>
      </c>
      <c r="C86" t="s">
        <v>15</v>
      </c>
      <c r="D86" t="s">
        <v>16</v>
      </c>
      <c r="E86" t="s">
        <v>81</v>
      </c>
      <c r="F86" t="s">
        <v>84</v>
      </c>
      <c r="G86" t="s">
        <v>70</v>
      </c>
      <c r="K86" t="s">
        <v>58</v>
      </c>
      <c r="L86" t="s">
        <v>69</v>
      </c>
      <c r="M86" cm="1">
        <f t="array" ref="M86">INDEX([3]!data,_xlfn.XMATCH(_xlfn.CONCAT(
SUBSTITUTE($A86,LEFT($A86,FIND($C86,$A86)+LEN($C86)-1),),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78</v>
      </c>
      <c r="B87" t="s">
        <v>5</v>
      </c>
      <c r="C87" t="s">
        <v>15</v>
      </c>
      <c r="D87" t="s">
        <v>16</v>
      </c>
      <c r="E87" t="s">
        <v>81</v>
      </c>
      <c r="F87" t="s">
        <v>84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78</v>
      </c>
      <c r="B88" t="s">
        <v>5</v>
      </c>
      <c r="C88" t="s">
        <v>15</v>
      </c>
      <c r="D88" t="s">
        <v>16</v>
      </c>
      <c r="E88" t="s">
        <v>81</v>
      </c>
      <c r="F88" t="s">
        <v>84</v>
      </c>
      <c r="G88" t="s">
        <v>62</v>
      </c>
      <c r="K88" t="s">
        <v>63</v>
      </c>
      <c r="L88" t="s">
        <v>59</v>
      </c>
      <c r="M88" cm="1">
        <f t="array" ref="M88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78</v>
      </c>
      <c r="B89" t="s">
        <v>5</v>
      </c>
      <c r="C89" t="s">
        <v>15</v>
      </c>
      <c r="D89" t="s">
        <v>16</v>
      </c>
      <c r="E89" t="s">
        <v>81</v>
      </c>
      <c r="F89" t="s">
        <v>84</v>
      </c>
      <c r="G89" t="s">
        <v>73</v>
      </c>
      <c r="K89" t="s">
        <v>58</v>
      </c>
      <c r="L89" t="s">
        <v>74</v>
      </c>
      <c r="M89" cm="1">
        <f t="array" ref="M89">INDEX([3]!data,_xlfn.XMATCH(_xlfn.CONCAT(
SUBSTITUTE($A89,LEFT($A89,FIND($C89,$A89)+LEN($C89)-1),),
$F89),
[3]!index),_xlfn.XMATCH($G89,[3]!header))</f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78</v>
      </c>
      <c r="B90" t="s">
        <v>5</v>
      </c>
      <c r="C90" t="s">
        <v>15</v>
      </c>
      <c r="D90" t="s">
        <v>16</v>
      </c>
      <c r="E90" t="s">
        <v>81</v>
      </c>
      <c r="F90" t="s">
        <v>84</v>
      </c>
      <c r="G90" t="s">
        <v>75</v>
      </c>
      <c r="K90" t="s">
        <v>58</v>
      </c>
      <c r="L90" t="s">
        <v>76</v>
      </c>
      <c r="M90" cm="1">
        <f t="array" ref="M90">INDEX([3]!data,_xlfn.XMATCH(_xlfn.CONCAT(
SUBSTITUTE($A90,LEFT($A90,FIND($C90,$A90)+LEN($C90)-1),),
$F90),
[3]!index),_xlfn.XMATCH($G90,[3]!header))</f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78</v>
      </c>
      <c r="B91" t="s">
        <v>5</v>
      </c>
      <c r="C91" t="s">
        <v>15</v>
      </c>
      <c r="D91" t="s">
        <v>16</v>
      </c>
      <c r="E91" t="s">
        <v>81</v>
      </c>
      <c r="F91" t="s">
        <v>84</v>
      </c>
      <c r="G91" t="s">
        <v>77</v>
      </c>
      <c r="K91" t="s">
        <v>58</v>
      </c>
      <c r="L91" t="s">
        <v>76</v>
      </c>
      <c r="M91" cm="1">
        <f t="array" ref="M91">INDEX([3]!data,_xlfn.XMATCH(_xlfn.CONCAT(
SUBSTITUTE($A91,LEFT($A91,FIND($C91,$A91)+LEN($C91)-1),),
$F91),
[3]!index),_xlfn.XMATCH($G91,[3]!header))</f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78</v>
      </c>
      <c r="B92" t="s">
        <v>5</v>
      </c>
      <c r="C92" t="s">
        <v>15</v>
      </c>
      <c r="D92" t="s">
        <v>16</v>
      </c>
      <c r="E92" t="s">
        <v>81</v>
      </c>
      <c r="F92" t="s">
        <v>84</v>
      </c>
      <c r="G92" t="s">
        <v>53</v>
      </c>
      <c r="J92" t="s">
        <v>80</v>
      </c>
      <c r="K92" t="s">
        <v>65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78</v>
      </c>
      <c r="B93" t="s">
        <v>5</v>
      </c>
      <c r="C93" t="s">
        <v>15</v>
      </c>
      <c r="D93" t="s">
        <v>16</v>
      </c>
      <c r="E93" t="s">
        <v>81</v>
      </c>
      <c r="F93" t="s">
        <v>84</v>
      </c>
      <c r="G93" t="s">
        <v>53</v>
      </c>
      <c r="J93" t="s">
        <v>29</v>
      </c>
      <c r="K93" t="s">
        <v>65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78</v>
      </c>
      <c r="B94" t="s">
        <v>5</v>
      </c>
      <c r="C94" t="s">
        <v>15</v>
      </c>
      <c r="D94" t="s">
        <v>16</v>
      </c>
      <c r="E94" t="s">
        <v>81</v>
      </c>
      <c r="F94" t="s">
        <v>84</v>
      </c>
      <c r="G94" t="s">
        <v>53</v>
      </c>
      <c r="J94" t="s">
        <v>83</v>
      </c>
      <c r="K94" t="s">
        <v>65</v>
      </c>
      <c r="L94" t="str" cm="1">
        <f t="array" ref="L94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ref="M94">INDEX([3]!data_multi,_xlfn.XMATCH(_xlfn.CONCAT(
SUBSTITUTE($A94,LEFT($A94,FIND($C94,$A94)+LEN($C94)-1),),
$F94:$I94,
SUBSTITUTE($J94,LEFT($A94,FIND($C94,$A94)+LEN($C94)-1),)),
[3]!index_multi),_xlfn.XMATCH(M$2,[3]!header_multi))</f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78</v>
      </c>
      <c r="B95" t="s">
        <v>5</v>
      </c>
      <c r="C95" t="s">
        <v>15</v>
      </c>
      <c r="D95" t="s">
        <v>16</v>
      </c>
      <c r="E95" t="s">
        <v>81</v>
      </c>
      <c r="F95" t="s">
        <v>85</v>
      </c>
      <c r="G95" t="s">
        <v>6</v>
      </c>
    </row>
    <row r="96" spans="1:23" x14ac:dyDescent="0.25">
      <c r="A96" t="s">
        <v>78</v>
      </c>
      <c r="B96" t="s">
        <v>5</v>
      </c>
      <c r="C96" t="s">
        <v>15</v>
      </c>
      <c r="D96" t="s">
        <v>16</v>
      </c>
      <c r="E96" t="s">
        <v>81</v>
      </c>
      <c r="F96" t="s">
        <v>85</v>
      </c>
      <c r="G96" t="s">
        <v>68</v>
      </c>
      <c r="K96" t="s">
        <v>58</v>
      </c>
      <c r="L96" t="s">
        <v>69</v>
      </c>
      <c r="M96" cm="1">
        <f t="array" ref="M96">INDEX([3]!data,_xlfn.XMATCH(_xlfn.CONCAT(
SUBSTITUTE($A96,LEFT($A96,FIND($C96,$A96)+LEN($C96)-1),),
$F96),
[3]!index),_xlfn.XMATCH($G96,[3]!header))</f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78</v>
      </c>
      <c r="B97" t="s">
        <v>5</v>
      </c>
      <c r="C97" t="s">
        <v>15</v>
      </c>
      <c r="D97" t="s">
        <v>16</v>
      </c>
      <c r="E97" t="s">
        <v>81</v>
      </c>
      <c r="F97" t="s">
        <v>85</v>
      </c>
      <c r="G97" t="s">
        <v>70</v>
      </c>
      <c r="K97" t="s">
        <v>58</v>
      </c>
      <c r="L97" t="s">
        <v>69</v>
      </c>
      <c r="M97" cm="1">
        <f t="array" ref="M97">INDEX([3]!data,_xlfn.XMATCH(_xlfn.CONCAT(
SUBSTITUTE($A97,LEFT($A97,FIND($C97,$A97)+LEN($C97)-1),),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78</v>
      </c>
      <c r="B98" t="s">
        <v>5</v>
      </c>
      <c r="C98" t="s">
        <v>15</v>
      </c>
      <c r="D98" t="s">
        <v>16</v>
      </c>
      <c r="E98" t="s">
        <v>81</v>
      </c>
      <c r="F98" t="s">
        <v>85</v>
      </c>
      <c r="G98" t="s">
        <v>71</v>
      </c>
      <c r="K98" t="s">
        <v>58</v>
      </c>
      <c r="L98" t="s">
        <v>72</v>
      </c>
      <c r="M98" cm="1">
        <f t="array" ref="M98">INDEX([3]!data,_xlfn.XMATCH(_xlfn.CONCAT(
SUBSTITUTE($A98,LEFT($A98,FIND($C98,$A98)+LEN($C98)-1),),
$F98),
[3]!index),_xlfn.XMATCH($G98,[3]!header))</f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78</v>
      </c>
      <c r="B99" t="s">
        <v>5</v>
      </c>
      <c r="C99" t="s">
        <v>15</v>
      </c>
      <c r="D99" t="s">
        <v>16</v>
      </c>
      <c r="E99" t="s">
        <v>81</v>
      </c>
      <c r="F99" t="s">
        <v>85</v>
      </c>
      <c r="G99" t="s">
        <v>62</v>
      </c>
      <c r="K99" t="s">
        <v>63</v>
      </c>
      <c r="L99" t="s">
        <v>59</v>
      </c>
      <c r="M99" cm="1">
        <f t="array" ref="M99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78</v>
      </c>
      <c r="B100" t="s">
        <v>5</v>
      </c>
      <c r="C100" t="s">
        <v>15</v>
      </c>
      <c r="D100" t="s">
        <v>16</v>
      </c>
      <c r="E100" t="s">
        <v>81</v>
      </c>
      <c r="F100" t="s">
        <v>85</v>
      </c>
      <c r="G100" t="s">
        <v>73</v>
      </c>
      <c r="K100" t="s">
        <v>58</v>
      </c>
      <c r="L100" t="s">
        <v>74</v>
      </c>
      <c r="M100" cm="1">
        <f t="array" ref="M100">INDEX([3]!data,_xlfn.XMATCH(_xlfn.CONCAT(
SUBSTITUTE($A100,LEFT($A100,FIND($C100,$A100)+LEN($C100)-1),),
$F100),
[3]!index),_xlfn.XMATCH($G100,[3]!header))</f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78</v>
      </c>
      <c r="B101" t="s">
        <v>5</v>
      </c>
      <c r="C101" t="s">
        <v>15</v>
      </c>
      <c r="D101" t="s">
        <v>16</v>
      </c>
      <c r="E101" t="s">
        <v>81</v>
      </c>
      <c r="F101" t="s">
        <v>85</v>
      </c>
      <c r="G101" t="s">
        <v>75</v>
      </c>
      <c r="K101" t="s">
        <v>58</v>
      </c>
      <c r="L101" t="s">
        <v>76</v>
      </c>
      <c r="M101" cm="1">
        <f t="array" ref="M101">INDEX([3]!data,_xlfn.XMATCH(_xlfn.CONCAT(
SUBSTITUTE($A101,LEFT($A101,FIND($C101,$A101)+LEN($C101)-1),),
$F101),
[3]!index),_xlfn.XMATCH($G101,[3]!header))</f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78</v>
      </c>
      <c r="B102" t="s">
        <v>5</v>
      </c>
      <c r="C102" t="s">
        <v>15</v>
      </c>
      <c r="D102" t="s">
        <v>16</v>
      </c>
      <c r="E102" t="s">
        <v>81</v>
      </c>
      <c r="F102" t="s">
        <v>85</v>
      </c>
      <c r="G102" t="s">
        <v>77</v>
      </c>
      <c r="K102" t="s">
        <v>58</v>
      </c>
      <c r="L102" t="s">
        <v>76</v>
      </c>
      <c r="M102" cm="1">
        <f t="array" ref="M102">INDEX([3]!data,_xlfn.XMATCH(_xlfn.CONCAT(
SUBSTITUTE($A102,LEFT($A102,FIND($C102,$A102)+LEN($C102)-1),),
$F102),
[3]!index),_xlfn.XMATCH($G102,[3]!header))</f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78</v>
      </c>
      <c r="B103" t="s">
        <v>5</v>
      </c>
      <c r="C103" t="s">
        <v>15</v>
      </c>
      <c r="D103" t="s">
        <v>16</v>
      </c>
      <c r="E103" t="s">
        <v>81</v>
      </c>
      <c r="F103" t="s">
        <v>85</v>
      </c>
      <c r="G103" t="s">
        <v>53</v>
      </c>
      <c r="J103" t="s">
        <v>22</v>
      </c>
      <c r="K103" t="s">
        <v>65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78</v>
      </c>
      <c r="B104" t="s">
        <v>5</v>
      </c>
      <c r="C104" t="s">
        <v>15</v>
      </c>
      <c r="D104" t="s">
        <v>16</v>
      </c>
      <c r="E104" t="s">
        <v>81</v>
      </c>
      <c r="F104" t="s">
        <v>85</v>
      </c>
      <c r="G104" t="s">
        <v>53</v>
      </c>
      <c r="J104" t="s">
        <v>29</v>
      </c>
      <c r="K104" t="s">
        <v>65</v>
      </c>
      <c r="L104" t="str" cm="1">
        <f t="array" ref="L104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ref="M104">INDEX([3]!data_multi,_xlfn.XMATCH(_xlfn.CONCAT(
SUBSTITUTE($A104,LEFT($A104,FIND($C104,$A104)+LEN($C104)-1),),
$F104:$I104,
SUBSTITUTE($J104,LEFT($A104,FIND($C104,$A104)+LEN($C104)-1),)),
[3]!index_multi),_xlfn.XMATCH(M$2,[3]!header_multi))</f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78</v>
      </c>
      <c r="B105" t="s">
        <v>5</v>
      </c>
      <c r="C105" t="s">
        <v>15</v>
      </c>
      <c r="D105" t="s">
        <v>16</v>
      </c>
      <c r="E105" t="s">
        <v>81</v>
      </c>
      <c r="F105" t="s">
        <v>85</v>
      </c>
      <c r="G105" t="s">
        <v>53</v>
      </c>
      <c r="J105" t="s">
        <v>83</v>
      </c>
      <c r="K105" t="s">
        <v>65</v>
      </c>
      <c r="L105" t="str" cm="1">
        <f t="array" ref="L105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ref="M105">INDEX([3]!data_multi,_xlfn.XMATCH(_xlfn.CONCAT(
SUBSTITUTE($A105,LEFT($A105,FIND($C105,$A105)+LEN($C105)-1),),
$F105:$I105,
SUBSTITUTE($J105,LEFT($A105,FIND($C105,$A105)+LEN($C105)-1),)),
[3]!index_multi),_xlfn.XMATCH(M$2,[3]!header_multi))</f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79</v>
      </c>
      <c r="B106" t="s">
        <v>5</v>
      </c>
      <c r="C106" t="s">
        <v>15</v>
      </c>
      <c r="D106" t="s">
        <v>16</v>
      </c>
      <c r="E106" t="s">
        <v>86</v>
      </c>
      <c r="G106" t="s">
        <v>17</v>
      </c>
      <c r="K106" t="s">
        <v>18</v>
      </c>
      <c r="L106" t="str" cm="1">
        <f t="array" ref="L106">INDEX([1]!data,_xlfn.XMATCH(_xlfn.CONCAT(
SUBSTITUTE($A106,LEFT($A106,FIND($C106,$A106)+LEN($C106)-1),),
$F106:$I106,
SUBSTITUTE($J106,LEFT($A106,FIND($C106,$A106)+LEN($C106)-1),)),
[1]!index),_xlfn.XMATCH(L$2,[1]!header))</f>
        <v>GJ</v>
      </c>
    </row>
    <row r="107" spans="1:23" x14ac:dyDescent="0.25">
      <c r="A107" t="s">
        <v>79</v>
      </c>
      <c r="B107" t="s">
        <v>5</v>
      </c>
      <c r="C107" t="s">
        <v>15</v>
      </c>
      <c r="D107" t="s">
        <v>16</v>
      </c>
      <c r="E107" t="s">
        <v>86</v>
      </c>
      <c r="G107" t="s">
        <v>19</v>
      </c>
      <c r="H107" t="s">
        <v>56</v>
      </c>
    </row>
    <row r="108" spans="1:23" x14ac:dyDescent="0.25">
      <c r="A108" t="s">
        <v>79</v>
      </c>
      <c r="B108" t="s">
        <v>5</v>
      </c>
      <c r="C108" t="s">
        <v>15</v>
      </c>
      <c r="D108" t="s">
        <v>16</v>
      </c>
      <c r="E108" t="s">
        <v>86</v>
      </c>
      <c r="G108" t="s">
        <v>57</v>
      </c>
      <c r="K108" t="s">
        <v>58</v>
      </c>
      <c r="L108" t="s">
        <v>59</v>
      </c>
      <c r="M108" cm="1">
        <f t="array" ref="M108">INDEX([3]!data,_xlfn.XMATCH(_xlfn.CONCAT(
SUBSTITUTE($A108,LEFT($A108,FIND($C108,$A108)+LEN($C108)-1),),
$F108),
[3]!index),_xlfn.XMATCH($G108,[3]!header))</f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79</v>
      </c>
      <c r="B109" t="s">
        <v>5</v>
      </c>
      <c r="C109" t="s">
        <v>15</v>
      </c>
      <c r="D109" t="s">
        <v>16</v>
      </c>
      <c r="E109" t="s">
        <v>86</v>
      </c>
      <c r="G109" t="s">
        <v>60</v>
      </c>
      <c r="K109" t="s">
        <v>58</v>
      </c>
      <c r="M109" cm="1">
        <f t="array" ref="M109">INDEX([3]!data,_xlfn.XMATCH(_xlfn.CONCAT(
SUBSTITUTE($A109,LEFT($A109,FIND($C109,$A109)+LEN($C109)-1),),
$F109),
[3]!index),_xlfn.XMATCH($G109,[3]!header))</f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79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6</v>
      </c>
    </row>
    <row r="111" spans="1:23" x14ac:dyDescent="0.25">
      <c r="A111" t="s">
        <v>79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68</v>
      </c>
      <c r="K111" t="s">
        <v>58</v>
      </c>
      <c r="L111" t="s">
        <v>69</v>
      </c>
      <c r="M111" cm="1">
        <f t="array" ref="M111">INDEX([3]!data,_xlfn.XMATCH(_xlfn.CONCAT(
SUBSTITUTE($A111,LEFT($A111,FIND($C111,$A111)+LEN($C111)-1),),
$F111),
[3]!index),_xlfn.XMATCH($G111,[3]!header))</f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79</v>
      </c>
      <c r="B112" t="s">
        <v>5</v>
      </c>
      <c r="C112" t="s">
        <v>15</v>
      </c>
      <c r="D112" t="s">
        <v>16</v>
      </c>
      <c r="E112" t="s">
        <v>86</v>
      </c>
      <c r="F112" t="s">
        <v>87</v>
      </c>
      <c r="G112" t="s">
        <v>70</v>
      </c>
      <c r="K112" t="s">
        <v>58</v>
      </c>
      <c r="L112" t="s">
        <v>69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79</v>
      </c>
      <c r="B113" t="s">
        <v>5</v>
      </c>
      <c r="C113" t="s">
        <v>15</v>
      </c>
      <c r="D113" t="s">
        <v>16</v>
      </c>
      <c r="E113" t="s">
        <v>86</v>
      </c>
      <c r="F113" t="s">
        <v>87</v>
      </c>
      <c r="G113" t="s">
        <v>71</v>
      </c>
      <c r="K113" t="s">
        <v>58</v>
      </c>
      <c r="L113" t="s">
        <v>72</v>
      </c>
      <c r="M113" cm="1">
        <f t="array" ref="M113">INDEX([3]!data,_xlfn.XMATCH(_xlfn.CONCAT(
SUBSTITUTE($A113,LEFT($A113,FIND($C113,$A113)+LEN($C113)-1),),
$F113),
[3]!index),_xlfn.XMATCH($G113,[3]!header))</f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79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62</v>
      </c>
      <c r="K114" t="s">
        <v>63</v>
      </c>
      <c r="L114" t="s">
        <v>59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79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73</v>
      </c>
      <c r="K115" t="s">
        <v>58</v>
      </c>
      <c r="L115" t="s">
        <v>74</v>
      </c>
      <c r="M115" cm="1">
        <f t="array" ref="M115">INDEX([3]!data,_xlfn.XMATCH(_xlfn.CONCAT(
SUBSTITUTE($A115,LEFT($A115,FIND($C115,$A115)+LEN($C115)-1),),
$F115),
[3]!index),_xlfn.XMATCH($G115,[3]!header))</f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79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75</v>
      </c>
      <c r="K116" t="s">
        <v>58</v>
      </c>
      <c r="L116" t="s">
        <v>76</v>
      </c>
      <c r="M116" cm="1">
        <f t="array" ref="M116">INDEX([3]!data,_xlfn.XMATCH(_xlfn.CONCAT(
SUBSTITUTE($A116,LEFT($A116,FIND($C116,$A116)+LEN($C116)-1),),
$F116),
[3]!index),_xlfn.XMATCH($G116,[3]!header))</f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79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77</v>
      </c>
      <c r="K117" t="s">
        <v>58</v>
      </c>
      <c r="L117" t="s">
        <v>76</v>
      </c>
      <c r="M117" cm="1">
        <f t="array" ref="M117">INDEX([3]!data,_xlfn.XMATCH(_xlfn.CONCAT(
SUBSTITUTE($A117,LEFT($A117,FIND($C117,$A117)+LEN($C117)-1),),
$F117),
[3]!index),_xlfn.XMATCH($G117,[3]!header))</f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79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53</v>
      </c>
      <c r="J118" t="s">
        <v>29</v>
      </c>
      <c r="K118" t="s">
        <v>65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79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6</v>
      </c>
    </row>
    <row r="120" spans="1:23" x14ac:dyDescent="0.25">
      <c r="A120" t="s">
        <v>79</v>
      </c>
      <c r="B120" t="s">
        <v>5</v>
      </c>
      <c r="C120" t="s">
        <v>15</v>
      </c>
      <c r="D120" t="s">
        <v>16</v>
      </c>
      <c r="E120" t="s">
        <v>86</v>
      </c>
      <c r="F120" t="s">
        <v>88</v>
      </c>
      <c r="G120" t="s">
        <v>68</v>
      </c>
      <c r="K120" t="s">
        <v>58</v>
      </c>
      <c r="L120" t="s">
        <v>69</v>
      </c>
      <c r="M120" cm="1">
        <f t="array" ref="M120">INDEX([3]!data,_xlfn.XMATCH(_xlfn.CONCAT(
SUBSTITUTE($A120,LEFT($A120,FIND($C120,$A120)+LEN($C120)-1),),
$F120),
[3]!index),_xlfn.XMATCH($G120,[3]!header))</f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79</v>
      </c>
      <c r="B121" t="s">
        <v>5</v>
      </c>
      <c r="C121" t="s">
        <v>15</v>
      </c>
      <c r="D121" t="s">
        <v>16</v>
      </c>
      <c r="E121" t="s">
        <v>86</v>
      </c>
      <c r="F121" t="s">
        <v>88</v>
      </c>
      <c r="G121" t="s">
        <v>70</v>
      </c>
      <c r="K121" t="s">
        <v>58</v>
      </c>
      <c r="L121" t="s">
        <v>69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79</v>
      </c>
      <c r="B122" t="s">
        <v>5</v>
      </c>
      <c r="C122" t="s">
        <v>15</v>
      </c>
      <c r="D122" t="s">
        <v>16</v>
      </c>
      <c r="E122" t="s">
        <v>86</v>
      </c>
      <c r="F122" t="s">
        <v>88</v>
      </c>
      <c r="G122" t="s">
        <v>71</v>
      </c>
      <c r="K122" t="s">
        <v>58</v>
      </c>
      <c r="L122" t="s">
        <v>72</v>
      </c>
      <c r="M122" cm="1">
        <f t="array" ref="M122">INDEX([3]!data,_xlfn.XMATCH(_xlfn.CONCAT(
SUBSTITUTE($A122,LEFT($A122,FIND($C122,$A122)+LEN($C122)-1),),
$F122),
[3]!index),_xlfn.XMATCH($G122,[3]!header))</f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79</v>
      </c>
      <c r="B123" t="s">
        <v>5</v>
      </c>
      <c r="C123" t="s">
        <v>15</v>
      </c>
      <c r="D123" t="s">
        <v>16</v>
      </c>
      <c r="E123" t="s">
        <v>86</v>
      </c>
      <c r="F123" t="s">
        <v>88</v>
      </c>
      <c r="G123" t="s">
        <v>62</v>
      </c>
      <c r="K123" t="s">
        <v>63</v>
      </c>
      <c r="L123" t="s">
        <v>59</v>
      </c>
      <c r="M123" cm="1">
        <f t="array" ref="M123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79</v>
      </c>
      <c r="B124" t="s">
        <v>5</v>
      </c>
      <c r="C124" t="s">
        <v>15</v>
      </c>
      <c r="D124" t="s">
        <v>16</v>
      </c>
      <c r="E124" t="s">
        <v>86</v>
      </c>
      <c r="F124" t="s">
        <v>88</v>
      </c>
      <c r="G124" t="s">
        <v>73</v>
      </c>
      <c r="K124" t="s">
        <v>58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79</v>
      </c>
      <c r="B125" t="s">
        <v>5</v>
      </c>
      <c r="C125" t="s">
        <v>15</v>
      </c>
      <c r="D125" t="s">
        <v>16</v>
      </c>
      <c r="E125" t="s">
        <v>86</v>
      </c>
      <c r="F125" t="s">
        <v>88</v>
      </c>
      <c r="G125" t="s">
        <v>75</v>
      </c>
      <c r="K125" t="s">
        <v>58</v>
      </c>
      <c r="L125" t="s">
        <v>76</v>
      </c>
      <c r="M125" cm="1">
        <f t="array" ref="M125">INDEX([3]!data,_xlfn.XMATCH(_xlfn.CONCAT(
SUBSTITUTE($A125,LEFT($A125,FIND($C125,$A125)+LEN($C125)-1),),
$F125),
[3]!index),_xlfn.XMATCH($G125,[3]!header))</f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79</v>
      </c>
      <c r="B126" t="s">
        <v>5</v>
      </c>
      <c r="C126" t="s">
        <v>15</v>
      </c>
      <c r="D126" t="s">
        <v>16</v>
      </c>
      <c r="E126" t="s">
        <v>86</v>
      </c>
      <c r="F126" t="s">
        <v>88</v>
      </c>
      <c r="G126" t="s">
        <v>77</v>
      </c>
      <c r="K126" t="s">
        <v>58</v>
      </c>
      <c r="L126" t="s">
        <v>76</v>
      </c>
      <c r="M126" cm="1">
        <f t="array" ref="M126">INDEX([3]!data,_xlfn.XMATCH(_xlfn.CONCAT(
SUBSTITUTE($A126,LEFT($A126,FIND($C126,$A126)+LEN($C126)-1),),
$F126),
[3]!index),_xlfn.XMATCH($G126,[3]!header))</f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79</v>
      </c>
      <c r="B127" t="s">
        <v>5</v>
      </c>
      <c r="C127" t="s">
        <v>15</v>
      </c>
      <c r="D127" t="s">
        <v>16</v>
      </c>
      <c r="E127" t="s">
        <v>86</v>
      </c>
      <c r="F127" t="s">
        <v>88</v>
      </c>
      <c r="G127" t="s">
        <v>53</v>
      </c>
      <c r="J127" t="s">
        <v>83</v>
      </c>
      <c r="K127" t="s">
        <v>65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79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6</v>
      </c>
    </row>
    <row r="129" spans="1:23" x14ac:dyDescent="0.25">
      <c r="A129" t="s">
        <v>79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68</v>
      </c>
      <c r="K129" t="s">
        <v>58</v>
      </c>
      <c r="L129" t="s">
        <v>69</v>
      </c>
      <c r="M129" cm="1">
        <f t="array" ref="M129">INDEX([3]!data,_xlfn.XMATCH(_xlfn.CONCAT(
SUBSTITUTE($A129,LEFT($A129,FIND($C129,$A129)+LEN($C129)-1),),
$F129),
[3]!index),_xlfn.XMATCH($G129,[3]!header))</f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79</v>
      </c>
      <c r="B130" t="s">
        <v>5</v>
      </c>
      <c r="C130" t="s">
        <v>15</v>
      </c>
      <c r="D130" t="s">
        <v>16</v>
      </c>
      <c r="E130" t="s">
        <v>86</v>
      </c>
      <c r="F130" t="s">
        <v>89</v>
      </c>
      <c r="G130" t="s">
        <v>70</v>
      </c>
      <c r="K130" t="s">
        <v>58</v>
      </c>
      <c r="L130" t="s">
        <v>69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79</v>
      </c>
      <c r="B131" t="s">
        <v>5</v>
      </c>
      <c r="C131" t="s">
        <v>15</v>
      </c>
      <c r="D131" t="s">
        <v>16</v>
      </c>
      <c r="E131" t="s">
        <v>86</v>
      </c>
      <c r="F131" t="s">
        <v>89</v>
      </c>
      <c r="G131" t="s">
        <v>71</v>
      </c>
      <c r="K131" t="s">
        <v>58</v>
      </c>
      <c r="L131" t="s">
        <v>72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79</v>
      </c>
      <c r="B132" t="s">
        <v>5</v>
      </c>
      <c r="C132" t="s">
        <v>15</v>
      </c>
      <c r="D132" t="s">
        <v>16</v>
      </c>
      <c r="E132" t="s">
        <v>86</v>
      </c>
      <c r="F132" t="s">
        <v>89</v>
      </c>
      <c r="G132" t="s">
        <v>62</v>
      </c>
      <c r="K132" t="s">
        <v>63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79</v>
      </c>
      <c r="B133" t="s">
        <v>5</v>
      </c>
      <c r="C133" t="s">
        <v>15</v>
      </c>
      <c r="D133" t="s">
        <v>16</v>
      </c>
      <c r="E133" t="s">
        <v>86</v>
      </c>
      <c r="F133" t="s">
        <v>89</v>
      </c>
      <c r="G133" t="s">
        <v>73</v>
      </c>
      <c r="K133" t="s">
        <v>58</v>
      </c>
      <c r="L133" t="s">
        <v>74</v>
      </c>
      <c r="M133" cm="1">
        <f t="array" ref="M133">INDEX([3]!data,_xlfn.XMATCH(_xlfn.CONCAT(
SUBSTITUTE($A133,LEFT($A133,FIND($C133,$A133)+LEN($C133)-1),),
$F133),
[3]!index),_xlfn.XMATCH($G133,[3]!header))</f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79</v>
      </c>
      <c r="B134" t="s">
        <v>5</v>
      </c>
      <c r="C134" t="s">
        <v>15</v>
      </c>
      <c r="D134" t="s">
        <v>16</v>
      </c>
      <c r="E134" t="s">
        <v>86</v>
      </c>
      <c r="F134" t="s">
        <v>89</v>
      </c>
      <c r="G134" t="s">
        <v>75</v>
      </c>
      <c r="K134" t="s">
        <v>58</v>
      </c>
      <c r="L134" t="s">
        <v>76</v>
      </c>
      <c r="M134" cm="1">
        <f t="array" ref="M134">INDEX([3]!data,_xlfn.XMATCH(_xlfn.CONCAT(
SUBSTITUTE($A134,LEFT($A134,FIND($C134,$A134)+LEN($C134)-1),),
$F134),
[3]!index),_xlfn.XMATCH($G134,[3]!header))</f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79</v>
      </c>
      <c r="B135" t="s">
        <v>5</v>
      </c>
      <c r="C135" t="s">
        <v>15</v>
      </c>
      <c r="D135" t="s">
        <v>16</v>
      </c>
      <c r="E135" t="s">
        <v>86</v>
      </c>
      <c r="F135" t="s">
        <v>89</v>
      </c>
      <c r="G135" t="s">
        <v>77</v>
      </c>
      <c r="K135" t="s">
        <v>58</v>
      </c>
      <c r="L135" t="s">
        <v>76</v>
      </c>
      <c r="M135" cm="1">
        <f t="array" ref="M135">INDEX([3]!data,_xlfn.XMATCH(_xlfn.CONCAT(
SUBSTITUTE($A135,LEFT($A135,FIND($C135,$A135)+LEN($C135)-1),),
$F135),
[3]!index),_xlfn.XMATCH($G135,[3]!header))</f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79</v>
      </c>
      <c r="B136" t="s">
        <v>5</v>
      </c>
      <c r="C136" t="s">
        <v>15</v>
      </c>
      <c r="D136" t="s">
        <v>16</v>
      </c>
      <c r="E136" t="s">
        <v>86</v>
      </c>
      <c r="F136" t="s">
        <v>89</v>
      </c>
      <c r="G136" t="s">
        <v>53</v>
      </c>
      <c r="J136" t="s">
        <v>26</v>
      </c>
      <c r="K136" t="s">
        <v>65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79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6</v>
      </c>
    </row>
    <row r="138" spans="1:23" x14ac:dyDescent="0.25">
      <c r="A138" t="s">
        <v>79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68</v>
      </c>
      <c r="K138" t="s">
        <v>58</v>
      </c>
      <c r="L138" t="s">
        <v>69</v>
      </c>
      <c r="M138" cm="1">
        <f t="array" ref="M138">INDEX([3]!data,_xlfn.XMATCH(_xlfn.CONCAT(
SUBSTITUTE($A138,LEFT($A138,FIND($C138,$A138)+LEN($C138)-1),),
$F138),
[3]!index),_xlfn.XMATCH($G138,[3]!header))</f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79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70</v>
      </c>
      <c r="K139" t="s">
        <v>58</v>
      </c>
      <c r="L139" t="s">
        <v>69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79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71</v>
      </c>
      <c r="K140" t="s">
        <v>58</v>
      </c>
      <c r="L140" t="s">
        <v>72</v>
      </c>
      <c r="M140" cm="1">
        <f t="array" ref="M140">INDEX([3]!data,_xlfn.XMATCH(_xlfn.CONCAT(
SUBSTITUTE($A140,LEFT($A140,FIND($C140,$A140)+LEN($C140)-1),),
$F140),
[3]!index),_xlfn.XMATCH($G140,[3]!header))</f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79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62</v>
      </c>
      <c r="K141" t="s">
        <v>63</v>
      </c>
      <c r="L141" t="s">
        <v>59</v>
      </c>
      <c r="M141" cm="1">
        <f t="array" ref="M141">INDEX([3]!data,_xlfn.XMATCH(_xlfn.CONCAT(
SUBSTITUTE($A141,LEFT($A141,FIND($C141,$A141)+LEN($C141)-1),),
$F141),
[3]!index),_xlfn.XMATCH(_xlfn.CONCAT($C141,$G141),[3]!header))</f>
        <v>0</v>
      </c>
    </row>
    <row r="142" spans="1:23" x14ac:dyDescent="0.25">
      <c r="A142" t="s">
        <v>79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73</v>
      </c>
      <c r="K142" t="s">
        <v>58</v>
      </c>
      <c r="L142" t="s">
        <v>74</v>
      </c>
      <c r="M142" cm="1">
        <f t="array" ref="M142">INDEX([3]!data,_xlfn.XMATCH(_xlfn.CONCAT(
SUBSTITUTE($A142,LEFT($A142,FIND($C142,$A142)+LEN($C142)-1),),
$F142),
[3]!index),_xlfn.XMATCH($G142,[3]!header))</f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79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75</v>
      </c>
      <c r="K143" t="s">
        <v>58</v>
      </c>
      <c r="L143" t="s">
        <v>76</v>
      </c>
      <c r="M143" cm="1">
        <f t="array" ref="M143">INDEX([3]!data,_xlfn.XMATCH(_xlfn.CONCAT(
SUBSTITUTE($A143,LEFT($A143,FIND($C143,$A143)+LEN($C143)-1),),
$F143),
[3]!index),_xlfn.XMATCH($G143,[3]!header))</f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79</v>
      </c>
      <c r="B144" t="s">
        <v>5</v>
      </c>
      <c r="C144" t="s">
        <v>15</v>
      </c>
      <c r="D144" t="s">
        <v>16</v>
      </c>
      <c r="E144" t="s">
        <v>86</v>
      </c>
      <c r="F144" t="s">
        <v>90</v>
      </c>
      <c r="G144" t="s">
        <v>77</v>
      </c>
      <c r="K144" t="s">
        <v>58</v>
      </c>
      <c r="L144" t="s">
        <v>76</v>
      </c>
      <c r="M144" cm="1">
        <f t="array" ref="M144">INDEX([3]!data,_xlfn.XMATCH(_xlfn.CONCAT(
SUBSTITUTE($A144,LEFT($A144,FIND($C144,$A144)+LEN($C144)-1),),
$F144),
[3]!index),_xlfn.XMATCH($G144,[3]!header))</f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3" x14ac:dyDescent="0.25">
      <c r="A145" t="s">
        <v>79</v>
      </c>
      <c r="B145" t="s">
        <v>5</v>
      </c>
      <c r="C145" t="s">
        <v>15</v>
      </c>
      <c r="D145" t="s">
        <v>16</v>
      </c>
      <c r="E145" t="s">
        <v>86</v>
      </c>
      <c r="F145" t="s">
        <v>90</v>
      </c>
      <c r="G145" t="s">
        <v>53</v>
      </c>
      <c r="J145" t="s">
        <v>26</v>
      </c>
      <c r="K145" t="s">
        <v>65</v>
      </c>
      <c r="L145" t="str" cm="1">
        <f t="array" ref="L145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ref="M145">INDEX([3]!data_multi,_xlfn.XMATCH(_xlfn.CONCAT(
SUBSTITUTE($A145,LEFT($A145,FIND($C145,$A145)+LEN($C145)-1),),
$F145:$I145,
SUBSTITUTE($J145,LEFT($A145,FIND($C145,$A145)+LEN($C145)-1),)),
[3]!index_multi),_xlfn.XMATCH(M$2,[3]!header_multi))</f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3" x14ac:dyDescent="0.25">
      <c r="A146" t="s">
        <v>79</v>
      </c>
      <c r="B146" t="s">
        <v>5</v>
      </c>
      <c r="C146" t="s">
        <v>15</v>
      </c>
      <c r="D146" t="s">
        <v>16</v>
      </c>
      <c r="E146" t="s">
        <v>86</v>
      </c>
      <c r="F146" t="s">
        <v>90</v>
      </c>
      <c r="G146" t="s">
        <v>53</v>
      </c>
      <c r="J146" t="s">
        <v>91</v>
      </c>
      <c r="K146" t="s">
        <v>65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tCO2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</row>
    <row r="147" spans="1:23" x14ac:dyDescent="0.25">
      <c r="A147" t="s">
        <v>79</v>
      </c>
      <c r="B147" t="s">
        <v>5</v>
      </c>
      <c r="C147" t="s">
        <v>15</v>
      </c>
      <c r="D147" t="s">
        <v>16</v>
      </c>
      <c r="E147" t="s">
        <v>86</v>
      </c>
      <c r="F147" t="s">
        <v>92</v>
      </c>
      <c r="G147" t="s">
        <v>6</v>
      </c>
    </row>
    <row r="148" spans="1:23" x14ac:dyDescent="0.25">
      <c r="A148" t="s">
        <v>79</v>
      </c>
      <c r="B148" t="s">
        <v>5</v>
      </c>
      <c r="C148" t="s">
        <v>15</v>
      </c>
      <c r="D148" t="s">
        <v>16</v>
      </c>
      <c r="E148" t="s">
        <v>86</v>
      </c>
      <c r="F148" t="s">
        <v>92</v>
      </c>
      <c r="G148" t="s">
        <v>68</v>
      </c>
      <c r="K148" t="s">
        <v>58</v>
      </c>
      <c r="L148" t="s">
        <v>69</v>
      </c>
      <c r="M148" cm="1">
        <f t="array" ref="M148">INDEX([3]!data,_xlfn.XMATCH(_xlfn.CONCAT(
SUBSTITUTE($A148,LEFT($A148,FIND($C148,$A148)+LEN($C148)-1),),
$F148),
[3]!index),_xlfn.XMATCH($G148,[3]!header))</f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79</v>
      </c>
      <c r="B149" t="s">
        <v>5</v>
      </c>
      <c r="C149" t="s">
        <v>15</v>
      </c>
      <c r="D149" t="s">
        <v>16</v>
      </c>
      <c r="E149" t="s">
        <v>86</v>
      </c>
      <c r="F149" t="s">
        <v>92</v>
      </c>
      <c r="G149" t="s">
        <v>70</v>
      </c>
      <c r="K149" t="s">
        <v>58</v>
      </c>
      <c r="L149" t="s">
        <v>69</v>
      </c>
      <c r="M149" cm="1">
        <f t="array" ref="M149">INDEX([3]!data,_xlfn.XMATCH(_xlfn.CONCAT(
SUBSTITUTE($A149,LEFT($A149,FIND($C149,$A149)+LEN($C149)-1),),
$F149),
[3]!index),_xlfn.XMATCH($G149,[3]!header))</f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79</v>
      </c>
      <c r="B150" t="s">
        <v>5</v>
      </c>
      <c r="C150" t="s">
        <v>15</v>
      </c>
      <c r="D150" t="s">
        <v>16</v>
      </c>
      <c r="E150" t="s">
        <v>86</v>
      </c>
      <c r="F150" t="s">
        <v>92</v>
      </c>
      <c r="G150" t="s">
        <v>71</v>
      </c>
      <c r="K150" t="s">
        <v>58</v>
      </c>
      <c r="L150" t="s">
        <v>72</v>
      </c>
      <c r="M150" cm="1">
        <f t="array" ref="M150">INDEX([3]!data,_xlfn.XMATCH(_xlfn.CONCAT(
SUBSTITUTE($A150,LEFT($A150,FIND($C150,$A150)+LEN($C150)-1),),
$F150),
[3]!index),_xlfn.XMATCH($G150,[3]!header))</f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79</v>
      </c>
      <c r="B151" t="s">
        <v>5</v>
      </c>
      <c r="C151" t="s">
        <v>15</v>
      </c>
      <c r="D151" t="s">
        <v>16</v>
      </c>
      <c r="E151" t="s">
        <v>86</v>
      </c>
      <c r="F151" t="s">
        <v>92</v>
      </c>
      <c r="G151" t="s">
        <v>62</v>
      </c>
      <c r="K151" t="s">
        <v>63</v>
      </c>
      <c r="L151" t="s">
        <v>59</v>
      </c>
      <c r="M151" cm="1">
        <f t="array" ref="M151">INDEX([3]!data,_xlfn.XMATCH(_xlfn.CONCAT(
SUBSTITUTE($A151,LEFT($A151,FIND($C151,$A151)+LEN($C151)-1),),
$F151),
[3]!index),_xlfn.XMATCH(_xlfn.CONCAT($C151,$G151),[3]!header))</f>
        <v>0</v>
      </c>
    </row>
    <row r="152" spans="1:23" x14ac:dyDescent="0.25">
      <c r="A152" t="s">
        <v>79</v>
      </c>
      <c r="B152" t="s">
        <v>5</v>
      </c>
      <c r="C152" t="s">
        <v>15</v>
      </c>
      <c r="D152" t="s">
        <v>16</v>
      </c>
      <c r="E152" t="s">
        <v>86</v>
      </c>
      <c r="F152" t="s">
        <v>92</v>
      </c>
      <c r="G152" t="s">
        <v>73</v>
      </c>
      <c r="K152" t="s">
        <v>58</v>
      </c>
      <c r="L152" t="s">
        <v>74</v>
      </c>
      <c r="M152" cm="1">
        <f t="array" ref="M152">INDEX([3]!data,_xlfn.XMATCH(_xlfn.CONCAT(
SUBSTITUTE($A152,LEFT($A152,FIND($C152,$A152)+LEN($C152)-1),),
$F152),
[3]!index),_xlfn.XMATCH($G152,[3]!header))</f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79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75</v>
      </c>
      <c r="K153" t="s">
        <v>58</v>
      </c>
      <c r="L153" t="s">
        <v>76</v>
      </c>
      <c r="M153" cm="1">
        <f t="array" ref="M153">INDEX([3]!data,_xlfn.XMATCH(_xlfn.CONCAT(
SUBSTITUTE($A153,LEFT($A153,FIND($C153,$A153)+LEN($C153)-1),),
$F153),
[3]!index),_xlfn.XMATCH($G153,[3]!header))</f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3" x14ac:dyDescent="0.25">
      <c r="A154" t="s">
        <v>79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77</v>
      </c>
      <c r="K154" t="s">
        <v>58</v>
      </c>
      <c r="L154" t="s">
        <v>76</v>
      </c>
      <c r="M154" cm="1">
        <f t="array" ref="M154">INDEX([3]!data,_xlfn.XMATCH(_xlfn.CONCAT(
SUBSTITUTE($A154,LEFT($A154,FIND($C154,$A154)+LEN($C154)-1),),
$F154),
[3]!index),_xlfn.XMATCH($G154,[3]!header))</f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3" x14ac:dyDescent="0.25">
      <c r="A155" t="s">
        <v>79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53</v>
      </c>
      <c r="J155" t="s">
        <v>36</v>
      </c>
      <c r="K155" t="s">
        <v>65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3" x14ac:dyDescent="0.25">
      <c r="A156" t="s">
        <v>79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53</v>
      </c>
      <c r="J156" t="s">
        <v>91</v>
      </c>
      <c r="K156" t="s">
        <v>65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tCO2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</row>
    <row r="157" spans="1:23" x14ac:dyDescent="0.25">
      <c r="A157" t="s">
        <v>79</v>
      </c>
      <c r="B157" t="s">
        <v>5</v>
      </c>
      <c r="C157" t="s">
        <v>15</v>
      </c>
      <c r="D157" t="s">
        <v>16</v>
      </c>
      <c r="E157" t="s">
        <v>86</v>
      </c>
      <c r="F157" t="s">
        <v>93</v>
      </c>
      <c r="G157" t="s">
        <v>6</v>
      </c>
    </row>
    <row r="158" spans="1:23" x14ac:dyDescent="0.25">
      <c r="A158" t="s">
        <v>79</v>
      </c>
      <c r="B158" t="s">
        <v>5</v>
      </c>
      <c r="C158" t="s">
        <v>15</v>
      </c>
      <c r="D158" t="s">
        <v>16</v>
      </c>
      <c r="E158" t="s">
        <v>86</v>
      </c>
      <c r="F158" t="s">
        <v>93</v>
      </c>
      <c r="G158" t="s">
        <v>68</v>
      </c>
      <c r="K158" t="s">
        <v>58</v>
      </c>
      <c r="L158" t="s">
        <v>69</v>
      </c>
      <c r="M158" cm="1">
        <f t="array" ref="M158">INDEX([3]!data,_xlfn.XMATCH(_xlfn.CONCAT(
SUBSTITUTE($A158,LEFT($A158,FIND($C158,$A158)+LEN($C158)-1),),
$F158),
[3]!index),_xlfn.XMATCH($G158,[3]!header))</f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3" x14ac:dyDescent="0.25">
      <c r="A159" t="s">
        <v>79</v>
      </c>
      <c r="B159" t="s">
        <v>5</v>
      </c>
      <c r="C159" t="s">
        <v>15</v>
      </c>
      <c r="D159" t="s">
        <v>16</v>
      </c>
      <c r="E159" t="s">
        <v>86</v>
      </c>
      <c r="F159" t="s">
        <v>93</v>
      </c>
      <c r="G159" t="s">
        <v>70</v>
      </c>
      <c r="K159" t="s">
        <v>58</v>
      </c>
      <c r="L159" t="s">
        <v>69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3" x14ac:dyDescent="0.25">
      <c r="A160" t="s">
        <v>79</v>
      </c>
      <c r="B160" t="s">
        <v>5</v>
      </c>
      <c r="C160" t="s">
        <v>15</v>
      </c>
      <c r="D160" t="s">
        <v>16</v>
      </c>
      <c r="E160" t="s">
        <v>86</v>
      </c>
      <c r="F160" t="s">
        <v>93</v>
      </c>
      <c r="G160" t="s">
        <v>71</v>
      </c>
      <c r="K160" t="s">
        <v>58</v>
      </c>
      <c r="L160" t="s">
        <v>72</v>
      </c>
      <c r="M160" cm="1">
        <f t="array" ref="M160">INDEX([3]!data,_xlfn.XMATCH(_xlfn.CONCAT(
SUBSTITUTE($A160,LEFT($A160,FIND($C160,$A160)+LEN($C160)-1),),
$F160),
[3]!index),_xlfn.XMATCH($G160,[3]!header))</f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79</v>
      </c>
      <c r="B161" t="s">
        <v>5</v>
      </c>
      <c r="C161" t="s">
        <v>15</v>
      </c>
      <c r="D161" t="s">
        <v>16</v>
      </c>
      <c r="E161" t="s">
        <v>86</v>
      </c>
      <c r="F161" t="s">
        <v>93</v>
      </c>
      <c r="G161" t="s">
        <v>62</v>
      </c>
      <c r="K161" t="s">
        <v>63</v>
      </c>
      <c r="L161" t="s">
        <v>59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79</v>
      </c>
      <c r="B162" t="s">
        <v>5</v>
      </c>
      <c r="C162" t="s">
        <v>15</v>
      </c>
      <c r="D162" t="s">
        <v>16</v>
      </c>
      <c r="E162" t="s">
        <v>86</v>
      </c>
      <c r="F162" t="s">
        <v>93</v>
      </c>
      <c r="G162" t="s">
        <v>73</v>
      </c>
      <c r="K162" t="s">
        <v>58</v>
      </c>
      <c r="L162" t="s">
        <v>74</v>
      </c>
      <c r="M162" cm="1">
        <f t="array" ref="M162">INDEX([3]!data,_xlfn.XMATCH(_xlfn.CONCAT(
SUBSTITUTE($A162,LEFT($A162,FIND($C162,$A162)+LEN($C162)-1),),
$F162),
[3]!index),_xlfn.XMATCH($G162,[3]!header))</f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79</v>
      </c>
      <c r="B163" t="s">
        <v>5</v>
      </c>
      <c r="C163" t="s">
        <v>15</v>
      </c>
      <c r="D163" t="s">
        <v>16</v>
      </c>
      <c r="E163" t="s">
        <v>86</v>
      </c>
      <c r="F163" t="s">
        <v>93</v>
      </c>
      <c r="G163" t="s">
        <v>75</v>
      </c>
      <c r="K163" t="s">
        <v>58</v>
      </c>
      <c r="L163" t="s">
        <v>76</v>
      </c>
      <c r="M163" cm="1">
        <f t="array" ref="M163">INDEX([3]!data,_xlfn.XMATCH(_xlfn.CONCAT(
SUBSTITUTE($A163,LEFT($A163,FIND($C163,$A163)+LEN($C163)-1),),
$F163),
[3]!index),_xlfn.XMATCH($G163,[3]!header))</f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79</v>
      </c>
      <c r="B164" t="s">
        <v>5</v>
      </c>
      <c r="C164" t="s">
        <v>15</v>
      </c>
      <c r="D164" t="s">
        <v>16</v>
      </c>
      <c r="E164" t="s">
        <v>86</v>
      </c>
      <c r="F164" t="s">
        <v>93</v>
      </c>
      <c r="G164" t="s">
        <v>77</v>
      </c>
      <c r="K164" t="s">
        <v>58</v>
      </c>
      <c r="L164" t="s">
        <v>76</v>
      </c>
      <c r="M164" cm="1">
        <f t="array" ref="M164">INDEX([3]!data,_xlfn.XMATCH(_xlfn.CONCAT(
SUBSTITUTE($A164,LEFT($A164,FIND($C164,$A164)+LEN($C164)-1),),
$F164),
[3]!index),_xlfn.XMATCH($G164,[3]!header))</f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79</v>
      </c>
      <c r="B165" t="s">
        <v>5</v>
      </c>
      <c r="C165" t="s">
        <v>15</v>
      </c>
      <c r="D165" t="s">
        <v>16</v>
      </c>
      <c r="E165" t="s">
        <v>86</v>
      </c>
      <c r="F165" t="s">
        <v>93</v>
      </c>
      <c r="G165" t="s">
        <v>53</v>
      </c>
      <c r="J165" t="s">
        <v>83</v>
      </c>
      <c r="K165" t="s">
        <v>65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79</v>
      </c>
      <c r="B166" t="s">
        <v>5</v>
      </c>
      <c r="C166" t="s">
        <v>15</v>
      </c>
      <c r="D166" t="s">
        <v>16</v>
      </c>
      <c r="E166" t="s">
        <v>86</v>
      </c>
      <c r="F166" t="s">
        <v>93</v>
      </c>
      <c r="G166" t="s">
        <v>53</v>
      </c>
      <c r="J166" t="s">
        <v>29</v>
      </c>
      <c r="K166" t="s">
        <v>65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79</v>
      </c>
      <c r="B167" t="s">
        <v>5</v>
      </c>
      <c r="C167" t="s">
        <v>15</v>
      </c>
      <c r="D167" t="s">
        <v>16</v>
      </c>
      <c r="E167" t="s">
        <v>86</v>
      </c>
      <c r="F167" t="s">
        <v>94</v>
      </c>
      <c r="G167" t="s">
        <v>6</v>
      </c>
    </row>
    <row r="168" spans="1:23" x14ac:dyDescent="0.25">
      <c r="A168" t="s">
        <v>79</v>
      </c>
      <c r="B168" t="s">
        <v>5</v>
      </c>
      <c r="C168" t="s">
        <v>15</v>
      </c>
      <c r="D168" t="s">
        <v>16</v>
      </c>
      <c r="E168" t="s">
        <v>86</v>
      </c>
      <c r="F168" t="s">
        <v>94</v>
      </c>
      <c r="G168" t="s">
        <v>68</v>
      </c>
      <c r="K168" t="s">
        <v>58</v>
      </c>
      <c r="L168" t="s">
        <v>69</v>
      </c>
      <c r="M168" cm="1">
        <f t="array" ref="M168">INDEX([3]!data,_xlfn.XMATCH(_xlfn.CONCAT(
SUBSTITUTE($A168,LEFT($A168,FIND($C168,$A168)+LEN($C168)-1),),
$F168),
[3]!index),_xlfn.XMATCH($G168,[3]!header))</f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79</v>
      </c>
      <c r="B169" t="s">
        <v>5</v>
      </c>
      <c r="C169" t="s">
        <v>15</v>
      </c>
      <c r="D169" t="s">
        <v>16</v>
      </c>
      <c r="E169" t="s">
        <v>86</v>
      </c>
      <c r="F169" t="s">
        <v>94</v>
      </c>
      <c r="G169" t="s">
        <v>70</v>
      </c>
      <c r="K169" t="s">
        <v>58</v>
      </c>
      <c r="L169" t="s">
        <v>69</v>
      </c>
      <c r="M169" cm="1">
        <f t="array" ref="M169">INDEX([3]!data,_xlfn.XMATCH(_xlfn.CONCAT(
SUBSTITUTE($A169,LEFT($A169,FIND($C169,$A169)+LEN($C169)-1),),
$F169),
[3]!index),_xlfn.XMATCH($G169,[3]!header))</f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79</v>
      </c>
      <c r="B170" t="s">
        <v>5</v>
      </c>
      <c r="C170" t="s">
        <v>15</v>
      </c>
      <c r="D170" t="s">
        <v>16</v>
      </c>
      <c r="E170" t="s">
        <v>86</v>
      </c>
      <c r="F170" t="s">
        <v>94</v>
      </c>
      <c r="G170" t="s">
        <v>71</v>
      </c>
      <c r="K170" t="s">
        <v>58</v>
      </c>
      <c r="L170" t="s">
        <v>72</v>
      </c>
      <c r="M170" cm="1">
        <f t="array" ref="M170">INDEX([3]!data,_xlfn.XMATCH(_xlfn.CONCAT(
SUBSTITUTE($A170,LEFT($A170,FIND($C170,$A170)+LEN($C170)-1),),
$F170),
[3]!index),_xlfn.XMATCH($G170,[3]!header))</f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79</v>
      </c>
      <c r="B171" t="s">
        <v>5</v>
      </c>
      <c r="C171" t="s">
        <v>15</v>
      </c>
      <c r="D171" t="s">
        <v>16</v>
      </c>
      <c r="E171" t="s">
        <v>86</v>
      </c>
      <c r="F171" t="s">
        <v>94</v>
      </c>
      <c r="G171" t="s">
        <v>62</v>
      </c>
      <c r="K171" t="s">
        <v>63</v>
      </c>
      <c r="L171" t="s">
        <v>59</v>
      </c>
      <c r="M171" cm="1">
        <f t="array" ref="M17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79</v>
      </c>
      <c r="B172" t="s">
        <v>5</v>
      </c>
      <c r="C172" t="s">
        <v>15</v>
      </c>
      <c r="D172" t="s">
        <v>16</v>
      </c>
      <c r="E172" t="s">
        <v>86</v>
      </c>
      <c r="F172" t="s">
        <v>94</v>
      </c>
      <c r="G172" t="s">
        <v>73</v>
      </c>
      <c r="K172" t="s">
        <v>58</v>
      </c>
      <c r="L172" t="s">
        <v>74</v>
      </c>
      <c r="M172" cm="1">
        <f t="array" ref="M172">INDEX([3]!data,_xlfn.XMATCH(_xlfn.CONCAT(
SUBSTITUTE($A172,LEFT($A172,FIND($C172,$A172)+LEN($C172)-1),),
$F172),
[3]!index),_xlfn.XMATCH($G172,[3]!header))</f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79</v>
      </c>
      <c r="B173" t="s">
        <v>5</v>
      </c>
      <c r="C173" t="s">
        <v>15</v>
      </c>
      <c r="D173" t="s">
        <v>16</v>
      </c>
      <c r="E173" t="s">
        <v>86</v>
      </c>
      <c r="F173" t="s">
        <v>94</v>
      </c>
      <c r="G173" t="s">
        <v>75</v>
      </c>
      <c r="K173" t="s">
        <v>58</v>
      </c>
      <c r="L173" t="s">
        <v>76</v>
      </c>
      <c r="M173" cm="1">
        <f t="array" ref="M173">INDEX([3]!data,_xlfn.XMATCH(_xlfn.CONCAT(
SUBSTITUTE($A173,LEFT($A173,FIND($C173,$A173)+LEN($C173)-1),),
$F173),
[3]!index),_xlfn.XMATCH($G173,[3]!header))</f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79</v>
      </c>
      <c r="B174" t="s">
        <v>5</v>
      </c>
      <c r="C174" t="s">
        <v>15</v>
      </c>
      <c r="D174" t="s">
        <v>16</v>
      </c>
      <c r="E174" t="s">
        <v>86</v>
      </c>
      <c r="F174" t="s">
        <v>94</v>
      </c>
      <c r="G174" t="s">
        <v>77</v>
      </c>
      <c r="K174" t="s">
        <v>58</v>
      </c>
      <c r="L174" t="s">
        <v>76</v>
      </c>
      <c r="M174" cm="1">
        <f t="array" ref="M174">INDEX([3]!data,_xlfn.XMATCH(_xlfn.CONCAT(
SUBSTITUTE($A174,LEFT($A174,FIND($C174,$A174)+LEN($C174)-1),),
$F174),
[3]!index),_xlfn.XMATCH($G174,[3]!header))</f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79</v>
      </c>
      <c r="B175" t="s">
        <v>5</v>
      </c>
      <c r="C175" t="s">
        <v>15</v>
      </c>
      <c r="D175" t="s">
        <v>16</v>
      </c>
      <c r="E175" t="s">
        <v>86</v>
      </c>
      <c r="F175" t="s">
        <v>94</v>
      </c>
      <c r="G175" t="s">
        <v>53</v>
      </c>
      <c r="J175" t="s">
        <v>83</v>
      </c>
      <c r="K175" t="s">
        <v>65</v>
      </c>
      <c r="L175" t="str" cm="1">
        <f t="array" ref="L175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ref="M175">INDEX([3]!data_multi,_xlfn.XMATCH(_xlfn.CONCAT(
SUBSTITUTE($A175,LEFT($A175,FIND($C175,$A175)+LEN($C175)-1),),
$F175:$I175,
SUBSTITUTE($J175,LEFT($A175,FIND($C175,$A175)+LEN($C175)-1),)),
[3]!index_multi),_xlfn.XMATCH(M$2,[3]!header_multi))</f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79</v>
      </c>
      <c r="B176" t="s">
        <v>5</v>
      </c>
      <c r="C176" t="s">
        <v>15</v>
      </c>
      <c r="D176" t="s">
        <v>16</v>
      </c>
      <c r="E176" t="s">
        <v>86</v>
      </c>
      <c r="F176" t="s">
        <v>94</v>
      </c>
      <c r="G176" t="s">
        <v>53</v>
      </c>
      <c r="J176" t="s">
        <v>29</v>
      </c>
      <c r="K176" t="s">
        <v>65</v>
      </c>
      <c r="L176" t="str" cm="1">
        <f t="array" ref="L176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ref="M176">INDEX([3]!data_multi,_xlfn.XMATCH(_xlfn.CONCAT(
SUBSTITUTE($A176,LEFT($A176,FIND($C176,$A176)+LEN($C176)-1),),
$F176:$I176,
SUBSTITUTE($J176,LEFT($A176,FIND($C176,$A176)+LEN($C176)-1),)),
[3]!index_multi),_xlfn.XMATCH(M$2,[3]!header_multi))</f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79</v>
      </c>
      <c r="B177" t="s">
        <v>5</v>
      </c>
      <c r="C177" t="s">
        <v>15</v>
      </c>
      <c r="D177" t="s">
        <v>16</v>
      </c>
      <c r="E177" t="s">
        <v>86</v>
      </c>
      <c r="F177" t="s">
        <v>95</v>
      </c>
      <c r="G177" t="s">
        <v>6</v>
      </c>
    </row>
    <row r="178" spans="1:23" x14ac:dyDescent="0.25">
      <c r="A178" t="s">
        <v>79</v>
      </c>
      <c r="B178" t="s">
        <v>5</v>
      </c>
      <c r="C178" t="s">
        <v>15</v>
      </c>
      <c r="D178" t="s">
        <v>16</v>
      </c>
      <c r="E178" t="s">
        <v>86</v>
      </c>
      <c r="F178" t="s">
        <v>95</v>
      </c>
      <c r="G178" t="s">
        <v>68</v>
      </c>
      <c r="K178" t="s">
        <v>58</v>
      </c>
      <c r="L178" t="s">
        <v>69</v>
      </c>
      <c r="M178" cm="1">
        <f t="array" ref="M178">INDEX([3]!data,_xlfn.XMATCH(_xlfn.CONCAT(
SUBSTITUTE($A178,LEFT($A178,FIND($C178,$A178)+LEN($C178)-1),),
$F178),
[3]!index),_xlfn.XMATCH($G178,[3]!header))</f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79</v>
      </c>
      <c r="B179" t="s">
        <v>5</v>
      </c>
      <c r="C179" t="s">
        <v>15</v>
      </c>
      <c r="D179" t="s">
        <v>16</v>
      </c>
      <c r="E179" t="s">
        <v>86</v>
      </c>
      <c r="F179" t="s">
        <v>95</v>
      </c>
      <c r="G179" t="s">
        <v>70</v>
      </c>
      <c r="K179" t="s">
        <v>58</v>
      </c>
      <c r="L179" t="s">
        <v>69</v>
      </c>
      <c r="M179" cm="1">
        <f t="array" ref="M179">INDEX([3]!data,_xlfn.XMATCH(_xlfn.CONCAT(
SUBSTITUTE($A179,LEFT($A179,FIND($C179,$A179)+LEN($C179)-1),),
$F179),
[3]!index),_xlfn.XMATCH($G179,[3]!header))</f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79</v>
      </c>
      <c r="B180" t="s">
        <v>5</v>
      </c>
      <c r="C180" t="s">
        <v>15</v>
      </c>
      <c r="D180" t="s">
        <v>16</v>
      </c>
      <c r="E180" t="s">
        <v>86</v>
      </c>
      <c r="F180" t="s">
        <v>95</v>
      </c>
      <c r="G180" t="s">
        <v>71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79</v>
      </c>
      <c r="B181" t="s">
        <v>5</v>
      </c>
      <c r="C181" t="s">
        <v>15</v>
      </c>
      <c r="D181" t="s">
        <v>16</v>
      </c>
      <c r="E181" t="s">
        <v>86</v>
      </c>
      <c r="F181" t="s">
        <v>95</v>
      </c>
      <c r="G181" t="s">
        <v>62</v>
      </c>
      <c r="K181" t="s">
        <v>63</v>
      </c>
      <c r="L181" t="s">
        <v>59</v>
      </c>
      <c r="M181" cm="1">
        <f t="array" ref="M181">INDEX([3]!data,_xlfn.XMATCH(_xlfn.CONCAT(
SUBSTITUTE($A181,LEFT($A181,FIND($C181,$A181)+LEN($C181)-1),),
$F181),
[3]!index),_xlfn.XMATCH(_xlfn.CONCAT($C181,$G181),[3]!header))</f>
        <v>0</v>
      </c>
    </row>
    <row r="182" spans="1:23" x14ac:dyDescent="0.25">
      <c r="A182" t="s">
        <v>79</v>
      </c>
      <c r="B182" t="s">
        <v>5</v>
      </c>
      <c r="C182" t="s">
        <v>15</v>
      </c>
      <c r="D182" t="s">
        <v>16</v>
      </c>
      <c r="E182" t="s">
        <v>86</v>
      </c>
      <c r="F182" t="s">
        <v>95</v>
      </c>
      <c r="G182" t="s">
        <v>73</v>
      </c>
      <c r="K182" t="s">
        <v>58</v>
      </c>
      <c r="L182" t="s">
        <v>74</v>
      </c>
      <c r="M182" cm="1">
        <f t="array" ref="M182">INDEX([3]!data,_xlfn.XMATCH(_xlfn.CONCAT(
SUBSTITUTE($A182,LEFT($A182,FIND($C182,$A182)+LEN($C182)-1),),
$F182),
[3]!index),_xlfn.XMATCH($G182,[3]!header))</f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79</v>
      </c>
      <c r="B183" t="s">
        <v>5</v>
      </c>
      <c r="C183" t="s">
        <v>15</v>
      </c>
      <c r="D183" t="s">
        <v>16</v>
      </c>
      <c r="E183" t="s">
        <v>86</v>
      </c>
      <c r="F183" t="s">
        <v>95</v>
      </c>
      <c r="G183" t="s">
        <v>75</v>
      </c>
      <c r="K183" t="s">
        <v>58</v>
      </c>
      <c r="L183" t="s">
        <v>76</v>
      </c>
      <c r="M183" cm="1">
        <f t="array" ref="M183">INDEX([3]!data,_xlfn.XMATCH(_xlfn.CONCAT(
SUBSTITUTE($A183,LEFT($A183,FIND($C183,$A183)+LEN($C183)-1),),
$F183),
[3]!index),_xlfn.XMATCH($G183,[3]!header))</f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79</v>
      </c>
      <c r="B184" t="s">
        <v>5</v>
      </c>
      <c r="C184" t="s">
        <v>15</v>
      </c>
      <c r="D184" t="s">
        <v>16</v>
      </c>
      <c r="E184" t="s">
        <v>86</v>
      </c>
      <c r="F184" t="s">
        <v>95</v>
      </c>
      <c r="G184" t="s">
        <v>77</v>
      </c>
      <c r="K184" t="s">
        <v>58</v>
      </c>
      <c r="L184" t="s">
        <v>76</v>
      </c>
      <c r="M184" cm="1">
        <f t="array" ref="M184">INDEX([3]!data,_xlfn.XMATCH(_xlfn.CONCAT(
SUBSTITUTE($A184,LEFT($A184,FIND($C184,$A184)+LEN($C184)-1),),
$F184),
[3]!index),_xlfn.XMATCH($G184,[3]!header))</f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79</v>
      </c>
      <c r="B185" t="s">
        <v>5</v>
      </c>
      <c r="C185" t="s">
        <v>15</v>
      </c>
      <c r="D185" t="s">
        <v>16</v>
      </c>
      <c r="E185" t="s">
        <v>86</v>
      </c>
      <c r="F185" t="s">
        <v>95</v>
      </c>
      <c r="G185" t="s">
        <v>53</v>
      </c>
      <c r="J185" t="s">
        <v>83</v>
      </c>
      <c r="K185" t="s">
        <v>65</v>
      </c>
      <c r="L185" t="str" cm="1">
        <f t="array" ref="L185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ref="M185">INDEX([3]!data_multi,_xlfn.XMATCH(_xlfn.CONCAT(
SUBSTITUTE($A185,LEFT($A185,FIND($C185,$A185)+LEN($C185)-1),),
$F185:$I185,
SUBSTITUTE($J185,LEFT($A185,FIND($C185,$A185)+LEN($C185)-1),)),
[3]!index_multi),_xlfn.XMATCH(M$2,[3]!header_multi))</f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79</v>
      </c>
      <c r="B186" t="s">
        <v>5</v>
      </c>
      <c r="C186" t="s">
        <v>15</v>
      </c>
      <c r="D186" t="s">
        <v>16</v>
      </c>
      <c r="E186" t="s">
        <v>86</v>
      </c>
      <c r="F186" t="s">
        <v>95</v>
      </c>
      <c r="G186" t="s">
        <v>53</v>
      </c>
      <c r="J186" t="s">
        <v>29</v>
      </c>
      <c r="K186" t="s">
        <v>65</v>
      </c>
      <c r="L186" t="str" cm="1">
        <f t="array" ref="L186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ref="M186">INDEX([3]!data_multi,_xlfn.XMATCH(_xlfn.CONCAT(
SUBSTITUTE($A186,LEFT($A186,FIND($C186,$A186)+LEN($C186)-1),),
$F186:$I186,
SUBSTITUTE($J186,LEFT($A186,FIND($C186,$A186)+LEN($C186)-1),)),
[3]!index_multi),_xlfn.XMATCH(M$2,[3]!header_multi))</f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79</v>
      </c>
      <c r="B187" t="s">
        <v>5</v>
      </c>
      <c r="C187" t="s">
        <v>15</v>
      </c>
      <c r="D187" t="s">
        <v>16</v>
      </c>
      <c r="E187" t="s">
        <v>86</v>
      </c>
      <c r="F187" t="s">
        <v>96</v>
      </c>
      <c r="G187" t="s">
        <v>6</v>
      </c>
    </row>
    <row r="188" spans="1:23" x14ac:dyDescent="0.25">
      <c r="A188" t="s">
        <v>79</v>
      </c>
      <c r="B188" t="s">
        <v>5</v>
      </c>
      <c r="C188" t="s">
        <v>15</v>
      </c>
      <c r="D188" t="s">
        <v>16</v>
      </c>
      <c r="E188" t="s">
        <v>86</v>
      </c>
      <c r="F188" t="s">
        <v>96</v>
      </c>
      <c r="G188" t="s">
        <v>68</v>
      </c>
      <c r="K188" t="s">
        <v>58</v>
      </c>
      <c r="L188" t="s">
        <v>69</v>
      </c>
      <c r="M188" cm="1">
        <f t="array" ref="M188">INDEX([3]!data,_xlfn.XMATCH(_xlfn.CONCAT(
SUBSTITUTE($A188,LEFT($A188,FIND($C188,$A188)+LEN($C188)-1),),
$F188),
[3]!index),_xlfn.XMATCH($G188,[3]!header))</f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79</v>
      </c>
      <c r="B189" t="s">
        <v>5</v>
      </c>
      <c r="C189" t="s">
        <v>15</v>
      </c>
      <c r="D189" t="s">
        <v>16</v>
      </c>
      <c r="E189" t="s">
        <v>86</v>
      </c>
      <c r="F189" t="s">
        <v>96</v>
      </c>
      <c r="G189" t="s">
        <v>70</v>
      </c>
      <c r="K189" t="s">
        <v>58</v>
      </c>
      <c r="L189" t="s">
        <v>69</v>
      </c>
      <c r="M189" cm="1">
        <f t="array" ref="M189">INDEX([3]!data,_xlfn.XMATCH(_xlfn.CONCAT(
SUBSTITUTE($A189,LEFT($A189,FIND($C189,$A189)+LEN($C189)-1),),
$F189),
[3]!index),_xlfn.XMATCH($G189,[3]!header))</f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79</v>
      </c>
      <c r="B190" t="s">
        <v>5</v>
      </c>
      <c r="C190" t="s">
        <v>15</v>
      </c>
      <c r="D190" t="s">
        <v>16</v>
      </c>
      <c r="E190" t="s">
        <v>86</v>
      </c>
      <c r="F190" t="s">
        <v>96</v>
      </c>
      <c r="G190" t="s">
        <v>71</v>
      </c>
      <c r="K190" t="s">
        <v>58</v>
      </c>
      <c r="L190" t="s">
        <v>72</v>
      </c>
      <c r="M190" cm="1">
        <f t="array" ref="M190">INDEX([3]!data,_xlfn.XMATCH(_xlfn.CONCAT(
SUBSTITUTE($A190,LEFT($A190,FIND($C190,$A190)+LEN($C190)-1),),
$F190),
[3]!index),_xlfn.XMATCH($G190,[3]!header))</f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79</v>
      </c>
      <c r="B191" t="s">
        <v>5</v>
      </c>
      <c r="C191" t="s">
        <v>15</v>
      </c>
      <c r="D191" t="s">
        <v>16</v>
      </c>
      <c r="E191" t="s">
        <v>86</v>
      </c>
      <c r="F191" t="s">
        <v>96</v>
      </c>
      <c r="G191" t="s">
        <v>62</v>
      </c>
      <c r="K191" t="s">
        <v>63</v>
      </c>
      <c r="L191" t="s">
        <v>59</v>
      </c>
      <c r="M191" cm="1">
        <f t="array" ref="M191">INDEX([3]!data,_xlfn.XMATCH(_xlfn.CONCAT(
SUBSTITUTE($A191,LEFT($A191,FIND($C191,$A191)+LEN($C191)-1),),
$F191),
[3]!index),_xlfn.XMATCH(_xlfn.CONCAT($C191,$G191),[3]!header))</f>
        <v>0</v>
      </c>
    </row>
    <row r="192" spans="1:23" x14ac:dyDescent="0.25">
      <c r="A192" t="s">
        <v>79</v>
      </c>
      <c r="B192" t="s">
        <v>5</v>
      </c>
      <c r="C192" t="s">
        <v>15</v>
      </c>
      <c r="D192" t="s">
        <v>16</v>
      </c>
      <c r="E192" t="s">
        <v>86</v>
      </c>
      <c r="F192" t="s">
        <v>96</v>
      </c>
      <c r="G192" t="s">
        <v>73</v>
      </c>
      <c r="K192" t="s">
        <v>58</v>
      </c>
      <c r="L192" t="s">
        <v>74</v>
      </c>
      <c r="M192" cm="1">
        <f t="array" ref="M192">INDEX([3]!data,_xlfn.XMATCH(_xlfn.CONCAT(
SUBSTITUTE($A192,LEFT($A192,FIND($C192,$A192)+LEN($C192)-1),),
$F192),
[3]!index),_xlfn.XMATCH($G192,[3]!header))</f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3" x14ac:dyDescent="0.25">
      <c r="A193" t="s">
        <v>79</v>
      </c>
      <c r="B193" t="s">
        <v>5</v>
      </c>
      <c r="C193" t="s">
        <v>15</v>
      </c>
      <c r="D193" t="s">
        <v>16</v>
      </c>
      <c r="E193" t="s">
        <v>86</v>
      </c>
      <c r="F193" t="s">
        <v>96</v>
      </c>
      <c r="G193" t="s">
        <v>75</v>
      </c>
      <c r="K193" t="s">
        <v>58</v>
      </c>
      <c r="L193" t="s">
        <v>76</v>
      </c>
      <c r="M193" cm="1">
        <f t="array" ref="M193">INDEX([3]!data,_xlfn.XMATCH(_xlfn.CONCAT(
SUBSTITUTE($A193,LEFT($A193,FIND($C193,$A193)+LEN($C193)-1),),
$F193),
[3]!index),_xlfn.XMATCH($G193,[3]!header))</f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3" x14ac:dyDescent="0.25">
      <c r="A194" t="s">
        <v>79</v>
      </c>
      <c r="B194" t="s">
        <v>5</v>
      </c>
      <c r="C194" t="s">
        <v>15</v>
      </c>
      <c r="D194" t="s">
        <v>16</v>
      </c>
      <c r="E194" t="s">
        <v>86</v>
      </c>
      <c r="F194" t="s">
        <v>96</v>
      </c>
      <c r="G194" t="s">
        <v>77</v>
      </c>
      <c r="K194" t="s">
        <v>58</v>
      </c>
      <c r="L194" t="s">
        <v>76</v>
      </c>
      <c r="M194" cm="1">
        <f t="array" ref="M194">INDEX([3]!data,_xlfn.XMATCH(_xlfn.CONCAT(
SUBSTITUTE($A194,LEFT($A194,FIND($C194,$A194)+LEN($C194)-1),),
$F194),
[3]!index),_xlfn.XMATCH($G194,[3]!header))</f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3" x14ac:dyDescent="0.25">
      <c r="A195" t="s">
        <v>79</v>
      </c>
      <c r="B195" t="s">
        <v>5</v>
      </c>
      <c r="C195" t="s">
        <v>15</v>
      </c>
      <c r="D195" t="s">
        <v>16</v>
      </c>
      <c r="E195" t="s">
        <v>86</v>
      </c>
      <c r="F195" t="s">
        <v>96</v>
      </c>
      <c r="G195" t="s">
        <v>53</v>
      </c>
      <c r="J195" t="s">
        <v>36</v>
      </c>
      <c r="K195" t="s">
        <v>65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3" x14ac:dyDescent="0.25">
      <c r="A196" t="s">
        <v>79</v>
      </c>
      <c r="B196" t="s">
        <v>5</v>
      </c>
      <c r="C196" t="s">
        <v>15</v>
      </c>
      <c r="D196" t="s">
        <v>16</v>
      </c>
      <c r="E196" t="s">
        <v>86</v>
      </c>
      <c r="F196" t="s">
        <v>96</v>
      </c>
      <c r="G196" t="s">
        <v>53</v>
      </c>
      <c r="J196" t="s">
        <v>29</v>
      </c>
      <c r="K196" t="s">
        <v>65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3" x14ac:dyDescent="0.25">
      <c r="A197" t="s">
        <v>79</v>
      </c>
      <c r="B197" t="s">
        <v>5</v>
      </c>
      <c r="C197" t="s">
        <v>15</v>
      </c>
      <c r="D197" t="s">
        <v>16</v>
      </c>
      <c r="E197" t="s">
        <v>86</v>
      </c>
      <c r="F197" t="s">
        <v>96</v>
      </c>
      <c r="G197" t="s">
        <v>53</v>
      </c>
      <c r="J197" t="s">
        <v>91</v>
      </c>
      <c r="K197" t="s">
        <v>65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tCO2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</row>
    <row r="198" spans="1:23" x14ac:dyDescent="0.25">
      <c r="A198" t="s">
        <v>83</v>
      </c>
      <c r="B198" t="s">
        <v>5</v>
      </c>
      <c r="C198" t="s">
        <v>15</v>
      </c>
      <c r="D198" t="s">
        <v>16</v>
      </c>
      <c r="E198" t="s">
        <v>97</v>
      </c>
      <c r="G198" t="s">
        <v>17</v>
      </c>
      <c r="K198" t="s">
        <v>18</v>
      </c>
      <c r="L198" t="str" cm="1">
        <f t="array" ref="L198">INDEX([1]!data,_xlfn.XMATCH(_xlfn.CONCAT(
SUBSTITUTE($A198,LEFT($A198,FIND($C198,$A198)+LEN($C198)-1),),
$F198:$I198,
SUBSTITUTE($J198,LEFT($A198,FIND($C198,$A198)+LEN($C198)-1),)),
[1]!index),_xlfn.XMATCH(L$2,[1]!header))</f>
        <v>GJ</v>
      </c>
    </row>
    <row r="199" spans="1:23" x14ac:dyDescent="0.25">
      <c r="A199" t="s">
        <v>83</v>
      </c>
      <c r="B199" t="s">
        <v>5</v>
      </c>
      <c r="C199" t="s">
        <v>15</v>
      </c>
      <c r="D199" t="s">
        <v>16</v>
      </c>
      <c r="E199" t="s">
        <v>97</v>
      </c>
      <c r="G199" t="s">
        <v>19</v>
      </c>
      <c r="H199" t="s">
        <v>56</v>
      </c>
    </row>
    <row r="200" spans="1:23" x14ac:dyDescent="0.25">
      <c r="A200" t="s">
        <v>83</v>
      </c>
      <c r="B200" t="s">
        <v>5</v>
      </c>
      <c r="C200" t="s">
        <v>15</v>
      </c>
      <c r="D200" t="s">
        <v>16</v>
      </c>
      <c r="E200" t="s">
        <v>97</v>
      </c>
      <c r="G200" t="s">
        <v>57</v>
      </c>
      <c r="K200" t="s">
        <v>58</v>
      </c>
      <c r="L200" t="s">
        <v>59</v>
      </c>
      <c r="M200" cm="1">
        <f t="array" ref="M200">INDEX([3]!data,_xlfn.XMATCH(_xlfn.CONCAT(
SUBSTITUTE($A200,LEFT($A200,FIND($C200,$A200)+LEN($C200)-1),),
$F200),
[3]!index),_xlfn.XMATCH($G200,[3]!header))</f>
        <v>0.1</v>
      </c>
      <c r="N200">
        <f t="shared" ref="N200:W201" si="35">M200</f>
        <v>0.1</v>
      </c>
      <c r="O200">
        <f t="shared" si="35"/>
        <v>0.1</v>
      </c>
      <c r="P200">
        <f t="shared" si="35"/>
        <v>0.1</v>
      </c>
      <c r="Q200">
        <f t="shared" si="35"/>
        <v>0.1</v>
      </c>
      <c r="R200">
        <f t="shared" si="35"/>
        <v>0.1</v>
      </c>
      <c r="S200">
        <f t="shared" si="35"/>
        <v>0.1</v>
      </c>
      <c r="T200">
        <f t="shared" si="35"/>
        <v>0.1</v>
      </c>
      <c r="U200">
        <f t="shared" si="35"/>
        <v>0.1</v>
      </c>
      <c r="V200">
        <f t="shared" si="35"/>
        <v>0.1</v>
      </c>
      <c r="W200">
        <f t="shared" si="35"/>
        <v>0.1</v>
      </c>
    </row>
    <row r="201" spans="1:23" x14ac:dyDescent="0.25">
      <c r="A201" t="s">
        <v>83</v>
      </c>
      <c r="B201" t="s">
        <v>5</v>
      </c>
      <c r="C201" t="s">
        <v>15</v>
      </c>
      <c r="D201" t="s">
        <v>16</v>
      </c>
      <c r="E201" t="s">
        <v>97</v>
      </c>
      <c r="G201" t="s">
        <v>60</v>
      </c>
      <c r="K201" t="s">
        <v>58</v>
      </c>
      <c r="M201" cm="1">
        <f t="array" ref="M201">INDEX([3]!data,_xlfn.XMATCH(_xlfn.CONCAT(
SUBSTITUTE($A201,LEFT($A201,FIND($C201,$A201)+LEN($C201)-1),),
$F201),
[3]!index),_xlfn.XMATCH($G201,[3]!header))</f>
        <v>15</v>
      </c>
      <c r="N201">
        <f t="shared" si="35"/>
        <v>15</v>
      </c>
      <c r="O201">
        <f t="shared" si="35"/>
        <v>15</v>
      </c>
      <c r="P201">
        <f t="shared" si="35"/>
        <v>15</v>
      </c>
      <c r="Q201">
        <f t="shared" si="35"/>
        <v>15</v>
      </c>
      <c r="R201">
        <f t="shared" si="35"/>
        <v>15</v>
      </c>
      <c r="S201">
        <f t="shared" si="35"/>
        <v>15</v>
      </c>
      <c r="T201">
        <f t="shared" si="35"/>
        <v>15</v>
      </c>
      <c r="U201">
        <f t="shared" si="35"/>
        <v>15</v>
      </c>
      <c r="V201">
        <f t="shared" si="35"/>
        <v>15</v>
      </c>
      <c r="W201">
        <f t="shared" si="35"/>
        <v>15</v>
      </c>
    </row>
    <row r="202" spans="1:23" x14ac:dyDescent="0.25">
      <c r="A202" t="s">
        <v>83</v>
      </c>
      <c r="B202" t="s">
        <v>5</v>
      </c>
      <c r="C202" t="s">
        <v>15</v>
      </c>
      <c r="D202" t="s">
        <v>16</v>
      </c>
      <c r="E202" t="s">
        <v>97</v>
      </c>
      <c r="F202" t="s">
        <v>98</v>
      </c>
      <c r="G202" t="s">
        <v>6</v>
      </c>
    </row>
    <row r="203" spans="1:23" x14ac:dyDescent="0.25">
      <c r="A203" t="s">
        <v>83</v>
      </c>
      <c r="B203" t="s">
        <v>5</v>
      </c>
      <c r="C203" t="s">
        <v>15</v>
      </c>
      <c r="D203" t="s">
        <v>16</v>
      </c>
      <c r="E203" t="s">
        <v>97</v>
      </c>
      <c r="F203" t="s">
        <v>98</v>
      </c>
      <c r="G203" t="s">
        <v>68</v>
      </c>
      <c r="K203" t="s">
        <v>58</v>
      </c>
      <c r="L203" t="s">
        <v>69</v>
      </c>
      <c r="M203" cm="1">
        <f t="array" ref="M203">INDEX([3]!data,_xlfn.XMATCH(_xlfn.CONCAT(
SUBSTITUTE($A203,LEFT($A203,FIND($C203,$A203)+LEN($C203)-1),),
$F203),
[3]!index),_xlfn.XMATCH($G203,[3]!header))</f>
        <v>2000</v>
      </c>
      <c r="N203">
        <f t="shared" ref="N203:W205" si="36">M203</f>
        <v>2000</v>
      </c>
      <c r="O203">
        <f t="shared" si="36"/>
        <v>2000</v>
      </c>
      <c r="P203">
        <f t="shared" si="36"/>
        <v>2000</v>
      </c>
      <c r="Q203">
        <f t="shared" si="36"/>
        <v>2000</v>
      </c>
      <c r="R203">
        <f t="shared" si="36"/>
        <v>2000</v>
      </c>
      <c r="S203">
        <f t="shared" si="36"/>
        <v>2000</v>
      </c>
      <c r="T203">
        <f t="shared" si="36"/>
        <v>2000</v>
      </c>
      <c r="U203">
        <f t="shared" si="36"/>
        <v>2000</v>
      </c>
      <c r="V203">
        <f t="shared" si="36"/>
        <v>2000</v>
      </c>
      <c r="W203">
        <f t="shared" si="36"/>
        <v>2000</v>
      </c>
    </row>
    <row r="204" spans="1:23" x14ac:dyDescent="0.25">
      <c r="A204" t="s">
        <v>83</v>
      </c>
      <c r="B204" t="s">
        <v>5</v>
      </c>
      <c r="C204" t="s">
        <v>15</v>
      </c>
      <c r="D204" t="s">
        <v>16</v>
      </c>
      <c r="E204" t="s">
        <v>97</v>
      </c>
      <c r="F204" t="s">
        <v>98</v>
      </c>
      <c r="G204" t="s">
        <v>70</v>
      </c>
      <c r="K204" t="s">
        <v>58</v>
      </c>
      <c r="L204" t="s">
        <v>69</v>
      </c>
      <c r="M204" cm="1">
        <f t="array" ref="M204">INDEX([3]!data,_xlfn.XMATCH(_xlfn.CONCAT(
SUBSTITUTE($A204,LEFT($A204,FIND($C204,$A204)+LEN($C204)-1),),
$F204),
[3]!index),_xlfn.XMATCH($G204,[3]!header))</f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3" x14ac:dyDescent="0.25">
      <c r="A205" t="s">
        <v>83</v>
      </c>
      <c r="B205" t="s">
        <v>5</v>
      </c>
      <c r="C205" t="s">
        <v>15</v>
      </c>
      <c r="D205" t="s">
        <v>16</v>
      </c>
      <c r="E205" t="s">
        <v>97</v>
      </c>
      <c r="F205" t="s">
        <v>98</v>
      </c>
      <c r="G205" t="s">
        <v>71</v>
      </c>
      <c r="K205" t="s">
        <v>58</v>
      </c>
      <c r="L205" t="s">
        <v>72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si="36"/>
        <v>1</v>
      </c>
      <c r="O205">
        <f t="shared" si="36"/>
        <v>1</v>
      </c>
      <c r="P205">
        <f t="shared" si="36"/>
        <v>1</v>
      </c>
      <c r="Q205">
        <f t="shared" si="36"/>
        <v>1</v>
      </c>
      <c r="R205">
        <f t="shared" si="36"/>
        <v>1</v>
      </c>
      <c r="S205">
        <f t="shared" si="36"/>
        <v>1</v>
      </c>
      <c r="T205">
        <f t="shared" si="36"/>
        <v>1</v>
      </c>
      <c r="U205">
        <f t="shared" si="36"/>
        <v>1</v>
      </c>
      <c r="V205">
        <f t="shared" si="36"/>
        <v>1</v>
      </c>
      <c r="W205">
        <f t="shared" si="36"/>
        <v>1</v>
      </c>
    </row>
    <row r="206" spans="1:23" x14ac:dyDescent="0.25">
      <c r="A206" t="s">
        <v>83</v>
      </c>
      <c r="B206" t="s">
        <v>5</v>
      </c>
      <c r="C206" t="s">
        <v>15</v>
      </c>
      <c r="D206" t="s">
        <v>16</v>
      </c>
      <c r="E206" t="s">
        <v>97</v>
      </c>
      <c r="F206" t="s">
        <v>98</v>
      </c>
      <c r="G206" t="s">
        <v>62</v>
      </c>
      <c r="K206" t="s">
        <v>63</v>
      </c>
      <c r="L206" t="s">
        <v>59</v>
      </c>
      <c r="M206" cm="1">
        <f t="array" ref="M206">INDEX([3]!data,_xlfn.XMATCH(_xlfn.CONCAT(
SUBSTITUTE($A206,LEFT($A206,FIND($C206,$A206)+LEN($C206)-1),),
$F206),
[3]!index),_xlfn.XMATCH(_xlfn.CONCAT($C206,$G206),[3]!header))</f>
        <v>1</v>
      </c>
    </row>
    <row r="207" spans="1:23" x14ac:dyDescent="0.25">
      <c r="A207" t="s">
        <v>83</v>
      </c>
      <c r="B207" t="s">
        <v>5</v>
      </c>
      <c r="C207" t="s">
        <v>15</v>
      </c>
      <c r="D207" t="s">
        <v>16</v>
      </c>
      <c r="E207" t="s">
        <v>97</v>
      </c>
      <c r="F207" t="s">
        <v>98</v>
      </c>
      <c r="G207" t="s">
        <v>73</v>
      </c>
      <c r="K207" t="s">
        <v>58</v>
      </c>
      <c r="L207" t="s">
        <v>74</v>
      </c>
      <c r="M207" cm="1">
        <f t="array" ref="M207">INDEX([3]!data,_xlfn.XMATCH(_xlfn.CONCAT(
SUBSTITUTE($A207,LEFT($A207,FIND($C207,$A207)+LEN($C207)-1),),
$F207),
[3]!index),_xlfn.XMATCH($G207,[3]!header))</f>
        <v>1</v>
      </c>
      <c r="N207">
        <f t="shared" ref="N207:W210" si="37">M207</f>
        <v>1</v>
      </c>
      <c r="O207">
        <f t="shared" si="37"/>
        <v>1</v>
      </c>
      <c r="P207">
        <f t="shared" si="37"/>
        <v>1</v>
      </c>
      <c r="Q207">
        <f t="shared" si="37"/>
        <v>1</v>
      </c>
      <c r="R207">
        <f t="shared" si="37"/>
        <v>1</v>
      </c>
      <c r="S207">
        <f t="shared" si="37"/>
        <v>1</v>
      </c>
      <c r="T207">
        <f t="shared" si="37"/>
        <v>1</v>
      </c>
      <c r="U207">
        <f t="shared" si="37"/>
        <v>1</v>
      </c>
      <c r="V207">
        <f t="shared" si="37"/>
        <v>1</v>
      </c>
      <c r="W207">
        <f t="shared" si="37"/>
        <v>1</v>
      </c>
    </row>
    <row r="208" spans="1:23" x14ac:dyDescent="0.25">
      <c r="A208" t="s">
        <v>83</v>
      </c>
      <c r="B208" t="s">
        <v>5</v>
      </c>
      <c r="C208" t="s">
        <v>15</v>
      </c>
      <c r="D208" t="s">
        <v>16</v>
      </c>
      <c r="E208" t="s">
        <v>97</v>
      </c>
      <c r="F208" t="s">
        <v>98</v>
      </c>
      <c r="G208" t="s">
        <v>75</v>
      </c>
      <c r="K208" t="s">
        <v>58</v>
      </c>
      <c r="L208" t="s">
        <v>76</v>
      </c>
      <c r="M208" cm="1">
        <f t="array" ref="M208">INDEX([3]!data,_xlfn.XMATCH(_xlfn.CONCAT(
SUBSTITUTE($A208,LEFT($A208,FIND($C208,$A208)+LEN($C208)-1),),
$F208),
[3]!index),_xlfn.XMATCH($G208,[3]!header))</f>
        <v>0</v>
      </c>
      <c r="N208">
        <f t="shared" si="37"/>
        <v>0</v>
      </c>
      <c r="O208">
        <f t="shared" si="37"/>
        <v>0</v>
      </c>
      <c r="P208">
        <f t="shared" si="37"/>
        <v>0</v>
      </c>
      <c r="Q208">
        <f t="shared" si="37"/>
        <v>0</v>
      </c>
      <c r="R208">
        <f t="shared" si="37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37"/>
        <v>0</v>
      </c>
    </row>
    <row r="209" spans="1:23" x14ac:dyDescent="0.25">
      <c r="A209" t="s">
        <v>83</v>
      </c>
      <c r="B209" t="s">
        <v>5</v>
      </c>
      <c r="C209" t="s">
        <v>15</v>
      </c>
      <c r="D209" t="s">
        <v>16</v>
      </c>
      <c r="E209" t="s">
        <v>97</v>
      </c>
      <c r="F209" t="s">
        <v>98</v>
      </c>
      <c r="G209" t="s">
        <v>77</v>
      </c>
      <c r="K209" t="s">
        <v>58</v>
      </c>
      <c r="L209" t="s">
        <v>76</v>
      </c>
      <c r="M209" cm="1">
        <f t="array" ref="M209">INDEX([3]!data,_xlfn.XMATCH(_xlfn.CONCAT(
SUBSTITUTE($A209,LEFT($A209,FIND($C209,$A209)+LEN($C209)-1),),
$F209),
[3]!index),_xlfn.XMATCH($G209,[3]!header))</f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37"/>
        <v>0</v>
      </c>
    </row>
    <row r="210" spans="1:23" x14ac:dyDescent="0.25">
      <c r="A210" t="s">
        <v>83</v>
      </c>
      <c r="B210" t="s">
        <v>5</v>
      </c>
      <c r="C210" t="s">
        <v>15</v>
      </c>
      <c r="D210" t="s">
        <v>16</v>
      </c>
      <c r="E210" t="s">
        <v>97</v>
      </c>
      <c r="F210" t="s">
        <v>98</v>
      </c>
      <c r="G210" t="s">
        <v>53</v>
      </c>
      <c r="J210" t="s">
        <v>36</v>
      </c>
      <c r="K210" t="s">
        <v>65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1</v>
      </c>
      <c r="N210">
        <f t="shared" si="37"/>
        <v>1</v>
      </c>
      <c r="O210">
        <f t="shared" si="37"/>
        <v>1</v>
      </c>
      <c r="P210">
        <f t="shared" si="37"/>
        <v>1</v>
      </c>
      <c r="Q210">
        <f t="shared" si="37"/>
        <v>1</v>
      </c>
      <c r="R210">
        <f t="shared" si="37"/>
        <v>1</v>
      </c>
      <c r="S210">
        <f t="shared" si="37"/>
        <v>1</v>
      </c>
      <c r="T210">
        <f t="shared" si="37"/>
        <v>1</v>
      </c>
      <c r="U210">
        <f t="shared" si="37"/>
        <v>1</v>
      </c>
      <c r="V210">
        <f t="shared" si="37"/>
        <v>1</v>
      </c>
      <c r="W210">
        <f t="shared" si="37"/>
        <v>1</v>
      </c>
    </row>
    <row r="211" spans="1:23" x14ac:dyDescent="0.25">
      <c r="A211" t="s">
        <v>83</v>
      </c>
      <c r="B211" t="s">
        <v>5</v>
      </c>
      <c r="C211" t="s">
        <v>15</v>
      </c>
      <c r="D211" t="s">
        <v>16</v>
      </c>
      <c r="E211" t="s">
        <v>97</v>
      </c>
      <c r="F211" t="s">
        <v>99</v>
      </c>
      <c r="G211" t="s">
        <v>6</v>
      </c>
    </row>
    <row r="212" spans="1:23" x14ac:dyDescent="0.25">
      <c r="A212" t="s">
        <v>83</v>
      </c>
      <c r="B212" t="s">
        <v>5</v>
      </c>
      <c r="C212" t="s">
        <v>15</v>
      </c>
      <c r="D212" t="s">
        <v>16</v>
      </c>
      <c r="E212" t="s">
        <v>97</v>
      </c>
      <c r="F212" t="s">
        <v>99</v>
      </c>
      <c r="G212" t="s">
        <v>68</v>
      </c>
      <c r="K212" t="s">
        <v>58</v>
      </c>
      <c r="L212" t="s">
        <v>69</v>
      </c>
      <c r="M212" cm="1">
        <f t="array" ref="M212">INDEX([3]!data,_xlfn.XMATCH(_xlfn.CONCAT(
SUBSTITUTE($A212,LEFT($A212,FIND($C212,$A212)+LEN($C212)-1),),
$F212),
[3]!index),_xlfn.XMATCH($G212,[3]!header))</f>
        <v>2025</v>
      </c>
      <c r="N212">
        <f t="shared" ref="N212:W214" si="38">M212</f>
        <v>2025</v>
      </c>
      <c r="O212">
        <f t="shared" si="38"/>
        <v>2025</v>
      </c>
      <c r="P212">
        <f t="shared" si="38"/>
        <v>2025</v>
      </c>
      <c r="Q212">
        <f t="shared" si="38"/>
        <v>2025</v>
      </c>
      <c r="R212">
        <f t="shared" si="38"/>
        <v>2025</v>
      </c>
      <c r="S212">
        <f t="shared" si="38"/>
        <v>2025</v>
      </c>
      <c r="T212">
        <f t="shared" si="38"/>
        <v>2025</v>
      </c>
      <c r="U212">
        <f t="shared" si="38"/>
        <v>2025</v>
      </c>
      <c r="V212">
        <f t="shared" si="38"/>
        <v>2025</v>
      </c>
      <c r="W212">
        <f t="shared" si="38"/>
        <v>2025</v>
      </c>
    </row>
    <row r="213" spans="1:23" x14ac:dyDescent="0.25">
      <c r="A213" t="s">
        <v>83</v>
      </c>
      <c r="B213" t="s">
        <v>5</v>
      </c>
      <c r="C213" t="s">
        <v>15</v>
      </c>
      <c r="D213" t="s">
        <v>16</v>
      </c>
      <c r="E213" t="s">
        <v>97</v>
      </c>
      <c r="F213" t="s">
        <v>99</v>
      </c>
      <c r="G213" t="s">
        <v>70</v>
      </c>
      <c r="K213" t="s">
        <v>58</v>
      </c>
      <c r="L213" t="s">
        <v>69</v>
      </c>
      <c r="M213" cm="1">
        <f t="array" ref="M213">INDEX([3]!data,_xlfn.XMATCH(_xlfn.CONCAT(
SUBSTITUTE($A213,LEFT($A213,FIND($C213,$A213)+LEN($C213)-1),),
$F213),
[3]!index),_xlfn.XMATCH($G213,[3]!header))</f>
        <v>2101</v>
      </c>
      <c r="N213">
        <f t="shared" si="38"/>
        <v>2101</v>
      </c>
      <c r="O213">
        <f t="shared" si="38"/>
        <v>2101</v>
      </c>
      <c r="P213">
        <f t="shared" si="38"/>
        <v>2101</v>
      </c>
      <c r="Q213">
        <f t="shared" si="38"/>
        <v>2101</v>
      </c>
      <c r="R213">
        <f t="shared" si="38"/>
        <v>2101</v>
      </c>
      <c r="S213">
        <f t="shared" si="38"/>
        <v>2101</v>
      </c>
      <c r="T213">
        <f t="shared" si="38"/>
        <v>2101</v>
      </c>
      <c r="U213">
        <f t="shared" si="38"/>
        <v>2101</v>
      </c>
      <c r="V213">
        <f t="shared" si="38"/>
        <v>2101</v>
      </c>
      <c r="W213">
        <f t="shared" si="38"/>
        <v>2101</v>
      </c>
    </row>
    <row r="214" spans="1:23" x14ac:dyDescent="0.25">
      <c r="A214" t="s">
        <v>83</v>
      </c>
      <c r="B214" t="s">
        <v>5</v>
      </c>
      <c r="C214" t="s">
        <v>15</v>
      </c>
      <c r="D214" t="s">
        <v>16</v>
      </c>
      <c r="E214" t="s">
        <v>97</v>
      </c>
      <c r="F214" t="s">
        <v>99</v>
      </c>
      <c r="G214" t="s">
        <v>71</v>
      </c>
      <c r="K214" t="s">
        <v>58</v>
      </c>
      <c r="L214" t="s">
        <v>72</v>
      </c>
      <c r="M214" cm="1">
        <f t="array" ref="M214">INDEX([3]!data,_xlfn.XMATCH(_xlfn.CONCAT(
SUBSTITUTE($A214,LEFT($A214,FIND($C214,$A214)+LEN($C214)-1),),
$F214),
[3]!index),_xlfn.XMATCH($G214,[3]!header))</f>
        <v>1</v>
      </c>
      <c r="N214">
        <f t="shared" si="38"/>
        <v>1</v>
      </c>
      <c r="O214">
        <f t="shared" si="38"/>
        <v>1</v>
      </c>
      <c r="P214">
        <f t="shared" si="38"/>
        <v>1</v>
      </c>
      <c r="Q214">
        <f t="shared" si="38"/>
        <v>1</v>
      </c>
      <c r="R214">
        <f t="shared" si="38"/>
        <v>1</v>
      </c>
      <c r="S214">
        <f t="shared" si="38"/>
        <v>1</v>
      </c>
      <c r="T214">
        <f t="shared" si="38"/>
        <v>1</v>
      </c>
      <c r="U214">
        <f t="shared" si="38"/>
        <v>1</v>
      </c>
      <c r="V214">
        <f t="shared" si="38"/>
        <v>1</v>
      </c>
      <c r="W214">
        <f t="shared" si="38"/>
        <v>1</v>
      </c>
    </row>
    <row r="215" spans="1:23" x14ac:dyDescent="0.25">
      <c r="A215" t="s">
        <v>83</v>
      </c>
      <c r="B215" t="s">
        <v>5</v>
      </c>
      <c r="C215" t="s">
        <v>15</v>
      </c>
      <c r="D215" t="s">
        <v>16</v>
      </c>
      <c r="E215" t="s">
        <v>97</v>
      </c>
      <c r="F215" t="s">
        <v>99</v>
      </c>
      <c r="G215" t="s">
        <v>62</v>
      </c>
      <c r="K215" t="s">
        <v>63</v>
      </c>
      <c r="L215" t="s">
        <v>59</v>
      </c>
      <c r="M215" cm="1">
        <f t="array" ref="M215">INDEX([3]!data,_xlfn.XMATCH(_xlfn.CONCAT(
SUBSTITUTE($A215,LEFT($A215,FIND($C215,$A215)+LEN($C215)-1),),
$F215),
[3]!index),_xlfn.XMATCH(_xlfn.CONCAT($C215,$G215),[3]!header))</f>
        <v>0</v>
      </c>
    </row>
    <row r="216" spans="1:23" x14ac:dyDescent="0.25">
      <c r="A216" t="s">
        <v>83</v>
      </c>
      <c r="B216" t="s">
        <v>5</v>
      </c>
      <c r="C216" t="s">
        <v>15</v>
      </c>
      <c r="D216" t="s">
        <v>16</v>
      </c>
      <c r="E216" t="s">
        <v>97</v>
      </c>
      <c r="F216" t="s">
        <v>99</v>
      </c>
      <c r="G216" t="s">
        <v>73</v>
      </c>
      <c r="K216" t="s">
        <v>58</v>
      </c>
      <c r="L216" t="s">
        <v>74</v>
      </c>
      <c r="M216" cm="1">
        <f t="array" ref="M216">INDEX([3]!data,_xlfn.XMATCH(_xlfn.CONCAT(
SUBSTITUTE($A216,LEFT($A216,FIND($C216,$A216)+LEN($C216)-1),),
$F216),
[3]!index),_xlfn.XMATCH($G216,[3]!header))</f>
        <v>1</v>
      </c>
      <c r="N216">
        <f t="shared" ref="N216:W219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83</v>
      </c>
      <c r="B217" t="s">
        <v>5</v>
      </c>
      <c r="C217" t="s">
        <v>15</v>
      </c>
      <c r="D217" t="s">
        <v>16</v>
      </c>
      <c r="E217" t="s">
        <v>97</v>
      </c>
      <c r="F217" t="s">
        <v>99</v>
      </c>
      <c r="G217" t="s">
        <v>75</v>
      </c>
      <c r="K217" t="s">
        <v>58</v>
      </c>
      <c r="L217" t="s">
        <v>76</v>
      </c>
      <c r="M217" cm="1">
        <f t="array" ref="M217">INDEX([3]!data,_xlfn.XMATCH(_xlfn.CONCAT(
SUBSTITUTE($A217,LEFT($A217,FIND($C217,$A217)+LEN($C217)-1),),
$F217),
[3]!index),_xlfn.XMATCH($G217,[3]!header))</f>
        <v>0</v>
      </c>
      <c r="N217">
        <f t="shared" si="39"/>
        <v>0</v>
      </c>
      <c r="O217">
        <f t="shared" si="39"/>
        <v>0</v>
      </c>
      <c r="P217">
        <f t="shared" si="39"/>
        <v>0</v>
      </c>
      <c r="Q217">
        <f t="shared" si="39"/>
        <v>0</v>
      </c>
      <c r="R217">
        <f t="shared" si="39"/>
        <v>0</v>
      </c>
      <c r="S217">
        <f t="shared" si="39"/>
        <v>0</v>
      </c>
      <c r="T217">
        <f t="shared" si="39"/>
        <v>0</v>
      </c>
      <c r="U217">
        <f t="shared" si="39"/>
        <v>0</v>
      </c>
      <c r="V217">
        <f t="shared" si="39"/>
        <v>0</v>
      </c>
      <c r="W217">
        <f t="shared" si="39"/>
        <v>0</v>
      </c>
    </row>
    <row r="218" spans="1:23" x14ac:dyDescent="0.25">
      <c r="A218" t="s">
        <v>83</v>
      </c>
      <c r="B218" t="s">
        <v>5</v>
      </c>
      <c r="C218" t="s">
        <v>15</v>
      </c>
      <c r="D218" t="s">
        <v>16</v>
      </c>
      <c r="E218" t="s">
        <v>97</v>
      </c>
      <c r="F218" t="s">
        <v>99</v>
      </c>
      <c r="G218" t="s">
        <v>77</v>
      </c>
      <c r="K218" t="s">
        <v>58</v>
      </c>
      <c r="L218" t="s">
        <v>76</v>
      </c>
      <c r="M218" cm="1">
        <f t="array" ref="M218">INDEX([3]!data,_xlfn.XMATCH(_xlfn.CONCAT(
SUBSTITUTE($A218,LEFT($A218,FIND($C218,$A218)+LEN($C218)-1),),
$F218),
[3]!index),_xlfn.XMATCH($G218,[3]!header))</f>
        <v>0</v>
      </c>
      <c r="N218">
        <f t="shared" si="39"/>
        <v>0</v>
      </c>
      <c r="O218">
        <f t="shared" si="39"/>
        <v>0</v>
      </c>
      <c r="P218">
        <f t="shared" si="39"/>
        <v>0</v>
      </c>
      <c r="Q218">
        <f t="shared" si="39"/>
        <v>0</v>
      </c>
      <c r="R218">
        <f t="shared" si="39"/>
        <v>0</v>
      </c>
      <c r="S218">
        <f t="shared" si="39"/>
        <v>0</v>
      </c>
      <c r="T218">
        <f t="shared" si="39"/>
        <v>0</v>
      </c>
      <c r="U218">
        <f t="shared" si="39"/>
        <v>0</v>
      </c>
      <c r="V218">
        <f t="shared" si="39"/>
        <v>0</v>
      </c>
      <c r="W218">
        <f t="shared" si="39"/>
        <v>0</v>
      </c>
    </row>
    <row r="219" spans="1:23" x14ac:dyDescent="0.25">
      <c r="A219" t="s">
        <v>83</v>
      </c>
      <c r="B219" t="s">
        <v>5</v>
      </c>
      <c r="C219" t="s">
        <v>15</v>
      </c>
      <c r="D219" t="s">
        <v>16</v>
      </c>
      <c r="E219" t="s">
        <v>97</v>
      </c>
      <c r="F219" t="s">
        <v>99</v>
      </c>
      <c r="G219" t="s">
        <v>53</v>
      </c>
      <c r="J219" t="s">
        <v>24</v>
      </c>
      <c r="K219" t="s">
        <v>65</v>
      </c>
      <c r="L219" t="str" cm="1">
        <f t="array" ref="L219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ref="M219">INDEX([3]!data_multi,_xlfn.XMATCH(_xlfn.CONCAT(
SUBSTITUTE($A219,LEFT($A219,FIND($C219,$A219)+LEN($C219)-1),),
$F219:$I219,
SUBSTITUTE($J219,LEFT($A219,FIND($C219,$A219)+LEN($C219)-1),)),
[3]!index_multi),_xlfn.XMATCH(M$2,[3]!header_multi))</f>
        <v>1</v>
      </c>
      <c r="N219">
        <f t="shared" si="39"/>
        <v>1</v>
      </c>
      <c r="O219">
        <f t="shared" si="39"/>
        <v>1</v>
      </c>
      <c r="P219">
        <f t="shared" si="39"/>
        <v>1</v>
      </c>
      <c r="Q219">
        <f t="shared" si="39"/>
        <v>1</v>
      </c>
      <c r="R219">
        <f t="shared" si="39"/>
        <v>1</v>
      </c>
      <c r="S219">
        <f t="shared" si="39"/>
        <v>1</v>
      </c>
      <c r="T219">
        <f t="shared" si="39"/>
        <v>1</v>
      </c>
      <c r="U219">
        <f t="shared" si="39"/>
        <v>1</v>
      </c>
      <c r="V219">
        <f t="shared" si="39"/>
        <v>1</v>
      </c>
      <c r="W219">
        <f t="shared" si="39"/>
        <v>1</v>
      </c>
    </row>
    <row r="220" spans="1:23" x14ac:dyDescent="0.25">
      <c r="A220" t="s">
        <v>83</v>
      </c>
      <c r="B220" t="s">
        <v>5</v>
      </c>
      <c r="C220" t="s">
        <v>15</v>
      </c>
      <c r="D220" t="s">
        <v>16</v>
      </c>
      <c r="E220" t="s">
        <v>97</v>
      </c>
      <c r="F220" t="s">
        <v>100</v>
      </c>
      <c r="G220" t="s">
        <v>6</v>
      </c>
    </row>
    <row r="221" spans="1:23" x14ac:dyDescent="0.25">
      <c r="A221" t="s">
        <v>83</v>
      </c>
      <c r="B221" t="s">
        <v>5</v>
      </c>
      <c r="C221" t="s">
        <v>15</v>
      </c>
      <c r="D221" t="s">
        <v>16</v>
      </c>
      <c r="E221" t="s">
        <v>97</v>
      </c>
      <c r="F221" t="s">
        <v>100</v>
      </c>
      <c r="G221" t="s">
        <v>68</v>
      </c>
      <c r="K221" t="s">
        <v>58</v>
      </c>
      <c r="L221" t="s">
        <v>69</v>
      </c>
      <c r="M221" cm="1">
        <f t="array" ref="M221">INDEX([3]!data,_xlfn.XMATCH(_xlfn.CONCAT(
SUBSTITUTE($A221,LEFT($A221,FIND($C221,$A221)+LEN($C221)-1),),
$F221),
[3]!index),_xlfn.XMATCH($G221,[3]!header))</f>
        <v>2030</v>
      </c>
      <c r="N221">
        <f t="shared" ref="N221:W223" si="40">M221</f>
        <v>2030</v>
      </c>
      <c r="O221">
        <f t="shared" si="40"/>
        <v>2030</v>
      </c>
      <c r="P221">
        <f t="shared" si="40"/>
        <v>2030</v>
      </c>
      <c r="Q221">
        <f t="shared" si="40"/>
        <v>2030</v>
      </c>
      <c r="R221">
        <f t="shared" si="40"/>
        <v>2030</v>
      </c>
      <c r="S221">
        <f t="shared" si="40"/>
        <v>2030</v>
      </c>
      <c r="T221">
        <f t="shared" si="40"/>
        <v>2030</v>
      </c>
      <c r="U221">
        <f t="shared" si="40"/>
        <v>2030</v>
      </c>
      <c r="V221">
        <f t="shared" si="40"/>
        <v>2030</v>
      </c>
      <c r="W221">
        <f t="shared" si="40"/>
        <v>2030</v>
      </c>
    </row>
    <row r="222" spans="1:23" x14ac:dyDescent="0.25">
      <c r="A222" t="s">
        <v>83</v>
      </c>
      <c r="B222" t="s">
        <v>5</v>
      </c>
      <c r="C222" t="s">
        <v>15</v>
      </c>
      <c r="D222" t="s">
        <v>16</v>
      </c>
      <c r="E222" t="s">
        <v>97</v>
      </c>
      <c r="F222" t="s">
        <v>100</v>
      </c>
      <c r="G222" t="s">
        <v>70</v>
      </c>
      <c r="K222" t="s">
        <v>58</v>
      </c>
      <c r="L222" t="s">
        <v>69</v>
      </c>
      <c r="M222" cm="1">
        <f t="array" ref="M222">INDEX([3]!data,_xlfn.XMATCH(_xlfn.CONCAT(
SUBSTITUTE($A222,LEFT($A222,FIND($C222,$A222)+LEN($C222)-1),),
$F222),
[3]!index),_xlfn.XMATCH($G222,[3]!header))</f>
        <v>2101</v>
      </c>
      <c r="N222">
        <f t="shared" si="40"/>
        <v>2101</v>
      </c>
      <c r="O222">
        <f t="shared" si="40"/>
        <v>2101</v>
      </c>
      <c r="P222">
        <f t="shared" si="40"/>
        <v>2101</v>
      </c>
      <c r="Q222">
        <f t="shared" si="40"/>
        <v>2101</v>
      </c>
      <c r="R222">
        <f t="shared" si="40"/>
        <v>2101</v>
      </c>
      <c r="S222">
        <f t="shared" si="40"/>
        <v>2101</v>
      </c>
      <c r="T222">
        <f t="shared" si="40"/>
        <v>2101</v>
      </c>
      <c r="U222">
        <f t="shared" si="40"/>
        <v>2101</v>
      </c>
      <c r="V222">
        <f t="shared" si="40"/>
        <v>2101</v>
      </c>
      <c r="W222">
        <f t="shared" si="40"/>
        <v>2101</v>
      </c>
    </row>
    <row r="223" spans="1:23" x14ac:dyDescent="0.25">
      <c r="A223" t="s">
        <v>83</v>
      </c>
      <c r="B223" t="s">
        <v>5</v>
      </c>
      <c r="C223" t="s">
        <v>15</v>
      </c>
      <c r="D223" t="s">
        <v>16</v>
      </c>
      <c r="E223" t="s">
        <v>97</v>
      </c>
      <c r="F223" t="s">
        <v>100</v>
      </c>
      <c r="G223" t="s">
        <v>71</v>
      </c>
      <c r="K223" t="s">
        <v>58</v>
      </c>
      <c r="L223" t="s">
        <v>72</v>
      </c>
      <c r="M223" cm="1">
        <f t="array" ref="M223">INDEX([3]!data,_xlfn.XMATCH(_xlfn.CONCAT(
SUBSTITUTE($A223,LEFT($A223,FIND($C223,$A223)+LEN($C223)-1),),
$F223),
[3]!index),_xlfn.XMATCH($G223,[3]!header))</f>
        <v>1</v>
      </c>
      <c r="N223">
        <f t="shared" si="40"/>
        <v>1</v>
      </c>
      <c r="O223">
        <f t="shared" si="40"/>
        <v>1</v>
      </c>
      <c r="P223">
        <f t="shared" si="40"/>
        <v>1</v>
      </c>
      <c r="Q223">
        <f t="shared" si="40"/>
        <v>1</v>
      </c>
      <c r="R223">
        <f t="shared" si="40"/>
        <v>1</v>
      </c>
      <c r="S223">
        <f t="shared" si="40"/>
        <v>1</v>
      </c>
      <c r="T223">
        <f t="shared" si="40"/>
        <v>1</v>
      </c>
      <c r="U223">
        <f t="shared" si="40"/>
        <v>1</v>
      </c>
      <c r="V223">
        <f t="shared" si="40"/>
        <v>1</v>
      </c>
      <c r="W223">
        <f t="shared" si="40"/>
        <v>1</v>
      </c>
    </row>
    <row r="224" spans="1:23" x14ac:dyDescent="0.25">
      <c r="A224" t="s">
        <v>83</v>
      </c>
      <c r="B224" t="s">
        <v>5</v>
      </c>
      <c r="C224" t="s">
        <v>15</v>
      </c>
      <c r="D224" t="s">
        <v>16</v>
      </c>
      <c r="E224" t="s">
        <v>97</v>
      </c>
      <c r="F224" t="s">
        <v>100</v>
      </c>
      <c r="G224" t="s">
        <v>62</v>
      </c>
      <c r="K224" t="s">
        <v>63</v>
      </c>
      <c r="L224" t="s">
        <v>59</v>
      </c>
      <c r="M224" cm="1">
        <f t="array" ref="M224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83</v>
      </c>
      <c r="B225" t="s">
        <v>5</v>
      </c>
      <c r="C225" t="s">
        <v>15</v>
      </c>
      <c r="D225" t="s">
        <v>16</v>
      </c>
      <c r="E225" t="s">
        <v>97</v>
      </c>
      <c r="F225" t="s">
        <v>100</v>
      </c>
      <c r="G225" t="s">
        <v>73</v>
      </c>
      <c r="K225" t="s">
        <v>58</v>
      </c>
      <c r="L225" t="s">
        <v>74</v>
      </c>
      <c r="M225" cm="1">
        <f t="array" ref="M225">INDEX([3]!data,_xlfn.XMATCH(_xlfn.CONCAT(
SUBSTITUTE($A225,LEFT($A225,FIND($C225,$A225)+LEN($C225)-1),),
$F225),
[3]!index),_xlfn.XMATCH($G225,[3]!header))</f>
        <v>1</v>
      </c>
      <c r="N225">
        <f t="shared" ref="N225:W228" si="41">M225</f>
        <v>1</v>
      </c>
      <c r="O225">
        <f t="shared" si="41"/>
        <v>1</v>
      </c>
      <c r="P225">
        <f t="shared" si="41"/>
        <v>1</v>
      </c>
      <c r="Q225">
        <f t="shared" si="41"/>
        <v>1</v>
      </c>
      <c r="R225">
        <f t="shared" si="41"/>
        <v>1</v>
      </c>
      <c r="S225">
        <f t="shared" si="41"/>
        <v>1</v>
      </c>
      <c r="T225">
        <f t="shared" si="41"/>
        <v>1</v>
      </c>
      <c r="U225">
        <f t="shared" si="41"/>
        <v>1</v>
      </c>
      <c r="V225">
        <f t="shared" si="41"/>
        <v>1</v>
      </c>
      <c r="W225">
        <f t="shared" si="41"/>
        <v>1</v>
      </c>
    </row>
    <row r="226" spans="1:23" x14ac:dyDescent="0.25">
      <c r="A226" t="s">
        <v>83</v>
      </c>
      <c r="B226" t="s">
        <v>5</v>
      </c>
      <c r="C226" t="s">
        <v>15</v>
      </c>
      <c r="D226" t="s">
        <v>16</v>
      </c>
      <c r="E226" t="s">
        <v>97</v>
      </c>
      <c r="F226" t="s">
        <v>100</v>
      </c>
      <c r="G226" t="s">
        <v>75</v>
      </c>
      <c r="K226" t="s">
        <v>58</v>
      </c>
      <c r="L226" t="s">
        <v>76</v>
      </c>
      <c r="M226" cm="1">
        <f t="array" ref="M226">INDEX([3]!data,_xlfn.XMATCH(_xlfn.CONCAT(
SUBSTITUTE($A226,LEFT($A226,FIND($C226,$A226)+LEN($C226)-1),),
$F226),
[3]!index),_xlfn.XMATCH($G226,[3]!header))</f>
        <v>0</v>
      </c>
      <c r="N226">
        <f t="shared" si="41"/>
        <v>0</v>
      </c>
      <c r="O226">
        <f t="shared" si="41"/>
        <v>0</v>
      </c>
      <c r="P226">
        <f t="shared" si="41"/>
        <v>0</v>
      </c>
      <c r="Q226">
        <f t="shared" si="41"/>
        <v>0</v>
      </c>
      <c r="R226">
        <f t="shared" si="41"/>
        <v>0</v>
      </c>
      <c r="S226">
        <f t="shared" si="41"/>
        <v>0</v>
      </c>
      <c r="T226">
        <f t="shared" si="41"/>
        <v>0</v>
      </c>
      <c r="U226">
        <f t="shared" si="41"/>
        <v>0</v>
      </c>
      <c r="V226">
        <f t="shared" si="41"/>
        <v>0</v>
      </c>
      <c r="W226">
        <f t="shared" si="41"/>
        <v>0</v>
      </c>
    </row>
    <row r="227" spans="1:23" x14ac:dyDescent="0.25">
      <c r="A227" t="s">
        <v>83</v>
      </c>
      <c r="B227" t="s">
        <v>5</v>
      </c>
      <c r="C227" t="s">
        <v>15</v>
      </c>
      <c r="D227" t="s">
        <v>16</v>
      </c>
      <c r="E227" t="s">
        <v>97</v>
      </c>
      <c r="F227" t="s">
        <v>100</v>
      </c>
      <c r="G227" t="s">
        <v>77</v>
      </c>
      <c r="K227" t="s">
        <v>58</v>
      </c>
      <c r="L227" t="s">
        <v>76</v>
      </c>
      <c r="M227" cm="1">
        <f t="array" ref="M227">INDEX([3]!data,_xlfn.XMATCH(_xlfn.CONCAT(
SUBSTITUTE($A227,LEFT($A227,FIND($C227,$A227)+LEN($C227)-1),),
$F227),
[3]!index),_xlfn.XMATCH($G227,[3]!header))</f>
        <v>0</v>
      </c>
      <c r="N227">
        <f t="shared" si="41"/>
        <v>0</v>
      </c>
      <c r="O227">
        <f t="shared" si="41"/>
        <v>0</v>
      </c>
      <c r="P227">
        <f t="shared" si="41"/>
        <v>0</v>
      </c>
      <c r="Q227">
        <f t="shared" si="41"/>
        <v>0</v>
      </c>
      <c r="R227">
        <f t="shared" si="41"/>
        <v>0</v>
      </c>
      <c r="S227">
        <f t="shared" si="41"/>
        <v>0</v>
      </c>
      <c r="T227">
        <f t="shared" si="41"/>
        <v>0</v>
      </c>
      <c r="U227">
        <f t="shared" si="41"/>
        <v>0</v>
      </c>
      <c r="V227">
        <f t="shared" si="41"/>
        <v>0</v>
      </c>
      <c r="W227">
        <f t="shared" si="41"/>
        <v>0</v>
      </c>
    </row>
    <row r="228" spans="1:23" x14ac:dyDescent="0.25">
      <c r="A228" t="s">
        <v>83</v>
      </c>
      <c r="B228" t="s">
        <v>5</v>
      </c>
      <c r="C228" t="s">
        <v>15</v>
      </c>
      <c r="D228" t="s">
        <v>16</v>
      </c>
      <c r="E228" t="s">
        <v>97</v>
      </c>
      <c r="F228" t="s">
        <v>100</v>
      </c>
      <c r="G228" t="s">
        <v>53</v>
      </c>
      <c r="J228" t="s">
        <v>40</v>
      </c>
      <c r="K228" t="s">
        <v>65</v>
      </c>
      <c r="L228" t="str" cm="1">
        <f t="array" ref="L228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ref="M228">INDEX([3]!data_multi,_xlfn.XMATCH(_xlfn.CONCAT(
SUBSTITUTE($A228,LEFT($A228,FIND($C228,$A228)+LEN($C228)-1),),
$F228:$I228,
SUBSTITUTE($J228,LEFT($A228,FIND($C228,$A228)+LEN($C228)-1),)),
[3]!index_multi),_xlfn.XMATCH(M$2,[3]!header_multi))</f>
        <v>1</v>
      </c>
      <c r="N228">
        <f t="shared" si="41"/>
        <v>1</v>
      </c>
      <c r="O228">
        <f t="shared" si="41"/>
        <v>1</v>
      </c>
      <c r="P228">
        <f t="shared" si="41"/>
        <v>1</v>
      </c>
      <c r="Q228">
        <f t="shared" si="41"/>
        <v>1</v>
      </c>
      <c r="R228">
        <f t="shared" si="41"/>
        <v>1</v>
      </c>
      <c r="S228">
        <f t="shared" si="41"/>
        <v>1</v>
      </c>
      <c r="T228">
        <f t="shared" si="41"/>
        <v>1</v>
      </c>
      <c r="U228">
        <f t="shared" si="41"/>
        <v>1</v>
      </c>
      <c r="V228">
        <f t="shared" si="41"/>
        <v>1</v>
      </c>
      <c r="W228">
        <f t="shared" si="41"/>
        <v>1</v>
      </c>
    </row>
    <row r="229" spans="1:23" x14ac:dyDescent="0.25">
      <c r="A229" t="s">
        <v>83</v>
      </c>
      <c r="B229" t="s">
        <v>5</v>
      </c>
      <c r="C229" t="s">
        <v>15</v>
      </c>
      <c r="D229" t="s">
        <v>16</v>
      </c>
      <c r="E229" t="s">
        <v>97</v>
      </c>
      <c r="F229" t="s">
        <v>101</v>
      </c>
      <c r="G229" t="s">
        <v>6</v>
      </c>
    </row>
    <row r="230" spans="1:23" x14ac:dyDescent="0.25">
      <c r="A230" t="s">
        <v>83</v>
      </c>
      <c r="B230" t="s">
        <v>5</v>
      </c>
      <c r="C230" t="s">
        <v>15</v>
      </c>
      <c r="D230" t="s">
        <v>16</v>
      </c>
      <c r="E230" t="s">
        <v>97</v>
      </c>
      <c r="F230" t="s">
        <v>101</v>
      </c>
      <c r="G230" t="s">
        <v>68</v>
      </c>
      <c r="K230" t="s">
        <v>58</v>
      </c>
      <c r="L230" t="s">
        <v>69</v>
      </c>
      <c r="M230" cm="1">
        <f t="array" ref="M230">INDEX([3]!data,_xlfn.XMATCH(_xlfn.CONCAT(
SUBSTITUTE($A230,LEFT($A230,FIND($C230,$A230)+LEN($C230)-1),),
$F230),
[3]!index),_xlfn.XMATCH($G230,[3]!header))</f>
        <v>2025</v>
      </c>
      <c r="N230">
        <f t="shared" ref="N230:W232" si="42">M230</f>
        <v>2025</v>
      </c>
      <c r="O230">
        <f t="shared" si="42"/>
        <v>2025</v>
      </c>
      <c r="P230">
        <f t="shared" si="42"/>
        <v>2025</v>
      </c>
      <c r="Q230">
        <f t="shared" si="42"/>
        <v>2025</v>
      </c>
      <c r="R230">
        <f t="shared" si="42"/>
        <v>2025</v>
      </c>
      <c r="S230">
        <f t="shared" si="42"/>
        <v>2025</v>
      </c>
      <c r="T230">
        <f t="shared" si="42"/>
        <v>2025</v>
      </c>
      <c r="U230">
        <f t="shared" si="42"/>
        <v>2025</v>
      </c>
      <c r="V230">
        <f t="shared" si="42"/>
        <v>2025</v>
      </c>
      <c r="W230">
        <f t="shared" si="42"/>
        <v>2025</v>
      </c>
    </row>
    <row r="231" spans="1:23" x14ac:dyDescent="0.25">
      <c r="A231" t="s">
        <v>83</v>
      </c>
      <c r="B231" t="s">
        <v>5</v>
      </c>
      <c r="C231" t="s">
        <v>15</v>
      </c>
      <c r="D231" t="s">
        <v>16</v>
      </c>
      <c r="E231" t="s">
        <v>97</v>
      </c>
      <c r="F231" t="s">
        <v>101</v>
      </c>
      <c r="G231" t="s">
        <v>70</v>
      </c>
      <c r="K231" t="s">
        <v>58</v>
      </c>
      <c r="L231" t="s">
        <v>69</v>
      </c>
      <c r="M231" cm="1">
        <f t="array" ref="M231">INDEX([3]!data,_xlfn.XMATCH(_xlfn.CONCAT(
SUBSTITUTE($A231,LEFT($A231,FIND($C231,$A231)+LEN($C231)-1),),
$F231),
[3]!index),_xlfn.XMATCH($G231,[3]!header))</f>
        <v>2101</v>
      </c>
      <c r="N231">
        <f t="shared" si="42"/>
        <v>2101</v>
      </c>
      <c r="O231">
        <f t="shared" si="42"/>
        <v>2101</v>
      </c>
      <c r="P231">
        <f t="shared" si="42"/>
        <v>2101</v>
      </c>
      <c r="Q231">
        <f t="shared" si="42"/>
        <v>2101</v>
      </c>
      <c r="R231">
        <f t="shared" si="42"/>
        <v>2101</v>
      </c>
      <c r="S231">
        <f t="shared" si="42"/>
        <v>2101</v>
      </c>
      <c r="T231">
        <f t="shared" si="42"/>
        <v>2101</v>
      </c>
      <c r="U231">
        <f t="shared" si="42"/>
        <v>2101</v>
      </c>
      <c r="V231">
        <f t="shared" si="42"/>
        <v>2101</v>
      </c>
      <c r="W231">
        <f t="shared" si="42"/>
        <v>2101</v>
      </c>
    </row>
    <row r="232" spans="1:23" x14ac:dyDescent="0.25">
      <c r="A232" t="s">
        <v>83</v>
      </c>
      <c r="B232" t="s">
        <v>5</v>
      </c>
      <c r="C232" t="s">
        <v>15</v>
      </c>
      <c r="D232" t="s">
        <v>16</v>
      </c>
      <c r="E232" t="s">
        <v>97</v>
      </c>
      <c r="F232" t="s">
        <v>101</v>
      </c>
      <c r="G232" t="s">
        <v>71</v>
      </c>
      <c r="K232" t="s">
        <v>58</v>
      </c>
      <c r="L232" t="s">
        <v>72</v>
      </c>
      <c r="M232" cm="1">
        <f t="array" ref="M232">INDEX([3]!data,_xlfn.XMATCH(_xlfn.CONCAT(
SUBSTITUTE($A232,LEFT($A232,FIND($C232,$A232)+LEN($C232)-1),),
$F232),
[3]!index),_xlfn.XMATCH($G232,[3]!header))</f>
        <v>1</v>
      </c>
      <c r="N232">
        <f t="shared" si="42"/>
        <v>1</v>
      </c>
      <c r="O232">
        <f t="shared" si="42"/>
        <v>1</v>
      </c>
      <c r="P232">
        <f t="shared" si="42"/>
        <v>1</v>
      </c>
      <c r="Q232">
        <f t="shared" si="42"/>
        <v>1</v>
      </c>
      <c r="R232">
        <f t="shared" si="42"/>
        <v>1</v>
      </c>
      <c r="S232">
        <f t="shared" si="42"/>
        <v>1</v>
      </c>
      <c r="T232">
        <f t="shared" si="42"/>
        <v>1</v>
      </c>
      <c r="U232">
        <f t="shared" si="42"/>
        <v>1</v>
      </c>
      <c r="V232">
        <f t="shared" si="42"/>
        <v>1</v>
      </c>
      <c r="W232">
        <f t="shared" si="42"/>
        <v>1</v>
      </c>
    </row>
    <row r="233" spans="1:23" x14ac:dyDescent="0.25">
      <c r="A233" t="s">
        <v>83</v>
      </c>
      <c r="B233" t="s">
        <v>5</v>
      </c>
      <c r="C233" t="s">
        <v>15</v>
      </c>
      <c r="D233" t="s">
        <v>16</v>
      </c>
      <c r="E233" t="s">
        <v>97</v>
      </c>
      <c r="F233" t="s">
        <v>101</v>
      </c>
      <c r="G233" t="s">
        <v>62</v>
      </c>
      <c r="K233" t="s">
        <v>63</v>
      </c>
      <c r="L233" t="s">
        <v>59</v>
      </c>
      <c r="M233" cm="1">
        <f t="array" ref="M233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83</v>
      </c>
      <c r="B234" t="s">
        <v>5</v>
      </c>
      <c r="C234" t="s">
        <v>15</v>
      </c>
      <c r="D234" t="s">
        <v>16</v>
      </c>
      <c r="E234" t="s">
        <v>97</v>
      </c>
      <c r="F234" t="s">
        <v>101</v>
      </c>
      <c r="G234" t="s">
        <v>73</v>
      </c>
      <c r="K234" t="s">
        <v>58</v>
      </c>
      <c r="L234" t="s">
        <v>74</v>
      </c>
      <c r="M234" cm="1">
        <f t="array" ref="M234">INDEX([3]!data,_xlfn.XMATCH(_xlfn.CONCAT(
SUBSTITUTE($A234,LEFT($A234,FIND($C234,$A234)+LEN($C234)-1),),
$F234),
[3]!index),_xlfn.XMATCH($G234,[3]!header))</f>
        <v>1</v>
      </c>
      <c r="N234">
        <f t="shared" ref="N234:W237" si="43">M234</f>
        <v>1</v>
      </c>
      <c r="O234">
        <f t="shared" si="43"/>
        <v>1</v>
      </c>
      <c r="P234">
        <f t="shared" si="43"/>
        <v>1</v>
      </c>
      <c r="Q234">
        <f t="shared" si="43"/>
        <v>1</v>
      </c>
      <c r="R234">
        <f t="shared" si="43"/>
        <v>1</v>
      </c>
      <c r="S234">
        <f t="shared" si="43"/>
        <v>1</v>
      </c>
      <c r="T234">
        <f t="shared" si="43"/>
        <v>1</v>
      </c>
      <c r="U234">
        <f t="shared" si="43"/>
        <v>1</v>
      </c>
      <c r="V234">
        <f t="shared" si="43"/>
        <v>1</v>
      </c>
      <c r="W234">
        <f t="shared" si="43"/>
        <v>1</v>
      </c>
    </row>
    <row r="235" spans="1:23" x14ac:dyDescent="0.25">
      <c r="A235" t="s">
        <v>83</v>
      </c>
      <c r="B235" t="s">
        <v>5</v>
      </c>
      <c r="C235" t="s">
        <v>15</v>
      </c>
      <c r="D235" t="s">
        <v>16</v>
      </c>
      <c r="E235" t="s">
        <v>97</v>
      </c>
      <c r="F235" t="s">
        <v>101</v>
      </c>
      <c r="G235" t="s">
        <v>75</v>
      </c>
      <c r="K235" t="s">
        <v>58</v>
      </c>
      <c r="L235" t="s">
        <v>76</v>
      </c>
      <c r="M235" cm="1">
        <f t="array" ref="M235">INDEX([3]!data,_xlfn.XMATCH(_xlfn.CONCAT(
SUBSTITUTE($A235,LEFT($A235,FIND($C235,$A235)+LEN($C235)-1),),
$F235),
[3]!index),_xlfn.XMATCH($G235,[3]!header))</f>
        <v>0</v>
      </c>
      <c r="N235">
        <f t="shared" si="43"/>
        <v>0</v>
      </c>
      <c r="O235">
        <f t="shared" si="43"/>
        <v>0</v>
      </c>
      <c r="P235">
        <f t="shared" si="43"/>
        <v>0</v>
      </c>
      <c r="Q235">
        <f t="shared" si="43"/>
        <v>0</v>
      </c>
      <c r="R235">
        <f t="shared" si="43"/>
        <v>0</v>
      </c>
      <c r="S235">
        <f t="shared" si="43"/>
        <v>0</v>
      </c>
      <c r="T235">
        <f t="shared" si="43"/>
        <v>0</v>
      </c>
      <c r="U235">
        <f t="shared" si="43"/>
        <v>0</v>
      </c>
      <c r="V235">
        <f t="shared" si="43"/>
        <v>0</v>
      </c>
      <c r="W235">
        <f t="shared" si="43"/>
        <v>0</v>
      </c>
    </row>
    <row r="236" spans="1:23" x14ac:dyDescent="0.25">
      <c r="A236" t="s">
        <v>83</v>
      </c>
      <c r="B236" t="s">
        <v>5</v>
      </c>
      <c r="C236" t="s">
        <v>15</v>
      </c>
      <c r="D236" t="s">
        <v>16</v>
      </c>
      <c r="E236" t="s">
        <v>97</v>
      </c>
      <c r="F236" t="s">
        <v>101</v>
      </c>
      <c r="G236" t="s">
        <v>77</v>
      </c>
      <c r="K236" t="s">
        <v>58</v>
      </c>
      <c r="L236" t="s">
        <v>76</v>
      </c>
      <c r="M236" cm="1">
        <f t="array" ref="M236">INDEX([3]!data,_xlfn.XMATCH(_xlfn.CONCAT(
SUBSTITUTE($A236,LEFT($A236,FIND($C236,$A236)+LEN($C236)-1),),
$F236),
[3]!index),_xlfn.XMATCH($G236,[3]!header))</f>
        <v>0</v>
      </c>
      <c r="N236">
        <f t="shared" si="43"/>
        <v>0</v>
      </c>
      <c r="O236">
        <f t="shared" si="43"/>
        <v>0</v>
      </c>
      <c r="P236">
        <f t="shared" si="43"/>
        <v>0</v>
      </c>
      <c r="Q236">
        <f t="shared" si="43"/>
        <v>0</v>
      </c>
      <c r="R236">
        <f t="shared" si="43"/>
        <v>0</v>
      </c>
      <c r="S236">
        <f t="shared" si="43"/>
        <v>0</v>
      </c>
      <c r="T236">
        <f t="shared" si="43"/>
        <v>0</v>
      </c>
      <c r="U236">
        <f t="shared" si="43"/>
        <v>0</v>
      </c>
      <c r="V236">
        <f t="shared" si="43"/>
        <v>0</v>
      </c>
      <c r="W236">
        <f t="shared" si="43"/>
        <v>0</v>
      </c>
    </row>
    <row r="237" spans="1:23" x14ac:dyDescent="0.25">
      <c r="A237" t="s">
        <v>83</v>
      </c>
      <c r="B237" t="s">
        <v>5</v>
      </c>
      <c r="C237" t="s">
        <v>15</v>
      </c>
      <c r="D237" t="s">
        <v>16</v>
      </c>
      <c r="E237" t="s">
        <v>97</v>
      </c>
      <c r="F237" t="s">
        <v>101</v>
      </c>
      <c r="G237" t="s">
        <v>53</v>
      </c>
      <c r="J237" t="s">
        <v>33</v>
      </c>
      <c r="K237" t="s">
        <v>65</v>
      </c>
      <c r="L237" t="str" cm="1">
        <f t="array" ref="L237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ref="M237">INDEX([3]!data_multi,_xlfn.XMATCH(_xlfn.CONCAT(
SUBSTITUTE($A237,LEFT($A237,FIND($C237,$A237)+LEN($C237)-1),),
$F237:$I237,
SUBSTITUTE($J237,LEFT($A237,FIND($C237,$A237)+LEN($C237)-1),)),
[3]!index_multi),_xlfn.XMATCH(M$2,[3]!header_multi))</f>
        <v>1</v>
      </c>
      <c r="N237">
        <f t="shared" si="43"/>
        <v>1</v>
      </c>
      <c r="O237">
        <f t="shared" si="43"/>
        <v>1</v>
      </c>
      <c r="P237">
        <f t="shared" si="43"/>
        <v>1</v>
      </c>
      <c r="Q237">
        <f t="shared" si="43"/>
        <v>1</v>
      </c>
      <c r="R237">
        <f t="shared" si="43"/>
        <v>1</v>
      </c>
      <c r="S237">
        <f t="shared" si="43"/>
        <v>1</v>
      </c>
      <c r="T237">
        <f t="shared" si="43"/>
        <v>1</v>
      </c>
      <c r="U237">
        <f t="shared" si="43"/>
        <v>1</v>
      </c>
      <c r="V237">
        <f t="shared" si="43"/>
        <v>1</v>
      </c>
      <c r="W237">
        <f t="shared" si="43"/>
        <v>1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102</v>
      </c>
      <c r="G238" t="s">
        <v>17</v>
      </c>
      <c r="K238" t="s">
        <v>18</v>
      </c>
      <c r="L238" t="str" cm="1">
        <f t="array" ref="L238">INDEX([1]!data,_xlfn.XMATCH(_xlfn.CONCAT(
SUBSTITUTE($A238,LEFT($A238,FIND($C238,$A238)+LEN($C238)-1),),
$F238:$I238,
SUBSTITUTE($J238,LEFT($A238,FIND($C238,$A238)+LEN($C238)-1),)),
[1]!index),_xlfn.XMATCH(L$2,[1]!header))</f>
        <v>tCO2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102</v>
      </c>
      <c r="G239" t="s">
        <v>19</v>
      </c>
      <c r="H239" t="s">
        <v>56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102</v>
      </c>
      <c r="G240" t="s">
        <v>57</v>
      </c>
      <c r="K240" t="s">
        <v>58</v>
      </c>
      <c r="L240" t="s">
        <v>59</v>
      </c>
      <c r="M240" cm="1">
        <f t="array" ref="M240">INDEX([3]!data,_xlfn.XMATCH(_xlfn.CONCAT(
SUBSTITUTE($A240,LEFT($A240,FIND($C240,$A240)+LEN($C240)-1),),
$F240),
[3]!index),_xlfn.XMATCH($G240,[3]!header))</f>
        <v>0.25</v>
      </c>
      <c r="N240">
        <f t="shared" ref="N240:W241" si="44">M240</f>
        <v>0.25</v>
      </c>
      <c r="O240">
        <f t="shared" si="44"/>
        <v>0.25</v>
      </c>
      <c r="P240">
        <f t="shared" si="44"/>
        <v>0.25</v>
      </c>
      <c r="Q240">
        <f t="shared" si="44"/>
        <v>0.25</v>
      </c>
      <c r="R240">
        <f t="shared" si="44"/>
        <v>0.25</v>
      </c>
      <c r="S240">
        <f t="shared" si="44"/>
        <v>0.25</v>
      </c>
      <c r="T240">
        <f t="shared" si="44"/>
        <v>0.25</v>
      </c>
      <c r="U240">
        <f t="shared" si="44"/>
        <v>0.25</v>
      </c>
      <c r="V240">
        <f t="shared" si="44"/>
        <v>0.25</v>
      </c>
      <c r="W240">
        <f t="shared" si="44"/>
        <v>0.25</v>
      </c>
    </row>
    <row r="241" spans="1:24" x14ac:dyDescent="0.25">
      <c r="A241" t="s">
        <v>91</v>
      </c>
      <c r="B241" t="s">
        <v>5</v>
      </c>
      <c r="C241" t="s">
        <v>15</v>
      </c>
      <c r="D241" t="s">
        <v>16</v>
      </c>
      <c r="E241" t="s">
        <v>102</v>
      </c>
      <c r="G241" t="s">
        <v>60</v>
      </c>
      <c r="K241" t="s">
        <v>58</v>
      </c>
      <c r="M241" cm="1">
        <f t="array" ref="M241">INDEX([3]!data,_xlfn.XMATCH(_xlfn.CONCAT(
SUBSTITUTE($A241,LEFT($A241,FIND($C241,$A241)+LEN($C241)-1),),
$F241),
[3]!index),_xlfn.XMATCH($G241,[3]!header))</f>
        <v>10</v>
      </c>
      <c r="N241">
        <f t="shared" si="44"/>
        <v>10</v>
      </c>
      <c r="O241">
        <f t="shared" si="44"/>
        <v>10</v>
      </c>
      <c r="P241">
        <f t="shared" si="44"/>
        <v>10</v>
      </c>
      <c r="Q241">
        <f t="shared" si="44"/>
        <v>10</v>
      </c>
      <c r="R241">
        <f t="shared" si="44"/>
        <v>10</v>
      </c>
      <c r="S241">
        <f t="shared" si="44"/>
        <v>10</v>
      </c>
      <c r="T241">
        <f t="shared" si="44"/>
        <v>10</v>
      </c>
      <c r="U241">
        <f t="shared" si="44"/>
        <v>10</v>
      </c>
      <c r="V241">
        <f t="shared" si="44"/>
        <v>10</v>
      </c>
      <c r="W241">
        <f t="shared" si="44"/>
        <v>10</v>
      </c>
    </row>
    <row r="242" spans="1:24" x14ac:dyDescent="0.25">
      <c r="A242" t="s">
        <v>91</v>
      </c>
      <c r="B242" t="s">
        <v>5</v>
      </c>
      <c r="C242" t="s">
        <v>15</v>
      </c>
      <c r="D242" t="s">
        <v>16</v>
      </c>
      <c r="E242" t="s">
        <v>102</v>
      </c>
      <c r="F242" t="s">
        <v>102</v>
      </c>
      <c r="G242" t="s">
        <v>6</v>
      </c>
      <c r="X242" t="s">
        <v>103</v>
      </c>
    </row>
    <row r="243" spans="1:24" x14ac:dyDescent="0.25">
      <c r="A243" t="s">
        <v>91</v>
      </c>
      <c r="B243" t="s">
        <v>5</v>
      </c>
      <c r="C243" t="s">
        <v>15</v>
      </c>
      <c r="D243" t="s">
        <v>16</v>
      </c>
      <c r="E243" t="s">
        <v>102</v>
      </c>
      <c r="F243" t="s">
        <v>102</v>
      </c>
      <c r="G243" t="s">
        <v>68</v>
      </c>
      <c r="K243" t="s">
        <v>58</v>
      </c>
      <c r="L243" t="s">
        <v>69</v>
      </c>
      <c r="M243" cm="1">
        <f t="array" ref="M243">INDEX([3]!data,_xlfn.XMATCH(_xlfn.CONCAT(
SUBSTITUTE($A243,LEFT($A243,FIND($C243,$A243)+LEN($C243)-1),),
$F243),
[3]!index),_xlfn.XMATCH($G243,[3]!header))</f>
        <v>1950</v>
      </c>
      <c r="N243">
        <f t="shared" ref="N243:W245" si="45">M243</f>
        <v>1950</v>
      </c>
      <c r="O243">
        <f t="shared" si="45"/>
        <v>1950</v>
      </c>
      <c r="P243">
        <f t="shared" si="45"/>
        <v>1950</v>
      </c>
      <c r="Q243">
        <f t="shared" si="45"/>
        <v>1950</v>
      </c>
      <c r="R243">
        <f t="shared" si="45"/>
        <v>1950</v>
      </c>
      <c r="S243">
        <f t="shared" si="45"/>
        <v>1950</v>
      </c>
      <c r="T243">
        <f t="shared" si="45"/>
        <v>1950</v>
      </c>
      <c r="U243">
        <f t="shared" si="45"/>
        <v>1950</v>
      </c>
      <c r="V243">
        <f t="shared" si="45"/>
        <v>1950</v>
      </c>
      <c r="W243">
        <f t="shared" si="45"/>
        <v>1950</v>
      </c>
      <c r="X243" t="s">
        <v>104</v>
      </c>
    </row>
    <row r="244" spans="1:24" x14ac:dyDescent="0.25">
      <c r="A244" t="s">
        <v>91</v>
      </c>
      <c r="B244" t="s">
        <v>5</v>
      </c>
      <c r="C244" t="s">
        <v>15</v>
      </c>
      <c r="D244" t="s">
        <v>16</v>
      </c>
      <c r="E244" t="s">
        <v>102</v>
      </c>
      <c r="F244" t="s">
        <v>102</v>
      </c>
      <c r="G244" t="s">
        <v>70</v>
      </c>
      <c r="K244" t="s">
        <v>58</v>
      </c>
      <c r="L244" t="s">
        <v>69</v>
      </c>
      <c r="M244" cm="1">
        <f t="array" ref="M244">INDEX([3]!data,_xlfn.XMATCH(_xlfn.CONCAT(
SUBSTITUTE($A244,LEFT($A244,FIND($C244,$A244)+LEN($C244)-1),),
$F244),
[3]!index),_xlfn.XMATCH($G244,[3]!header))</f>
        <v>2101</v>
      </c>
      <c r="N244">
        <f t="shared" si="45"/>
        <v>2101</v>
      </c>
      <c r="O244">
        <f t="shared" si="45"/>
        <v>2101</v>
      </c>
      <c r="P244">
        <f t="shared" si="45"/>
        <v>2101</v>
      </c>
      <c r="Q244">
        <f t="shared" si="45"/>
        <v>2101</v>
      </c>
      <c r="R244">
        <f t="shared" si="45"/>
        <v>2101</v>
      </c>
      <c r="S244">
        <f t="shared" si="45"/>
        <v>2101</v>
      </c>
      <c r="T244">
        <f t="shared" si="45"/>
        <v>2101</v>
      </c>
      <c r="U244">
        <f t="shared" si="45"/>
        <v>2101</v>
      </c>
      <c r="V244">
        <f t="shared" si="45"/>
        <v>2101</v>
      </c>
      <c r="W244">
        <f t="shared" si="45"/>
        <v>2101</v>
      </c>
      <c r="X244" t="s">
        <v>104</v>
      </c>
    </row>
    <row r="245" spans="1:24" x14ac:dyDescent="0.25">
      <c r="A245" t="s">
        <v>91</v>
      </c>
      <c r="B245" t="s">
        <v>5</v>
      </c>
      <c r="C245" t="s">
        <v>15</v>
      </c>
      <c r="D245" t="s">
        <v>16</v>
      </c>
      <c r="E245" t="s">
        <v>102</v>
      </c>
      <c r="F245" t="s">
        <v>102</v>
      </c>
      <c r="G245" t="s">
        <v>71</v>
      </c>
      <c r="K245" t="s">
        <v>58</v>
      </c>
      <c r="L245" t="s">
        <v>72</v>
      </c>
      <c r="M245" cm="1">
        <f t="array" ref="M245">INDEX([3]!data,_xlfn.XMATCH(_xlfn.CONCAT(
SUBSTITUTE($A245,LEFT($A245,FIND($C245,$A245)+LEN($C245)-1),),
$F245),
[3]!index),_xlfn.XMATCH($G245,[3]!header))</f>
        <v>30</v>
      </c>
      <c r="N245">
        <f t="shared" si="45"/>
        <v>30</v>
      </c>
      <c r="O245">
        <f t="shared" si="45"/>
        <v>30</v>
      </c>
      <c r="P245">
        <f t="shared" si="45"/>
        <v>30</v>
      </c>
      <c r="Q245">
        <f t="shared" si="45"/>
        <v>30</v>
      </c>
      <c r="R245">
        <f t="shared" si="45"/>
        <v>30</v>
      </c>
      <c r="S245">
        <f t="shared" si="45"/>
        <v>30</v>
      </c>
      <c r="T245">
        <f t="shared" si="45"/>
        <v>30</v>
      </c>
      <c r="U245">
        <f t="shared" si="45"/>
        <v>30</v>
      </c>
      <c r="V245">
        <f t="shared" si="45"/>
        <v>30</v>
      </c>
      <c r="W245">
        <f t="shared" si="45"/>
        <v>30</v>
      </c>
    </row>
    <row r="246" spans="1:24" x14ac:dyDescent="0.25">
      <c r="A246" t="s">
        <v>91</v>
      </c>
      <c r="B246" t="s">
        <v>5</v>
      </c>
      <c r="C246" t="s">
        <v>15</v>
      </c>
      <c r="D246" t="s">
        <v>16</v>
      </c>
      <c r="E246" t="s">
        <v>102</v>
      </c>
      <c r="F246" t="s">
        <v>102</v>
      </c>
      <c r="G246" t="s">
        <v>62</v>
      </c>
      <c r="K246" t="s">
        <v>63</v>
      </c>
      <c r="L246" t="s">
        <v>59</v>
      </c>
      <c r="M246" cm="1">
        <f t="array" ref="M246">INDEX([3]!data,_xlfn.XMATCH(_xlfn.CONCAT(
SUBSTITUTE($A246,LEFT($A246,FIND($C246,$A246)+LEN($C246)-1),),
$F246),
[3]!index),_xlfn.XMATCH(_xlfn.CONCAT($C246,$G246),[3]!header))</f>
        <v>1</v>
      </c>
      <c r="X246" t="s">
        <v>104</v>
      </c>
    </row>
    <row r="247" spans="1:24" x14ac:dyDescent="0.25">
      <c r="A247" t="s">
        <v>91</v>
      </c>
      <c r="B247" t="s">
        <v>5</v>
      </c>
      <c r="C247" t="s">
        <v>15</v>
      </c>
      <c r="D247" t="s">
        <v>16</v>
      </c>
      <c r="E247" t="s">
        <v>102</v>
      </c>
      <c r="F247" t="s">
        <v>102</v>
      </c>
      <c r="G247" t="s">
        <v>73</v>
      </c>
      <c r="K247" t="s">
        <v>58</v>
      </c>
      <c r="L247" t="s">
        <v>74</v>
      </c>
      <c r="M247" cm="1">
        <f t="array" ref="M247">INDEX([3]!data,_xlfn.XMATCH(_xlfn.CONCAT(
SUBSTITUTE($A247,LEFT($A247,FIND($C247,$A247)+LEN($C247)-1),),
$F247),
[3]!index),_xlfn.XMATCH($G247,[3]!header))</f>
        <v>121550</v>
      </c>
      <c r="N247">
        <f t="shared" ref="N247:W254" si="46">M247</f>
        <v>121550</v>
      </c>
      <c r="O247">
        <f t="shared" si="46"/>
        <v>121550</v>
      </c>
      <c r="P247">
        <f t="shared" si="46"/>
        <v>121550</v>
      </c>
      <c r="Q247">
        <f t="shared" si="46"/>
        <v>121550</v>
      </c>
      <c r="R247">
        <f t="shared" si="46"/>
        <v>121550</v>
      </c>
      <c r="S247">
        <f t="shared" si="46"/>
        <v>121550</v>
      </c>
      <c r="T247">
        <f t="shared" si="46"/>
        <v>121550</v>
      </c>
      <c r="U247">
        <f t="shared" si="46"/>
        <v>121550</v>
      </c>
      <c r="V247">
        <f t="shared" si="46"/>
        <v>121550</v>
      </c>
      <c r="W247">
        <f t="shared" si="46"/>
        <v>121550</v>
      </c>
      <c r="X247" t="s">
        <v>105</v>
      </c>
    </row>
    <row r="248" spans="1:24" x14ac:dyDescent="0.25">
      <c r="A248" t="s">
        <v>91</v>
      </c>
      <c r="B248" t="s">
        <v>5</v>
      </c>
      <c r="C248" t="s">
        <v>15</v>
      </c>
      <c r="D248" t="s">
        <v>16</v>
      </c>
      <c r="E248" t="s">
        <v>102</v>
      </c>
      <c r="F248" t="s">
        <v>102</v>
      </c>
      <c r="G248" t="s">
        <v>75</v>
      </c>
      <c r="K248" t="s">
        <v>58</v>
      </c>
      <c r="L248" t="s">
        <v>76</v>
      </c>
      <c r="M248" cm="1">
        <f t="array" ref="M248">INDEX([3]!data,_xlfn.XMATCH(_xlfn.CONCAT(
SUBSTITUTE($A248,LEFT($A248,FIND($C248,$A248)+LEN($C248)-1),),
$F248),
[3]!index),_xlfn.XMATCH($G248,[3]!header))</f>
        <v>34112923.8964632</v>
      </c>
      <c r="N248">
        <f t="shared" si="46"/>
        <v>34112923.8964632</v>
      </c>
      <c r="O248">
        <f t="shared" si="46"/>
        <v>34112923.8964632</v>
      </c>
      <c r="P248">
        <f t="shared" si="46"/>
        <v>34112923.8964632</v>
      </c>
      <c r="Q248">
        <f t="shared" si="46"/>
        <v>34112923.8964632</v>
      </c>
      <c r="R248">
        <f t="shared" si="46"/>
        <v>34112923.8964632</v>
      </c>
      <c r="S248">
        <f t="shared" si="46"/>
        <v>34112923.8964632</v>
      </c>
      <c r="T248">
        <f t="shared" si="46"/>
        <v>34112923.8964632</v>
      </c>
      <c r="U248">
        <f t="shared" si="46"/>
        <v>34112923.8964632</v>
      </c>
      <c r="V248">
        <f t="shared" si="46"/>
        <v>34112923.8964632</v>
      </c>
      <c r="W248">
        <f t="shared" si="46"/>
        <v>34112923.8964632</v>
      </c>
      <c r="X248" t="s">
        <v>106</v>
      </c>
    </row>
    <row r="249" spans="1:24" x14ac:dyDescent="0.25">
      <c r="A249" t="s">
        <v>91</v>
      </c>
      <c r="B249" t="s">
        <v>5</v>
      </c>
      <c r="C249" t="s">
        <v>15</v>
      </c>
      <c r="D249" t="s">
        <v>16</v>
      </c>
      <c r="E249" t="s">
        <v>102</v>
      </c>
      <c r="F249" t="s">
        <v>102</v>
      </c>
      <c r="G249" t="s">
        <v>77</v>
      </c>
      <c r="K249" t="s">
        <v>58</v>
      </c>
      <c r="L249" t="s">
        <v>76</v>
      </c>
      <c r="M249" cm="1">
        <f t="array" ref="M249">INDEX([3]!data,_xlfn.XMATCH(_xlfn.CONCAT(
SUBSTITUTE($A249,LEFT($A249,FIND($C249,$A249)+LEN($C249)-1),),
$F249),
[3]!index),_xlfn.XMATCH($G249,[3]!header))</f>
        <v>1539273.7926419999</v>
      </c>
      <c r="N249">
        <f t="shared" si="46"/>
        <v>1539273.7926419999</v>
      </c>
      <c r="O249">
        <f t="shared" si="46"/>
        <v>1539273.7926419999</v>
      </c>
      <c r="P249">
        <f t="shared" si="46"/>
        <v>1539273.7926419999</v>
      </c>
      <c r="Q249">
        <f t="shared" si="46"/>
        <v>1539273.7926419999</v>
      </c>
      <c r="R249">
        <f t="shared" si="46"/>
        <v>1539273.7926419999</v>
      </c>
      <c r="S249">
        <f t="shared" si="46"/>
        <v>1539273.7926419999</v>
      </c>
      <c r="T249">
        <f t="shared" si="46"/>
        <v>1539273.7926419999</v>
      </c>
      <c r="U249">
        <f t="shared" si="46"/>
        <v>1539273.7926419999</v>
      </c>
      <c r="V249">
        <f t="shared" si="46"/>
        <v>1539273.7926419999</v>
      </c>
      <c r="W249">
        <f t="shared" si="46"/>
        <v>1539273.7926419999</v>
      </c>
      <c r="X249" t="s">
        <v>107</v>
      </c>
    </row>
    <row r="250" spans="1:24" x14ac:dyDescent="0.25">
      <c r="A250" t="s">
        <v>91</v>
      </c>
      <c r="B250" t="s">
        <v>5</v>
      </c>
      <c r="C250" t="s">
        <v>15</v>
      </c>
      <c r="D250" t="s">
        <v>16</v>
      </c>
      <c r="E250" t="s">
        <v>102</v>
      </c>
      <c r="F250" t="s">
        <v>102</v>
      </c>
      <c r="G250" t="s">
        <v>53</v>
      </c>
      <c r="J250" t="s">
        <v>108</v>
      </c>
      <c r="K250" t="s">
        <v>65</v>
      </c>
      <c r="L250" t="str" cm="1">
        <f t="array" ref="L250">INDEX([3]!data_multi,_xlfn.XMATCH(_xlfn.CONCAT(
SUBSTITUTE($A250,LEFT($A250,FIND($C250,$A250)+LEN($C250)-1),),
$F250:$I250,
SUBSTITUTE($J250,LEFT($A250,FIND($C250,$A250)+LEN($C250)-1),)),
[3]!index_multi),_xlfn.XMATCH(L$2,[3]!header_multi))</f>
        <v>$</v>
      </c>
      <c r="M250" cm="1">
        <f t="array" ref="M250">INDEX([3]!data_multi,_xlfn.XMATCH(_xlfn.CONCAT(
SUBSTITUTE($A250,LEFT($A250,FIND($C250,$A250)+LEN($C250)-1),),
$F250:$I250,
SUBSTITUTE($J250,LEFT($A250,FIND($C250,$A250)+LEN($C250)-1),)),
[3]!index_multi),_xlfn.XMATCH(M$2,[3]!header_multi))</f>
        <v>2.4196504871437501</v>
      </c>
      <c r="N250">
        <f t="shared" si="46"/>
        <v>2.4196504871437501</v>
      </c>
      <c r="O250">
        <f t="shared" si="46"/>
        <v>2.4196504871437501</v>
      </c>
      <c r="P250">
        <f t="shared" si="46"/>
        <v>2.4196504871437501</v>
      </c>
      <c r="Q250">
        <f t="shared" si="46"/>
        <v>2.4196504871437501</v>
      </c>
      <c r="R250">
        <f t="shared" si="46"/>
        <v>2.4196504871437501</v>
      </c>
      <c r="S250">
        <f t="shared" si="46"/>
        <v>2.4196504871437501</v>
      </c>
      <c r="T250">
        <f t="shared" si="46"/>
        <v>2.4196504871437501</v>
      </c>
      <c r="U250">
        <f t="shared" si="46"/>
        <v>2.4196504871437501</v>
      </c>
      <c r="V250">
        <f t="shared" si="46"/>
        <v>2.4196504871437501</v>
      </c>
      <c r="W250">
        <f t="shared" si="46"/>
        <v>2.4196504871437501</v>
      </c>
      <c r="X250" t="s">
        <v>109</v>
      </c>
    </row>
    <row r="251" spans="1:24" x14ac:dyDescent="0.25">
      <c r="A251" t="s">
        <v>91</v>
      </c>
      <c r="B251" t="s">
        <v>5</v>
      </c>
      <c r="C251" t="s">
        <v>15</v>
      </c>
      <c r="D251" t="s">
        <v>16</v>
      </c>
      <c r="E251" t="s">
        <v>102</v>
      </c>
      <c r="F251" t="s">
        <v>102</v>
      </c>
      <c r="G251" t="s">
        <v>53</v>
      </c>
      <c r="J251" t="s">
        <v>36</v>
      </c>
      <c r="K251" t="s">
        <v>65</v>
      </c>
      <c r="L251" t="str" cm="1">
        <f t="array" ref="L25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ref="M251">INDEX([3]!data_multi,_xlfn.XMATCH(_xlfn.CONCAT(
SUBSTITUTE($A251,LEFT($A251,FIND($C251,$A251)+LEN($C251)-1),),
$F251:$I251,
SUBSTITUTE($J251,LEFT($A251,FIND($C251,$A251)+LEN($C251)-1),)),
[3]!index_multi),_xlfn.XMATCH(M$2,[3]!header_multi))</f>
        <v>1.0736400441663601</v>
      </c>
      <c r="N251">
        <f t="shared" si="46"/>
        <v>1.0736400441663601</v>
      </c>
      <c r="O251">
        <f t="shared" si="46"/>
        <v>1.0736400441663601</v>
      </c>
      <c r="P251">
        <f t="shared" si="46"/>
        <v>1.0736400441663601</v>
      </c>
      <c r="Q251">
        <f t="shared" si="46"/>
        <v>1.0736400441663601</v>
      </c>
      <c r="R251">
        <f t="shared" si="46"/>
        <v>1.0736400441663601</v>
      </c>
      <c r="S251">
        <f t="shared" si="46"/>
        <v>1.0736400441663601</v>
      </c>
      <c r="T251">
        <f t="shared" si="46"/>
        <v>1.0736400441663601</v>
      </c>
      <c r="U251">
        <f t="shared" si="46"/>
        <v>1.0736400441663601</v>
      </c>
      <c r="V251">
        <f t="shared" si="46"/>
        <v>1.0736400441663601</v>
      </c>
      <c r="W251">
        <f t="shared" si="46"/>
        <v>1.0736400441663601</v>
      </c>
      <c r="X251" t="s">
        <v>110</v>
      </c>
    </row>
    <row r="252" spans="1:24" x14ac:dyDescent="0.25">
      <c r="A252" t="s">
        <v>91</v>
      </c>
      <c r="B252" t="s">
        <v>5</v>
      </c>
      <c r="C252" t="s">
        <v>15</v>
      </c>
      <c r="D252" t="s">
        <v>16</v>
      </c>
      <c r="E252" t="s">
        <v>102</v>
      </c>
      <c r="F252" t="s">
        <v>102</v>
      </c>
      <c r="G252" t="s">
        <v>53</v>
      </c>
      <c r="J252" t="s">
        <v>111</v>
      </c>
      <c r="K252" t="s">
        <v>65</v>
      </c>
      <c r="L252" t="str" cm="1">
        <f t="array" ref="L252">INDEX([3]!data_multi,_xlfn.XMATCH(_xlfn.CONCAT(
SUBSTITUTE($A252,LEFT($A252,FIND($C252,$A252)+LEN($C252)-1),),
$F252:$I252,
SUBSTITUTE($J252,LEFT($A252,FIND($C252,$A252)+LEN($C252)-1),)),
[3]!index_multi),_xlfn.XMATCH(L$2,[3]!header_multi))</f>
        <v>tCO2</v>
      </c>
      <c r="M252" cm="1">
        <f t="array" ref="M252">INDEX([3]!data_multi,_xlfn.XMATCH(_xlfn.CONCAT(
SUBSTITUTE($A252,LEFT($A252,FIND($C252,$A252)+LEN($C252)-1),),
$F252:$I252,
SUBSTITUTE($J252,LEFT($A252,FIND($C252,$A252)+LEN($C252)-1),)),
[3]!index_multi),_xlfn.XMATCH(M$2,[3]!header_multi))</f>
        <v>1.04731903857776</v>
      </c>
      <c r="N252">
        <f t="shared" si="46"/>
        <v>1.04731903857776</v>
      </c>
      <c r="O252">
        <f t="shared" si="46"/>
        <v>1.04731903857776</v>
      </c>
      <c r="P252">
        <f t="shared" si="46"/>
        <v>1.04731903857776</v>
      </c>
      <c r="Q252">
        <f t="shared" si="46"/>
        <v>1.04731903857776</v>
      </c>
      <c r="R252">
        <f t="shared" si="46"/>
        <v>1.04731903857776</v>
      </c>
      <c r="S252">
        <f t="shared" si="46"/>
        <v>1.04731903857776</v>
      </c>
      <c r="T252">
        <f t="shared" si="46"/>
        <v>1.04731903857776</v>
      </c>
      <c r="U252">
        <f t="shared" si="46"/>
        <v>1.04731903857776</v>
      </c>
      <c r="V252">
        <f t="shared" si="46"/>
        <v>1.04731903857776</v>
      </c>
      <c r="W252">
        <f t="shared" si="46"/>
        <v>1.04731903857776</v>
      </c>
      <c r="X252" t="s">
        <v>112</v>
      </c>
    </row>
    <row r="253" spans="1:24" x14ac:dyDescent="0.25">
      <c r="A253" t="s">
        <v>91</v>
      </c>
      <c r="B253" t="s">
        <v>5</v>
      </c>
      <c r="C253" t="s">
        <v>15</v>
      </c>
      <c r="D253" t="s">
        <v>16</v>
      </c>
      <c r="E253" t="s">
        <v>102</v>
      </c>
      <c r="F253" t="s">
        <v>102</v>
      </c>
      <c r="G253" t="s">
        <v>113</v>
      </c>
      <c r="H253" t="s">
        <v>44</v>
      </c>
      <c r="I253" t="s">
        <v>45</v>
      </c>
      <c r="K253" t="s">
        <v>65</v>
      </c>
      <c r="L253" t="str" cm="1">
        <f t="array" ref="L253">INDEX([3]!data_multi,_xlfn.XMATCH(_xlfn.CONCAT(
SUBSTITUTE($A253,LEFT($A253,FIND($C253,$A253)+LEN($C253)-1),),
$F253:$I253,
SUBSTITUTE($J253,LEFT($A253,FIND($C253,$A253)+LEN($C253)-1),)),
[3]!index_multi),_xlfn.XMATCH(L$2,[3]!header_multi))</f>
        <v>%</v>
      </c>
      <c r="M253" cm="1">
        <f t="array" ref="M253">INDEX([3]!data_multi,_xlfn.XMATCH(_xlfn.CONCAT(
SUBSTITUTE($A253,LEFT($A253,FIND($C253,$A253)+LEN($C253)-1),),
$F253:$I253,
SUBSTITUTE($J253,LEFT($A253,FIND($C253,$A253)+LEN($C253)-1),)),
[3]!index_multi),_xlfn.XMATCH(M$2,[3]!header_multi))</f>
        <v>1</v>
      </c>
      <c r="N253">
        <f t="shared" si="46"/>
        <v>1</v>
      </c>
      <c r="O253">
        <f t="shared" si="46"/>
        <v>1</v>
      </c>
      <c r="P253">
        <f t="shared" si="46"/>
        <v>1</v>
      </c>
      <c r="Q253">
        <f t="shared" si="46"/>
        <v>1</v>
      </c>
      <c r="R253">
        <f t="shared" si="46"/>
        <v>1</v>
      </c>
      <c r="S253">
        <f t="shared" si="46"/>
        <v>1</v>
      </c>
      <c r="T253">
        <f t="shared" si="46"/>
        <v>1</v>
      </c>
      <c r="U253">
        <f t="shared" si="46"/>
        <v>1</v>
      </c>
      <c r="V253">
        <f t="shared" si="46"/>
        <v>1</v>
      </c>
      <c r="W253">
        <f t="shared" si="46"/>
        <v>1</v>
      </c>
    </row>
    <row r="254" spans="1:24" x14ac:dyDescent="0.25">
      <c r="A254" t="s">
        <v>91</v>
      </c>
      <c r="B254" t="s">
        <v>5</v>
      </c>
      <c r="C254" t="s">
        <v>15</v>
      </c>
      <c r="D254" t="s">
        <v>16</v>
      </c>
      <c r="E254" t="s">
        <v>102</v>
      </c>
      <c r="F254" t="s">
        <v>102</v>
      </c>
      <c r="G254" t="s">
        <v>113</v>
      </c>
      <c r="H254" t="s">
        <v>44</v>
      </c>
      <c r="I254" t="s">
        <v>114</v>
      </c>
      <c r="K254" t="s">
        <v>65</v>
      </c>
      <c r="L254" t="str" cm="1">
        <f t="array" ref="L254">INDEX([3]!data_multi,_xlfn.XMATCH(_xlfn.CONCAT(
SUBSTITUTE($A254,LEFT($A254,FIND($C254,$A254)+LEN($C254)-1),),
$F254:$I254,
SUBSTITUTE($J254,LEFT($A254,FIND($C254,$A254)+LEN($C254)-1),)),
[3]!index_multi),_xlfn.XMATCH(L$2,[3]!header_multi))</f>
        <v>%</v>
      </c>
      <c r="M254" cm="1">
        <f t="array" ref="M254">INDEX([3]!data_multi,_xlfn.XMATCH(_xlfn.CONCAT(
SUBSTITUTE($A254,LEFT($A254,FIND($C254,$A254)+LEN($C254)-1),),
$F254:$I254,
SUBSTITUTE($J254,LEFT($A254,FIND($C254,$A254)+LEN($C254)-1),)),
[3]!index_multi),_xlfn.XMATCH(M$2,[3]!header_multi))</f>
        <v>1</v>
      </c>
      <c r="N254">
        <f t="shared" si="46"/>
        <v>1</v>
      </c>
      <c r="O254">
        <f t="shared" si="46"/>
        <v>1</v>
      </c>
      <c r="P254">
        <f t="shared" si="46"/>
        <v>1</v>
      </c>
      <c r="Q254">
        <f t="shared" si="46"/>
        <v>1</v>
      </c>
      <c r="R254">
        <f t="shared" si="46"/>
        <v>1</v>
      </c>
      <c r="S254">
        <f t="shared" si="46"/>
        <v>1</v>
      </c>
      <c r="T254">
        <f t="shared" si="46"/>
        <v>1</v>
      </c>
      <c r="U254">
        <f t="shared" si="46"/>
        <v>1</v>
      </c>
      <c r="V254">
        <f t="shared" si="46"/>
        <v>1</v>
      </c>
      <c r="W254">
        <f t="shared" si="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2025-03-24T23:43:06Z</dcterms:created>
  <dcterms:modified xsi:type="dcterms:W3CDTF">2025-03-24T23:43:07Z</dcterms:modified>
</cp:coreProperties>
</file>