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biodiesel\"/>
    </mc:Choice>
  </mc:AlternateContent>
  <xr:revisionPtr revIDLastSave="0" documentId="8_{43D9F74E-21C4-4BFF-8AB0-1D9B8F449B42}" xr6:coauthVersionLast="47" xr6:coauthVersionMax="47" xr10:uidLastSave="{00000000-0000-0000-0000-000000000000}"/>
  <bookViews>
    <workbookView xWindow="-120" yWindow="-120" windowWidth="29040" windowHeight="15720" xr2:uid="{23D98CB3-B5CA-46D1-8B60-704F5723578F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5" i="1" l="1" a="1"/>
  <c r="M225" i="1" s="1"/>
  <c r="N225" i="1" s="1"/>
  <c r="O225" i="1" s="1"/>
  <c r="P225" i="1" s="1"/>
  <c r="Q225" i="1" s="1"/>
  <c r="R225" i="1" s="1"/>
  <c r="S225" i="1" s="1"/>
  <c r="T225" i="1" s="1"/>
  <c r="U225" i="1" s="1"/>
  <c r="V225" i="1" s="1"/>
  <c r="W225" i="1" s="1"/>
  <c r="L225" i="1" a="1"/>
  <c r="L225" i="1" s="1"/>
  <c r="M224" i="1" a="1"/>
  <c r="M224" i="1" s="1"/>
  <c r="N224" i="1" s="1"/>
  <c r="O224" i="1" s="1"/>
  <c r="P224" i="1" s="1"/>
  <c r="Q224" i="1" s="1"/>
  <c r="R224" i="1" s="1"/>
  <c r="S224" i="1" s="1"/>
  <c r="T224" i="1" s="1"/>
  <c r="U224" i="1" s="1"/>
  <c r="V224" i="1" s="1"/>
  <c r="W224" i="1" s="1"/>
  <c r="L224" i="1" a="1"/>
  <c r="L224" i="1" s="1"/>
  <c r="M223" i="1" a="1"/>
  <c r="M223" i="1" s="1"/>
  <c r="N223" i="1" s="1"/>
  <c r="O223" i="1" s="1"/>
  <c r="P223" i="1" s="1"/>
  <c r="Q223" i="1" s="1"/>
  <c r="R223" i="1" s="1"/>
  <c r="S223" i="1" s="1"/>
  <c r="T223" i="1" s="1"/>
  <c r="U223" i="1" s="1"/>
  <c r="V223" i="1" s="1"/>
  <c r="W223" i="1" s="1"/>
  <c r="L223" i="1" a="1"/>
  <c r="L223" i="1" s="1"/>
  <c r="M222" i="1" a="1"/>
  <c r="M222" i="1" s="1"/>
  <c r="N222" i="1" s="1"/>
  <c r="O222" i="1" s="1"/>
  <c r="P222" i="1" s="1"/>
  <c r="Q222" i="1" s="1"/>
  <c r="R222" i="1" s="1"/>
  <c r="S222" i="1" s="1"/>
  <c r="T222" i="1" s="1"/>
  <c r="U222" i="1" s="1"/>
  <c r="V222" i="1" s="1"/>
  <c r="W222" i="1" s="1"/>
  <c r="L222" i="1" a="1"/>
  <c r="L222" i="1" s="1"/>
  <c r="P221" i="1"/>
  <c r="Q221" i="1" s="1"/>
  <c r="R221" i="1" s="1"/>
  <c r="S221" i="1" s="1"/>
  <c r="T221" i="1" s="1"/>
  <c r="U221" i="1" s="1"/>
  <c r="V221" i="1" s="1"/>
  <c r="W221" i="1" s="1"/>
  <c r="M221" i="1"/>
  <c r="N221" i="1" s="1"/>
  <c r="O221" i="1" s="1"/>
  <c r="M221" i="1" a="1"/>
  <c r="L221" i="1" a="1"/>
  <c r="L221" i="1" s="1"/>
  <c r="M220" i="1" a="1"/>
  <c r="M220" i="1" s="1"/>
  <c r="N220" i="1" s="1"/>
  <c r="O220" i="1" s="1"/>
  <c r="P220" i="1" s="1"/>
  <c r="Q220" i="1" s="1"/>
  <c r="R220" i="1" s="1"/>
  <c r="S220" i="1" s="1"/>
  <c r="T220" i="1" s="1"/>
  <c r="U220" i="1" s="1"/>
  <c r="V220" i="1" s="1"/>
  <c r="W220" i="1" s="1"/>
  <c r="M219" i="1" a="1"/>
  <c r="M219" i="1" s="1"/>
  <c r="N219" i="1" s="1"/>
  <c r="O219" i="1" s="1"/>
  <c r="P219" i="1" s="1"/>
  <c r="Q219" i="1" s="1"/>
  <c r="R219" i="1" s="1"/>
  <c r="S219" i="1" s="1"/>
  <c r="T219" i="1" s="1"/>
  <c r="U219" i="1" s="1"/>
  <c r="V219" i="1" s="1"/>
  <c r="W219" i="1" s="1"/>
  <c r="M218" i="1" a="1"/>
  <c r="M218" i="1" s="1"/>
  <c r="N218" i="1" s="1"/>
  <c r="O218" i="1" s="1"/>
  <c r="P218" i="1" s="1"/>
  <c r="Q218" i="1" s="1"/>
  <c r="R218" i="1" s="1"/>
  <c r="S218" i="1" s="1"/>
  <c r="T218" i="1" s="1"/>
  <c r="U218" i="1" s="1"/>
  <c r="V218" i="1" s="1"/>
  <c r="W218" i="1" s="1"/>
  <c r="M217" i="1" a="1"/>
  <c r="M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M216" i="1" a="1"/>
  <c r="M216" i="1" s="1"/>
  <c r="M215" i="1" a="1"/>
  <c r="M215" i="1" s="1"/>
  <c r="N215" i="1" s="1"/>
  <c r="O215" i="1" s="1"/>
  <c r="P215" i="1" s="1"/>
  <c r="Q215" i="1" s="1"/>
  <c r="R215" i="1" s="1"/>
  <c r="S215" i="1" s="1"/>
  <c r="T215" i="1" s="1"/>
  <c r="U215" i="1" s="1"/>
  <c r="V215" i="1" s="1"/>
  <c r="W215" i="1" s="1"/>
  <c r="M214" i="1" a="1"/>
  <c r="M214" i="1" s="1"/>
  <c r="N214" i="1" s="1"/>
  <c r="O214" i="1" s="1"/>
  <c r="P214" i="1" s="1"/>
  <c r="Q214" i="1" s="1"/>
  <c r="R214" i="1" s="1"/>
  <c r="S214" i="1" s="1"/>
  <c r="T214" i="1" s="1"/>
  <c r="U214" i="1" s="1"/>
  <c r="V214" i="1" s="1"/>
  <c r="W214" i="1" s="1"/>
  <c r="M212" i="1" a="1"/>
  <c r="M212" i="1" s="1"/>
  <c r="N212" i="1" s="1"/>
  <c r="O212" i="1" s="1"/>
  <c r="P212" i="1" s="1"/>
  <c r="Q212" i="1" s="1"/>
  <c r="R212" i="1" s="1"/>
  <c r="S212" i="1" s="1"/>
  <c r="T212" i="1" s="1"/>
  <c r="U212" i="1" s="1"/>
  <c r="V212" i="1" s="1"/>
  <c r="W212" i="1" s="1"/>
  <c r="P211" i="1"/>
  <c r="Q211" i="1" s="1"/>
  <c r="R211" i="1" s="1"/>
  <c r="S211" i="1" s="1"/>
  <c r="T211" i="1" s="1"/>
  <c r="U211" i="1" s="1"/>
  <c r="V211" i="1" s="1"/>
  <c r="W211" i="1" s="1"/>
  <c r="N211" i="1"/>
  <c r="O211" i="1" s="1"/>
  <c r="M211" i="1" a="1"/>
  <c r="M211" i="1" s="1"/>
  <c r="L209" i="1" a="1"/>
  <c r="L209" i="1" s="1"/>
  <c r="M208" i="1" a="1"/>
  <c r="M208" i="1" s="1"/>
  <c r="N208" i="1" s="1"/>
  <c r="O208" i="1" s="1"/>
  <c r="P208" i="1" s="1"/>
  <c r="Q208" i="1" s="1"/>
  <c r="R208" i="1" s="1"/>
  <c r="S208" i="1" s="1"/>
  <c r="T208" i="1" s="1"/>
  <c r="U208" i="1" s="1"/>
  <c r="V208" i="1" s="1"/>
  <c r="W208" i="1" s="1"/>
  <c r="L208" i="1" a="1"/>
  <c r="L208" i="1" s="1"/>
  <c r="M207" i="1" a="1"/>
  <c r="M207" i="1" s="1"/>
  <c r="N207" i="1" s="1"/>
  <c r="O207" i="1" s="1"/>
  <c r="P207" i="1" s="1"/>
  <c r="Q207" i="1" s="1"/>
  <c r="R207" i="1" s="1"/>
  <c r="S207" i="1" s="1"/>
  <c r="T207" i="1" s="1"/>
  <c r="U207" i="1" s="1"/>
  <c r="V207" i="1" s="1"/>
  <c r="W207" i="1" s="1"/>
  <c r="M206" i="1" a="1"/>
  <c r="M206" i="1" s="1"/>
  <c r="N206" i="1" s="1"/>
  <c r="O206" i="1" s="1"/>
  <c r="P206" i="1" s="1"/>
  <c r="Q206" i="1" s="1"/>
  <c r="R206" i="1" s="1"/>
  <c r="S206" i="1" s="1"/>
  <c r="T206" i="1" s="1"/>
  <c r="U206" i="1" s="1"/>
  <c r="V206" i="1" s="1"/>
  <c r="W206" i="1" s="1"/>
  <c r="M205" i="1" a="1"/>
  <c r="M205" i="1" s="1"/>
  <c r="N205" i="1" s="1"/>
  <c r="O205" i="1" s="1"/>
  <c r="P205" i="1" s="1"/>
  <c r="Q205" i="1" s="1"/>
  <c r="R205" i="1" s="1"/>
  <c r="S205" i="1" s="1"/>
  <c r="T205" i="1" s="1"/>
  <c r="U205" i="1" s="1"/>
  <c r="V205" i="1" s="1"/>
  <c r="W205" i="1" s="1"/>
  <c r="M204" i="1" a="1"/>
  <c r="M204" i="1" s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M203" i="1" a="1"/>
  <c r="M203" i="1" s="1"/>
  <c r="M202" i="1" a="1"/>
  <c r="M202" i="1" s="1"/>
  <c r="N202" i="1" s="1"/>
  <c r="O202" i="1" s="1"/>
  <c r="P202" i="1" s="1"/>
  <c r="Q202" i="1" s="1"/>
  <c r="R202" i="1" s="1"/>
  <c r="S202" i="1" s="1"/>
  <c r="T202" i="1" s="1"/>
  <c r="U202" i="1" s="1"/>
  <c r="V202" i="1" s="1"/>
  <c r="W202" i="1" s="1"/>
  <c r="M201" i="1" a="1"/>
  <c r="M201" i="1" s="1"/>
  <c r="N201" i="1" s="1"/>
  <c r="O201" i="1" s="1"/>
  <c r="P201" i="1" s="1"/>
  <c r="Q201" i="1" s="1"/>
  <c r="R201" i="1" s="1"/>
  <c r="S201" i="1" s="1"/>
  <c r="T201" i="1" s="1"/>
  <c r="U201" i="1" s="1"/>
  <c r="V201" i="1" s="1"/>
  <c r="W201" i="1" s="1"/>
  <c r="M199" i="1" a="1"/>
  <c r="M199" i="1" s="1"/>
  <c r="N199" i="1" s="1"/>
  <c r="O199" i="1" s="1"/>
  <c r="P199" i="1" s="1"/>
  <c r="Q199" i="1" s="1"/>
  <c r="R199" i="1" s="1"/>
  <c r="S199" i="1" s="1"/>
  <c r="T199" i="1" s="1"/>
  <c r="U199" i="1" s="1"/>
  <c r="V199" i="1" s="1"/>
  <c r="W199" i="1" s="1"/>
  <c r="L199" i="1" a="1"/>
  <c r="L199" i="1" s="1"/>
  <c r="P198" i="1"/>
  <c r="Q198" i="1" s="1"/>
  <c r="R198" i="1" s="1"/>
  <c r="S198" i="1" s="1"/>
  <c r="T198" i="1" s="1"/>
  <c r="U198" i="1" s="1"/>
  <c r="V198" i="1" s="1"/>
  <c r="W198" i="1" s="1"/>
  <c r="N198" i="1"/>
  <c r="O198" i="1" s="1"/>
  <c r="M198" i="1" a="1"/>
  <c r="M198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M197" i="1" a="1"/>
  <c r="M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M196" i="1"/>
  <c r="M196" i="1" a="1"/>
  <c r="M195" i="1" a="1"/>
  <c r="M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M194" i="1" a="1"/>
  <c r="M194" i="1" s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M193" i="1" a="1"/>
  <c r="M193" i="1" s="1"/>
  <c r="M192" i="1" a="1"/>
  <c r="M192" i="1" s="1"/>
  <c r="N192" i="1" s="1"/>
  <c r="O192" i="1" s="1"/>
  <c r="P192" i="1" s="1"/>
  <c r="Q192" i="1" s="1"/>
  <c r="R192" i="1" s="1"/>
  <c r="S192" i="1" s="1"/>
  <c r="T192" i="1" s="1"/>
  <c r="U192" i="1" s="1"/>
  <c r="V192" i="1" s="1"/>
  <c r="W192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M190" i="1" a="1"/>
  <c r="M190" i="1" s="1"/>
  <c r="L190" i="1" a="1"/>
  <c r="L190" i="1" s="1"/>
  <c r="M189" i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M189" i="1" a="1"/>
  <c r="M188" i="1"/>
  <c r="N188" i="1" s="1"/>
  <c r="O188" i="1" s="1"/>
  <c r="P188" i="1" s="1"/>
  <c r="Q188" i="1" s="1"/>
  <c r="R188" i="1" s="1"/>
  <c r="S188" i="1" s="1"/>
  <c r="T188" i="1" s="1"/>
  <c r="U188" i="1" s="1"/>
  <c r="V188" i="1" s="1"/>
  <c r="W188" i="1" s="1"/>
  <c r="M188" i="1" a="1"/>
  <c r="M187" i="1" a="1"/>
  <c r="M187" i="1" s="1"/>
  <c r="N187" i="1" s="1"/>
  <c r="O187" i="1" s="1"/>
  <c r="P187" i="1" s="1"/>
  <c r="Q187" i="1" s="1"/>
  <c r="R187" i="1" s="1"/>
  <c r="S187" i="1" s="1"/>
  <c r="T187" i="1" s="1"/>
  <c r="U187" i="1" s="1"/>
  <c r="V187" i="1" s="1"/>
  <c r="W187" i="1" s="1"/>
  <c r="M186" i="1" a="1"/>
  <c r="M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M185" i="1" a="1"/>
  <c r="M185" i="1" s="1"/>
  <c r="M184" i="1" a="1"/>
  <c r="M184" i="1" s="1"/>
  <c r="N184" i="1" s="1"/>
  <c r="O184" i="1" s="1"/>
  <c r="P184" i="1" s="1"/>
  <c r="Q184" i="1" s="1"/>
  <c r="R184" i="1" s="1"/>
  <c r="S184" i="1" s="1"/>
  <c r="T184" i="1" s="1"/>
  <c r="U184" i="1" s="1"/>
  <c r="V184" i="1" s="1"/>
  <c r="W184" i="1" s="1"/>
  <c r="M183" i="1" a="1"/>
  <c r="M183" i="1" s="1"/>
  <c r="N183" i="1" s="1"/>
  <c r="O183" i="1" s="1"/>
  <c r="P183" i="1" s="1"/>
  <c r="Q183" i="1" s="1"/>
  <c r="R183" i="1" s="1"/>
  <c r="S183" i="1" s="1"/>
  <c r="T183" i="1" s="1"/>
  <c r="U183" i="1" s="1"/>
  <c r="V183" i="1" s="1"/>
  <c r="W183" i="1" s="1"/>
  <c r="M181" i="1" a="1"/>
  <c r="M181" i="1" s="1"/>
  <c r="N181" i="1" s="1"/>
  <c r="O181" i="1" s="1"/>
  <c r="P181" i="1" s="1"/>
  <c r="Q181" i="1" s="1"/>
  <c r="R181" i="1" s="1"/>
  <c r="S181" i="1" s="1"/>
  <c r="T181" i="1" s="1"/>
  <c r="U181" i="1" s="1"/>
  <c r="V181" i="1" s="1"/>
  <c r="W181" i="1" s="1"/>
  <c r="L181" i="1" a="1"/>
  <c r="L181" i="1" s="1"/>
  <c r="M180" i="1" a="1"/>
  <c r="M180" i="1" s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M179" i="1" a="1"/>
  <c r="M179" i="1" s="1"/>
  <c r="N179" i="1" s="1"/>
  <c r="O179" i="1" s="1"/>
  <c r="P179" i="1" s="1"/>
  <c r="Q179" i="1" s="1"/>
  <c r="R179" i="1" s="1"/>
  <c r="S179" i="1" s="1"/>
  <c r="T179" i="1" s="1"/>
  <c r="U179" i="1" s="1"/>
  <c r="V179" i="1" s="1"/>
  <c r="W179" i="1" s="1"/>
  <c r="M178" i="1" a="1"/>
  <c r="M178" i="1" s="1"/>
  <c r="N178" i="1" s="1"/>
  <c r="O178" i="1" s="1"/>
  <c r="P178" i="1" s="1"/>
  <c r="Q178" i="1" s="1"/>
  <c r="R178" i="1" s="1"/>
  <c r="S178" i="1" s="1"/>
  <c r="T178" i="1" s="1"/>
  <c r="U178" i="1" s="1"/>
  <c r="V178" i="1" s="1"/>
  <c r="W178" i="1" s="1"/>
  <c r="M177" i="1" a="1"/>
  <c r="M177" i="1" s="1"/>
  <c r="M176" i="1" a="1"/>
  <c r="M176" i="1" s="1"/>
  <c r="N176" i="1" s="1"/>
  <c r="O176" i="1" s="1"/>
  <c r="P176" i="1" s="1"/>
  <c r="Q176" i="1" s="1"/>
  <c r="R176" i="1" s="1"/>
  <c r="S176" i="1" s="1"/>
  <c r="T176" i="1" s="1"/>
  <c r="U176" i="1" s="1"/>
  <c r="V176" i="1" s="1"/>
  <c r="W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M175" i="1" a="1"/>
  <c r="M175" i="1" s="1"/>
  <c r="M174" i="1" a="1"/>
  <c r="M174" i="1" s="1"/>
  <c r="N174" i="1" s="1"/>
  <c r="O174" i="1" s="1"/>
  <c r="P174" i="1" s="1"/>
  <c r="Q174" i="1" s="1"/>
  <c r="R174" i="1" s="1"/>
  <c r="S174" i="1" s="1"/>
  <c r="T174" i="1" s="1"/>
  <c r="U174" i="1" s="1"/>
  <c r="V174" i="1" s="1"/>
  <c r="W174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M172" i="1" a="1"/>
  <c r="M172" i="1" s="1"/>
  <c r="V171" i="1"/>
  <c r="W171" i="1" s="1"/>
  <c r="M171" i="1" a="1"/>
  <c r="M171" i="1" s="1"/>
  <c r="N171" i="1" s="1"/>
  <c r="O171" i="1" s="1"/>
  <c r="P171" i="1" s="1"/>
  <c r="Q171" i="1" s="1"/>
  <c r="R171" i="1" s="1"/>
  <c r="S171" i="1" s="1"/>
  <c r="T171" i="1" s="1"/>
  <c r="U171" i="1" s="1"/>
  <c r="L169" i="1"/>
  <c r="L169" i="1" a="1"/>
  <c r="M168" i="1" a="1"/>
  <c r="M168" i="1" s="1"/>
  <c r="N168" i="1" s="1"/>
  <c r="O168" i="1" s="1"/>
  <c r="P168" i="1" s="1"/>
  <c r="Q168" i="1" s="1"/>
  <c r="R168" i="1" s="1"/>
  <c r="S168" i="1" s="1"/>
  <c r="T168" i="1" s="1"/>
  <c r="U168" i="1" s="1"/>
  <c r="V168" i="1" s="1"/>
  <c r="W168" i="1" s="1"/>
  <c r="L168" i="1" a="1"/>
  <c r="L168" i="1" s="1"/>
  <c r="M167" i="1" a="1"/>
  <c r="M167" i="1" s="1"/>
  <c r="N167" i="1" s="1"/>
  <c r="O167" i="1" s="1"/>
  <c r="P167" i="1" s="1"/>
  <c r="Q167" i="1" s="1"/>
  <c r="R167" i="1" s="1"/>
  <c r="S167" i="1" s="1"/>
  <c r="T167" i="1" s="1"/>
  <c r="U167" i="1" s="1"/>
  <c r="V167" i="1" s="1"/>
  <c r="W167" i="1" s="1"/>
  <c r="L167" i="1" a="1"/>
  <c r="L167" i="1" s="1"/>
  <c r="M166" i="1" a="1"/>
  <c r="M166" i="1" s="1"/>
  <c r="N166" i="1" s="1"/>
  <c r="O166" i="1" s="1"/>
  <c r="P166" i="1" s="1"/>
  <c r="Q166" i="1" s="1"/>
  <c r="R166" i="1" s="1"/>
  <c r="S166" i="1" s="1"/>
  <c r="T166" i="1" s="1"/>
  <c r="U166" i="1" s="1"/>
  <c r="V166" i="1" s="1"/>
  <c r="W166" i="1" s="1"/>
  <c r="L166" i="1" a="1"/>
  <c r="L166" i="1" s="1"/>
  <c r="M165" i="1" a="1"/>
  <c r="M165" i="1" s="1"/>
  <c r="N165" i="1" s="1"/>
  <c r="O165" i="1" s="1"/>
  <c r="P165" i="1" s="1"/>
  <c r="Q165" i="1" s="1"/>
  <c r="R165" i="1" s="1"/>
  <c r="S165" i="1" s="1"/>
  <c r="T165" i="1" s="1"/>
  <c r="U165" i="1" s="1"/>
  <c r="V165" i="1" s="1"/>
  <c r="W165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M164" i="1" a="1"/>
  <c r="M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M163" i="1" a="1"/>
  <c r="M163" i="1" s="1"/>
  <c r="M162" i="1"/>
  <c r="M162" i="1" a="1"/>
  <c r="M161" i="1"/>
  <c r="N161" i="1" s="1"/>
  <c r="O161" i="1" s="1"/>
  <c r="P161" i="1" s="1"/>
  <c r="Q161" i="1" s="1"/>
  <c r="R161" i="1" s="1"/>
  <c r="S161" i="1" s="1"/>
  <c r="T161" i="1" s="1"/>
  <c r="U161" i="1" s="1"/>
  <c r="V161" i="1" s="1"/>
  <c r="W161" i="1" s="1"/>
  <c r="M161" i="1" a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M160" i="1" a="1"/>
  <c r="M160" i="1" s="1"/>
  <c r="V159" i="1"/>
  <c r="W159" i="1" s="1"/>
  <c r="M159" i="1" a="1"/>
  <c r="M159" i="1" s="1"/>
  <c r="N159" i="1" s="1"/>
  <c r="O159" i="1" s="1"/>
  <c r="P159" i="1" s="1"/>
  <c r="Q159" i="1" s="1"/>
  <c r="R159" i="1" s="1"/>
  <c r="S159" i="1" s="1"/>
  <c r="T159" i="1" s="1"/>
  <c r="U159" i="1" s="1"/>
  <c r="M157" i="1"/>
  <c r="N157" i="1" s="1"/>
  <c r="O157" i="1" s="1"/>
  <c r="P157" i="1" s="1"/>
  <c r="Q157" i="1" s="1"/>
  <c r="R157" i="1" s="1"/>
  <c r="S157" i="1" s="1"/>
  <c r="T157" i="1" s="1"/>
  <c r="U157" i="1" s="1"/>
  <c r="V157" i="1" s="1"/>
  <c r="W157" i="1" s="1"/>
  <c r="M157" i="1" a="1"/>
  <c r="L157" i="1" a="1"/>
  <c r="L157" i="1" s="1"/>
  <c r="M156" i="1" a="1"/>
  <c r="M156" i="1" s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L156" i="1"/>
  <c r="L156" i="1" a="1"/>
  <c r="M155" i="1" a="1"/>
  <c r="M155" i="1" s="1"/>
  <c r="N155" i="1" s="1"/>
  <c r="O155" i="1" s="1"/>
  <c r="P155" i="1" s="1"/>
  <c r="Q155" i="1" s="1"/>
  <c r="R155" i="1" s="1"/>
  <c r="S155" i="1" s="1"/>
  <c r="T155" i="1" s="1"/>
  <c r="U155" i="1" s="1"/>
  <c r="V155" i="1" s="1"/>
  <c r="W155" i="1" s="1"/>
  <c r="M154" i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M154" i="1" a="1"/>
  <c r="M153" i="1" a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M152" i="1" a="1"/>
  <c r="M152" i="1" s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M151" i="1" a="1"/>
  <c r="M151" i="1" s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M150" i="1" a="1"/>
  <c r="M150" i="1" s="1"/>
  <c r="P149" i="1"/>
  <c r="Q149" i="1" s="1"/>
  <c r="R149" i="1" s="1"/>
  <c r="S149" i="1" s="1"/>
  <c r="T149" i="1" s="1"/>
  <c r="U149" i="1" s="1"/>
  <c r="V149" i="1" s="1"/>
  <c r="W149" i="1" s="1"/>
  <c r="O149" i="1"/>
  <c r="N149" i="1"/>
  <c r="M149" i="1" a="1"/>
  <c r="M149" i="1" s="1"/>
  <c r="R147" i="1"/>
  <c r="S147" i="1" s="1"/>
  <c r="T147" i="1" s="1"/>
  <c r="U147" i="1" s="1"/>
  <c r="V147" i="1" s="1"/>
  <c r="W147" i="1" s="1"/>
  <c r="P147" i="1"/>
  <c r="Q147" i="1" s="1"/>
  <c r="N147" i="1"/>
  <c r="O147" i="1" s="1"/>
  <c r="M147" i="1" a="1"/>
  <c r="M147" i="1" s="1"/>
  <c r="L147" i="1" a="1"/>
  <c r="L147" i="1" s="1"/>
  <c r="R146" i="1"/>
  <c r="S146" i="1" s="1"/>
  <c r="T146" i="1" s="1"/>
  <c r="U146" i="1" s="1"/>
  <c r="V146" i="1" s="1"/>
  <c r="W146" i="1" s="1"/>
  <c r="M146" i="1" a="1"/>
  <c r="M146" i="1" s="1"/>
  <c r="N146" i="1" s="1"/>
  <c r="O146" i="1" s="1"/>
  <c r="P146" i="1" s="1"/>
  <c r="Q146" i="1" s="1"/>
  <c r="L146" i="1" a="1"/>
  <c r="L146" i="1" s="1"/>
  <c r="T145" i="1"/>
  <c r="U145" i="1" s="1"/>
  <c r="V145" i="1" s="1"/>
  <c r="W145" i="1" s="1"/>
  <c r="M145" i="1" a="1"/>
  <c r="M145" i="1" s="1"/>
  <c r="N145" i="1" s="1"/>
  <c r="O145" i="1" s="1"/>
  <c r="P145" i="1" s="1"/>
  <c r="Q145" i="1" s="1"/>
  <c r="R145" i="1" s="1"/>
  <c r="S145" i="1" s="1"/>
  <c r="M144" i="1" a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W143" i="1"/>
  <c r="V143" i="1"/>
  <c r="M143" i="1" a="1"/>
  <c r="M143" i="1" s="1"/>
  <c r="N143" i="1" s="1"/>
  <c r="O143" i="1" s="1"/>
  <c r="P143" i="1" s="1"/>
  <c r="Q143" i="1" s="1"/>
  <c r="R143" i="1" s="1"/>
  <c r="S143" i="1" s="1"/>
  <c r="T143" i="1" s="1"/>
  <c r="U143" i="1" s="1"/>
  <c r="M142" i="1"/>
  <c r="M142" i="1" a="1"/>
  <c r="M141" i="1"/>
  <c r="N141" i="1" s="1"/>
  <c r="O141" i="1" s="1"/>
  <c r="P141" i="1" s="1"/>
  <c r="Q141" i="1" s="1"/>
  <c r="R141" i="1" s="1"/>
  <c r="S141" i="1" s="1"/>
  <c r="T141" i="1" s="1"/>
  <c r="U141" i="1" s="1"/>
  <c r="V141" i="1" s="1"/>
  <c r="W141" i="1" s="1"/>
  <c r="M141" i="1" a="1"/>
  <c r="M140" i="1" a="1"/>
  <c r="M140" i="1" s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M139" i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M139" i="1" a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M137" i="1"/>
  <c r="M137" i="1" a="1"/>
  <c r="L137" i="1" a="1"/>
  <c r="L137" i="1" s="1"/>
  <c r="O136" i="1"/>
  <c r="P136" i="1" s="1"/>
  <c r="Q136" i="1" s="1"/>
  <c r="R136" i="1" s="1"/>
  <c r="S136" i="1" s="1"/>
  <c r="T136" i="1" s="1"/>
  <c r="U136" i="1" s="1"/>
  <c r="V136" i="1" s="1"/>
  <c r="W136" i="1" s="1"/>
  <c r="M136" i="1" a="1"/>
  <c r="M136" i="1" s="1"/>
  <c r="N136" i="1" s="1"/>
  <c r="L136" i="1" a="1"/>
  <c r="L136" i="1" s="1"/>
  <c r="R135" i="1"/>
  <c r="S135" i="1" s="1"/>
  <c r="T135" i="1" s="1"/>
  <c r="U135" i="1" s="1"/>
  <c r="V135" i="1" s="1"/>
  <c r="W135" i="1" s="1"/>
  <c r="M135" i="1" a="1"/>
  <c r="M135" i="1" s="1"/>
  <c r="N135" i="1" s="1"/>
  <c r="O135" i="1" s="1"/>
  <c r="P135" i="1" s="1"/>
  <c r="Q135" i="1" s="1"/>
  <c r="M134" i="1" a="1"/>
  <c r="M134" i="1" s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R133" i="1"/>
  <c r="S133" i="1" s="1"/>
  <c r="T133" i="1" s="1"/>
  <c r="U133" i="1" s="1"/>
  <c r="V133" i="1" s="1"/>
  <c r="W133" i="1" s="1"/>
  <c r="M133" i="1" a="1"/>
  <c r="M133" i="1" s="1"/>
  <c r="N133" i="1" s="1"/>
  <c r="O133" i="1" s="1"/>
  <c r="P133" i="1" s="1"/>
  <c r="Q133" i="1" s="1"/>
  <c r="M132" i="1" a="1"/>
  <c r="M132" i="1" s="1"/>
  <c r="V131" i="1"/>
  <c r="W131" i="1" s="1"/>
  <c r="T131" i="1"/>
  <c r="U131" i="1" s="1"/>
  <c r="M131" i="1" a="1"/>
  <c r="M131" i="1" s="1"/>
  <c r="N131" i="1" s="1"/>
  <c r="O131" i="1" s="1"/>
  <c r="P131" i="1" s="1"/>
  <c r="Q131" i="1" s="1"/>
  <c r="R131" i="1" s="1"/>
  <c r="S131" i="1" s="1"/>
  <c r="M130" i="1" a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M129" i="1" a="1"/>
  <c r="M129" i="1" s="1"/>
  <c r="N129" i="1" s="1"/>
  <c r="O129" i="1" s="1"/>
  <c r="P129" i="1" s="1"/>
  <c r="Q129" i="1" s="1"/>
  <c r="R129" i="1" s="1"/>
  <c r="S129" i="1" s="1"/>
  <c r="T129" i="1" s="1"/>
  <c r="U129" i="1" s="1"/>
  <c r="V129" i="1" s="1"/>
  <c r="W129" i="1" s="1"/>
  <c r="V127" i="1"/>
  <c r="W127" i="1" s="1"/>
  <c r="N127" i="1"/>
  <c r="O127" i="1" s="1"/>
  <c r="P127" i="1" s="1"/>
  <c r="Q127" i="1" s="1"/>
  <c r="R127" i="1" s="1"/>
  <c r="S127" i="1" s="1"/>
  <c r="T127" i="1" s="1"/>
  <c r="U127" i="1" s="1"/>
  <c r="M127" i="1" a="1"/>
  <c r="M127" i="1" s="1"/>
  <c r="L127" i="1" a="1"/>
  <c r="L127" i="1" s="1"/>
  <c r="M126" i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M126" i="1" a="1"/>
  <c r="L126" i="1" a="1"/>
  <c r="L126" i="1" s="1"/>
  <c r="O125" i="1"/>
  <c r="P125" i="1" s="1"/>
  <c r="Q125" i="1" s="1"/>
  <c r="R125" i="1" s="1"/>
  <c r="S125" i="1" s="1"/>
  <c r="T125" i="1" s="1"/>
  <c r="U125" i="1" s="1"/>
  <c r="V125" i="1" s="1"/>
  <c r="W125" i="1" s="1"/>
  <c r="M125" i="1" a="1"/>
  <c r="M125" i="1" s="1"/>
  <c r="N125" i="1" s="1"/>
  <c r="M124" i="1" a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P123" i="1"/>
  <c r="Q123" i="1" s="1"/>
  <c r="R123" i="1" s="1"/>
  <c r="S123" i="1" s="1"/>
  <c r="T123" i="1" s="1"/>
  <c r="U123" i="1" s="1"/>
  <c r="V123" i="1" s="1"/>
  <c r="W123" i="1" s="1"/>
  <c r="M123" i="1" a="1"/>
  <c r="M123" i="1" s="1"/>
  <c r="N123" i="1" s="1"/>
  <c r="O123" i="1" s="1"/>
  <c r="M122" i="1" a="1"/>
  <c r="M122" i="1" s="1"/>
  <c r="M121" i="1" a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M120" i="1" a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P119" i="1"/>
  <c r="Q119" i="1" s="1"/>
  <c r="R119" i="1" s="1"/>
  <c r="S119" i="1" s="1"/>
  <c r="T119" i="1" s="1"/>
  <c r="U119" i="1" s="1"/>
  <c r="V119" i="1" s="1"/>
  <c r="W119" i="1" s="1"/>
  <c r="M119" i="1" a="1"/>
  <c r="M119" i="1" s="1"/>
  <c r="N119" i="1" s="1"/>
  <c r="O119" i="1" s="1"/>
  <c r="U117" i="1"/>
  <c r="V117" i="1" s="1"/>
  <c r="W117" i="1" s="1"/>
  <c r="T117" i="1"/>
  <c r="P117" i="1"/>
  <c r="Q117" i="1" s="1"/>
  <c r="R117" i="1" s="1"/>
  <c r="S117" i="1" s="1"/>
  <c r="M117" i="1" a="1"/>
  <c r="M117" i="1" s="1"/>
  <c r="N117" i="1" s="1"/>
  <c r="O117" i="1" s="1"/>
  <c r="L117" i="1" a="1"/>
  <c r="L117" i="1" s="1"/>
  <c r="M116" i="1" a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L116" i="1" a="1"/>
  <c r="L116" i="1" s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U114" i="1"/>
  <c r="V114" i="1" s="1"/>
  <c r="W114" i="1" s="1"/>
  <c r="P114" i="1"/>
  <c r="Q114" i="1" s="1"/>
  <c r="R114" i="1" s="1"/>
  <c r="S114" i="1" s="1"/>
  <c r="T114" i="1" s="1"/>
  <c r="N114" i="1"/>
  <c r="O114" i="1" s="1"/>
  <c r="M114" i="1"/>
  <c r="M114" i="1" a="1"/>
  <c r="M113" i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M113" i="1" a="1"/>
  <c r="M112" i="1" a="1"/>
  <c r="M112" i="1" s="1"/>
  <c r="M111" i="1" a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M110" i="1" a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M109" i="1" a="1"/>
  <c r="M109" i="1" s="1"/>
  <c r="P107" i="1"/>
  <c r="Q107" i="1" s="1"/>
  <c r="R107" i="1" s="1"/>
  <c r="S107" i="1" s="1"/>
  <c r="T107" i="1" s="1"/>
  <c r="U107" i="1" s="1"/>
  <c r="V107" i="1" s="1"/>
  <c r="W107" i="1" s="1"/>
  <c r="N107" i="1"/>
  <c r="O107" i="1" s="1"/>
  <c r="M107" i="1" a="1"/>
  <c r="M107" i="1" s="1"/>
  <c r="L107" i="1" a="1"/>
  <c r="L107" i="1" s="1"/>
  <c r="M106" i="1" a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M105" i="1" a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M104" i="1" a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M103" i="1" a="1"/>
  <c r="M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M102" i="1" a="1"/>
  <c r="M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M101" i="1" a="1"/>
  <c r="M101" i="1" s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M98" i="1" a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L98" i="1"/>
  <c r="L98" i="1" a="1"/>
  <c r="M97" i="1" a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M96" i="1" a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M95" i="1" a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M94" i="1" a="1"/>
  <c r="M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M93" i="1" a="1"/>
  <c r="M93" i="1" s="1"/>
  <c r="P92" i="1"/>
  <c r="Q92" i="1" s="1"/>
  <c r="R92" i="1" s="1"/>
  <c r="S92" i="1" s="1"/>
  <c r="T92" i="1" s="1"/>
  <c r="U92" i="1" s="1"/>
  <c r="V92" i="1" s="1"/>
  <c r="W92" i="1" s="1"/>
  <c r="N92" i="1"/>
  <c r="O92" i="1" s="1"/>
  <c r="M92" i="1" a="1"/>
  <c r="M92" i="1" s="1"/>
  <c r="M91" i="1" a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L89" i="1"/>
  <c r="L89" i="1" a="1"/>
  <c r="M88" i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M88" i="1" a="1"/>
  <c r="M87" i="1" a="1"/>
  <c r="M87" i="1" s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O86" i="1"/>
  <c r="P86" i="1" s="1"/>
  <c r="Q86" i="1" s="1"/>
  <c r="R86" i="1" s="1"/>
  <c r="S86" i="1" s="1"/>
  <c r="T86" i="1" s="1"/>
  <c r="U86" i="1" s="1"/>
  <c r="V86" i="1" s="1"/>
  <c r="W86" i="1" s="1"/>
  <c r="M86" i="1"/>
  <c r="N86" i="1" s="1"/>
  <c r="M86" i="1" a="1"/>
  <c r="M85" i="1" a="1"/>
  <c r="M85" i="1" s="1"/>
  <c r="M84" i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M84" i="1" a="1"/>
  <c r="M83" i="1" a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M82" i="1" a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M80" i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M80" i="1" a="1"/>
  <c r="M79" i="1" a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L77" i="1" a="1"/>
  <c r="L77" i="1" s="1"/>
  <c r="M76" i="1" a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L76" i="1"/>
  <c r="L76" i="1" a="1"/>
  <c r="M75" i="1" a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M74" i="1"/>
  <c r="M74" i="1" a="1"/>
  <c r="M73" i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M73" i="1" a="1"/>
  <c r="M72" i="1" a="1"/>
  <c r="M72" i="1" s="1"/>
  <c r="M71" i="1" a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M70" i="1"/>
  <c r="M70" i="1" a="1"/>
  <c r="O69" i="1"/>
  <c r="P69" i="1" s="1"/>
  <c r="Q69" i="1" s="1"/>
  <c r="R69" i="1" s="1"/>
  <c r="S69" i="1" s="1"/>
  <c r="T69" i="1" s="1"/>
  <c r="U69" i="1" s="1"/>
  <c r="V69" i="1" s="1"/>
  <c r="W69" i="1" s="1"/>
  <c r="N69" i="1"/>
  <c r="M69" i="1"/>
  <c r="M69" i="1" a="1"/>
  <c r="M67" i="1" a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L67" i="1" a="1"/>
  <c r="L67" i="1" s="1"/>
  <c r="M66" i="1" a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M65" i="1" a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M63" i="1" a="1"/>
  <c r="M63" i="1" s="1"/>
  <c r="M62" i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M62" i="1" a="1"/>
  <c r="N61" i="1"/>
  <c r="O61" i="1" s="1"/>
  <c r="P61" i="1" s="1"/>
  <c r="Q61" i="1" s="1"/>
  <c r="R61" i="1" s="1"/>
  <c r="S61" i="1" s="1"/>
  <c r="T61" i="1" s="1"/>
  <c r="U61" i="1" s="1"/>
  <c r="V61" i="1" s="1"/>
  <c r="W61" i="1" s="1"/>
  <c r="M61" i="1"/>
  <c r="M61" i="1" a="1"/>
  <c r="N60" i="1"/>
  <c r="O60" i="1" s="1"/>
  <c r="P60" i="1" s="1"/>
  <c r="Q60" i="1" s="1"/>
  <c r="R60" i="1" s="1"/>
  <c r="S60" i="1" s="1"/>
  <c r="T60" i="1" s="1"/>
  <c r="U60" i="1" s="1"/>
  <c r="V60" i="1" s="1"/>
  <c r="W60" i="1" s="1"/>
  <c r="M60" i="1"/>
  <c r="M60" i="1" a="1"/>
  <c r="M58" i="1" a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L58" i="1" a="1"/>
  <c r="L58" i="1" s="1"/>
  <c r="M57" i="1" a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M56" i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M56" i="1" a="1"/>
  <c r="M55" i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M55" i="1" a="1"/>
  <c r="M54" i="1" a="1"/>
  <c r="M54" i="1" s="1"/>
  <c r="M53" i="1" a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M52" i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M52" i="1" a="1"/>
  <c r="M51" i="1" a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M49" i="1" a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M48" i="1" a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L46" i="1" a="1"/>
  <c r="L46" i="1" s="1"/>
  <c r="M45" i="1" a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L45" i="1" a="1"/>
  <c r="L45" i="1" s="1"/>
  <c r="M44" i="1" a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L44" i="1"/>
  <c r="L44" i="1" a="1"/>
  <c r="O43" i="1"/>
  <c r="P43" i="1" s="1"/>
  <c r="Q43" i="1" s="1"/>
  <c r="R43" i="1" s="1"/>
  <c r="S43" i="1" s="1"/>
  <c r="T43" i="1" s="1"/>
  <c r="U43" i="1" s="1"/>
  <c r="V43" i="1" s="1"/>
  <c r="W43" i="1" s="1"/>
  <c r="N43" i="1"/>
  <c r="M43" i="1" a="1"/>
  <c r="M43" i="1" s="1"/>
  <c r="L43" i="1" a="1"/>
  <c r="L43" i="1" s="1"/>
  <c r="M42" i="1" a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M41" i="1" a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M40" i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M40" i="1" a="1"/>
  <c r="M39" i="1" a="1"/>
  <c r="M39" i="1" s="1"/>
  <c r="M38" i="1" a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M37" i="1" a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M36" i="1" a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M34" i="1" a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M33" i="1" a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L31" i="1"/>
  <c r="L31" i="1" a="1"/>
  <c r="W30" i="1" a="1"/>
  <c r="W30" i="1" s="1"/>
  <c r="V30" i="1"/>
  <c r="V30" i="1" a="1"/>
  <c r="U30" i="1" a="1"/>
  <c r="U30" i="1" s="1"/>
  <c r="T30" i="1" a="1"/>
  <c r="T30" i="1" s="1"/>
  <c r="S30" i="1" a="1"/>
  <c r="S30" i="1" s="1"/>
  <c r="R30" i="1" a="1"/>
  <c r="R30" i="1" s="1"/>
  <c r="Q30" i="1" a="1"/>
  <c r="Q30" i="1" s="1"/>
  <c r="P30" i="1"/>
  <c r="P30" i="1" a="1"/>
  <c r="O30" i="1" a="1"/>
  <c r="O30" i="1" s="1"/>
  <c r="N30" i="1" a="1"/>
  <c r="N30" i="1" s="1"/>
  <c r="M30" i="1"/>
  <c r="M30" i="1" a="1"/>
  <c r="L30" i="1"/>
  <c r="L30" i="1" a="1"/>
  <c r="W29" i="1" a="1"/>
  <c r="W29" i="1" s="1"/>
  <c r="V29" i="1"/>
  <c r="V29" i="1" a="1"/>
  <c r="U29" i="1" a="1"/>
  <c r="U29" i="1" s="1"/>
  <c r="T29" i="1" a="1"/>
  <c r="T29" i="1" s="1"/>
  <c r="S29" i="1"/>
  <c r="S29" i="1" a="1"/>
  <c r="R29" i="1"/>
  <c r="R29" i="1" a="1"/>
  <c r="Q29" i="1"/>
  <c r="Q29" i="1" a="1"/>
  <c r="P29" i="1" a="1"/>
  <c r="P29" i="1" s="1"/>
  <c r="O29" i="1" a="1"/>
  <c r="O29" i="1" s="1"/>
  <c r="N29" i="1" a="1"/>
  <c r="N29" i="1" s="1"/>
  <c r="M29" i="1" a="1"/>
  <c r="M29" i="1" s="1"/>
  <c r="W28" i="1" a="1"/>
  <c r="W28" i="1" s="1"/>
  <c r="V28" i="1"/>
  <c r="V28" i="1" a="1"/>
  <c r="U28" i="1" a="1"/>
  <c r="U28" i="1" s="1"/>
  <c r="T28" i="1" a="1"/>
  <c r="T28" i="1" s="1"/>
  <c r="S28" i="1"/>
  <c r="S28" i="1" a="1"/>
  <c r="R28" i="1" a="1"/>
  <c r="R28" i="1" s="1"/>
  <c r="Q28" i="1" a="1"/>
  <c r="Q28" i="1" s="1"/>
  <c r="P28" i="1"/>
  <c r="P28" i="1" a="1"/>
  <c r="O28" i="1" a="1"/>
  <c r="O28" i="1" s="1"/>
  <c r="N28" i="1" a="1"/>
  <c r="N28" i="1" s="1"/>
  <c r="M28" i="1"/>
  <c r="M28" i="1" a="1"/>
  <c r="W27" i="1"/>
  <c r="W27" i="1" a="1"/>
  <c r="V27" i="1"/>
  <c r="V27" i="1" a="1"/>
  <c r="U27" i="1" a="1"/>
  <c r="U27" i="1" s="1"/>
  <c r="T27" i="1" a="1"/>
  <c r="T27" i="1" s="1"/>
  <c r="S27" i="1"/>
  <c r="S27" i="1" a="1"/>
  <c r="R27" i="1" a="1"/>
  <c r="R27" i="1" s="1"/>
  <c r="Q27" i="1" a="1"/>
  <c r="Q27" i="1" s="1"/>
  <c r="P27" i="1"/>
  <c r="P27" i="1" a="1"/>
  <c r="O27" i="1"/>
  <c r="O27" i="1" a="1"/>
  <c r="N27" i="1"/>
  <c r="N27" i="1" a="1"/>
  <c r="M27" i="1" a="1"/>
  <c r="M27" i="1" s="1"/>
  <c r="W26" i="1" a="1"/>
  <c r="W26" i="1" s="1"/>
  <c r="V26" i="1"/>
  <c r="V26" i="1" a="1"/>
  <c r="U26" i="1" a="1"/>
  <c r="U26" i="1" s="1"/>
  <c r="T26" i="1" a="1"/>
  <c r="T26" i="1" s="1"/>
  <c r="S26" i="1"/>
  <c r="S26" i="1" a="1"/>
  <c r="R26" i="1"/>
  <c r="R26" i="1" a="1"/>
  <c r="Q26" i="1"/>
  <c r="Q26" i="1" a="1"/>
  <c r="P26" i="1" a="1"/>
  <c r="P26" i="1" s="1"/>
  <c r="O26" i="1" a="1"/>
  <c r="O26" i="1" s="1"/>
  <c r="N26" i="1"/>
  <c r="N26" i="1" a="1"/>
  <c r="M26" i="1" a="1"/>
  <c r="M26" i="1" s="1"/>
  <c r="W25" i="1" a="1"/>
  <c r="W25" i="1" s="1"/>
  <c r="V25" i="1" a="1"/>
  <c r="V25" i="1" s="1"/>
  <c r="U25" i="1" a="1"/>
  <c r="U25" i="1" s="1"/>
  <c r="T25" i="1" a="1"/>
  <c r="T25" i="1" s="1"/>
  <c r="S25" i="1" a="1"/>
  <c r="S25" i="1" s="1"/>
  <c r="R25" i="1" a="1"/>
  <c r="R25" i="1" s="1"/>
  <c r="Q25" i="1"/>
  <c r="Q25" i="1" a="1"/>
  <c r="P25" i="1" a="1"/>
  <c r="P25" i="1" s="1"/>
  <c r="O25" i="1" a="1"/>
  <c r="O25" i="1" s="1"/>
  <c r="N25" i="1" a="1"/>
  <c r="N25" i="1" s="1"/>
  <c r="M25" i="1" a="1"/>
  <c r="M25" i="1" s="1"/>
  <c r="W24" i="1" a="1"/>
  <c r="W24" i="1" s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O24" i="1" a="1"/>
  <c r="O24" i="1" s="1"/>
  <c r="N24" i="1" a="1"/>
  <c r="N24" i="1" s="1"/>
  <c r="M24" i="1" a="1"/>
  <c r="M24" i="1" s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M23" i="1" a="1"/>
  <c r="M23" i="1" s="1"/>
  <c r="W22" i="1" a="1"/>
  <c r="W22" i="1" s="1"/>
  <c r="V22" i="1" a="1"/>
  <c r="V22" i="1" s="1"/>
  <c r="U22" i="1" a="1"/>
  <c r="U22" i="1" s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W21" i="1" a="1"/>
  <c r="W21" i="1" s="1"/>
  <c r="V21" i="1" a="1"/>
  <c r="V21" i="1" s="1"/>
  <c r="U21" i="1" a="1"/>
  <c r="U21" i="1" s="1"/>
  <c r="T21" i="1" a="1"/>
  <c r="T21" i="1" s="1"/>
  <c r="S21" i="1" a="1"/>
  <c r="S21" i="1" s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M21" i="1" a="1"/>
  <c r="M21" i="1" s="1"/>
  <c r="W20" i="1" a="1"/>
  <c r="W20" i="1" s="1"/>
  <c r="V20" i="1" a="1"/>
  <c r="V20" i="1" s="1"/>
  <c r="U20" i="1" a="1"/>
  <c r="U20" i="1" s="1"/>
  <c r="T20" i="1" a="1"/>
  <c r="T20" i="1" s="1"/>
  <c r="S20" i="1" a="1"/>
  <c r="S20" i="1" s="1"/>
  <c r="R20" i="1" a="1"/>
  <c r="R20" i="1" s="1"/>
  <c r="Q20" i="1" a="1"/>
  <c r="Q20" i="1" s="1"/>
  <c r="P20" i="1" a="1"/>
  <c r="P20" i="1" s="1"/>
  <c r="O20" i="1" a="1"/>
  <c r="O20" i="1" s="1"/>
  <c r="N20" i="1" a="1"/>
  <c r="N20" i="1" s="1"/>
  <c r="M20" i="1" a="1"/>
  <c r="M20" i="1" s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W18" i="1" a="1"/>
  <c r="W18" i="1" s="1"/>
  <c r="V18" i="1" a="1"/>
  <c r="V18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M18" i="1" a="1"/>
  <c r="M18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 a="1"/>
  <c r="R14" i="1" s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W13" i="1" a="1"/>
  <c r="W13" i="1" s="1"/>
  <c r="V13" i="1" a="1"/>
  <c r="V13" i="1" s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 a="1"/>
  <c r="P13" i="1" s="1"/>
  <c r="O13" i="1" a="1"/>
  <c r="O13" i="1" s="1"/>
  <c r="N13" i="1" a="1"/>
  <c r="N13" i="1" s="1"/>
  <c r="M13" i="1" a="1"/>
  <c r="M13" i="1" s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 a="1"/>
  <c r="W11" i="1" s="1"/>
  <c r="V11" i="1" a="1"/>
  <c r="V11" i="1" s="1"/>
  <c r="U11" i="1" a="1"/>
  <c r="U11" i="1" s="1"/>
  <c r="T11" i="1" a="1"/>
  <c r="T11" i="1" s="1"/>
  <c r="S11" i="1" a="1"/>
  <c r="S11" i="1" s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M11" i="1" a="1"/>
  <c r="M11" i="1" s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W9" i="1" a="1"/>
  <c r="W9" i="1" s="1"/>
  <c r="V9" i="1" a="1"/>
  <c r="V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W8" i="1" a="1"/>
  <c r="W8" i="1" s="1"/>
  <c r="V8" i="1" a="1"/>
  <c r="V8" i="1" s="1"/>
  <c r="U8" i="1" a="1"/>
  <c r="U8" i="1" s="1"/>
  <c r="T8" i="1" a="1"/>
  <c r="T8" i="1" s="1"/>
  <c r="S8" i="1" a="1"/>
  <c r="S8" i="1" s="1"/>
  <c r="R8" i="1" a="1"/>
  <c r="R8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<sst xmlns="http://schemas.openxmlformats.org/spreadsheetml/2006/main" count="1909" uniqueCount="112">
  <si>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</si>
  <si>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</si>
  <si>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</si>
  <si>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</si>
  <si>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</si>
  <si>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</si>
  <si>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</si>
  <si>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</si>
  <si>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</si>
  <si>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</si>
  <si>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</si>
  <si>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</si>
  <si>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</si>
  <si>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</si>
  <si>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CIMS.CAN.AT.Biodiesel</t>
  </si>
  <si>
    <t>AT</t>
  </si>
  <si>
    <t>Biodiesel</t>
  </si>
  <si>
    <t>Service provided</t>
  </si>
  <si>
    <t>activity_data_generic</t>
  </si>
  <si>
    <t>Competition type</t>
  </si>
  <si>
    <t>Is supply</t>
  </si>
  <si>
    <t>Price multiplier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</si>
  <si>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</si>
  <si>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</si>
  <si>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</si>
  <si>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</si>
  <si>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</si>
  <si>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</si>
  <si>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</si>
  <si>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</si>
  <si>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</si>
  <si>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</si>
  <si>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</si>
  <si>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</si>
  <si>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</si>
  <si>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</si>
  <si>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</si>
  <si>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</si>
  <si>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</si>
  <si>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</si>
  <si>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</si>
  <si>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</si>
  <si>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</si>
  <si>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</si>
  <si>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</si>
  <si>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</si>
  <si>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</si>
  <si>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</si>
  <si>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</si>
  <si>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</si>
  <si>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</si>
  <si>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</si>
  <si>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</si>
  <si>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</si>
  <si>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CIMS.CAN.AT.Biodiesel.Production</t>
  </si>
  <si>
    <t>Production</t>
  </si>
  <si>
    <t>Tech Compete</t>
  </si>
  <si>
    <t>Discount rate_financial</t>
  </si>
  <si>
    <t>tech_data_generic</t>
  </si>
  <si>
    <t>%</t>
  </si>
  <si>
    <t>Heterogeneity</t>
  </si>
  <si>
    <t>Biodiesel Production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</si>
  <si>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</si>
  <si>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</si>
  <si>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</si>
  <si>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</si>
  <si>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</si>
  <si>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</si>
  <si>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</si>
  <si>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</si>
  <si>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</si>
  <si>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</si>
  <si>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</si>
  <si>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</si>
  <si>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tech_multi_generic</t>
  </si>
  <si>
    <t>CIMS.CAN.AT.Biodiesel.Agricultural Input</t>
  </si>
  <si>
    <t>CIMS.CAN.AT.Biodiesel.Steam</t>
  </si>
  <si>
    <t>Agricultural Input</t>
  </si>
  <si>
    <t>Agricultural Production Diesel</t>
  </si>
  <si>
    <t>CIMS.CAN.AT.Fuel Blends.Diesel_Industrial</t>
  </si>
  <si>
    <t>Agricultural Production Diesel HEFF</t>
  </si>
  <si>
    <t>Agricultural Production Biodiesel</t>
  </si>
  <si>
    <t>Steam</t>
  </si>
  <si>
    <t>Boilers Electric</t>
  </si>
  <si>
    <t>Boilers NG</t>
  </si>
  <si>
    <t>CIMS.CAN.AT.Biodiesel.Methane Fuel</t>
  </si>
  <si>
    <t>Boilers Coal</t>
  </si>
  <si>
    <t>Boilers Coal CCS</t>
  </si>
  <si>
    <t>CIMS.CAN.AT.Biodiesel.CCS</t>
  </si>
  <si>
    <t>Boilers NG IA CCS</t>
  </si>
  <si>
    <t>SCGT HRSG 40 MW H:P ratio</t>
  </si>
  <si>
    <t>SCGT HRSG 10 MW H:P ratio</t>
  </si>
  <si>
    <t>BPST NG 30 MW</t>
  </si>
  <si>
    <t>BPST NG 30 MW CCS</t>
  </si>
  <si>
    <t>Methane Fuel</t>
  </si>
  <si>
    <t>Natural Gas</t>
  </si>
  <si>
    <t>Biogas</t>
  </si>
  <si>
    <t>Biomass Gasification</t>
  </si>
  <si>
    <t>H2</t>
  </si>
  <si>
    <t>CCS</t>
  </si>
  <si>
    <t>NETL,DOE,USA 2022 Cost of Capturing CO2 from Industrial Sources</t>
  </si>
  <si>
    <t>Assumption</t>
  </si>
  <si>
    <t>143000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</si>
  <si>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</si>
  <si>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</si>
  <si>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</si>
  <si>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</si>
  <si>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1.85MW * 8760 hours  *3.6GJ/tCO2 100% Capacity Factor / 0.38 natural gas to electricity efficiency</t>
  </si>
  <si>
    <t>CIMS.Transmission.CCS TS AT</t>
  </si>
  <si>
    <t>1 tCO2 + GJ Nat Gas*0.0489705183934989 tCO2/GJ Nat Gas *0.90 Capture rate</t>
  </si>
  <si>
    <t>Emissions_removal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</si>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</sst>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biodiesel\biodiesel_activity.xlsb" TargetMode="External"/><Relationship Id="rId1" Type="http://schemas.openxmlformats.org/officeDocument/2006/relationships/externalLinkPath" Target="/CIMS/dev/cims-models/sources/sectors/biodiesel/biodiesel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biodiesel\biodiesel_techs.xlsb" TargetMode="External"/><Relationship Id="rId1" Type="http://schemas.openxmlformats.org/officeDocument/2006/relationships/externalLinkPath" Target="/CIMS/dev/cims-models/sources/sectors/biodiesel/biodiesel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08"/>
      <definedName name="header" refersTo="='data'!$L$2:$DJ$2"/>
      <definedName name="index" refersTo="='data'!$DL$3:$DL$4908"/>
    </definedNames>
    <sheetDataSet>
      <sheetData sheetId="0"/>
      <sheetData sheetId="1">
        <row r="4">
          <cell r="M4" t="str">
            <v>GJ</v>
          </cell>
        </row>
        <row r="5">
          <cell r="M5" t="str">
            <v>GJ</v>
          </cell>
        </row>
        <row r="6">
          <cell r="M6" t="str">
            <v>unit</v>
          </cell>
        </row>
        <row r="7">
          <cell r="M7" t="str">
            <v>GJ</v>
          </cell>
        </row>
        <row r="8">
          <cell r="M8" t="str">
            <v>GJ</v>
          </cell>
        </row>
        <row r="9">
          <cell r="M9" t="str">
            <v>tCO2</v>
          </cell>
        </row>
        <row r="12">
          <cell r="M12" t="str">
            <v>GJ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Y12">
            <v>1</v>
          </cell>
          <cell r="Z12">
            <v>1</v>
          </cell>
          <cell r="AA12">
            <v>1</v>
          </cell>
          <cell r="AB12">
            <v>1</v>
          </cell>
          <cell r="AC12">
            <v>1</v>
          </cell>
          <cell r="AD12">
            <v>1</v>
          </cell>
          <cell r="AE12">
            <v>1</v>
          </cell>
          <cell r="AF12">
            <v>1</v>
          </cell>
          <cell r="AG12">
            <v>1</v>
          </cell>
          <cell r="AH12">
            <v>1</v>
          </cell>
          <cell r="AI12">
            <v>1</v>
          </cell>
          <cell r="AJ12">
            <v>1</v>
          </cell>
          <cell r="AK12">
            <v>1</v>
          </cell>
          <cell r="AL12">
            <v>1</v>
          </cell>
          <cell r="AM12">
            <v>1</v>
          </cell>
          <cell r="AN12">
            <v>1</v>
          </cell>
          <cell r="AO12">
            <v>1</v>
          </cell>
          <cell r="AP12">
            <v>1</v>
          </cell>
          <cell r="AQ12">
            <v>1</v>
          </cell>
          <cell r="AR12">
            <v>1</v>
          </cell>
          <cell r="AS12">
            <v>1</v>
          </cell>
          <cell r="AT12">
            <v>1</v>
          </cell>
          <cell r="AU12">
            <v>1</v>
          </cell>
          <cell r="AV12">
            <v>1</v>
          </cell>
          <cell r="AW12">
            <v>1</v>
          </cell>
          <cell r="AX12">
            <v>1</v>
          </cell>
          <cell r="AY12">
            <v>1</v>
          </cell>
          <cell r="AZ12">
            <v>1</v>
          </cell>
          <cell r="BA12">
            <v>1</v>
          </cell>
          <cell r="BB12">
            <v>1</v>
          </cell>
          <cell r="BC12">
            <v>1</v>
          </cell>
          <cell r="BD12">
            <v>1</v>
          </cell>
          <cell r="BE12">
            <v>1</v>
          </cell>
          <cell r="BF12">
            <v>1</v>
          </cell>
          <cell r="BG12">
            <v>1</v>
          </cell>
          <cell r="BH12">
            <v>1</v>
          </cell>
          <cell r="BI12">
            <v>1</v>
          </cell>
          <cell r="BJ12">
            <v>1</v>
          </cell>
          <cell r="BK12">
            <v>1</v>
          </cell>
          <cell r="BL12">
            <v>1</v>
          </cell>
          <cell r="BM12">
            <v>1</v>
          </cell>
          <cell r="BN12">
            <v>1</v>
          </cell>
          <cell r="BO12">
            <v>1</v>
          </cell>
          <cell r="BP12">
            <v>1</v>
          </cell>
          <cell r="BQ12">
            <v>1</v>
          </cell>
          <cell r="BR12">
            <v>1</v>
          </cell>
          <cell r="BS12">
            <v>1</v>
          </cell>
          <cell r="BT12">
            <v>1</v>
          </cell>
          <cell r="BU12">
            <v>1</v>
          </cell>
          <cell r="BV12">
            <v>1</v>
          </cell>
          <cell r="BW12">
            <v>1</v>
          </cell>
          <cell r="BX12">
            <v>1</v>
          </cell>
          <cell r="BY12">
            <v>1</v>
          </cell>
          <cell r="BZ12">
            <v>1</v>
          </cell>
          <cell r="CA12">
            <v>1</v>
          </cell>
          <cell r="CB12">
            <v>1</v>
          </cell>
          <cell r="CC12">
            <v>1</v>
          </cell>
          <cell r="CD12">
            <v>1</v>
          </cell>
          <cell r="CE12">
            <v>1</v>
          </cell>
          <cell r="CF12">
            <v>1</v>
          </cell>
          <cell r="CG12">
            <v>1</v>
          </cell>
          <cell r="CH12">
            <v>1</v>
          </cell>
          <cell r="CI12">
            <v>1</v>
          </cell>
          <cell r="CJ12">
            <v>1</v>
          </cell>
          <cell r="CK12">
            <v>1</v>
          </cell>
          <cell r="CL12">
            <v>1</v>
          </cell>
          <cell r="CM12">
            <v>1</v>
          </cell>
          <cell r="CN12">
            <v>1</v>
          </cell>
          <cell r="CO12">
            <v>1</v>
          </cell>
          <cell r="CP12">
            <v>1</v>
          </cell>
          <cell r="CQ12">
            <v>1</v>
          </cell>
          <cell r="CR12">
            <v>1</v>
          </cell>
          <cell r="CS12">
            <v>1</v>
          </cell>
          <cell r="CT12">
            <v>1</v>
          </cell>
          <cell r="CU12">
            <v>1</v>
          </cell>
          <cell r="CV12">
            <v>1</v>
          </cell>
          <cell r="CW12">
            <v>1</v>
          </cell>
          <cell r="CX12">
            <v>1</v>
          </cell>
          <cell r="CY12">
            <v>1</v>
          </cell>
          <cell r="CZ12">
            <v>1</v>
          </cell>
          <cell r="DA12">
            <v>1</v>
          </cell>
          <cell r="DB12">
            <v>1</v>
          </cell>
          <cell r="DC12">
            <v>1</v>
          </cell>
          <cell r="DD12">
            <v>1</v>
          </cell>
          <cell r="DE12">
            <v>1</v>
          </cell>
          <cell r="DF12">
            <v>1</v>
          </cell>
          <cell r="DG12">
            <v>1</v>
          </cell>
          <cell r="DH12">
            <v>1</v>
          </cell>
          <cell r="DI12">
            <v>1</v>
          </cell>
          <cell r="DJ12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2">
          <cell r="C52" t="str">
            <v>tCO2/tGHG</v>
          </cell>
        </row>
        <row r="53"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9"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C61" t="str">
            <v>Mm3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46"/>
      <definedName name="data_multi" refersTo="='data_multi_row'!$L$3:$DJ$4230"/>
      <definedName name="header" refersTo="='data'!$L$1:$AK$1"/>
      <definedName name="header_multi" refersTo="='data_multi_row'!$L$2:$DJ$2"/>
      <definedName name="index" refersTo="='data'!$AM$4:$AM$4646"/>
      <definedName name="index_multi" refersTo="='data_multi_row'!$DL$3:$DL$4230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GJ</v>
          </cell>
          <cell r="N4">
            <v>0.25</v>
          </cell>
          <cell r="O4">
            <v>25</v>
          </cell>
          <cell r="AM4" t="str">
            <v>.Biodiesel.Production</v>
          </cell>
        </row>
        <row r="5">
          <cell r="M5" t="str">
            <v>GJ</v>
          </cell>
          <cell r="P5">
            <v>1995</v>
          </cell>
          <cell r="Q5">
            <v>2101</v>
          </cell>
          <cell r="R5">
            <v>30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H5">
            <v>5617551</v>
          </cell>
          <cell r="AI5">
            <v>110645807.95958699</v>
          </cell>
          <cell r="AJ5">
            <v>26597062.875284702</v>
          </cell>
          <cell r="AM5" t="str">
            <v>.Biodiesel.ProductionBiodiesel Production</v>
          </cell>
        </row>
        <row r="6">
          <cell r="AM6" t="str">
            <v/>
          </cell>
        </row>
        <row r="7">
          <cell r="N7">
            <v>0.25</v>
          </cell>
          <cell r="O7">
            <v>10</v>
          </cell>
          <cell r="AM7" t="str">
            <v>.Biodiesel.Agricultural Input</v>
          </cell>
        </row>
        <row r="8">
          <cell r="M8" t="str">
            <v>unit</v>
          </cell>
          <cell r="P8">
            <v>1995</v>
          </cell>
          <cell r="Q8">
            <v>2101</v>
          </cell>
          <cell r="R8">
            <v>12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  <cell r="W8">
            <v>1</v>
          </cell>
          <cell r="X8">
            <v>1</v>
          </cell>
          <cell r="AF8">
            <v>1</v>
          </cell>
          <cell r="AH8">
            <v>1</v>
          </cell>
          <cell r="AI8">
            <v>12.075605531346</v>
          </cell>
          <cell r="AJ8">
            <v>10.136137191238999</v>
          </cell>
          <cell r="AM8" t="str">
            <v>.Biodiesel.Agricultural InputAgricultural Production Diesel</v>
          </cell>
        </row>
        <row r="9">
          <cell r="M9" t="str">
            <v>unit</v>
          </cell>
          <cell r="P9">
            <v>1995</v>
          </cell>
          <cell r="Q9">
            <v>2101</v>
          </cell>
          <cell r="R9">
            <v>12</v>
          </cell>
          <cell r="AH9">
            <v>1</v>
          </cell>
          <cell r="AI9">
            <v>15.564113795956899</v>
          </cell>
          <cell r="AJ9">
            <v>10.136137191238999</v>
          </cell>
          <cell r="AM9" t="str">
            <v>.Biodiesel.Agricultural InputAgricultural Production Diesel HEFF</v>
          </cell>
        </row>
        <row r="10">
          <cell r="M10" t="str">
            <v>unit</v>
          </cell>
          <cell r="P10">
            <v>1995</v>
          </cell>
          <cell r="Q10">
            <v>2101</v>
          </cell>
          <cell r="R10">
            <v>12</v>
          </cell>
          <cell r="AH10">
            <v>1</v>
          </cell>
          <cell r="AI10">
            <v>15.564113795956899</v>
          </cell>
          <cell r="AJ10">
            <v>10.136137191238999</v>
          </cell>
          <cell r="AM10" t="str">
            <v>.Biodiesel.Agricultural InputAgricultural Production Biodiesel</v>
          </cell>
        </row>
        <row r="11">
          <cell r="AM11" t="str">
            <v/>
          </cell>
        </row>
        <row r="12">
          <cell r="N12">
            <v>0.4</v>
          </cell>
          <cell r="O12">
            <v>10</v>
          </cell>
          <cell r="AM12" t="str">
            <v>.Biodiesel.Steam</v>
          </cell>
        </row>
        <row r="13">
          <cell r="M13" t="str">
            <v>GJ</v>
          </cell>
          <cell r="P13">
            <v>1930</v>
          </cell>
          <cell r="Q13">
            <v>2101</v>
          </cell>
          <cell r="R13">
            <v>30</v>
          </cell>
          <cell r="AH13">
            <v>350000</v>
          </cell>
          <cell r="AI13">
            <v>4259802.3793029198</v>
          </cell>
          <cell r="AJ13">
            <v>170392.095172117</v>
          </cell>
          <cell r="AM13" t="str">
            <v>.Biodiesel.SteamBoilers Electric</v>
          </cell>
        </row>
        <row r="14">
          <cell r="M14" t="str">
            <v>GJ</v>
          </cell>
          <cell r="P14">
            <v>1930</v>
          </cell>
          <cell r="Q14">
            <v>2101</v>
          </cell>
          <cell r="R14">
            <v>30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  <cell r="AF14">
            <v>1</v>
          </cell>
          <cell r="AH14">
            <v>350000</v>
          </cell>
          <cell r="AI14">
            <v>3684950.5366418599</v>
          </cell>
          <cell r="AJ14">
            <v>147398.02146567401</v>
          </cell>
          <cell r="AM14" t="str">
            <v>.Biodiesel.SteamBoilers NG</v>
          </cell>
        </row>
        <row r="15">
          <cell r="M15" t="str">
            <v>GJ</v>
          </cell>
          <cell r="P15">
            <v>1930</v>
          </cell>
          <cell r="Q15">
            <v>2101</v>
          </cell>
          <cell r="R15">
            <v>30</v>
          </cell>
          <cell r="AH15">
            <v>350000</v>
          </cell>
          <cell r="AI15">
            <v>11054851.6099256</v>
          </cell>
          <cell r="AJ15">
            <v>442194.064397023</v>
          </cell>
          <cell r="AM15" t="str">
            <v>.Biodiesel.SteamBoilers Coal</v>
          </cell>
        </row>
        <row r="16">
          <cell r="M16" t="str">
            <v>GJ</v>
          </cell>
          <cell r="P16">
            <v>2015</v>
          </cell>
          <cell r="Q16">
            <v>2101</v>
          </cell>
          <cell r="R16">
            <v>30</v>
          </cell>
          <cell r="AH16">
            <v>350000</v>
          </cell>
          <cell r="AI16">
            <v>11054851.6105977</v>
          </cell>
          <cell r="AJ16">
            <v>442194.064397023</v>
          </cell>
          <cell r="AM16" t="str">
            <v>.Biodiesel.SteamBoilers Coal CCS</v>
          </cell>
        </row>
        <row r="17">
          <cell r="M17" t="str">
            <v>GJ</v>
          </cell>
          <cell r="P17">
            <v>2015</v>
          </cell>
          <cell r="Q17">
            <v>2101</v>
          </cell>
          <cell r="R17">
            <v>30</v>
          </cell>
          <cell r="AH17">
            <v>350000</v>
          </cell>
          <cell r="AI17">
            <v>3684950.5366418599</v>
          </cell>
          <cell r="AJ17">
            <v>147398.02146567401</v>
          </cell>
          <cell r="AM17" t="str">
            <v>.Biodiesel.SteamBoilers NG IA CCS</v>
          </cell>
        </row>
        <row r="18">
          <cell r="M18" t="str">
            <v>GJ</v>
          </cell>
          <cell r="P18">
            <v>2000</v>
          </cell>
          <cell r="Q18">
            <v>2101</v>
          </cell>
          <cell r="R18">
            <v>30</v>
          </cell>
          <cell r="AH18">
            <v>4686533</v>
          </cell>
          <cell r="AI18">
            <v>88785053.545482203</v>
          </cell>
          <cell r="AJ18">
            <v>8813319.6685651205</v>
          </cell>
          <cell r="AM18" t="str">
            <v>.Biodiesel.SteamSCGT HRSG 40 MW H:P ratio</v>
          </cell>
        </row>
        <row r="19">
          <cell r="M19" t="str">
            <v>GJ</v>
          </cell>
          <cell r="P19">
            <v>2000</v>
          </cell>
          <cell r="Q19">
            <v>2101</v>
          </cell>
          <cell r="R19">
            <v>30</v>
          </cell>
          <cell r="AH19">
            <v>1171633</v>
          </cell>
          <cell r="AI19">
            <v>27530249.161389701</v>
          </cell>
          <cell r="AJ19">
            <v>2867259.8079717201</v>
          </cell>
          <cell r="AM19" t="str">
            <v>.Biodiesel.SteamSCGT HRSG 10 MW H:P ratio</v>
          </cell>
        </row>
        <row r="20">
          <cell r="M20" t="str">
            <v>GJ</v>
          </cell>
          <cell r="P20">
            <v>2000</v>
          </cell>
          <cell r="Q20">
            <v>2101</v>
          </cell>
          <cell r="R20">
            <v>30</v>
          </cell>
          <cell r="AH20">
            <v>5220611</v>
          </cell>
          <cell r="AI20">
            <v>60814852.2318689</v>
          </cell>
          <cell r="AJ20">
            <v>6781590.4088919498</v>
          </cell>
          <cell r="AM20" t="str">
            <v>.Biodiesel.SteamBPST NG 30 MW</v>
          </cell>
        </row>
        <row r="21">
          <cell r="M21" t="str">
            <v>GJ</v>
          </cell>
          <cell r="P21">
            <v>2015</v>
          </cell>
          <cell r="Q21">
            <v>2101</v>
          </cell>
          <cell r="R21">
            <v>30</v>
          </cell>
          <cell r="AH21">
            <v>5220611</v>
          </cell>
          <cell r="AI21">
            <v>60814852.2318689</v>
          </cell>
          <cell r="AJ21">
            <v>6781590.4088919498</v>
          </cell>
          <cell r="AM21" t="str">
            <v>.Biodiesel.SteamBPST NG 30 MW CCS</v>
          </cell>
        </row>
        <row r="22">
          <cell r="AM22" t="str">
            <v/>
          </cell>
        </row>
        <row r="23">
          <cell r="M23" t="str">
            <v>GJ</v>
          </cell>
          <cell r="N23">
            <v>0.1</v>
          </cell>
          <cell r="O23">
            <v>15</v>
          </cell>
          <cell r="AM23" t="str">
            <v>.Biodiesel.Methane Fuel</v>
          </cell>
        </row>
        <row r="24">
          <cell r="M24" t="str">
            <v>GJ</v>
          </cell>
          <cell r="P24">
            <v>2000</v>
          </cell>
          <cell r="Q24">
            <v>2101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  <cell r="AF24">
            <v>1</v>
          </cell>
          <cell r="AH24">
            <v>1</v>
          </cell>
          <cell r="AI24">
            <v>0</v>
          </cell>
          <cell r="AJ24">
            <v>0</v>
          </cell>
          <cell r="AM24" t="str">
            <v>.Biodiesel.Methane FuelNatural Gas</v>
          </cell>
        </row>
        <row r="25">
          <cell r="M25" t="str">
            <v>GJ</v>
          </cell>
          <cell r="P25">
            <v>2025</v>
          </cell>
          <cell r="Q25">
            <v>2101</v>
          </cell>
          <cell r="R25">
            <v>1</v>
          </cell>
          <cell r="AH25">
            <v>1</v>
          </cell>
          <cell r="AI25">
            <v>0</v>
          </cell>
          <cell r="AJ25">
            <v>0</v>
          </cell>
          <cell r="AM25" t="str">
            <v>.Biodiesel.Methane FuelBiogas</v>
          </cell>
        </row>
        <row r="26">
          <cell r="M26" t="str">
            <v>GJ</v>
          </cell>
          <cell r="P26">
            <v>2030</v>
          </cell>
          <cell r="Q26">
            <v>2101</v>
          </cell>
          <cell r="R26">
            <v>1</v>
          </cell>
          <cell r="AH26">
            <v>1</v>
          </cell>
          <cell r="AI26">
            <v>0</v>
          </cell>
          <cell r="AJ26">
            <v>0</v>
          </cell>
          <cell r="AM26" t="str">
            <v>.Biodiesel.Methane FuelBiomass Gasification</v>
          </cell>
        </row>
        <row r="27">
          <cell r="M27" t="str">
            <v>GJ</v>
          </cell>
          <cell r="P27">
            <v>2025</v>
          </cell>
          <cell r="Q27">
            <v>2101</v>
          </cell>
          <cell r="R27">
            <v>1</v>
          </cell>
          <cell r="AH27">
            <v>1</v>
          </cell>
          <cell r="AI27">
            <v>0</v>
          </cell>
          <cell r="AJ27">
            <v>0</v>
          </cell>
          <cell r="AM27" t="str">
            <v>.Biodiesel.Methane FuelH2</v>
          </cell>
        </row>
        <row r="28">
          <cell r="AM28" t="str">
            <v/>
          </cell>
        </row>
        <row r="29">
          <cell r="N29">
            <v>0.25</v>
          </cell>
          <cell r="O29">
            <v>10</v>
          </cell>
          <cell r="AM29" t="str">
            <v>.Biodiesel.CCS</v>
          </cell>
        </row>
        <row r="30">
          <cell r="L30" t="str">
            <v>Output: 143000 tCO2 * 85% Capacity Factor; FCC: FCC *1.03068015 (2020 CPI/2018CPI)*1.3415 CAD/USD; FOM: FOM *1.03068015 (2020 CPI/2018CPI)*1.3415 CAD/USD</v>
          </cell>
          <cell r="M30" t="str">
            <v>tCO2</v>
          </cell>
          <cell r="P30">
            <v>1950</v>
          </cell>
          <cell r="Q30">
            <v>2101</v>
          </cell>
          <cell r="R30">
            <v>30</v>
          </cell>
          <cell r="S30">
            <v>1</v>
          </cell>
          <cell r="T30">
            <v>1</v>
          </cell>
          <cell r="U30">
            <v>1</v>
          </cell>
          <cell r="V30">
            <v>1</v>
          </cell>
          <cell r="W30">
            <v>1</v>
          </cell>
          <cell r="X30">
            <v>1</v>
          </cell>
          <cell r="AF30">
            <v>1</v>
          </cell>
          <cell r="AH30">
            <v>121550</v>
          </cell>
          <cell r="AI30">
            <v>34112923.8964632</v>
          </cell>
          <cell r="AJ30">
            <v>1539273.7926419999</v>
          </cell>
          <cell r="AM30" t="str">
            <v>.Biodiesel.CCSCCS</v>
          </cell>
        </row>
        <row r="31">
          <cell r="AM31" t="str">
            <v/>
          </cell>
        </row>
        <row r="32">
          <cell r="AM32" t="str">
            <v/>
          </cell>
        </row>
        <row r="33">
          <cell r="AM33" t="str">
            <v/>
          </cell>
        </row>
        <row r="34">
          <cell r="AM34" t="str">
            <v/>
          </cell>
        </row>
        <row r="35">
          <cell r="AM35" t="str">
            <v/>
          </cell>
        </row>
        <row r="36">
          <cell r="AM36" t="str">
            <v/>
          </cell>
        </row>
        <row r="37">
          <cell r="AM37" t="str">
            <v/>
          </cell>
        </row>
        <row r="38">
          <cell r="AM38" t="str">
            <v/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9.9079879999999995E-3</v>
          </cell>
          <cell r="DL3" t="str">
            <v>.Biodiesel.ProductionBiodiesel ProductionService requested.Electricity</v>
          </cell>
        </row>
        <row r="4">
          <cell r="M4" t="str">
            <v>unit</v>
          </cell>
          <cell r="N4">
            <v>1</v>
          </cell>
          <cell r="DL4" t="str">
            <v>.Biodiesel.ProductionBiodiesel ProductionService requested.Biodiesel.Agricultural Input</v>
          </cell>
        </row>
        <row r="5">
          <cell r="M5" t="str">
            <v>GJ</v>
          </cell>
          <cell r="N5">
            <v>8.9933566000000006E-2</v>
          </cell>
          <cell r="DL5" t="str">
            <v>.Biodiesel.ProductionBiodiesel ProductionService requested.Biodiesel.Steam</v>
          </cell>
        </row>
        <row r="6">
          <cell r="DL6" t="str">
            <v/>
          </cell>
        </row>
        <row r="7">
          <cell r="M7" t="str">
            <v>GJ</v>
          </cell>
          <cell r="N7">
            <v>8.6707334999999996E-2</v>
          </cell>
          <cell r="DL7" t="str">
            <v>.Biodiesel.Agricultural InputAgricultural Production DieselService requested.Fuel Blends.Diesel_Industrial</v>
          </cell>
        </row>
        <row r="8">
          <cell r="M8" t="str">
            <v>GJ</v>
          </cell>
          <cell r="N8">
            <v>6.5030501000000004E-2</v>
          </cell>
          <cell r="DL8" t="str">
            <v>.Biodiesel.Agricultural InputAgricultural Production Diesel HEFFService requested.Fuel Blends.Diesel_Industrial</v>
          </cell>
        </row>
        <row r="9">
          <cell r="M9" t="str">
            <v>GJ</v>
          </cell>
          <cell r="N9">
            <v>6.5030501000000004E-2</v>
          </cell>
          <cell r="DL9" t="str">
            <v>.Biodiesel.Agricultural InputAgricultural Production BiodieselService requested.Biodiesel</v>
          </cell>
        </row>
        <row r="10">
          <cell r="DL10" t="str">
            <v/>
          </cell>
        </row>
        <row r="11">
          <cell r="M11" t="str">
            <v>GJ</v>
          </cell>
          <cell r="N11">
            <v>1.1000000000000001</v>
          </cell>
          <cell r="DL11" t="str">
            <v>.Biodiesel.SteamBoilers ElectricService requested.Electricity</v>
          </cell>
        </row>
        <row r="12">
          <cell r="M12" t="str">
            <v>GJ</v>
          </cell>
          <cell r="N12">
            <v>1.25494117647058</v>
          </cell>
          <cell r="DL12" t="str">
            <v>.Biodiesel.SteamBoilers NGService requested.Biodiesel.Methane Fuel</v>
          </cell>
        </row>
        <row r="13">
          <cell r="M13" t="str">
            <v>GJ</v>
          </cell>
          <cell r="N13">
            <v>1.22609195402298</v>
          </cell>
          <cell r="DL13" t="str">
            <v>.Biodiesel.SteamBoilers CoalService requestedCIMS.Generic Fuels.Coal</v>
          </cell>
        </row>
        <row r="14">
          <cell r="M14" t="str">
            <v>GJ</v>
          </cell>
          <cell r="N14">
            <v>1.22609195402298</v>
          </cell>
          <cell r="DL14" t="str">
            <v>.Biodiesel.SteamBoilers Coal CCSService requestedCIMS.Generic Fuels.Coal</v>
          </cell>
        </row>
        <row r="15">
          <cell r="M15" t="str">
            <v>tCO2</v>
          </cell>
          <cell r="N15">
            <v>9.9827864164844196E-2</v>
          </cell>
          <cell r="DL15" t="str">
            <v>.Biodiesel.SteamBoilers Coal CCSService requested.Biodiesel.CCS</v>
          </cell>
        </row>
        <row r="16">
          <cell r="M16" t="str">
            <v>GJ</v>
          </cell>
          <cell r="N16">
            <v>1.25494117647058</v>
          </cell>
          <cell r="DL16" t="str">
            <v>.Biodiesel.SteamBoilers NG IA CCSService requestedCIMS.Generic Fuels.Natural Gas</v>
          </cell>
        </row>
        <row r="17">
          <cell r="M17" t="str">
            <v>tCO2</v>
          </cell>
          <cell r="N17">
            <v>6.1455119965111701E-2</v>
          </cell>
          <cell r="DL17" t="str">
            <v>.Biodiesel.SteamBoilers NG IA CCSService requested.Biodiesel.CCS</v>
          </cell>
        </row>
        <row r="18">
          <cell r="M18" t="str">
            <v>GJ</v>
          </cell>
          <cell r="N18">
            <v>1.39</v>
          </cell>
          <cell r="DL18" t="str">
            <v>.Biodiesel.SteamSCGT HRSG 40 MW H:P ratioService requested.Biodiesel.Methane Fuel</v>
          </cell>
        </row>
        <row r="19">
          <cell r="M19" t="str">
            <v>GJ</v>
          </cell>
          <cell r="N19">
            <v>-0.24</v>
          </cell>
          <cell r="DL19" t="str">
            <v>.Biodiesel.SteamSCGT HRSG 40 MW H:P ratioService requested.Electricity</v>
          </cell>
        </row>
        <row r="20">
          <cell r="M20" t="str">
            <v>GJ</v>
          </cell>
          <cell r="N20">
            <v>1.39</v>
          </cell>
          <cell r="DL20" t="str">
            <v>.Biodiesel.SteamSCGT HRSG 10 MW H:P ratioService requested.Biodiesel.Methane Fuel</v>
          </cell>
        </row>
        <row r="21">
          <cell r="M21" t="str">
            <v>GJ</v>
          </cell>
          <cell r="N21">
            <v>-0.24</v>
          </cell>
          <cell r="DL21" t="str">
            <v>.Biodiesel.SteamSCGT HRSG 10 MW H:P ratioService requested.Electricity</v>
          </cell>
        </row>
        <row r="22">
          <cell r="M22" t="str">
            <v>GJ</v>
          </cell>
          <cell r="N22">
            <v>1.34</v>
          </cell>
          <cell r="DL22" t="str">
            <v>.Biodiesel.SteamBPST NG 30 MWService requested.Biodiesel.Methane Fuel</v>
          </cell>
        </row>
        <row r="23">
          <cell r="M23" t="str">
            <v>GJ</v>
          </cell>
          <cell r="N23">
            <v>-0.12</v>
          </cell>
          <cell r="DL23" t="str">
            <v>.Biodiesel.SteamBPST NG 30 MWService requested.Electricity</v>
          </cell>
        </row>
        <row r="24">
          <cell r="M24" t="str">
            <v>GJ</v>
          </cell>
          <cell r="N24">
            <v>1.34</v>
          </cell>
          <cell r="DL24" t="str">
            <v>.Biodiesel.SteamBPST NG 30 MW CCSService requestedCIMS.Generic Fuels.Natural Gas</v>
          </cell>
        </row>
        <row r="25">
          <cell r="M25" t="str">
            <v>GJ</v>
          </cell>
          <cell r="N25">
            <v>-0.12</v>
          </cell>
          <cell r="DL25" t="str">
            <v>.Biodiesel.SteamBPST NG 30 MW CCSService requested.Electricity</v>
          </cell>
        </row>
        <row r="26">
          <cell r="M26" t="str">
            <v>tCO2</v>
          </cell>
          <cell r="N26">
            <v>6.5620494647288502E-2</v>
          </cell>
          <cell r="DL26" t="str">
            <v>.Biodiesel.SteamBPST NG 30 MW CCSService requested.Biodiesel.CCS</v>
          </cell>
        </row>
        <row r="27">
          <cell r="DL27" t="str">
            <v/>
          </cell>
        </row>
        <row r="28">
          <cell r="M28" t="str">
            <v>GJ</v>
          </cell>
          <cell r="N28">
            <v>1</v>
          </cell>
          <cell r="DL28" t="str">
            <v>.Biodiesel.Methane FuelNatural GasService requestedCIMS.Generic Fuels.Natural Gas</v>
          </cell>
        </row>
        <row r="29">
          <cell r="M29" t="str">
            <v>GJ</v>
          </cell>
          <cell r="N29">
            <v>1</v>
          </cell>
          <cell r="DL29" t="str">
            <v>.Biodiesel.Methane FuelBiogasService requestedCIMS.Generic Fuels.Biogas</v>
          </cell>
        </row>
        <row r="30">
          <cell r="M30" t="str">
            <v>GJ</v>
          </cell>
          <cell r="N30">
            <v>1</v>
          </cell>
          <cell r="DL30" t="str">
            <v>.Biodiesel.Methane FuelBiomass GasificationService requestedCIMS.Generic Fuels.Solid Biomass</v>
          </cell>
        </row>
        <row r="31">
          <cell r="M31" t="str">
            <v>GJ</v>
          </cell>
          <cell r="N31">
            <v>1</v>
          </cell>
          <cell r="DL31" t="str">
            <v>.Biodiesel.Methane FuelH2Service requested.Hydrogen</v>
          </cell>
        </row>
        <row r="32">
          <cell r="DL32" t="str">
            <v/>
          </cell>
        </row>
        <row r="33">
          <cell r="L33" t="str">
            <v>(Total VC / (tCO2*85% Capacity Factor)) *1.03068015 (2020 CPI/2018CPI)*1.3415 CAD/USD</v>
          </cell>
          <cell r="M33" t="str">
            <v>$</v>
          </cell>
          <cell r="N33">
            <v>2.4196504871437501</v>
          </cell>
          <cell r="DL33" t="str">
            <v>.Biodiesel.CCSCCSService requestedCIMS.Generic Fuels.VOM</v>
          </cell>
        </row>
        <row r="34">
          <cell r="L34" t="str">
            <v>Electricity from Natural Gas: 1.85MW * 8760 hours  *3.6GJ/tCO2 100% Capacity Factor / 0.38 natural gas to electricity efficiency</v>
          </cell>
          <cell r="M34" t="str">
            <v>GJ</v>
          </cell>
          <cell r="N34">
            <v>1.0736400441663601</v>
          </cell>
          <cell r="DL34" t="str">
            <v>.Biodiesel.CCSCCSService requestedCIMS.Generic Fuels.Natural Gas</v>
          </cell>
        </row>
        <row r="35">
          <cell r="L35" t="str">
            <v>1 tCO2 + GJ Nat Gas*0.0489705183934989 tCO2/GJ Nat Gas *0.90 Capture rate</v>
          </cell>
          <cell r="M35" t="str">
            <v>tCO2</v>
          </cell>
          <cell r="N35">
            <v>1.04731903857776</v>
          </cell>
          <cell r="DL35" t="str">
            <v>.Biodiesel.CCSCCSService requestedCIMS.Transmission.CCS TS BC</v>
          </cell>
        </row>
        <row r="36">
          <cell r="L36" t="str">
            <v>1 tCO2 + GJ Nat Gas*0.0489705183934989 tCO2/GJ Nat Gas *0.90 Capture rate</v>
          </cell>
          <cell r="M36" t="str">
            <v>tCO2</v>
          </cell>
          <cell r="N36">
            <v>1.04731903857776</v>
          </cell>
          <cell r="DL36" t="str">
            <v>.Biodiesel.CCSCCSService requestedCIMS.Transmission.CCS TS AB</v>
          </cell>
        </row>
        <row r="37">
          <cell r="L37" t="str">
            <v>1 tCO2 + GJ Nat Gas*0.0489705183934989 tCO2/GJ Nat Gas *0.90 Capture rate</v>
          </cell>
          <cell r="M37" t="str">
            <v>tCO2</v>
          </cell>
          <cell r="N37">
            <v>1.04731903857776</v>
          </cell>
          <cell r="DL37" t="str">
            <v>.Biodiesel.CCSCCSService requestedCIMS.Transmission.CCS TS SK</v>
          </cell>
        </row>
        <row r="38">
          <cell r="L38" t="str">
            <v>1 tCO2 + GJ Nat Gas*0.0489705183934989 tCO2/GJ Nat Gas *0.90 Capture rate</v>
          </cell>
          <cell r="M38" t="str">
            <v>tCO2</v>
          </cell>
          <cell r="N38">
            <v>1.04731903857776</v>
          </cell>
          <cell r="DL38" t="str">
            <v>.Biodiesel.CCSCCSService requestedCIMS.Transmission.CCS TS MB</v>
          </cell>
        </row>
        <row r="39">
          <cell r="L39" t="str">
            <v>1 tCO2 + GJ Nat Gas*0.0489705183934989 tCO2/GJ Nat Gas *0.90 Capture rate</v>
          </cell>
          <cell r="M39" t="str">
            <v>tCO2</v>
          </cell>
          <cell r="N39">
            <v>1.04731903857776</v>
          </cell>
          <cell r="DL39" t="str">
            <v>.Biodiesel.CCSCCSService requestedCIMS.Transmission.CCS TS ON</v>
          </cell>
        </row>
        <row r="40">
          <cell r="L40" t="str">
            <v>1 tCO2 + GJ Nat Gas*0.0489705183934989 tCO2/GJ Nat Gas *0.90 Capture rate</v>
          </cell>
          <cell r="M40" t="str">
            <v>tCO2</v>
          </cell>
          <cell r="N40">
            <v>1.04731903857776</v>
          </cell>
          <cell r="DL40" t="str">
            <v>.Biodiesel.CCSCCSService requestedCIMS.Transmission.CCS TS QC</v>
          </cell>
        </row>
        <row r="41">
          <cell r="L41" t="str">
            <v>1 tCO2 + GJ Nat Gas*0.0489705183934989 tCO2/GJ Nat Gas *0.90 Capture rate</v>
          </cell>
          <cell r="M41" t="str">
            <v>tCO2</v>
          </cell>
          <cell r="N41">
            <v>1.04731903857776</v>
          </cell>
          <cell r="DL41" t="str">
            <v>.Biodiesel.CCSCCSService requestedCIMS.Transmission.CCS TS AT</v>
          </cell>
        </row>
        <row r="42">
          <cell r="M42" t="str">
            <v>%</v>
          </cell>
          <cell r="N42">
            <v>1</v>
          </cell>
          <cell r="DL42" t="str">
            <v>.Biodiesel.CCSCCSEmissions_removalCO2Combustion</v>
          </cell>
        </row>
        <row r="43">
          <cell r="M43" t="str">
            <v>%</v>
          </cell>
          <cell r="N43">
            <v>1</v>
          </cell>
          <cell r="DL43" t="str">
            <v>.Biodiesel.CCSCCSEmissions_removalCO2Process</v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E94C-4EC8-43B0-8AF0-F4BB6AE7AF1C}">
  <dimension ref="A1:X225"/>
  <sheetViews>
    <sheetView tabSelected="1" workbookViewId="0">
      <selection sqref="A1:X225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K3" t="s">
        <v>18</v>
      </c>
      <c r="L3" t="str" cm="1">
        <f t="array" ref="L3">INDEX([1]!data,_xlfn.XMATCH(_xlfn.CONCAT(
SUBSTITUTE($A3,LEFT($A3,FIND($C3,$A3)+LEN($C3)-1),),
$F3:$I3,
SUBSTITUTE($J3,LEFT($A3,FIND($C3,$A3)+LEN($C3)-1),)),
[1]!index),_xlfn.XMATCH(L$2,[1]!header))</f>
        <v>GJ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14</v>
      </c>
      <c r="K6" t="s">
        <v>22</v>
      </c>
      <c r="M6" cm="1">
        <f t="array" ref="M6">IFERROR(INDEX([2]!FuelMult_JCIMS,_xlfn.XMATCH($C6&amp;$D6&amp;$J6,[2]!FuelMult_JCIMS_Index),_xlfn.XMATCH(M$2,$M$2:$W$2)),1)</f>
        <v>1.1859292965227266</v>
      </c>
      <c r="N6" cm="1">
        <f t="array" ref="N6">IFERROR(INDEX([2]!FuelMult_JCIMS,_xlfn.XMATCH($C6&amp;$D6&amp;$J6,[2]!FuelMult_JCIMS_Index),_xlfn.XMATCH(N$2,$M$2:$W$2)),1)</f>
        <v>1.4641707574269407</v>
      </c>
      <c r="O6" cm="1">
        <f t="array" ref="O6">IFERROR(INDEX([2]!FuelMult_JCIMS,_xlfn.XMATCH($C6&amp;$D6&amp;$J6,[2]!FuelMult_JCIMS_Index),_xlfn.XMATCH(O$2,$M$2:$W$2)),1)</f>
        <v>1.8918582319297195</v>
      </c>
      <c r="P6" cm="1">
        <f t="array" ref="P6">IFERROR(INDEX([2]!FuelMult_JCIMS,_xlfn.XMATCH($C6&amp;$D6&amp;$J6,[2]!FuelMult_JCIMS_Index),_xlfn.XMATCH(P$2,$M$2:$W$2)),1)</f>
        <v>2.0665057566478215</v>
      </c>
      <c r="Q6" cm="1">
        <f t="array" ref="Q6">IFERROR(INDEX([2]!FuelMult_JCIMS,_xlfn.XMATCH($C6&amp;$D6&amp;$J6,[2]!FuelMult_JCIMS_Index),_xlfn.XMATCH(Q$2,$M$2:$W$2)),1)</f>
        <v>2.174590045216251</v>
      </c>
      <c r="R6" cm="1">
        <f t="array" ref="R6">IFERROR(INDEX([2]!FuelMult_JCIMS,_xlfn.XMATCH($C6&amp;$D6&amp;$J6,[2]!FuelMult_JCIMS_Index),_xlfn.XMATCH(R$2,$M$2:$W$2)),1)</f>
        <v>2.8195364134317438</v>
      </c>
      <c r="S6" cm="1">
        <f t="array" ref="S6">IFERROR(INDEX([2]!FuelMult_JCIMS,_xlfn.XMATCH($C6&amp;$D6&amp;$J6,[2]!FuelMult_JCIMS_Index),_xlfn.XMATCH(S$2,$M$2:$W$2)),1)</f>
        <v>2.7028332359851825</v>
      </c>
      <c r="T6" cm="1">
        <f t="array" ref="T6">IFERROR(INDEX([2]!FuelMult_JCIMS,_xlfn.XMATCH($C6&amp;$D6&amp;$J6,[2]!FuelMult_JCIMS_Index),_xlfn.XMATCH(T$2,$M$2:$W$2)),1)</f>
        <v>2.6032021099422082</v>
      </c>
      <c r="U6" cm="1">
        <f t="array" ref="U6">IFERROR(INDEX([2]!FuelMult_JCIMS,_xlfn.XMATCH($C6&amp;$D6&amp;$J6,[2]!FuelMult_JCIMS_Index),_xlfn.XMATCH(U$2,$M$2:$W$2)),1)</f>
        <v>2.5072663061659219</v>
      </c>
      <c r="V6" cm="1">
        <f t="array" ref="V6">IFERROR(INDEX([2]!FuelMult_JCIMS,_xlfn.XMATCH($C6&amp;$D6&amp;$J6,[2]!FuelMult_JCIMS_Index),_xlfn.XMATCH(V$2,$M$2:$W$2)),1)</f>
        <v>2.505629929991247</v>
      </c>
      <c r="W6" cm="1">
        <f t="array" ref="W6">IFERROR(INDEX([2]!FuelMult_JCIMS,_xlfn.XMATCH($C6&amp;$D6&amp;$J6,[2]!FuelMult_JCIMS_Index),_xlfn.XMATCH(W$2,$M$2:$W$2)),1)</f>
        <v>2.5055422293972227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23</v>
      </c>
      <c r="K7" t="s">
        <v>22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24</v>
      </c>
      <c r="K8" t="s">
        <v>22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25</v>
      </c>
      <c r="K9" t="s">
        <v>22</v>
      </c>
      <c r="M9" cm="1">
        <f t="array" ref="M9">IFERROR(INDEX([2]!FuelMult_JCIMS,_xlfn.XMATCH($C9&amp;$D9&amp;$J9,[2]!FuelMult_JCIMS_Index),_xlfn.XMATCH(M$2,$M$2:$W$2)),1)</f>
        <v>1</v>
      </c>
      <c r="N9" cm="1">
        <f t="array" ref="N9">IFERROR(INDEX([2]!FuelMult_JCIMS,_xlfn.XMATCH($C9&amp;$D9&amp;$J9,[2]!FuelMult_JCIMS_Index),_xlfn.XMATCH(N$2,$M$2:$W$2)),1)</f>
        <v>1</v>
      </c>
      <c r="O9" cm="1">
        <f t="array" ref="O9">IFERROR(INDEX([2]!FuelMult_JCIMS,_xlfn.XMATCH($C9&amp;$D9&amp;$J9,[2]!FuelMult_JCIMS_Index),_xlfn.XMATCH(O$2,$M$2:$W$2)),1)</f>
        <v>1</v>
      </c>
      <c r="P9" cm="1">
        <f t="array" ref="P9">IFERROR(INDEX([2]!FuelMult_JCIMS,_xlfn.XMATCH($C9&amp;$D9&amp;$J9,[2]!FuelMult_JCIMS_Index),_xlfn.XMATCH(P$2,$M$2:$W$2)),1)</f>
        <v>1</v>
      </c>
      <c r="Q9" cm="1">
        <f t="array" ref="Q9">IFERROR(INDEX([2]!FuelMult_JCIMS,_xlfn.XMATCH($C9&amp;$D9&amp;$J9,[2]!FuelMult_JCIMS_Index),_xlfn.XMATCH(Q$2,$M$2:$W$2)),1)</f>
        <v>1</v>
      </c>
      <c r="R9" cm="1">
        <f t="array" ref="R9">IFERROR(INDEX([2]!FuelMult_JCIMS,_xlfn.XMATCH($C9&amp;$D9&amp;$J9,[2]!FuelMult_JCIMS_Index),_xlfn.XMATCH(R$2,$M$2:$W$2)),1)</f>
        <v>1</v>
      </c>
      <c r="S9" cm="1">
        <f t="array" ref="S9">IFERROR(INDEX([2]!FuelMult_JCIMS,_xlfn.XMATCH($C9&amp;$D9&amp;$J9,[2]!FuelMult_JCIMS_Index),_xlfn.XMATCH(S$2,$M$2:$W$2)),1)</f>
        <v>1</v>
      </c>
      <c r="T9" cm="1">
        <f t="array" ref="T9">IFERROR(INDEX([2]!FuelMult_JCIMS,_xlfn.XMATCH($C9&amp;$D9&amp;$J9,[2]!FuelMult_JCIMS_Index),_xlfn.XMATCH(T$2,$M$2:$W$2)),1)</f>
        <v>1</v>
      </c>
      <c r="U9" cm="1">
        <f t="array" ref="U9">IFERROR(INDEX([2]!FuelMult_JCIMS,_xlfn.XMATCH($C9&amp;$D9&amp;$J9,[2]!FuelMult_JCIMS_Index),_xlfn.XMATCH(U$2,$M$2:$W$2)),1)</f>
        <v>1</v>
      </c>
      <c r="V9" cm="1">
        <f t="array" ref="V9">IFERROR(INDEX([2]!FuelMult_JCIMS,_xlfn.XMATCH($C9&amp;$D9&amp;$J9,[2]!FuelMult_JCIMS_Index),_xlfn.XMATCH(V$2,$M$2:$W$2)),1)</f>
        <v>1</v>
      </c>
      <c r="W9" cm="1">
        <f t="array" ref="W9">IFERROR(INDEX([2]!FuelMult_JCIMS,_xlfn.XMATCH($C9&amp;$D9&amp;$J9,[2]!FuelMult_JCIMS_Index),_xlfn.XMATCH(W$2,$M$2:$W$2)),1)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26</v>
      </c>
      <c r="K10" t="s">
        <v>22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27</v>
      </c>
      <c r="K11" t="s">
        <v>22</v>
      </c>
      <c r="M11" cm="1">
        <f t="array" ref="M11">IFERROR(INDEX([2]!FuelMult_JCIMS,_xlfn.XMATCH($C11&amp;$D11&amp;$J11,[2]!FuelMult_JCIMS_Index),_xlfn.XMATCH(M$2,$M$2:$W$2)),1)</f>
        <v>0.57313544590973886</v>
      </c>
      <c r="N11" cm="1">
        <f t="array" ref="N11">IFERROR(INDEX([2]!FuelMult_JCIMS,_xlfn.XMATCH($C11&amp;$D11&amp;$J11,[2]!FuelMult_JCIMS_Index),_xlfn.XMATCH(N$2,$M$2:$W$2)),1)</f>
        <v>0.66997710344827588</v>
      </c>
      <c r="O11" cm="1">
        <f t="array" ref="O11">IFERROR(INDEX([2]!FuelMult_JCIMS,_xlfn.XMATCH($C11&amp;$D11&amp;$J11,[2]!FuelMult_JCIMS_Index),_xlfn.XMATCH(O$2,$M$2:$W$2)),1)</f>
        <v>0.88459046281561404</v>
      </c>
      <c r="P11" cm="1">
        <f t="array" ref="P11">IFERROR(INDEX([2]!FuelMult_JCIMS,_xlfn.XMATCH($C11&amp;$D11&amp;$J11,[2]!FuelMult_JCIMS_Index),_xlfn.XMATCH(P$2,$M$2:$W$2)),1)</f>
        <v>0.92242932057588278</v>
      </c>
      <c r="Q11" cm="1">
        <f t="array" ref="Q11">IFERROR(INDEX([2]!FuelMult_JCIMS,_xlfn.XMATCH($C11&amp;$D11&amp;$J11,[2]!FuelMult_JCIMS_Index),_xlfn.XMATCH(Q$2,$M$2:$W$2)),1)</f>
        <v>1.0650900118035163</v>
      </c>
      <c r="R11" cm="1">
        <f t="array" ref="R11">IFERROR(INDEX([2]!FuelMult_JCIMS,_xlfn.XMATCH($C11&amp;$D11&amp;$J11,[2]!FuelMult_JCIMS_Index),_xlfn.XMATCH(R$2,$M$2:$W$2)),1)</f>
        <v>1.1679360095539257</v>
      </c>
      <c r="S11" cm="1">
        <f t="array" ref="S11">IFERROR(INDEX([2]!FuelMult_JCIMS,_xlfn.XMATCH($C11&amp;$D11&amp;$J11,[2]!FuelMult_JCIMS_Index),_xlfn.XMATCH(S$2,$M$2:$W$2)),1)</f>
        <v>1.2569287813082295</v>
      </c>
      <c r="T11" cm="1">
        <f t="array" ref="T11">IFERROR(INDEX([2]!FuelMult_JCIMS,_xlfn.XMATCH($C11&amp;$D11&amp;$J11,[2]!FuelMult_JCIMS_Index),_xlfn.XMATCH(T$2,$M$2:$W$2)),1)</f>
        <v>1.3311491936931978</v>
      </c>
      <c r="U11" cm="1">
        <f t="array" ref="U11">IFERROR(INDEX([2]!FuelMult_JCIMS,_xlfn.XMATCH($C11&amp;$D11&amp;$J11,[2]!FuelMult_JCIMS_Index),_xlfn.XMATCH(U$2,$M$2:$W$2)),1)</f>
        <v>1.3851400386580772</v>
      </c>
      <c r="V11" cm="1">
        <f t="array" ref="V11">IFERROR(INDEX([2]!FuelMult_JCIMS,_xlfn.XMATCH($C11&amp;$D11&amp;$J11,[2]!FuelMult_JCIMS_Index),_xlfn.XMATCH(V$2,$M$2:$W$2)),1)</f>
        <v>1.3951938429637447</v>
      </c>
      <c r="W11" cm="1">
        <f t="array" ref="W11">IFERROR(INDEX([2]!FuelMult_JCIMS,_xlfn.XMATCH($C11&amp;$D11&amp;$J11,[2]!FuelMult_JCIMS_Index),_xlfn.XMATCH(W$2,$M$2:$W$2)),1)</f>
        <v>1.4124357174425886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28</v>
      </c>
      <c r="K12" t="s">
        <v>29</v>
      </c>
      <c r="M12" cm="1">
        <f t="array" ref="M12">INDEX([2]!elec_price_mult,_xlfn.XMATCH($C12,[2]!region_CIMS),_xlfn.XMATCH(INDEX([2]!sector_CER_elec,_xlfn.XMATCH($D12,[2]!sector_CIMS)),[2]!elec_price_mult_index))</f>
        <v>1.125</v>
      </c>
      <c r="N12" cm="1">
        <f t="array" ref="N12">INDEX([2]!elec_price_mult,_xlfn.XMATCH($C12,[2]!region_CIMS),_xlfn.XMATCH(INDEX([2]!sector_CER_elec,_xlfn.XMATCH($D12,[2]!sector_CIMS)),[2]!elec_price_mult_index))</f>
        <v>1.125</v>
      </c>
      <c r="O12" cm="1">
        <f t="array" ref="O12">INDEX([2]!elec_price_mult,_xlfn.XMATCH($C12,[2]!region_CIMS),_xlfn.XMATCH(INDEX([2]!sector_CER_elec,_xlfn.XMATCH($D12,[2]!sector_CIMS)),[2]!elec_price_mult_index))</f>
        <v>1.125</v>
      </c>
      <c r="P12" cm="1">
        <f t="array" ref="P12">INDEX([2]!elec_price_mult,_xlfn.XMATCH($C12,[2]!region_CIMS),_xlfn.XMATCH(INDEX([2]!sector_CER_elec,_xlfn.XMATCH($D12,[2]!sector_CIMS)),[2]!elec_price_mult_index))</f>
        <v>1.125</v>
      </c>
      <c r="Q12" cm="1">
        <f t="array" ref="Q12">INDEX([2]!elec_price_mult,_xlfn.XMATCH($C12,[2]!region_CIMS),_xlfn.XMATCH(INDEX([2]!sector_CER_elec,_xlfn.XMATCH($D12,[2]!sector_CIMS)),[2]!elec_price_mult_index))</f>
        <v>1.125</v>
      </c>
      <c r="R12" cm="1">
        <f t="array" ref="R12">INDEX([2]!elec_price_mult,_xlfn.XMATCH($C12,[2]!region_CIMS),_xlfn.XMATCH(INDEX([2]!sector_CER_elec,_xlfn.XMATCH($D12,[2]!sector_CIMS)),[2]!elec_price_mult_index))</f>
        <v>1.125</v>
      </c>
      <c r="S12" cm="1">
        <f t="array" ref="S12">INDEX([2]!elec_price_mult,_xlfn.XMATCH($C12,[2]!region_CIMS),_xlfn.XMATCH(INDEX([2]!sector_CER_elec,_xlfn.XMATCH($D12,[2]!sector_CIMS)),[2]!elec_price_mult_index))</f>
        <v>1.125</v>
      </c>
      <c r="T12" cm="1">
        <f t="array" ref="T12">INDEX([2]!elec_price_mult,_xlfn.XMATCH($C12,[2]!region_CIMS),_xlfn.XMATCH(INDEX([2]!sector_CER_elec,_xlfn.XMATCH($D12,[2]!sector_CIMS)),[2]!elec_price_mult_index))</f>
        <v>1.125</v>
      </c>
      <c r="U12" cm="1">
        <f t="array" ref="U12">INDEX([2]!elec_price_mult,_xlfn.XMATCH($C12,[2]!region_CIMS),_xlfn.XMATCH(INDEX([2]!sector_CER_elec,_xlfn.XMATCH($D12,[2]!sector_CIMS)),[2]!elec_price_mult_index))</f>
        <v>1.125</v>
      </c>
      <c r="V12" cm="1">
        <f t="array" ref="V12">INDEX([2]!elec_price_mult,_xlfn.XMATCH($C12,[2]!region_CIMS),_xlfn.XMATCH(INDEX([2]!sector_CER_elec,_xlfn.XMATCH($D12,[2]!sector_CIMS)),[2]!elec_price_mult_index))</f>
        <v>1.125</v>
      </c>
      <c r="W12" cm="1">
        <f t="array" ref="W12">INDEX([2]!elec_price_mult,_xlfn.XMATCH($C12,[2]!region_CIMS),_xlfn.XMATCH(INDEX([2]!sector_CER_elec,_xlfn.XMATCH($D12,[2]!sector_CIMS)),[2]!elec_price_mult_index))</f>
        <v>1.125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30</v>
      </c>
      <c r="K13" t="s">
        <v>22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31</v>
      </c>
      <c r="K14" t="s">
        <v>29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1.0038419027817316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0.99646288550502493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0.98699101901943009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0.96385466582834933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0.95360596575980272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0.91278192103617251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0.87728223570149766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0.87513862673513909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0.8847664751701243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0.89501420276444865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0.90018147729966891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22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22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22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22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29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1.2494089003885893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1.2816526495916993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1.3599400893999545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1.3126419053325098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1.113330059193532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1.0070214726801672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0.93906734216932908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0.94226096490713274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0.95310862495076931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0.96725759607783246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0.97859564345866612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22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22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22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22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22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22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L26" t="s">
        <v>46</v>
      </c>
      <c r="M26" cm="1">
        <f t="array" ref="M26">INDEX([2]Coefficients!$G$60:$BO$79,_xlfn.XMATCH($D26,[2]Coefficients!$B$60:$B$79),_xlfn.XMATCH(M$2,[2]Coefficients!$G$1:$BO$1))/INDEX([2]Coefficients!$G$29:$BO$48,_xlfn.XMATCH($D26,[2]Coefficients!$B$29:$B$48),_xlfn.XMATCH(M$2,[2]Coefficients!$G$1:$BO$1))</f>
        <v>7.4244372161799493E-2</v>
      </c>
      <c r="N26" cm="1">
        <f t="array" ref="N26">INDEX([2]Coefficients!$G$60:$BO$79,_xlfn.XMATCH($D26,[2]Coefficients!$B$60:$B$79),_xlfn.XMATCH(N$2,[2]Coefficients!$G$1:$BO$1))/INDEX([2]Coefficients!$G$29:$BO$48,_xlfn.XMATCH($D26,[2]Coefficients!$B$29:$B$48),_xlfn.XMATCH(N$2,[2]Coefficients!$G$1:$BO$1))</f>
        <v>7.4244372161799493E-2</v>
      </c>
      <c r="O26" cm="1">
        <f t="array" ref="O26">INDEX([2]Coefficients!$G$60:$BO$79,_xlfn.XMATCH($D26,[2]Coefficients!$B$60:$B$79),_xlfn.XMATCH(O$2,[2]Coefficients!$G$1:$BO$1))/INDEX([2]Coefficients!$G$29:$BO$48,_xlfn.XMATCH($D26,[2]Coefficients!$B$29:$B$48),_xlfn.XMATCH(O$2,[2]Coefficients!$G$1:$BO$1))</f>
        <v>7.4244372161799493E-2</v>
      </c>
      <c r="P26" cm="1">
        <f t="array" ref="P26">INDEX([2]Coefficients!$G$60:$BO$79,_xlfn.XMATCH($D26,[2]Coefficients!$B$60:$B$79),_xlfn.XMATCH(P$2,[2]Coefficients!$G$1:$BO$1))/INDEX([2]Coefficients!$G$29:$BO$48,_xlfn.XMATCH($D26,[2]Coefficients!$B$29:$B$48),_xlfn.XMATCH(P$2,[2]Coefficients!$G$1:$BO$1))</f>
        <v>7.4244372161799493E-2</v>
      </c>
      <c r="Q26" cm="1">
        <f t="array" ref="Q26">INDEX([2]Coefficients!$G$60:$BO$79,_xlfn.XMATCH($D26,[2]Coefficients!$B$60:$B$79),_xlfn.XMATCH(Q$2,[2]Coefficients!$G$1:$BO$1))/INDEX([2]Coefficients!$G$29:$BO$48,_xlfn.XMATCH($D26,[2]Coefficients!$B$29:$B$48),_xlfn.XMATCH(Q$2,[2]Coefficients!$G$1:$BO$1))</f>
        <v>7.4244372161799493E-2</v>
      </c>
      <c r="R26" cm="1">
        <f t="array" ref="R26">INDEX([2]Coefficients!$G$60:$BO$79,_xlfn.XMATCH($D26,[2]Coefficients!$B$60:$B$79),_xlfn.XMATCH(R$2,[2]Coefficients!$G$1:$BO$1))/INDEX([2]Coefficients!$G$29:$BO$48,_xlfn.XMATCH($D26,[2]Coefficients!$B$29:$B$48),_xlfn.XMATCH(R$2,[2]Coefficients!$G$1:$BO$1))</f>
        <v>7.4244372161799493E-2</v>
      </c>
      <c r="S26" cm="1">
        <f t="array" ref="S26">INDEX([2]Coefficients!$G$60:$BO$79,_xlfn.XMATCH($D26,[2]Coefficients!$B$60:$B$79),_xlfn.XMATCH(S$2,[2]Coefficients!$G$1:$BO$1))/INDEX([2]Coefficients!$G$29:$BO$48,_xlfn.XMATCH($D26,[2]Coefficients!$B$29:$B$48),_xlfn.XMATCH(S$2,[2]Coefficients!$G$1:$BO$1))</f>
        <v>7.4244372161799493E-2</v>
      </c>
      <c r="T26" cm="1">
        <f t="array" ref="T26">INDEX([2]Coefficients!$G$60:$BO$79,_xlfn.XMATCH($D26,[2]Coefficients!$B$60:$B$79),_xlfn.XMATCH(T$2,[2]Coefficients!$G$1:$BO$1))/INDEX([2]Coefficients!$G$29:$BO$48,_xlfn.XMATCH($D26,[2]Coefficients!$B$29:$B$48),_xlfn.XMATCH(T$2,[2]Coefficients!$G$1:$BO$1))</f>
        <v>7.4244372161799493E-2</v>
      </c>
      <c r="U26" cm="1">
        <f t="array" ref="U26">INDEX([2]Coefficients!$G$60:$BO$79,_xlfn.XMATCH($D26,[2]Coefficients!$B$60:$B$79),_xlfn.XMATCH(U$2,[2]Coefficients!$G$1:$BO$1))/INDEX([2]Coefficients!$G$29:$BO$48,_xlfn.XMATCH($D26,[2]Coefficients!$B$29:$B$48),_xlfn.XMATCH(U$2,[2]Coefficients!$G$1:$BO$1))</f>
        <v>7.4244372161799493E-2</v>
      </c>
      <c r="V26" cm="1">
        <f t="array" ref="V26">INDEX([2]Coefficients!$G$60:$BO$79,_xlfn.XMATCH($D26,[2]Coefficients!$B$60:$B$79),_xlfn.XMATCH(V$2,[2]Coefficients!$G$1:$BO$1))/INDEX([2]Coefficients!$G$29:$BO$48,_xlfn.XMATCH($D26,[2]Coefficients!$B$29:$B$48),_xlfn.XMATCH(V$2,[2]Coefficients!$G$1:$BO$1))</f>
        <v>7.4244372161799493E-2</v>
      </c>
      <c r="W26" cm="1">
        <f t="array" ref="W26">INDEX([2]Coefficients!$G$60:$BO$79,_xlfn.XMATCH($D26,[2]Coefficients!$B$60:$B$79),_xlfn.XMATCH(W$2,[2]Coefficients!$G$1:$BO$1))/INDEX([2]Coefficients!$G$29:$BO$48,_xlfn.XMATCH($D26,[2]Coefficients!$B$29:$B$48),_xlfn.XMATCH(W$2,[2]Coefficients!$G$1:$BO$1))</f>
        <v>7.4244372161799493E-2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47</v>
      </c>
      <c r="H27" t="s">
        <v>44</v>
      </c>
      <c r="I27" t="s">
        <v>45</v>
      </c>
      <c r="K27" t="s">
        <v>48</v>
      </c>
      <c r="L27" t="s">
        <v>46</v>
      </c>
      <c r="M27" cm="1">
        <f t="array" ref="M27">INDEX([2]Coefficients!$G$132:$BO$151,_xlfn.XMATCH($D27,[2]Coefficients!$B$132:$B$151),_xlfn.XMATCH(M$2,[2]Coefficients!$G$1:$BO$1))</f>
        <v>0</v>
      </c>
      <c r="N27" cm="1">
        <f t="array" ref="N27">INDEX([2]Coefficients!$G$132:$BO$151,_xlfn.XMATCH($D27,[2]Coefficients!$B$132:$B$151),_xlfn.XMATCH(N$2,[2]Coefficients!$G$1:$BO$1))</f>
        <v>0</v>
      </c>
      <c r="O27" cm="1">
        <f t="array" ref="O27">INDEX([2]Coefficients!$G$132:$BO$151,_xlfn.XMATCH($D27,[2]Coefficients!$B$132:$B$151),_xlfn.XMATCH(O$2,[2]Coefficients!$G$1:$BO$1))</f>
        <v>0</v>
      </c>
      <c r="P27" cm="1">
        <f t="array" ref="P27">INDEX([2]Coefficients!$G$132:$BO$151,_xlfn.XMATCH($D27,[2]Coefficients!$B$132:$B$151),_xlfn.XMATCH(P$2,[2]Coefficients!$G$1:$BO$1))</f>
        <v>0</v>
      </c>
      <c r="Q27" cm="1">
        <f t="array" ref="Q27">INDEX([2]Coefficients!$G$132:$BO$151,_xlfn.XMATCH($D27,[2]Coefficients!$B$132:$B$151),_xlfn.XMATCH(Q$2,[2]Coefficients!$G$1:$BO$1))</f>
        <v>0</v>
      </c>
      <c r="R27" cm="1">
        <f t="array" ref="R27">INDEX([2]Coefficients!$G$132:$BO$151,_xlfn.XMATCH($D27,[2]Coefficients!$B$132:$B$151),_xlfn.XMATCH(R$2,[2]Coefficients!$G$1:$BO$1))</f>
        <v>0</v>
      </c>
      <c r="S27" cm="1">
        <f t="array" ref="S27">INDEX([2]Coefficients!$G$132:$BO$151,_xlfn.XMATCH($D27,[2]Coefficients!$B$132:$B$151),_xlfn.XMATCH(S$2,[2]Coefficients!$G$1:$BO$1))</f>
        <v>0</v>
      </c>
      <c r="T27" cm="1">
        <f t="array" ref="T27">INDEX([2]Coefficients!$G$132:$BO$151,_xlfn.XMATCH($D27,[2]Coefficients!$B$132:$B$151),_xlfn.XMATCH(T$2,[2]Coefficients!$G$1:$BO$1))</f>
        <v>0</v>
      </c>
      <c r="U27" cm="1">
        <f t="array" ref="U27">INDEX([2]Coefficients!$G$132:$BO$151,_xlfn.XMATCH($D27,[2]Coefficients!$B$132:$B$151),_xlfn.XMATCH(U$2,[2]Coefficients!$G$1:$BO$1))</f>
        <v>0</v>
      </c>
      <c r="V27" cm="1">
        <f t="array" ref="V27">INDEX([2]Coefficients!$G$132:$BO$151,_xlfn.XMATCH($D27,[2]Coefficients!$B$132:$B$151),_xlfn.XMATCH(V$2,[2]Coefficients!$G$1:$BO$1))</f>
        <v>0</v>
      </c>
      <c r="W27" cm="1">
        <f t="array" ref="W27">INDEX([2]Coefficients!$G$132:$BO$151,_xlfn.XMATCH($D27,[2]Coefficients!$B$132:$B$151),_xlfn.XMATCH(W$2,[2]Coefficients!$G$1:$BO$1))</f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47</v>
      </c>
      <c r="H28" t="s">
        <v>49</v>
      </c>
      <c r="I28" t="s">
        <v>45</v>
      </c>
      <c r="K28" t="s">
        <v>48</v>
      </c>
      <c r="L28" t="s">
        <v>50</v>
      </c>
      <c r="M28" cm="1">
        <f t="array" ref="M28">INDEX([2]Coefficients!$G$156:$BO$175,_xlfn.XMATCH($D28,[2]Coefficients!$B$132:$B$151),_xlfn.XMATCH(M$2,[2]Coefficients!$G$1:$BO$1))</f>
        <v>3.9913102253513877E-6</v>
      </c>
      <c r="N28" cm="1">
        <f t="array" ref="N28">INDEX([2]Coefficients!$G$156:$BO$175,_xlfn.XMATCH($D28,[2]Coefficients!$B$132:$B$151),_xlfn.XMATCH(N$2,[2]Coefficients!$G$1:$BO$1))</f>
        <v>3.9913102253513877E-6</v>
      </c>
      <c r="O28" cm="1">
        <f t="array" ref="O28">INDEX([2]Coefficients!$G$156:$BO$175,_xlfn.XMATCH($D28,[2]Coefficients!$B$132:$B$151),_xlfn.XMATCH(O$2,[2]Coefficients!$G$1:$BO$1))</f>
        <v>3.9913102253513877E-6</v>
      </c>
      <c r="P28" cm="1">
        <f t="array" ref="P28">INDEX([2]Coefficients!$G$156:$BO$175,_xlfn.XMATCH($D28,[2]Coefficients!$B$132:$B$151),_xlfn.XMATCH(P$2,[2]Coefficients!$G$1:$BO$1))</f>
        <v>3.9913102253513877E-6</v>
      </c>
      <c r="Q28" cm="1">
        <f t="array" ref="Q28">INDEX([2]Coefficients!$G$156:$BO$175,_xlfn.XMATCH($D28,[2]Coefficients!$B$132:$B$151),_xlfn.XMATCH(Q$2,[2]Coefficients!$G$1:$BO$1))</f>
        <v>3.9913102253513877E-6</v>
      </c>
      <c r="R28" cm="1">
        <f t="array" ref="R28">INDEX([2]Coefficients!$G$156:$BO$175,_xlfn.XMATCH($D28,[2]Coefficients!$B$132:$B$151),_xlfn.XMATCH(R$2,[2]Coefficients!$G$1:$BO$1))</f>
        <v>3.9913102253513877E-6</v>
      </c>
      <c r="S28" cm="1">
        <f t="array" ref="S28">INDEX([2]Coefficients!$G$156:$BO$175,_xlfn.XMATCH($D28,[2]Coefficients!$B$132:$B$151),_xlfn.XMATCH(S$2,[2]Coefficients!$G$1:$BO$1))</f>
        <v>3.9913102253513877E-6</v>
      </c>
      <c r="T28" cm="1">
        <f t="array" ref="T28">INDEX([2]Coefficients!$G$156:$BO$175,_xlfn.XMATCH($D28,[2]Coefficients!$B$132:$B$151),_xlfn.XMATCH(T$2,[2]Coefficients!$G$1:$BO$1))</f>
        <v>3.9913102253513877E-6</v>
      </c>
      <c r="U28" cm="1">
        <f t="array" ref="U28">INDEX([2]Coefficients!$G$156:$BO$175,_xlfn.XMATCH($D28,[2]Coefficients!$B$132:$B$151),_xlfn.XMATCH(U$2,[2]Coefficients!$G$1:$BO$1))</f>
        <v>3.9913102253513877E-6</v>
      </c>
      <c r="V28" cm="1">
        <f t="array" ref="V28">INDEX([2]Coefficients!$G$156:$BO$175,_xlfn.XMATCH($D28,[2]Coefficients!$B$132:$B$151),_xlfn.XMATCH(V$2,[2]Coefficients!$G$1:$BO$1))</f>
        <v>3.9913102253513877E-6</v>
      </c>
      <c r="W28" cm="1">
        <f t="array" ref="W28">INDEX([2]Coefficients!$G$156:$BO$175,_xlfn.XMATCH($D28,[2]Coefficients!$B$132:$B$151),_xlfn.XMATCH(W$2,[2]Coefficients!$G$1:$BO$1))</f>
        <v>3.9913102253513877E-6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47</v>
      </c>
      <c r="H29" t="s">
        <v>51</v>
      </c>
      <c r="I29" t="s">
        <v>45</v>
      </c>
      <c r="K29" t="s">
        <v>48</v>
      </c>
      <c r="L29" t="s">
        <v>52</v>
      </c>
      <c r="M29" cm="1">
        <f t="array" ref="M29">INDEX([2]Coefficients!$G$180:$BO$199,_xlfn.XMATCH($D29,[2]Coefficients!$B$132:$B$151),_xlfn.XMATCH(M$2,[2]Coefficients!$G$1:$BO$1))</f>
        <v>1.2003940527372594E-5</v>
      </c>
      <c r="N29" cm="1">
        <f t="array" ref="N29">INDEX([2]Coefficients!$G$180:$BO$199,_xlfn.XMATCH($D29,[2]Coefficients!$B$132:$B$151),_xlfn.XMATCH(N$2,[2]Coefficients!$G$1:$BO$1))</f>
        <v>1.2003940527372594E-5</v>
      </c>
      <c r="O29" cm="1">
        <f t="array" ref="O29">INDEX([2]Coefficients!$G$180:$BO$199,_xlfn.XMATCH($D29,[2]Coefficients!$B$132:$B$151),_xlfn.XMATCH(O$2,[2]Coefficients!$G$1:$BO$1))</f>
        <v>1.2003940527372594E-5</v>
      </c>
      <c r="P29" cm="1">
        <f t="array" ref="P29">INDEX([2]Coefficients!$G$180:$BO$199,_xlfn.XMATCH($D29,[2]Coefficients!$B$132:$B$151),_xlfn.XMATCH(P$2,[2]Coefficients!$G$1:$BO$1))</f>
        <v>1.2003940527372594E-5</v>
      </c>
      <c r="Q29" cm="1">
        <f t="array" ref="Q29">INDEX([2]Coefficients!$G$180:$BO$199,_xlfn.XMATCH($D29,[2]Coefficients!$B$132:$B$151),_xlfn.XMATCH(Q$2,[2]Coefficients!$G$1:$BO$1))</f>
        <v>1.2003940527372594E-5</v>
      </c>
      <c r="R29" cm="1">
        <f t="array" ref="R29">INDEX([2]Coefficients!$G$180:$BO$199,_xlfn.XMATCH($D29,[2]Coefficients!$B$132:$B$151),_xlfn.XMATCH(R$2,[2]Coefficients!$G$1:$BO$1))</f>
        <v>1.2003940527372594E-5</v>
      </c>
      <c r="S29" cm="1">
        <f t="array" ref="S29">INDEX([2]Coefficients!$G$180:$BO$199,_xlfn.XMATCH($D29,[2]Coefficients!$B$132:$B$151),_xlfn.XMATCH(S$2,[2]Coefficients!$G$1:$BO$1))</f>
        <v>1.2003940527372594E-5</v>
      </c>
      <c r="T29" cm="1">
        <f t="array" ref="T29">INDEX([2]Coefficients!$G$180:$BO$199,_xlfn.XMATCH($D29,[2]Coefficients!$B$132:$B$151),_xlfn.XMATCH(T$2,[2]Coefficients!$G$1:$BO$1))</f>
        <v>1.2003940527372594E-5</v>
      </c>
      <c r="U29" cm="1">
        <f t="array" ref="U29">INDEX([2]Coefficients!$G$180:$BO$199,_xlfn.XMATCH($D29,[2]Coefficients!$B$132:$B$151),_xlfn.XMATCH(U$2,[2]Coefficients!$G$1:$BO$1))</f>
        <v>1.2003940527372594E-5</v>
      </c>
      <c r="V29" cm="1">
        <f t="array" ref="V29">INDEX([2]Coefficients!$G$180:$BO$199,_xlfn.XMATCH($D29,[2]Coefficients!$B$132:$B$151),_xlfn.XMATCH(V$2,[2]Coefficients!$G$1:$BO$1))</f>
        <v>1.2003940527372594E-5</v>
      </c>
      <c r="W29" cm="1">
        <f t="array" ref="W29">INDEX([2]Coefficients!$G$180:$BO$199,_xlfn.XMATCH($D29,[2]Coefficients!$B$132:$B$151),_xlfn.XMATCH(W$2,[2]Coefficients!$G$1:$BO$1))</f>
        <v>1.2003940527372594E-5</v>
      </c>
    </row>
    <row r="30" spans="1:23" x14ac:dyDescent="0.25">
      <c r="A30" t="s">
        <v>14</v>
      </c>
      <c r="B30" t="s">
        <v>4</v>
      </c>
      <c r="C30" t="s">
        <v>15</v>
      </c>
      <c r="D30" t="s">
        <v>16</v>
      </c>
      <c r="G30" t="s">
        <v>53</v>
      </c>
      <c r="J30" t="s">
        <v>54</v>
      </c>
      <c r="K30" t="s">
        <v>18</v>
      </c>
      <c r="L30" t="str" cm="1">
        <f t="array" ref="L30">INDEX([1]!data,_xlfn.XMATCH(_xlfn.CONCAT(
SUBSTITUTE($A30,LEFT($A30,FIND($C30,$A30)+LEN($C30)-1),),
$F30:$I30,
SUBSTITUTE($J30,LEFT($A30,FIND($C30,$A30)+LEN($C30)-1),)),
[1]!index),_xlfn.XMATCH(L$2,[1]!header))</f>
        <v>GJ</v>
      </c>
      <c r="M30" cm="1">
        <f t="array" ref="M30">INDEX([1]!data,_xlfn.XMATCH(_xlfn.CONCAT(
SUBSTITUTE($A30,LEFT($A30,FIND($C30,$A30)+LEN($C30)-1),),
$F30:$I30,
SUBSTITUTE($J30,LEFT($A30,FIND($C30,$A30)+LEN($C30)-1),)),
[1]!index),_xlfn.XMATCH(M$2,[1]!header))</f>
        <v>1</v>
      </c>
      <c r="N30" cm="1">
        <f t="array" ref="N30">INDEX([1]!data,_xlfn.XMATCH(_xlfn.CONCAT(
SUBSTITUTE($A30,LEFT($A30,FIND($C30,$A30)+LEN($C30)-1),),
$F30:$I30,
SUBSTITUTE($J30,LEFT($A30,FIND($C30,$A30)+LEN($C30)-1),)),
[1]!index),_xlfn.XMATCH(N$2,[1]!header))</f>
        <v>1</v>
      </c>
      <c r="O30" cm="1">
        <f t="array" ref="O30">INDEX([1]!data,_xlfn.XMATCH(_xlfn.CONCAT(
SUBSTITUTE($A30,LEFT($A30,FIND($C30,$A30)+LEN($C30)-1),),
$F30:$I30,
SUBSTITUTE($J30,LEFT($A30,FIND($C30,$A30)+LEN($C30)-1),)),
[1]!index),_xlfn.XMATCH(O$2,[1]!header))</f>
        <v>1</v>
      </c>
      <c r="P30" cm="1">
        <f t="array" ref="P30">INDEX([1]!data,_xlfn.XMATCH(_xlfn.CONCAT(
SUBSTITUTE($A30,LEFT($A30,FIND($C30,$A30)+LEN($C30)-1),),
$F30:$I30,
SUBSTITUTE($J30,LEFT($A30,FIND($C30,$A30)+LEN($C30)-1),)),
[1]!index),_xlfn.XMATCH(P$2,[1]!header))</f>
        <v>1</v>
      </c>
      <c r="Q30" cm="1">
        <f t="array" ref="Q30">INDEX([1]!data,_xlfn.XMATCH(_xlfn.CONCAT(
SUBSTITUTE($A30,LEFT($A30,FIND($C30,$A30)+LEN($C30)-1),),
$F30:$I30,
SUBSTITUTE($J30,LEFT($A30,FIND($C30,$A30)+LEN($C30)-1),)),
[1]!index),_xlfn.XMATCH(Q$2,[1]!header))</f>
        <v>1</v>
      </c>
      <c r="R30" cm="1">
        <f t="array" ref="R30">INDEX([1]!data,_xlfn.XMATCH(_xlfn.CONCAT(
SUBSTITUTE($A30,LEFT($A30,FIND($C30,$A30)+LEN($C30)-1),),
$F30:$I30,
SUBSTITUTE($J30,LEFT($A30,FIND($C30,$A30)+LEN($C30)-1),)),
[1]!index),_xlfn.XMATCH(R$2,[1]!header))</f>
        <v>1</v>
      </c>
      <c r="S30" cm="1">
        <f t="array" ref="S30">INDEX([1]!data,_xlfn.XMATCH(_xlfn.CONCAT(
SUBSTITUTE($A30,LEFT($A30,FIND($C30,$A30)+LEN($C30)-1),),
$F30:$I30,
SUBSTITUTE($J30,LEFT($A30,FIND($C30,$A30)+LEN($C30)-1),)),
[1]!index),_xlfn.XMATCH(S$2,[1]!header))</f>
        <v>1</v>
      </c>
      <c r="T30" cm="1">
        <f t="array" ref="T30">INDEX([1]!data,_xlfn.XMATCH(_xlfn.CONCAT(
SUBSTITUTE($A30,LEFT($A30,FIND($C30,$A30)+LEN($C30)-1),),
$F30:$I30,
SUBSTITUTE($J30,LEFT($A30,FIND($C30,$A30)+LEN($C30)-1),)),
[1]!index),_xlfn.XMATCH(T$2,[1]!header))</f>
        <v>1</v>
      </c>
      <c r="U30" cm="1">
        <f t="array" ref="U30">INDEX([1]!data,_xlfn.XMATCH(_xlfn.CONCAT(
SUBSTITUTE($A30,LEFT($A30,FIND($C30,$A30)+LEN($C30)-1),),
$F30:$I30,
SUBSTITUTE($J30,LEFT($A30,FIND($C30,$A30)+LEN($C30)-1),)),
[1]!index),_xlfn.XMATCH(U$2,[1]!header))</f>
        <v>1</v>
      </c>
      <c r="V30" cm="1">
        <f t="array" ref="V30">INDEX([1]!data,_xlfn.XMATCH(_xlfn.CONCAT(
SUBSTITUTE($A30,LEFT($A30,FIND($C30,$A30)+LEN($C30)-1),),
$F30:$I30,
SUBSTITUTE($J30,LEFT($A30,FIND($C30,$A30)+LEN($C30)-1),)),
[1]!index),_xlfn.XMATCH(V$2,[1]!header))</f>
        <v>1</v>
      </c>
      <c r="W30" cm="1">
        <f t="array" ref="W30">INDEX([1]!data,_xlfn.XMATCH(_xlfn.CONCAT(
SUBSTITUTE($A30,LEFT($A30,FIND($C30,$A30)+LEN($C30)-1),),
$F30:$I30,
SUBSTITUTE($J30,LEFT($A30,FIND($C30,$A30)+LEN($C30)-1),)),
[1]!index),_xlfn.XMATCH(W$2,[1]!header))</f>
        <v>1</v>
      </c>
    </row>
    <row r="31" spans="1:23" x14ac:dyDescent="0.25">
      <c r="A31" t="s">
        <v>54</v>
      </c>
      <c r="B31" t="s">
        <v>5</v>
      </c>
      <c r="C31" t="s">
        <v>15</v>
      </c>
      <c r="D31" t="s">
        <v>16</v>
      </c>
      <c r="E31" t="s">
        <v>55</v>
      </c>
      <c r="G31" t="s">
        <v>17</v>
      </c>
      <c r="K31" t="s">
        <v>18</v>
      </c>
      <c r="L31" t="str" cm="1">
        <f t="array" ref="L31">INDEX([1]!data,_xlfn.XMATCH(_xlfn.CONCAT(
SUBSTITUTE($A31,LEFT($A31,FIND($C31,$A31)+LEN($C31)-1),),
$F31:$I31,
SUBSTITUTE($J31,LEFT($A31,FIND($C31,$A31)+LEN($C31)-1),)),
[1]!index),_xlfn.XMATCH(L$2,[1]!header))</f>
        <v>GJ</v>
      </c>
    </row>
    <row r="32" spans="1:23" x14ac:dyDescent="0.25">
      <c r="A32" t="s">
        <v>54</v>
      </c>
      <c r="B32" t="s">
        <v>5</v>
      </c>
      <c r="C32" t="s">
        <v>15</v>
      </c>
      <c r="D32" t="s">
        <v>16</v>
      </c>
      <c r="E32" t="s">
        <v>55</v>
      </c>
      <c r="G32" t="s">
        <v>19</v>
      </c>
      <c r="H32" t="s">
        <v>56</v>
      </c>
    </row>
    <row r="33" spans="1:23" x14ac:dyDescent="0.25">
      <c r="A33" t="s">
        <v>54</v>
      </c>
      <c r="B33" t="s">
        <v>5</v>
      </c>
      <c r="C33" t="s">
        <v>15</v>
      </c>
      <c r="D33" t="s">
        <v>16</v>
      </c>
      <c r="E33" t="s">
        <v>55</v>
      </c>
      <c r="G33" t="s">
        <v>57</v>
      </c>
      <c r="K33" t="s">
        <v>58</v>
      </c>
      <c r="L33" t="s">
        <v>59</v>
      </c>
      <c r="M33" cm="1">
        <f t="array" ref="M33">INDEX([3]!data,_xlfn.XMATCH(_xlfn.CONCAT(
SUBSTITUTE($A33,LEFT($A33,FIND($C33,$A33)+LEN($C33)-1),),
$F33),
[3]!index),_xlfn.XMATCH($G33,[3]!header))</f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54</v>
      </c>
      <c r="B34" t="s">
        <v>5</v>
      </c>
      <c r="C34" t="s">
        <v>15</v>
      </c>
      <c r="D34" t="s">
        <v>16</v>
      </c>
      <c r="E34" t="s">
        <v>55</v>
      </c>
      <c r="G34" t="s">
        <v>60</v>
      </c>
      <c r="K34" t="s">
        <v>58</v>
      </c>
      <c r="M34" cm="1">
        <f t="array" ref="M34">INDEX([3]!data,_xlfn.XMATCH(_xlfn.CONCAT(
SUBSTITUTE($A34,LEFT($A34,FIND($C34,$A34)+LEN($C34)-1),),
$F34),
[3]!index),_xlfn.XMATCH($G34,[3]!header))</f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54</v>
      </c>
      <c r="B35" t="s">
        <v>5</v>
      </c>
      <c r="C35" t="s">
        <v>15</v>
      </c>
      <c r="D35" t="s">
        <v>16</v>
      </c>
      <c r="E35" t="s">
        <v>55</v>
      </c>
      <c r="F35" t="s">
        <v>61</v>
      </c>
      <c r="G35" t="s">
        <v>6</v>
      </c>
    </row>
    <row r="36" spans="1:23" x14ac:dyDescent="0.25">
      <c r="A36" t="s">
        <v>54</v>
      </c>
      <c r="B36" t="s">
        <v>5</v>
      </c>
      <c r="C36" t="s">
        <v>15</v>
      </c>
      <c r="D36" t="s">
        <v>16</v>
      </c>
      <c r="E36" t="s">
        <v>55</v>
      </c>
      <c r="F36" t="s">
        <v>61</v>
      </c>
      <c r="G36" t="s">
        <v>62</v>
      </c>
      <c r="K36" t="s">
        <v>58</v>
      </c>
      <c r="L36" t="s">
        <v>63</v>
      </c>
      <c r="M36" cm="1">
        <f t="array" ref="M36">INDEX([3]!data,_xlfn.XMATCH(_xlfn.CONCAT(
SUBSTITUTE($A36,LEFT($A36,FIND($C36,$A36)+LEN($C36)-1),),
$F36),
[3]!index),_xlfn.XMATCH($G36,[3]!header))</f>
        <v>1995</v>
      </c>
      <c r="N36">
        <f t="shared" ref="N36:W38" si="1">M36</f>
        <v>1995</v>
      </c>
      <c r="O36">
        <f t="shared" si="1"/>
        <v>1995</v>
      </c>
      <c r="P36">
        <f t="shared" si="1"/>
        <v>1995</v>
      </c>
      <c r="Q36">
        <f t="shared" si="1"/>
        <v>1995</v>
      </c>
      <c r="R36">
        <f t="shared" si="1"/>
        <v>1995</v>
      </c>
      <c r="S36">
        <f t="shared" si="1"/>
        <v>1995</v>
      </c>
      <c r="T36">
        <f t="shared" si="1"/>
        <v>1995</v>
      </c>
      <c r="U36">
        <f t="shared" si="1"/>
        <v>1995</v>
      </c>
      <c r="V36">
        <f t="shared" si="1"/>
        <v>1995</v>
      </c>
      <c r="W36">
        <f t="shared" si="1"/>
        <v>1995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55</v>
      </c>
      <c r="F37" t="s">
        <v>61</v>
      </c>
      <c r="G37" t="s">
        <v>64</v>
      </c>
      <c r="K37" t="s">
        <v>58</v>
      </c>
      <c r="L37" t="s">
        <v>63</v>
      </c>
      <c r="M37" cm="1">
        <f t="array" ref="M37">INDEX([3]!data,_xlfn.XMATCH(_xlfn.CONCAT(
SUBSTITUTE($A37,LEFT($A37,FIND($C37,$A37)+LEN($C37)-1),),
$F37),
[3]!index),_xlfn.XMATCH($G37,[3]!header))</f>
        <v>2101</v>
      </c>
      <c r="N37">
        <f t="shared" si="1"/>
        <v>2101</v>
      </c>
      <c r="O37">
        <f t="shared" si="1"/>
        <v>2101</v>
      </c>
      <c r="P37">
        <f t="shared" si="1"/>
        <v>2101</v>
      </c>
      <c r="Q37">
        <f t="shared" si="1"/>
        <v>2101</v>
      </c>
      <c r="R37">
        <f t="shared" si="1"/>
        <v>2101</v>
      </c>
      <c r="S37">
        <f t="shared" si="1"/>
        <v>2101</v>
      </c>
      <c r="T37">
        <f t="shared" si="1"/>
        <v>2101</v>
      </c>
      <c r="U37">
        <f t="shared" si="1"/>
        <v>2101</v>
      </c>
      <c r="V37">
        <f t="shared" si="1"/>
        <v>2101</v>
      </c>
      <c r="W37">
        <f t="shared" si="1"/>
        <v>2101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55</v>
      </c>
      <c r="F38" t="s">
        <v>61</v>
      </c>
      <c r="G38" t="s">
        <v>65</v>
      </c>
      <c r="K38" t="s">
        <v>58</v>
      </c>
      <c r="L38" t="s">
        <v>66</v>
      </c>
      <c r="M38" cm="1">
        <f t="array" ref="M38">INDEX([3]!data,_xlfn.XMATCH(_xlfn.CONCAT(
SUBSTITUTE($A38,LEFT($A38,FIND($C38,$A38)+LEN($C38)-1),),
$F38),
[3]!index),_xlfn.XMATCH($G38,[3]!header))</f>
        <v>30</v>
      </c>
      <c r="N38">
        <f t="shared" si="1"/>
        <v>30</v>
      </c>
      <c r="O38">
        <f t="shared" si="1"/>
        <v>30</v>
      </c>
      <c r="P38">
        <f t="shared" si="1"/>
        <v>30</v>
      </c>
      <c r="Q38">
        <f t="shared" si="1"/>
        <v>30</v>
      </c>
      <c r="R38">
        <f t="shared" si="1"/>
        <v>30</v>
      </c>
      <c r="S38">
        <f t="shared" si="1"/>
        <v>30</v>
      </c>
      <c r="T38">
        <f t="shared" si="1"/>
        <v>30</v>
      </c>
      <c r="U38">
        <f t="shared" si="1"/>
        <v>30</v>
      </c>
      <c r="V38">
        <f t="shared" si="1"/>
        <v>30</v>
      </c>
      <c r="W38">
        <f t="shared" si="1"/>
        <v>30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55</v>
      </c>
      <c r="F39" t="s">
        <v>61</v>
      </c>
      <c r="G39" t="s">
        <v>67</v>
      </c>
      <c r="K39" t="s">
        <v>68</v>
      </c>
      <c r="L39" t="s">
        <v>59</v>
      </c>
      <c r="M39" cm="1">
        <f t="array" ref="M39">INDEX([3]!data,_xlfn.XMATCH(_xlfn.CONCAT(
SUBSTITUTE($A39,LEFT($A39,FIND($C39,$A39)+LEN($C39)-1),),
$F39),
[3]!index),_xlfn.XMATCH(_xlfn.CONCAT($C39,$G39),[3]!header))</f>
        <v>1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55</v>
      </c>
      <c r="F40" t="s">
        <v>61</v>
      </c>
      <c r="G40" t="s">
        <v>69</v>
      </c>
      <c r="K40" t="s">
        <v>58</v>
      </c>
      <c r="L40" t="s">
        <v>70</v>
      </c>
      <c r="M40" cm="1">
        <f t="array" ref="M40">INDEX([3]!data,_xlfn.XMATCH(_xlfn.CONCAT(
SUBSTITUTE($A40,LEFT($A40,FIND($C40,$A40)+LEN($C40)-1),),
$F40),
[3]!index),_xlfn.XMATCH($G40,[3]!header))</f>
        <v>5617551</v>
      </c>
      <c r="N40">
        <f t="shared" ref="N40:W45" si="2">M40</f>
        <v>5617551</v>
      </c>
      <c r="O40">
        <f t="shared" si="2"/>
        <v>5617551</v>
      </c>
      <c r="P40">
        <f t="shared" si="2"/>
        <v>5617551</v>
      </c>
      <c r="Q40">
        <f t="shared" si="2"/>
        <v>5617551</v>
      </c>
      <c r="R40">
        <f t="shared" si="2"/>
        <v>5617551</v>
      </c>
      <c r="S40">
        <f t="shared" si="2"/>
        <v>5617551</v>
      </c>
      <c r="T40">
        <f t="shared" si="2"/>
        <v>5617551</v>
      </c>
      <c r="U40">
        <f t="shared" si="2"/>
        <v>5617551</v>
      </c>
      <c r="V40">
        <f t="shared" si="2"/>
        <v>5617551</v>
      </c>
      <c r="W40">
        <f t="shared" si="2"/>
        <v>5617551</v>
      </c>
    </row>
    <row r="41" spans="1:23" x14ac:dyDescent="0.25">
      <c r="A41" t="s">
        <v>54</v>
      </c>
      <c r="B41" t="s">
        <v>5</v>
      </c>
      <c r="C41" t="s">
        <v>15</v>
      </c>
      <c r="D41" t="s">
        <v>16</v>
      </c>
      <c r="E41" t="s">
        <v>55</v>
      </c>
      <c r="F41" t="s">
        <v>61</v>
      </c>
      <c r="G41" t="s">
        <v>71</v>
      </c>
      <c r="K41" t="s">
        <v>58</v>
      </c>
      <c r="L41" t="s">
        <v>72</v>
      </c>
      <c r="M41" cm="1">
        <f t="array" ref="M41">INDEX([3]!data,_xlfn.XMATCH(_xlfn.CONCAT(
SUBSTITUTE($A41,LEFT($A41,FIND($C41,$A41)+LEN($C41)-1),),
$F41),
[3]!index),_xlfn.XMATCH($G41,[3]!header))</f>
        <v>110645807.95958699</v>
      </c>
      <c r="N41">
        <f t="shared" si="2"/>
        <v>110645807.95958699</v>
      </c>
      <c r="O41">
        <f t="shared" si="2"/>
        <v>110645807.95958699</v>
      </c>
      <c r="P41">
        <f t="shared" si="2"/>
        <v>110645807.95958699</v>
      </c>
      <c r="Q41">
        <f t="shared" si="2"/>
        <v>110645807.95958699</v>
      </c>
      <c r="R41">
        <f t="shared" si="2"/>
        <v>110645807.95958699</v>
      </c>
      <c r="S41">
        <f t="shared" si="2"/>
        <v>110645807.95958699</v>
      </c>
      <c r="T41">
        <f t="shared" si="2"/>
        <v>110645807.95958699</v>
      </c>
      <c r="U41">
        <f t="shared" si="2"/>
        <v>110645807.95958699</v>
      </c>
      <c r="V41">
        <f t="shared" si="2"/>
        <v>110645807.95958699</v>
      </c>
      <c r="W41">
        <f t="shared" si="2"/>
        <v>110645807.95958699</v>
      </c>
    </row>
    <row r="42" spans="1:23" x14ac:dyDescent="0.25">
      <c r="A42" t="s">
        <v>54</v>
      </c>
      <c r="B42" t="s">
        <v>5</v>
      </c>
      <c r="C42" t="s">
        <v>15</v>
      </c>
      <c r="D42" t="s">
        <v>16</v>
      </c>
      <c r="E42" t="s">
        <v>55</v>
      </c>
      <c r="F42" t="s">
        <v>61</v>
      </c>
      <c r="G42" t="s">
        <v>73</v>
      </c>
      <c r="K42" t="s">
        <v>58</v>
      </c>
      <c r="L42" t="s">
        <v>72</v>
      </c>
      <c r="M42" cm="1">
        <f t="array" ref="M42">INDEX([3]!data,_xlfn.XMATCH(_xlfn.CONCAT(
SUBSTITUTE($A42,LEFT($A42,FIND($C42,$A42)+LEN($C42)-1),),
$F42),
[3]!index),_xlfn.XMATCH($G42,[3]!header))</f>
        <v>26597062.875284702</v>
      </c>
      <c r="N42">
        <f t="shared" si="2"/>
        <v>26597062.875284702</v>
      </c>
      <c r="O42">
        <f t="shared" si="2"/>
        <v>26597062.875284702</v>
      </c>
      <c r="P42">
        <f t="shared" si="2"/>
        <v>26597062.875284702</v>
      </c>
      <c r="Q42">
        <f t="shared" si="2"/>
        <v>26597062.875284702</v>
      </c>
      <c r="R42">
        <f t="shared" si="2"/>
        <v>26597062.875284702</v>
      </c>
      <c r="S42">
        <f t="shared" si="2"/>
        <v>26597062.875284702</v>
      </c>
      <c r="T42">
        <f t="shared" si="2"/>
        <v>26597062.875284702</v>
      </c>
      <c r="U42">
        <f t="shared" si="2"/>
        <v>26597062.875284702</v>
      </c>
      <c r="V42">
        <f t="shared" si="2"/>
        <v>26597062.875284702</v>
      </c>
      <c r="W42">
        <f t="shared" si="2"/>
        <v>26597062.875284702</v>
      </c>
    </row>
    <row r="43" spans="1:23" x14ac:dyDescent="0.25">
      <c r="A43" t="s">
        <v>54</v>
      </c>
      <c r="B43" t="s">
        <v>5</v>
      </c>
      <c r="C43" t="s">
        <v>15</v>
      </c>
      <c r="D43" t="s">
        <v>16</v>
      </c>
      <c r="E43" t="s">
        <v>55</v>
      </c>
      <c r="F43" t="s">
        <v>61</v>
      </c>
      <c r="G43" t="s">
        <v>53</v>
      </c>
      <c r="J43" t="s">
        <v>28</v>
      </c>
      <c r="K43" t="s">
        <v>74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GJ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9.9079879999999995E-3</v>
      </c>
      <c r="N43">
        <f t="shared" si="2"/>
        <v>9.9079879999999995E-3</v>
      </c>
      <c r="O43">
        <f t="shared" si="2"/>
        <v>9.9079879999999995E-3</v>
      </c>
      <c r="P43">
        <f t="shared" si="2"/>
        <v>9.9079879999999995E-3</v>
      </c>
      <c r="Q43">
        <f t="shared" si="2"/>
        <v>9.9079879999999995E-3</v>
      </c>
      <c r="R43">
        <f t="shared" si="2"/>
        <v>9.9079879999999995E-3</v>
      </c>
      <c r="S43">
        <f t="shared" si="2"/>
        <v>9.9079879999999995E-3</v>
      </c>
      <c r="T43">
        <f t="shared" si="2"/>
        <v>9.9079879999999995E-3</v>
      </c>
      <c r="U43">
        <f t="shared" si="2"/>
        <v>9.9079879999999995E-3</v>
      </c>
      <c r="V43">
        <f t="shared" si="2"/>
        <v>9.9079879999999995E-3</v>
      </c>
      <c r="W43">
        <f t="shared" si="2"/>
        <v>9.9079879999999995E-3</v>
      </c>
    </row>
    <row r="44" spans="1:23" x14ac:dyDescent="0.25">
      <c r="A44" t="s">
        <v>54</v>
      </c>
      <c r="B44" t="s">
        <v>5</v>
      </c>
      <c r="C44" t="s">
        <v>15</v>
      </c>
      <c r="D44" t="s">
        <v>16</v>
      </c>
      <c r="E44" t="s">
        <v>55</v>
      </c>
      <c r="F44" t="s">
        <v>61</v>
      </c>
      <c r="G44" t="s">
        <v>53</v>
      </c>
      <c r="J44" t="s">
        <v>75</v>
      </c>
      <c r="K44" t="s">
        <v>74</v>
      </c>
      <c r="L44" t="str" cm="1">
        <f t="array" ref="L44">INDEX([3]!data_multi,_xlfn.XMATCH(_xlfn.CONCAT(
SUBSTITUTE($A44,LEFT($A44,FIND($C44,$A44)+LEN($C44)-1),),
$F44:$I44,
SUBSTITUTE($J44,LEFT($A44,FIND($C44,$A44)+LEN($C44)-1),)),
[3]!index_multi),_xlfn.XMATCH(L$2,[3]!header_multi))</f>
        <v>unit</v>
      </c>
      <c r="M44" cm="1">
        <f t="array" ref="M44">INDEX([3]!data_multi,_xlfn.XMATCH(_xlfn.CONCAT(
SUBSTITUTE($A44,LEFT($A44,FIND($C44,$A44)+LEN($C44)-1),),
$F44:$I44,
SUBSTITUTE($J44,LEFT($A44,FIND($C44,$A44)+LEN($C44)-1),)),
[3]!index_multi),_xlfn.XMATCH(M$2,[3]!header_multi))</f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54</v>
      </c>
      <c r="B45" t="s">
        <v>5</v>
      </c>
      <c r="C45" t="s">
        <v>15</v>
      </c>
      <c r="D45" t="s">
        <v>16</v>
      </c>
      <c r="E45" t="s">
        <v>55</v>
      </c>
      <c r="F45" t="s">
        <v>61</v>
      </c>
      <c r="G45" t="s">
        <v>53</v>
      </c>
      <c r="J45" t="s">
        <v>76</v>
      </c>
      <c r="K45" t="s">
        <v>74</v>
      </c>
      <c r="L45" t="str" cm="1">
        <f t="array" ref="L45">INDEX([3]!data_multi,_xlfn.XMATCH(_xlfn.CONCAT(
SUBSTITUTE($A45,LEFT($A45,FIND($C45,$A45)+LEN($C45)-1),),
$F45:$I45,
SUBSTITUTE($J45,LEFT($A45,FIND($C45,$A45)+LEN($C45)-1),)),
[3]!index_multi),_xlfn.XMATCH(L$2,[3]!header_multi))</f>
        <v>GJ</v>
      </c>
      <c r="M45" cm="1">
        <f t="array" ref="M45">INDEX([3]!data_multi,_xlfn.XMATCH(_xlfn.CONCAT(
SUBSTITUTE($A45,LEFT($A45,FIND($C45,$A45)+LEN($C45)-1),),
$F45:$I45,
SUBSTITUTE($J45,LEFT($A45,FIND($C45,$A45)+LEN($C45)-1),)),
[3]!index_multi),_xlfn.XMATCH(M$2,[3]!header_multi))</f>
        <v>8.9933566000000006E-2</v>
      </c>
      <c r="N45">
        <f t="shared" si="2"/>
        <v>8.9933566000000006E-2</v>
      </c>
      <c r="O45">
        <f t="shared" si="2"/>
        <v>8.9933566000000006E-2</v>
      </c>
      <c r="P45">
        <f t="shared" si="2"/>
        <v>8.9933566000000006E-2</v>
      </c>
      <c r="Q45">
        <f t="shared" si="2"/>
        <v>8.9933566000000006E-2</v>
      </c>
      <c r="R45">
        <f t="shared" si="2"/>
        <v>8.9933566000000006E-2</v>
      </c>
      <c r="S45">
        <f t="shared" si="2"/>
        <v>8.9933566000000006E-2</v>
      </c>
      <c r="T45">
        <f t="shared" si="2"/>
        <v>8.9933566000000006E-2</v>
      </c>
      <c r="U45">
        <f t="shared" si="2"/>
        <v>8.9933566000000006E-2</v>
      </c>
      <c r="V45">
        <f t="shared" si="2"/>
        <v>8.9933566000000006E-2</v>
      </c>
      <c r="W45">
        <f t="shared" si="2"/>
        <v>8.9933566000000006E-2</v>
      </c>
    </row>
    <row r="46" spans="1:23" x14ac:dyDescent="0.25">
      <c r="A46" t="s">
        <v>75</v>
      </c>
      <c r="B46" t="s">
        <v>5</v>
      </c>
      <c r="C46" t="s">
        <v>15</v>
      </c>
      <c r="D46" t="s">
        <v>16</v>
      </c>
      <c r="E46" t="s">
        <v>77</v>
      </c>
      <c r="G46" t="s">
        <v>17</v>
      </c>
      <c r="K46" t="s">
        <v>18</v>
      </c>
      <c r="L46" t="str" cm="1">
        <f t="array" ref="L46">INDEX([1]!data,_xlfn.XMATCH(_xlfn.CONCAT(
SUBSTITUTE($A46,LEFT($A46,FIND($C46,$A46)+LEN($C46)-1),),
$F46:$I46,
SUBSTITUTE($J46,LEFT($A46,FIND($C46,$A46)+LEN($C46)-1),)),
[1]!index),_xlfn.XMATCH(L$2,[1]!header))</f>
        <v>unit</v>
      </c>
    </row>
    <row r="47" spans="1:23" x14ac:dyDescent="0.25">
      <c r="A47" t="s">
        <v>75</v>
      </c>
      <c r="B47" t="s">
        <v>5</v>
      </c>
      <c r="C47" t="s">
        <v>15</v>
      </c>
      <c r="D47" t="s">
        <v>16</v>
      </c>
      <c r="E47" t="s">
        <v>77</v>
      </c>
      <c r="G47" t="s">
        <v>19</v>
      </c>
      <c r="H47" t="s">
        <v>56</v>
      </c>
    </row>
    <row r="48" spans="1:23" x14ac:dyDescent="0.25">
      <c r="A48" t="s">
        <v>75</v>
      </c>
      <c r="B48" t="s">
        <v>5</v>
      </c>
      <c r="C48" t="s">
        <v>15</v>
      </c>
      <c r="D48" t="s">
        <v>16</v>
      </c>
      <c r="E48" t="s">
        <v>77</v>
      </c>
      <c r="G48" t="s">
        <v>57</v>
      </c>
      <c r="K48" t="s">
        <v>58</v>
      </c>
      <c r="L48" t="s">
        <v>59</v>
      </c>
      <c r="M48" cm="1">
        <f t="array" ref="M48">INDEX([3]!data,_xlfn.XMATCH(_xlfn.CONCAT(
SUBSTITUTE($A48,LEFT($A48,FIND($C48,$A48)+LEN($C48)-1),),
$F48),
[3]!index),_xlfn.XMATCH($G48,[3]!header))</f>
        <v>0.25</v>
      </c>
      <c r="N48">
        <f t="shared" ref="N48:W49" si="3">M48</f>
        <v>0.25</v>
      </c>
      <c r="O48">
        <f t="shared" si="3"/>
        <v>0.25</v>
      </c>
      <c r="P48">
        <f t="shared" si="3"/>
        <v>0.25</v>
      </c>
      <c r="Q48">
        <f t="shared" si="3"/>
        <v>0.25</v>
      </c>
      <c r="R48">
        <f t="shared" si="3"/>
        <v>0.25</v>
      </c>
      <c r="S48">
        <f t="shared" si="3"/>
        <v>0.25</v>
      </c>
      <c r="T48">
        <f t="shared" si="3"/>
        <v>0.25</v>
      </c>
      <c r="U48">
        <f t="shared" si="3"/>
        <v>0.25</v>
      </c>
      <c r="V48">
        <f t="shared" si="3"/>
        <v>0.25</v>
      </c>
      <c r="W48">
        <f t="shared" si="3"/>
        <v>0.25</v>
      </c>
    </row>
    <row r="49" spans="1:23" x14ac:dyDescent="0.25">
      <c r="A49" t="s">
        <v>75</v>
      </c>
      <c r="B49" t="s">
        <v>5</v>
      </c>
      <c r="C49" t="s">
        <v>15</v>
      </c>
      <c r="D49" t="s">
        <v>16</v>
      </c>
      <c r="E49" t="s">
        <v>77</v>
      </c>
      <c r="G49" t="s">
        <v>60</v>
      </c>
      <c r="K49" t="s">
        <v>58</v>
      </c>
      <c r="M49" cm="1">
        <f t="array" ref="M49">INDEX([3]!data,_xlfn.XMATCH(_xlfn.CONCAT(
SUBSTITUTE($A49,LEFT($A49,FIND($C49,$A49)+LEN($C49)-1),),
$F49),
[3]!index),_xlfn.XMATCH($G49,[3]!header))</f>
        <v>10</v>
      </c>
      <c r="N49">
        <f t="shared" si="3"/>
        <v>10</v>
      </c>
      <c r="O49">
        <f t="shared" si="3"/>
        <v>10</v>
      </c>
      <c r="P49">
        <f t="shared" si="3"/>
        <v>10</v>
      </c>
      <c r="Q49">
        <f t="shared" si="3"/>
        <v>10</v>
      </c>
      <c r="R49">
        <f t="shared" si="3"/>
        <v>10</v>
      </c>
      <c r="S49">
        <f t="shared" si="3"/>
        <v>10</v>
      </c>
      <c r="T49">
        <f t="shared" si="3"/>
        <v>10</v>
      </c>
      <c r="U49">
        <f t="shared" si="3"/>
        <v>10</v>
      </c>
      <c r="V49">
        <f t="shared" si="3"/>
        <v>10</v>
      </c>
      <c r="W49">
        <f t="shared" si="3"/>
        <v>10</v>
      </c>
    </row>
    <row r="50" spans="1:23" x14ac:dyDescent="0.25">
      <c r="A50" t="s">
        <v>75</v>
      </c>
      <c r="B50" t="s">
        <v>5</v>
      </c>
      <c r="C50" t="s">
        <v>15</v>
      </c>
      <c r="D50" t="s">
        <v>16</v>
      </c>
      <c r="E50" t="s">
        <v>77</v>
      </c>
      <c r="F50" t="s">
        <v>78</v>
      </c>
      <c r="G50" t="s">
        <v>6</v>
      </c>
    </row>
    <row r="51" spans="1:23" x14ac:dyDescent="0.25">
      <c r="A51" t="s">
        <v>75</v>
      </c>
      <c r="B51" t="s">
        <v>5</v>
      </c>
      <c r="C51" t="s">
        <v>15</v>
      </c>
      <c r="D51" t="s">
        <v>16</v>
      </c>
      <c r="E51" t="s">
        <v>77</v>
      </c>
      <c r="F51" t="s">
        <v>78</v>
      </c>
      <c r="G51" t="s">
        <v>62</v>
      </c>
      <c r="K51" t="s">
        <v>58</v>
      </c>
      <c r="L51" t="s">
        <v>63</v>
      </c>
      <c r="M51" cm="1">
        <f t="array" ref="M51">INDEX([3]!data,_xlfn.XMATCH(_xlfn.CONCAT(
SUBSTITUTE($A51,LEFT($A51,FIND($C51,$A51)+LEN($C51)-1),),
$F51),
[3]!index),_xlfn.XMATCH($G51,[3]!header))</f>
        <v>1995</v>
      </c>
      <c r="N51">
        <f t="shared" ref="N51:W53" si="4">M51</f>
        <v>1995</v>
      </c>
      <c r="O51">
        <f t="shared" si="4"/>
        <v>1995</v>
      </c>
      <c r="P51">
        <f t="shared" si="4"/>
        <v>1995</v>
      </c>
      <c r="Q51">
        <f t="shared" si="4"/>
        <v>1995</v>
      </c>
      <c r="R51">
        <f t="shared" si="4"/>
        <v>1995</v>
      </c>
      <c r="S51">
        <f t="shared" si="4"/>
        <v>1995</v>
      </c>
      <c r="T51">
        <f t="shared" si="4"/>
        <v>1995</v>
      </c>
      <c r="U51">
        <f t="shared" si="4"/>
        <v>1995</v>
      </c>
      <c r="V51">
        <f t="shared" si="4"/>
        <v>1995</v>
      </c>
      <c r="W51">
        <f t="shared" si="4"/>
        <v>1995</v>
      </c>
    </row>
    <row r="52" spans="1:23" x14ac:dyDescent="0.25">
      <c r="A52" t="s">
        <v>75</v>
      </c>
      <c r="B52" t="s">
        <v>5</v>
      </c>
      <c r="C52" t="s">
        <v>15</v>
      </c>
      <c r="D52" t="s">
        <v>16</v>
      </c>
      <c r="E52" t="s">
        <v>77</v>
      </c>
      <c r="F52" t="s">
        <v>78</v>
      </c>
      <c r="G52" t="s">
        <v>64</v>
      </c>
      <c r="K52" t="s">
        <v>58</v>
      </c>
      <c r="L52" t="s">
        <v>63</v>
      </c>
      <c r="M52" cm="1">
        <f t="array" ref="M52">INDEX([3]!data,_xlfn.XMATCH(_xlfn.CONCAT(
SUBSTITUTE($A52,LEFT($A52,FIND($C52,$A52)+LEN($C52)-1),),
$F52),
[3]!index),_xlfn.XMATCH($G52,[3]!header))</f>
        <v>2101</v>
      </c>
      <c r="N52">
        <f t="shared" si="4"/>
        <v>2101</v>
      </c>
      <c r="O52">
        <f t="shared" si="4"/>
        <v>2101</v>
      </c>
      <c r="P52">
        <f t="shared" si="4"/>
        <v>2101</v>
      </c>
      <c r="Q52">
        <f t="shared" si="4"/>
        <v>2101</v>
      </c>
      <c r="R52">
        <f t="shared" si="4"/>
        <v>2101</v>
      </c>
      <c r="S52">
        <f t="shared" si="4"/>
        <v>2101</v>
      </c>
      <c r="T52">
        <f t="shared" si="4"/>
        <v>2101</v>
      </c>
      <c r="U52">
        <f t="shared" si="4"/>
        <v>2101</v>
      </c>
      <c r="V52">
        <f t="shared" si="4"/>
        <v>2101</v>
      </c>
      <c r="W52">
        <f t="shared" si="4"/>
        <v>2101</v>
      </c>
    </row>
    <row r="53" spans="1:23" x14ac:dyDescent="0.25">
      <c r="A53" t="s">
        <v>75</v>
      </c>
      <c r="B53" t="s">
        <v>5</v>
      </c>
      <c r="C53" t="s">
        <v>15</v>
      </c>
      <c r="D53" t="s">
        <v>16</v>
      </c>
      <c r="E53" t="s">
        <v>77</v>
      </c>
      <c r="F53" t="s">
        <v>78</v>
      </c>
      <c r="G53" t="s">
        <v>65</v>
      </c>
      <c r="K53" t="s">
        <v>58</v>
      </c>
      <c r="L53" t="s">
        <v>66</v>
      </c>
      <c r="M53" cm="1">
        <f t="array" ref="M53">INDEX([3]!data,_xlfn.XMATCH(_xlfn.CONCAT(
SUBSTITUTE($A53,LEFT($A53,FIND($C53,$A53)+LEN($C53)-1),),
$F53),
[3]!index),_xlfn.XMATCH($G53,[3]!header))</f>
        <v>12</v>
      </c>
      <c r="N53">
        <f t="shared" si="4"/>
        <v>12</v>
      </c>
      <c r="O53">
        <f t="shared" si="4"/>
        <v>12</v>
      </c>
      <c r="P53">
        <f t="shared" si="4"/>
        <v>12</v>
      </c>
      <c r="Q53">
        <f t="shared" si="4"/>
        <v>12</v>
      </c>
      <c r="R53">
        <f t="shared" si="4"/>
        <v>12</v>
      </c>
      <c r="S53">
        <f t="shared" si="4"/>
        <v>12</v>
      </c>
      <c r="T53">
        <f t="shared" si="4"/>
        <v>12</v>
      </c>
      <c r="U53">
        <f t="shared" si="4"/>
        <v>12</v>
      </c>
      <c r="V53">
        <f t="shared" si="4"/>
        <v>12</v>
      </c>
      <c r="W53">
        <f t="shared" si="4"/>
        <v>12</v>
      </c>
    </row>
    <row r="54" spans="1:23" x14ac:dyDescent="0.25">
      <c r="A54" t="s">
        <v>75</v>
      </c>
      <c r="B54" t="s">
        <v>5</v>
      </c>
      <c r="C54" t="s">
        <v>15</v>
      </c>
      <c r="D54" t="s">
        <v>16</v>
      </c>
      <c r="E54" t="s">
        <v>77</v>
      </c>
      <c r="F54" t="s">
        <v>78</v>
      </c>
      <c r="G54" t="s">
        <v>67</v>
      </c>
      <c r="K54" t="s">
        <v>68</v>
      </c>
      <c r="L54" t="s">
        <v>59</v>
      </c>
      <c r="M54" cm="1">
        <f t="array" ref="M54">INDEX([3]!data,_xlfn.XMATCH(_xlfn.CONCAT(
SUBSTITUTE($A54,LEFT($A54,FIND($C54,$A54)+LEN($C54)-1),),
$F54),
[3]!index),_xlfn.XMATCH(_xlfn.CONCAT($C54,$G54),[3]!header))</f>
        <v>1</v>
      </c>
    </row>
    <row r="55" spans="1:23" x14ac:dyDescent="0.25">
      <c r="A55" t="s">
        <v>75</v>
      </c>
      <c r="B55" t="s">
        <v>5</v>
      </c>
      <c r="C55" t="s">
        <v>15</v>
      </c>
      <c r="D55" t="s">
        <v>16</v>
      </c>
      <c r="E55" t="s">
        <v>77</v>
      </c>
      <c r="F55" t="s">
        <v>78</v>
      </c>
      <c r="G55" t="s">
        <v>69</v>
      </c>
      <c r="K55" t="s">
        <v>58</v>
      </c>
      <c r="L55" t="s">
        <v>70</v>
      </c>
      <c r="M55" cm="1">
        <f t="array" ref="M55">INDEX([3]!data,_xlfn.XMATCH(_xlfn.CONCAT(
SUBSTITUTE($A55,LEFT($A55,FIND($C55,$A55)+LEN($C55)-1),),
$F55),
[3]!index),_xlfn.XMATCH($G55,[3]!header))</f>
        <v>1</v>
      </c>
      <c r="N55">
        <f t="shared" ref="N55:W58" si="5">M55</f>
        <v>1</v>
      </c>
      <c r="O55">
        <f t="shared" si="5"/>
        <v>1</v>
      </c>
      <c r="P55">
        <f t="shared" si="5"/>
        <v>1</v>
      </c>
      <c r="Q55">
        <f t="shared" si="5"/>
        <v>1</v>
      </c>
      <c r="R55">
        <f t="shared" si="5"/>
        <v>1</v>
      </c>
      <c r="S55">
        <f t="shared" si="5"/>
        <v>1</v>
      </c>
      <c r="T55">
        <f t="shared" si="5"/>
        <v>1</v>
      </c>
      <c r="U55">
        <f t="shared" si="5"/>
        <v>1</v>
      </c>
      <c r="V55">
        <f t="shared" si="5"/>
        <v>1</v>
      </c>
      <c r="W55">
        <f t="shared" si="5"/>
        <v>1</v>
      </c>
    </row>
    <row r="56" spans="1:23" x14ac:dyDescent="0.25">
      <c r="A56" t="s">
        <v>75</v>
      </c>
      <c r="B56" t="s">
        <v>5</v>
      </c>
      <c r="C56" t="s">
        <v>15</v>
      </c>
      <c r="D56" t="s">
        <v>16</v>
      </c>
      <c r="E56" t="s">
        <v>77</v>
      </c>
      <c r="F56" t="s">
        <v>78</v>
      </c>
      <c r="G56" t="s">
        <v>71</v>
      </c>
      <c r="K56" t="s">
        <v>58</v>
      </c>
      <c r="L56" t="s">
        <v>72</v>
      </c>
      <c r="M56" cm="1">
        <f t="array" ref="M56">INDEX([3]!data,_xlfn.XMATCH(_xlfn.CONCAT(
SUBSTITUTE($A56,LEFT($A56,FIND($C56,$A56)+LEN($C56)-1),),
$F56),
[3]!index),_xlfn.XMATCH($G56,[3]!header))</f>
        <v>12.075605531346</v>
      </c>
      <c r="N56">
        <f t="shared" si="5"/>
        <v>12.075605531346</v>
      </c>
      <c r="O56">
        <f t="shared" si="5"/>
        <v>12.075605531346</v>
      </c>
      <c r="P56">
        <f t="shared" si="5"/>
        <v>12.075605531346</v>
      </c>
      <c r="Q56">
        <f t="shared" si="5"/>
        <v>12.075605531346</v>
      </c>
      <c r="R56">
        <f t="shared" si="5"/>
        <v>12.075605531346</v>
      </c>
      <c r="S56">
        <f t="shared" si="5"/>
        <v>12.075605531346</v>
      </c>
      <c r="T56">
        <f t="shared" si="5"/>
        <v>12.075605531346</v>
      </c>
      <c r="U56">
        <f t="shared" si="5"/>
        <v>12.075605531346</v>
      </c>
      <c r="V56">
        <f t="shared" si="5"/>
        <v>12.075605531346</v>
      </c>
      <c r="W56">
        <f t="shared" si="5"/>
        <v>12.075605531346</v>
      </c>
    </row>
    <row r="57" spans="1:23" x14ac:dyDescent="0.25">
      <c r="A57" t="s">
        <v>75</v>
      </c>
      <c r="B57" t="s">
        <v>5</v>
      </c>
      <c r="C57" t="s">
        <v>15</v>
      </c>
      <c r="D57" t="s">
        <v>16</v>
      </c>
      <c r="E57" t="s">
        <v>77</v>
      </c>
      <c r="F57" t="s">
        <v>78</v>
      </c>
      <c r="G57" t="s">
        <v>73</v>
      </c>
      <c r="K57" t="s">
        <v>58</v>
      </c>
      <c r="L57" t="s">
        <v>72</v>
      </c>
      <c r="M57" cm="1">
        <f t="array" ref="M57">INDEX([3]!data,_xlfn.XMATCH(_xlfn.CONCAT(
SUBSTITUTE($A57,LEFT($A57,FIND($C57,$A57)+LEN($C57)-1),),
$F57),
[3]!index),_xlfn.XMATCH($G57,[3]!header))</f>
        <v>10.136137191238999</v>
      </c>
      <c r="N57">
        <f t="shared" si="5"/>
        <v>10.136137191238999</v>
      </c>
      <c r="O57">
        <f t="shared" si="5"/>
        <v>10.136137191238999</v>
      </c>
      <c r="P57">
        <f t="shared" si="5"/>
        <v>10.136137191238999</v>
      </c>
      <c r="Q57">
        <f t="shared" si="5"/>
        <v>10.136137191238999</v>
      </c>
      <c r="R57">
        <f t="shared" si="5"/>
        <v>10.136137191238999</v>
      </c>
      <c r="S57">
        <f t="shared" si="5"/>
        <v>10.136137191238999</v>
      </c>
      <c r="T57">
        <f t="shared" si="5"/>
        <v>10.136137191238999</v>
      </c>
      <c r="U57">
        <f t="shared" si="5"/>
        <v>10.136137191238999</v>
      </c>
      <c r="V57">
        <f t="shared" si="5"/>
        <v>10.136137191238999</v>
      </c>
      <c r="W57">
        <f t="shared" si="5"/>
        <v>10.136137191238999</v>
      </c>
    </row>
    <row r="58" spans="1:23" x14ac:dyDescent="0.25">
      <c r="A58" t="s">
        <v>75</v>
      </c>
      <c r="B58" t="s">
        <v>5</v>
      </c>
      <c r="C58" t="s">
        <v>15</v>
      </c>
      <c r="D58" t="s">
        <v>16</v>
      </c>
      <c r="E58" t="s">
        <v>77</v>
      </c>
      <c r="F58" t="s">
        <v>78</v>
      </c>
      <c r="G58" t="s">
        <v>53</v>
      </c>
      <c r="J58" t="s">
        <v>79</v>
      </c>
      <c r="K58" t="s">
        <v>74</v>
      </c>
      <c r="L58" t="str" cm="1">
        <f t="array" ref="L58">INDEX([3]!data_multi,_xlfn.XMATCH(_xlfn.CONCAT(
SUBSTITUTE($A58,LEFT($A58,FIND($C58,$A58)+LEN($C58)-1),),
$F58:$I58,
SUBSTITUTE($J58,LEFT($A58,FIND($C58,$A58)+LEN($C58)-1),)),
[3]!index_multi),_xlfn.XMATCH(L$2,[3]!header_multi))</f>
        <v>GJ</v>
      </c>
      <c r="M58" cm="1">
        <f t="array" ref="M58">INDEX([3]!data_multi,_xlfn.XMATCH(_xlfn.CONCAT(
SUBSTITUTE($A58,LEFT($A58,FIND($C58,$A58)+LEN($C58)-1),),
$F58:$I58,
SUBSTITUTE($J58,LEFT($A58,FIND($C58,$A58)+LEN($C58)-1),)),
[3]!index_multi),_xlfn.XMATCH(M$2,[3]!header_multi))</f>
        <v>8.6707334999999996E-2</v>
      </c>
      <c r="N58">
        <f t="shared" si="5"/>
        <v>8.6707334999999996E-2</v>
      </c>
      <c r="O58">
        <f t="shared" si="5"/>
        <v>8.6707334999999996E-2</v>
      </c>
      <c r="P58">
        <f t="shared" si="5"/>
        <v>8.6707334999999996E-2</v>
      </c>
      <c r="Q58">
        <f t="shared" si="5"/>
        <v>8.6707334999999996E-2</v>
      </c>
      <c r="R58">
        <f t="shared" si="5"/>
        <v>8.6707334999999996E-2</v>
      </c>
      <c r="S58">
        <f t="shared" si="5"/>
        <v>8.6707334999999996E-2</v>
      </c>
      <c r="T58">
        <f t="shared" si="5"/>
        <v>8.6707334999999996E-2</v>
      </c>
      <c r="U58">
        <f t="shared" si="5"/>
        <v>8.6707334999999996E-2</v>
      </c>
      <c r="V58">
        <f t="shared" si="5"/>
        <v>8.6707334999999996E-2</v>
      </c>
      <c r="W58">
        <f t="shared" si="5"/>
        <v>8.6707334999999996E-2</v>
      </c>
    </row>
    <row r="59" spans="1:23" x14ac:dyDescent="0.25">
      <c r="A59" t="s">
        <v>75</v>
      </c>
      <c r="B59" t="s">
        <v>5</v>
      </c>
      <c r="C59" t="s">
        <v>15</v>
      </c>
      <c r="D59" t="s">
        <v>16</v>
      </c>
      <c r="E59" t="s">
        <v>77</v>
      </c>
      <c r="F59" t="s">
        <v>80</v>
      </c>
      <c r="G59" t="s">
        <v>6</v>
      </c>
    </row>
    <row r="60" spans="1:23" x14ac:dyDescent="0.25">
      <c r="A60" t="s">
        <v>75</v>
      </c>
      <c r="B60" t="s">
        <v>5</v>
      </c>
      <c r="C60" t="s">
        <v>15</v>
      </c>
      <c r="D60" t="s">
        <v>16</v>
      </c>
      <c r="E60" t="s">
        <v>77</v>
      </c>
      <c r="F60" t="s">
        <v>80</v>
      </c>
      <c r="G60" t="s">
        <v>62</v>
      </c>
      <c r="K60" t="s">
        <v>58</v>
      </c>
      <c r="L60" t="s">
        <v>63</v>
      </c>
      <c r="M60" cm="1">
        <f t="array" ref="M60">INDEX([3]!data,_xlfn.XMATCH(_xlfn.CONCAT(
SUBSTITUTE($A60,LEFT($A60,FIND($C60,$A60)+LEN($C60)-1),),
$F60),
[3]!index),_xlfn.XMATCH($G60,[3]!header))</f>
        <v>1995</v>
      </c>
      <c r="N60">
        <f t="shared" ref="N60:W62" si="6">M60</f>
        <v>1995</v>
      </c>
      <c r="O60">
        <f t="shared" si="6"/>
        <v>1995</v>
      </c>
      <c r="P60">
        <f t="shared" si="6"/>
        <v>1995</v>
      </c>
      <c r="Q60">
        <f t="shared" si="6"/>
        <v>1995</v>
      </c>
      <c r="R60">
        <f t="shared" si="6"/>
        <v>1995</v>
      </c>
      <c r="S60">
        <f t="shared" si="6"/>
        <v>1995</v>
      </c>
      <c r="T60">
        <f t="shared" si="6"/>
        <v>1995</v>
      </c>
      <c r="U60">
        <f t="shared" si="6"/>
        <v>1995</v>
      </c>
      <c r="V60">
        <f t="shared" si="6"/>
        <v>1995</v>
      </c>
      <c r="W60">
        <f t="shared" si="6"/>
        <v>1995</v>
      </c>
    </row>
    <row r="61" spans="1:23" x14ac:dyDescent="0.25">
      <c r="A61" t="s">
        <v>75</v>
      </c>
      <c r="B61" t="s">
        <v>5</v>
      </c>
      <c r="C61" t="s">
        <v>15</v>
      </c>
      <c r="D61" t="s">
        <v>16</v>
      </c>
      <c r="E61" t="s">
        <v>77</v>
      </c>
      <c r="F61" t="s">
        <v>80</v>
      </c>
      <c r="G61" t="s">
        <v>64</v>
      </c>
      <c r="K61" t="s">
        <v>58</v>
      </c>
      <c r="L61" t="s">
        <v>63</v>
      </c>
      <c r="M61" cm="1">
        <f t="array" ref="M61">INDEX([3]!data,_xlfn.XMATCH(_xlfn.CONCAT(
SUBSTITUTE($A61,LEFT($A61,FIND($C61,$A61)+LEN($C61)-1),),
$F61),
[3]!index),_xlfn.XMATCH($G61,[3]!header))</f>
        <v>2101</v>
      </c>
      <c r="N61">
        <f t="shared" si="6"/>
        <v>2101</v>
      </c>
      <c r="O61">
        <f t="shared" si="6"/>
        <v>2101</v>
      </c>
      <c r="P61">
        <f t="shared" si="6"/>
        <v>2101</v>
      </c>
      <c r="Q61">
        <f t="shared" si="6"/>
        <v>2101</v>
      </c>
      <c r="R61">
        <f t="shared" si="6"/>
        <v>2101</v>
      </c>
      <c r="S61">
        <f t="shared" si="6"/>
        <v>2101</v>
      </c>
      <c r="T61">
        <f t="shared" si="6"/>
        <v>2101</v>
      </c>
      <c r="U61">
        <f t="shared" si="6"/>
        <v>2101</v>
      </c>
      <c r="V61">
        <f t="shared" si="6"/>
        <v>2101</v>
      </c>
      <c r="W61">
        <f t="shared" si="6"/>
        <v>2101</v>
      </c>
    </row>
    <row r="62" spans="1:23" x14ac:dyDescent="0.25">
      <c r="A62" t="s">
        <v>75</v>
      </c>
      <c r="B62" t="s">
        <v>5</v>
      </c>
      <c r="C62" t="s">
        <v>15</v>
      </c>
      <c r="D62" t="s">
        <v>16</v>
      </c>
      <c r="E62" t="s">
        <v>77</v>
      </c>
      <c r="F62" t="s">
        <v>80</v>
      </c>
      <c r="G62" t="s">
        <v>65</v>
      </c>
      <c r="K62" t="s">
        <v>58</v>
      </c>
      <c r="L62" t="s">
        <v>66</v>
      </c>
      <c r="M62" cm="1">
        <f t="array" ref="M62">INDEX([3]!data,_xlfn.XMATCH(_xlfn.CONCAT(
SUBSTITUTE($A62,LEFT($A62,FIND($C62,$A62)+LEN($C62)-1),),
$F62),
[3]!index),_xlfn.XMATCH($G62,[3]!header))</f>
        <v>12</v>
      </c>
      <c r="N62">
        <f t="shared" si="6"/>
        <v>12</v>
      </c>
      <c r="O62">
        <f t="shared" si="6"/>
        <v>12</v>
      </c>
      <c r="P62">
        <f t="shared" si="6"/>
        <v>12</v>
      </c>
      <c r="Q62">
        <f t="shared" si="6"/>
        <v>12</v>
      </c>
      <c r="R62">
        <f t="shared" si="6"/>
        <v>12</v>
      </c>
      <c r="S62">
        <f t="shared" si="6"/>
        <v>12</v>
      </c>
      <c r="T62">
        <f t="shared" si="6"/>
        <v>12</v>
      </c>
      <c r="U62">
        <f t="shared" si="6"/>
        <v>12</v>
      </c>
      <c r="V62">
        <f t="shared" si="6"/>
        <v>12</v>
      </c>
      <c r="W62">
        <f t="shared" si="6"/>
        <v>12</v>
      </c>
    </row>
    <row r="63" spans="1:23" x14ac:dyDescent="0.25">
      <c r="A63" t="s">
        <v>75</v>
      </c>
      <c r="B63" t="s">
        <v>5</v>
      </c>
      <c r="C63" t="s">
        <v>15</v>
      </c>
      <c r="D63" t="s">
        <v>16</v>
      </c>
      <c r="E63" t="s">
        <v>77</v>
      </c>
      <c r="F63" t="s">
        <v>80</v>
      </c>
      <c r="G63" t="s">
        <v>67</v>
      </c>
      <c r="K63" t="s">
        <v>68</v>
      </c>
      <c r="L63" t="s">
        <v>59</v>
      </c>
      <c r="M63" cm="1">
        <f t="array" ref="M63">INDEX([3]!data,_xlfn.XMATCH(_xlfn.CONCAT(
SUBSTITUTE($A63,LEFT($A63,FIND($C63,$A63)+LEN($C63)-1),),
$F63),
[3]!index),_xlfn.XMATCH(_xlfn.CONCAT($C63,$G63),[3]!header))</f>
        <v>0</v>
      </c>
    </row>
    <row r="64" spans="1:23" x14ac:dyDescent="0.25">
      <c r="A64" t="s">
        <v>75</v>
      </c>
      <c r="B64" t="s">
        <v>5</v>
      </c>
      <c r="C64" t="s">
        <v>15</v>
      </c>
      <c r="D64" t="s">
        <v>16</v>
      </c>
      <c r="E64" t="s">
        <v>77</v>
      </c>
      <c r="F64" t="s">
        <v>80</v>
      </c>
      <c r="G64" t="s">
        <v>69</v>
      </c>
      <c r="K64" t="s">
        <v>58</v>
      </c>
      <c r="L64" t="s">
        <v>70</v>
      </c>
      <c r="M64" cm="1">
        <f t="array" ref="M64">INDEX([3]!data,_xlfn.XMATCH(_xlfn.CONCAT(
SUBSTITUTE($A64,LEFT($A64,FIND($C64,$A64)+LEN($C64)-1),),
$F64),
[3]!index),_xlfn.XMATCH($G64,[3]!header))</f>
        <v>1</v>
      </c>
      <c r="N64">
        <f t="shared" ref="N64:W67" si="7">M64</f>
        <v>1</v>
      </c>
      <c r="O64">
        <f t="shared" si="7"/>
        <v>1</v>
      </c>
      <c r="P64">
        <f t="shared" si="7"/>
        <v>1</v>
      </c>
      <c r="Q64">
        <f t="shared" si="7"/>
        <v>1</v>
      </c>
      <c r="R64">
        <f t="shared" si="7"/>
        <v>1</v>
      </c>
      <c r="S64">
        <f t="shared" si="7"/>
        <v>1</v>
      </c>
      <c r="T64">
        <f t="shared" si="7"/>
        <v>1</v>
      </c>
      <c r="U64">
        <f t="shared" si="7"/>
        <v>1</v>
      </c>
      <c r="V64">
        <f t="shared" si="7"/>
        <v>1</v>
      </c>
      <c r="W64">
        <f t="shared" si="7"/>
        <v>1</v>
      </c>
    </row>
    <row r="65" spans="1:23" x14ac:dyDescent="0.25">
      <c r="A65" t="s">
        <v>75</v>
      </c>
      <c r="B65" t="s">
        <v>5</v>
      </c>
      <c r="C65" t="s">
        <v>15</v>
      </c>
      <c r="D65" t="s">
        <v>16</v>
      </c>
      <c r="E65" t="s">
        <v>77</v>
      </c>
      <c r="F65" t="s">
        <v>80</v>
      </c>
      <c r="G65" t="s">
        <v>71</v>
      </c>
      <c r="K65" t="s">
        <v>58</v>
      </c>
      <c r="L65" t="s">
        <v>72</v>
      </c>
      <c r="M65" cm="1">
        <f t="array" ref="M65">INDEX([3]!data,_xlfn.XMATCH(_xlfn.CONCAT(
SUBSTITUTE($A65,LEFT($A65,FIND($C65,$A65)+LEN($C65)-1),),
$F65),
[3]!index),_xlfn.XMATCH($G65,[3]!header))</f>
        <v>15.564113795956899</v>
      </c>
      <c r="N65">
        <f t="shared" si="7"/>
        <v>15.564113795956899</v>
      </c>
      <c r="O65">
        <f t="shared" si="7"/>
        <v>15.564113795956899</v>
      </c>
      <c r="P65">
        <f t="shared" si="7"/>
        <v>15.564113795956899</v>
      </c>
      <c r="Q65">
        <f t="shared" si="7"/>
        <v>15.564113795956899</v>
      </c>
      <c r="R65">
        <f t="shared" si="7"/>
        <v>15.564113795956899</v>
      </c>
      <c r="S65">
        <f t="shared" si="7"/>
        <v>15.564113795956899</v>
      </c>
      <c r="T65">
        <f t="shared" si="7"/>
        <v>15.564113795956899</v>
      </c>
      <c r="U65">
        <f t="shared" si="7"/>
        <v>15.564113795956899</v>
      </c>
      <c r="V65">
        <f t="shared" si="7"/>
        <v>15.564113795956899</v>
      </c>
      <c r="W65">
        <f t="shared" si="7"/>
        <v>15.564113795956899</v>
      </c>
    </row>
    <row r="66" spans="1:23" x14ac:dyDescent="0.25">
      <c r="A66" t="s">
        <v>75</v>
      </c>
      <c r="B66" t="s">
        <v>5</v>
      </c>
      <c r="C66" t="s">
        <v>15</v>
      </c>
      <c r="D66" t="s">
        <v>16</v>
      </c>
      <c r="E66" t="s">
        <v>77</v>
      </c>
      <c r="F66" t="s">
        <v>80</v>
      </c>
      <c r="G66" t="s">
        <v>73</v>
      </c>
      <c r="K66" t="s">
        <v>58</v>
      </c>
      <c r="L66" t="s">
        <v>72</v>
      </c>
      <c r="M66" cm="1">
        <f t="array" ref="M66">INDEX([3]!data,_xlfn.XMATCH(_xlfn.CONCAT(
SUBSTITUTE($A66,LEFT($A66,FIND($C66,$A66)+LEN($C66)-1),),
$F66),
[3]!index),_xlfn.XMATCH($G66,[3]!header))</f>
        <v>10.136137191238999</v>
      </c>
      <c r="N66">
        <f t="shared" si="7"/>
        <v>10.136137191238999</v>
      </c>
      <c r="O66">
        <f t="shared" si="7"/>
        <v>10.136137191238999</v>
      </c>
      <c r="P66">
        <f t="shared" si="7"/>
        <v>10.136137191238999</v>
      </c>
      <c r="Q66">
        <f t="shared" si="7"/>
        <v>10.136137191238999</v>
      </c>
      <c r="R66">
        <f t="shared" si="7"/>
        <v>10.136137191238999</v>
      </c>
      <c r="S66">
        <f t="shared" si="7"/>
        <v>10.136137191238999</v>
      </c>
      <c r="T66">
        <f t="shared" si="7"/>
        <v>10.136137191238999</v>
      </c>
      <c r="U66">
        <f t="shared" si="7"/>
        <v>10.136137191238999</v>
      </c>
      <c r="V66">
        <f t="shared" si="7"/>
        <v>10.136137191238999</v>
      </c>
      <c r="W66">
        <f t="shared" si="7"/>
        <v>10.136137191238999</v>
      </c>
    </row>
    <row r="67" spans="1:23" x14ac:dyDescent="0.25">
      <c r="A67" t="s">
        <v>75</v>
      </c>
      <c r="B67" t="s">
        <v>5</v>
      </c>
      <c r="C67" t="s">
        <v>15</v>
      </c>
      <c r="D67" t="s">
        <v>16</v>
      </c>
      <c r="E67" t="s">
        <v>77</v>
      </c>
      <c r="F67" t="s">
        <v>80</v>
      </c>
      <c r="G67" t="s">
        <v>53</v>
      </c>
      <c r="J67" t="s">
        <v>79</v>
      </c>
      <c r="K67" t="s">
        <v>74</v>
      </c>
      <c r="L67" t="str" cm="1">
        <f t="array" ref="L67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ref="M67">INDEX([3]!data_multi,_xlfn.XMATCH(_xlfn.CONCAT(
SUBSTITUTE($A67,LEFT($A67,FIND($C67,$A67)+LEN($C67)-1),),
$F67:$I67,
SUBSTITUTE($J67,LEFT($A67,FIND($C67,$A67)+LEN($C67)-1),)),
[3]!index_multi),_xlfn.XMATCH(M$2,[3]!header_multi))</f>
        <v>6.5030501000000004E-2</v>
      </c>
      <c r="N67">
        <f t="shared" si="7"/>
        <v>6.5030501000000004E-2</v>
      </c>
      <c r="O67">
        <f t="shared" si="7"/>
        <v>6.5030501000000004E-2</v>
      </c>
      <c r="P67">
        <f t="shared" si="7"/>
        <v>6.5030501000000004E-2</v>
      </c>
      <c r="Q67">
        <f t="shared" si="7"/>
        <v>6.5030501000000004E-2</v>
      </c>
      <c r="R67">
        <f t="shared" si="7"/>
        <v>6.5030501000000004E-2</v>
      </c>
      <c r="S67">
        <f t="shared" si="7"/>
        <v>6.5030501000000004E-2</v>
      </c>
      <c r="T67">
        <f t="shared" si="7"/>
        <v>6.5030501000000004E-2</v>
      </c>
      <c r="U67">
        <f t="shared" si="7"/>
        <v>6.5030501000000004E-2</v>
      </c>
      <c r="V67">
        <f t="shared" si="7"/>
        <v>6.5030501000000004E-2</v>
      </c>
      <c r="W67">
        <f t="shared" si="7"/>
        <v>6.5030501000000004E-2</v>
      </c>
    </row>
    <row r="68" spans="1:23" x14ac:dyDescent="0.25">
      <c r="A68" t="s">
        <v>75</v>
      </c>
      <c r="B68" t="s">
        <v>5</v>
      </c>
      <c r="C68" t="s">
        <v>15</v>
      </c>
      <c r="D68" t="s">
        <v>16</v>
      </c>
      <c r="E68" t="s">
        <v>77</v>
      </c>
      <c r="F68" t="s">
        <v>81</v>
      </c>
      <c r="G68" t="s">
        <v>6</v>
      </c>
    </row>
    <row r="69" spans="1:23" x14ac:dyDescent="0.25">
      <c r="A69" t="s">
        <v>75</v>
      </c>
      <c r="B69" t="s">
        <v>5</v>
      </c>
      <c r="C69" t="s">
        <v>15</v>
      </c>
      <c r="D69" t="s">
        <v>16</v>
      </c>
      <c r="E69" t="s">
        <v>77</v>
      </c>
      <c r="F69" t="s">
        <v>81</v>
      </c>
      <c r="G69" t="s">
        <v>62</v>
      </c>
      <c r="K69" t="s">
        <v>58</v>
      </c>
      <c r="L69" t="s">
        <v>63</v>
      </c>
      <c r="M69" cm="1">
        <f t="array" ref="M69">INDEX([3]!data,_xlfn.XMATCH(_xlfn.CONCAT(
SUBSTITUTE($A69,LEFT($A69,FIND($C69,$A69)+LEN($C69)-1),),
$F69),
[3]!index),_xlfn.XMATCH($G69,[3]!header))</f>
        <v>1995</v>
      </c>
      <c r="N69">
        <f t="shared" ref="N69:W71" si="8">M69</f>
        <v>1995</v>
      </c>
      <c r="O69">
        <f t="shared" si="8"/>
        <v>1995</v>
      </c>
      <c r="P69">
        <f t="shared" si="8"/>
        <v>1995</v>
      </c>
      <c r="Q69">
        <f t="shared" si="8"/>
        <v>1995</v>
      </c>
      <c r="R69">
        <f t="shared" si="8"/>
        <v>1995</v>
      </c>
      <c r="S69">
        <f t="shared" si="8"/>
        <v>1995</v>
      </c>
      <c r="T69">
        <f t="shared" si="8"/>
        <v>1995</v>
      </c>
      <c r="U69">
        <f t="shared" si="8"/>
        <v>1995</v>
      </c>
      <c r="V69">
        <f t="shared" si="8"/>
        <v>1995</v>
      </c>
      <c r="W69">
        <f t="shared" si="8"/>
        <v>1995</v>
      </c>
    </row>
    <row r="70" spans="1:23" x14ac:dyDescent="0.25">
      <c r="A70" t="s">
        <v>75</v>
      </c>
      <c r="B70" t="s">
        <v>5</v>
      </c>
      <c r="C70" t="s">
        <v>15</v>
      </c>
      <c r="D70" t="s">
        <v>16</v>
      </c>
      <c r="E70" t="s">
        <v>77</v>
      </c>
      <c r="F70" t="s">
        <v>81</v>
      </c>
      <c r="G70" t="s">
        <v>64</v>
      </c>
      <c r="K70" t="s">
        <v>58</v>
      </c>
      <c r="L70" t="s">
        <v>63</v>
      </c>
      <c r="M70" cm="1">
        <f t="array" ref="M70">INDEX([3]!data,_xlfn.XMATCH(_xlfn.CONCAT(
SUBSTITUTE($A70,LEFT($A70,FIND($C70,$A70)+LEN($C70)-1),),
$F70),
[3]!index),_xlfn.XMATCH($G70,[3]!header))</f>
        <v>2101</v>
      </c>
      <c r="N70">
        <f t="shared" si="8"/>
        <v>2101</v>
      </c>
      <c r="O70">
        <f t="shared" si="8"/>
        <v>2101</v>
      </c>
      <c r="P70">
        <f t="shared" si="8"/>
        <v>2101</v>
      </c>
      <c r="Q70">
        <f t="shared" si="8"/>
        <v>2101</v>
      </c>
      <c r="R70">
        <f t="shared" si="8"/>
        <v>2101</v>
      </c>
      <c r="S70">
        <f t="shared" si="8"/>
        <v>2101</v>
      </c>
      <c r="T70">
        <f t="shared" si="8"/>
        <v>2101</v>
      </c>
      <c r="U70">
        <f t="shared" si="8"/>
        <v>2101</v>
      </c>
      <c r="V70">
        <f t="shared" si="8"/>
        <v>2101</v>
      </c>
      <c r="W70">
        <f t="shared" si="8"/>
        <v>2101</v>
      </c>
    </row>
    <row r="71" spans="1:23" x14ac:dyDescent="0.25">
      <c r="A71" t="s">
        <v>75</v>
      </c>
      <c r="B71" t="s">
        <v>5</v>
      </c>
      <c r="C71" t="s">
        <v>15</v>
      </c>
      <c r="D71" t="s">
        <v>16</v>
      </c>
      <c r="E71" t="s">
        <v>77</v>
      </c>
      <c r="F71" t="s">
        <v>81</v>
      </c>
      <c r="G71" t="s">
        <v>65</v>
      </c>
      <c r="K71" t="s">
        <v>58</v>
      </c>
      <c r="L71" t="s">
        <v>66</v>
      </c>
      <c r="M71" cm="1">
        <f t="array" ref="M71">INDEX([3]!data,_xlfn.XMATCH(_xlfn.CONCAT(
SUBSTITUTE($A71,LEFT($A71,FIND($C71,$A71)+LEN($C71)-1),),
$F71),
[3]!index),_xlfn.XMATCH($G71,[3]!header))</f>
        <v>12</v>
      </c>
      <c r="N71">
        <f t="shared" si="8"/>
        <v>12</v>
      </c>
      <c r="O71">
        <f t="shared" si="8"/>
        <v>12</v>
      </c>
      <c r="P71">
        <f t="shared" si="8"/>
        <v>12</v>
      </c>
      <c r="Q71">
        <f t="shared" si="8"/>
        <v>12</v>
      </c>
      <c r="R71">
        <f t="shared" si="8"/>
        <v>12</v>
      </c>
      <c r="S71">
        <f t="shared" si="8"/>
        <v>12</v>
      </c>
      <c r="T71">
        <f t="shared" si="8"/>
        <v>12</v>
      </c>
      <c r="U71">
        <f t="shared" si="8"/>
        <v>12</v>
      </c>
      <c r="V71">
        <f t="shared" si="8"/>
        <v>12</v>
      </c>
      <c r="W71">
        <f t="shared" si="8"/>
        <v>12</v>
      </c>
    </row>
    <row r="72" spans="1:23" x14ac:dyDescent="0.25">
      <c r="A72" t="s">
        <v>75</v>
      </c>
      <c r="B72" t="s">
        <v>5</v>
      </c>
      <c r="C72" t="s">
        <v>15</v>
      </c>
      <c r="D72" t="s">
        <v>16</v>
      </c>
      <c r="E72" t="s">
        <v>77</v>
      </c>
      <c r="F72" t="s">
        <v>81</v>
      </c>
      <c r="G72" t="s">
        <v>67</v>
      </c>
      <c r="K72" t="s">
        <v>68</v>
      </c>
      <c r="L72" t="s">
        <v>59</v>
      </c>
      <c r="M72" cm="1">
        <f t="array" ref="M72">INDEX([3]!data,_xlfn.XMATCH(_xlfn.CONCAT(
SUBSTITUTE($A72,LEFT($A72,FIND($C72,$A72)+LEN($C72)-1),),
$F72),
[3]!index),_xlfn.XMATCH(_xlfn.CONCAT($C72,$G72),[3]!header))</f>
        <v>0</v>
      </c>
    </row>
    <row r="73" spans="1:23" x14ac:dyDescent="0.25">
      <c r="A73" t="s">
        <v>75</v>
      </c>
      <c r="B73" t="s">
        <v>5</v>
      </c>
      <c r="C73" t="s">
        <v>15</v>
      </c>
      <c r="D73" t="s">
        <v>16</v>
      </c>
      <c r="E73" t="s">
        <v>77</v>
      </c>
      <c r="F73" t="s">
        <v>81</v>
      </c>
      <c r="G73" t="s">
        <v>69</v>
      </c>
      <c r="K73" t="s">
        <v>58</v>
      </c>
      <c r="L73" t="s">
        <v>70</v>
      </c>
      <c r="M73" cm="1">
        <f t="array" ref="M73">INDEX([3]!data,_xlfn.XMATCH(_xlfn.CONCAT(
SUBSTITUTE($A73,LEFT($A73,FIND($C73,$A73)+LEN($C73)-1),),
$F73),
[3]!index),_xlfn.XMATCH($G73,[3]!header))</f>
        <v>1</v>
      </c>
      <c r="N73">
        <f t="shared" ref="N73:W76" si="9">M73</f>
        <v>1</v>
      </c>
      <c r="O73">
        <f t="shared" si="9"/>
        <v>1</v>
      </c>
      <c r="P73">
        <f t="shared" si="9"/>
        <v>1</v>
      </c>
      <c r="Q73">
        <f t="shared" si="9"/>
        <v>1</v>
      </c>
      <c r="R73">
        <f t="shared" si="9"/>
        <v>1</v>
      </c>
      <c r="S73">
        <f t="shared" si="9"/>
        <v>1</v>
      </c>
      <c r="T73">
        <f t="shared" si="9"/>
        <v>1</v>
      </c>
      <c r="U73">
        <f t="shared" si="9"/>
        <v>1</v>
      </c>
      <c r="V73">
        <f t="shared" si="9"/>
        <v>1</v>
      </c>
      <c r="W73">
        <f t="shared" si="9"/>
        <v>1</v>
      </c>
    </row>
    <row r="74" spans="1:23" x14ac:dyDescent="0.25">
      <c r="A74" t="s">
        <v>75</v>
      </c>
      <c r="B74" t="s">
        <v>5</v>
      </c>
      <c r="C74" t="s">
        <v>15</v>
      </c>
      <c r="D74" t="s">
        <v>16</v>
      </c>
      <c r="E74" t="s">
        <v>77</v>
      </c>
      <c r="F74" t="s">
        <v>81</v>
      </c>
      <c r="G74" t="s">
        <v>71</v>
      </c>
      <c r="K74" t="s">
        <v>58</v>
      </c>
      <c r="L74" t="s">
        <v>72</v>
      </c>
      <c r="M74" cm="1">
        <f t="array" ref="M74">INDEX([3]!data,_xlfn.XMATCH(_xlfn.CONCAT(
SUBSTITUTE($A74,LEFT($A74,FIND($C74,$A74)+LEN($C74)-1),),
$F74),
[3]!index),_xlfn.XMATCH($G74,[3]!header))</f>
        <v>15.564113795956899</v>
      </c>
      <c r="N74">
        <f t="shared" si="9"/>
        <v>15.564113795956899</v>
      </c>
      <c r="O74">
        <f t="shared" si="9"/>
        <v>15.564113795956899</v>
      </c>
      <c r="P74">
        <f t="shared" si="9"/>
        <v>15.564113795956899</v>
      </c>
      <c r="Q74">
        <f t="shared" si="9"/>
        <v>15.564113795956899</v>
      </c>
      <c r="R74">
        <f t="shared" si="9"/>
        <v>15.564113795956899</v>
      </c>
      <c r="S74">
        <f t="shared" si="9"/>
        <v>15.564113795956899</v>
      </c>
      <c r="T74">
        <f t="shared" si="9"/>
        <v>15.564113795956899</v>
      </c>
      <c r="U74">
        <f t="shared" si="9"/>
        <v>15.564113795956899</v>
      </c>
      <c r="V74">
        <f t="shared" si="9"/>
        <v>15.564113795956899</v>
      </c>
      <c r="W74">
        <f t="shared" si="9"/>
        <v>15.564113795956899</v>
      </c>
    </row>
    <row r="75" spans="1:23" x14ac:dyDescent="0.25">
      <c r="A75" t="s">
        <v>75</v>
      </c>
      <c r="B75" t="s">
        <v>5</v>
      </c>
      <c r="C75" t="s">
        <v>15</v>
      </c>
      <c r="D75" t="s">
        <v>16</v>
      </c>
      <c r="E75" t="s">
        <v>77</v>
      </c>
      <c r="F75" t="s">
        <v>81</v>
      </c>
      <c r="G75" t="s">
        <v>73</v>
      </c>
      <c r="K75" t="s">
        <v>58</v>
      </c>
      <c r="L75" t="s">
        <v>72</v>
      </c>
      <c r="M75" cm="1">
        <f t="array" ref="M75">INDEX([3]!data,_xlfn.XMATCH(_xlfn.CONCAT(
SUBSTITUTE($A75,LEFT($A75,FIND($C75,$A75)+LEN($C75)-1),),
$F75),
[3]!index),_xlfn.XMATCH($G75,[3]!header))</f>
        <v>10.136137191238999</v>
      </c>
      <c r="N75">
        <f t="shared" si="9"/>
        <v>10.136137191238999</v>
      </c>
      <c r="O75">
        <f t="shared" si="9"/>
        <v>10.136137191238999</v>
      </c>
      <c r="P75">
        <f t="shared" si="9"/>
        <v>10.136137191238999</v>
      </c>
      <c r="Q75">
        <f t="shared" si="9"/>
        <v>10.136137191238999</v>
      </c>
      <c r="R75">
        <f t="shared" si="9"/>
        <v>10.136137191238999</v>
      </c>
      <c r="S75">
        <f t="shared" si="9"/>
        <v>10.136137191238999</v>
      </c>
      <c r="T75">
        <f t="shared" si="9"/>
        <v>10.136137191238999</v>
      </c>
      <c r="U75">
        <f t="shared" si="9"/>
        <v>10.136137191238999</v>
      </c>
      <c r="V75">
        <f t="shared" si="9"/>
        <v>10.136137191238999</v>
      </c>
      <c r="W75">
        <f t="shared" si="9"/>
        <v>10.136137191238999</v>
      </c>
    </row>
    <row r="76" spans="1:23" x14ac:dyDescent="0.25">
      <c r="A76" t="s">
        <v>75</v>
      </c>
      <c r="B76" t="s">
        <v>5</v>
      </c>
      <c r="C76" t="s">
        <v>15</v>
      </c>
      <c r="D76" t="s">
        <v>16</v>
      </c>
      <c r="E76" t="s">
        <v>77</v>
      </c>
      <c r="F76" t="s">
        <v>81</v>
      </c>
      <c r="G76" t="s">
        <v>53</v>
      </c>
      <c r="J76" t="s">
        <v>14</v>
      </c>
      <c r="K76" t="s">
        <v>74</v>
      </c>
      <c r="L76" t="str" cm="1">
        <f t="array" ref="L76">INDEX([3]!data_multi,_xlfn.XMATCH(_xlfn.CONCAT(
SUBSTITUTE($A76,LEFT($A76,FIND($C76,$A76)+LEN($C76)-1),),
$F76:$I76,
SUBSTITUTE($J76,LEFT($A76,FIND($C76,$A76)+LEN($C76)-1),)),
[3]!index_multi),_xlfn.XMATCH(L$2,[3]!header_multi))</f>
        <v>GJ</v>
      </c>
      <c r="M76" cm="1">
        <f t="array" ref="M76">INDEX([3]!data_multi,_xlfn.XMATCH(_xlfn.CONCAT(
SUBSTITUTE($A76,LEFT($A76,FIND($C76,$A76)+LEN($C76)-1),),
$F76:$I76,
SUBSTITUTE($J76,LEFT($A76,FIND($C76,$A76)+LEN($C76)-1),)),
[3]!index_multi),_xlfn.XMATCH(M$2,[3]!header_multi))</f>
        <v>6.5030501000000004E-2</v>
      </c>
      <c r="N76">
        <f t="shared" si="9"/>
        <v>6.5030501000000004E-2</v>
      </c>
      <c r="O76">
        <f t="shared" si="9"/>
        <v>6.5030501000000004E-2</v>
      </c>
      <c r="P76">
        <f t="shared" si="9"/>
        <v>6.5030501000000004E-2</v>
      </c>
      <c r="Q76">
        <f t="shared" si="9"/>
        <v>6.5030501000000004E-2</v>
      </c>
      <c r="R76">
        <f t="shared" si="9"/>
        <v>6.5030501000000004E-2</v>
      </c>
      <c r="S76">
        <f t="shared" si="9"/>
        <v>6.5030501000000004E-2</v>
      </c>
      <c r="T76">
        <f t="shared" si="9"/>
        <v>6.5030501000000004E-2</v>
      </c>
      <c r="U76">
        <f t="shared" si="9"/>
        <v>6.5030501000000004E-2</v>
      </c>
      <c r="V76">
        <f t="shared" si="9"/>
        <v>6.5030501000000004E-2</v>
      </c>
      <c r="W76">
        <f t="shared" si="9"/>
        <v>6.5030501000000004E-2</v>
      </c>
    </row>
    <row r="77" spans="1:23" x14ac:dyDescent="0.25">
      <c r="A77" t="s">
        <v>76</v>
      </c>
      <c r="B77" t="s">
        <v>5</v>
      </c>
      <c r="C77" t="s">
        <v>15</v>
      </c>
      <c r="D77" t="s">
        <v>16</v>
      </c>
      <c r="E77" t="s">
        <v>82</v>
      </c>
      <c r="G77" t="s">
        <v>17</v>
      </c>
      <c r="K77" t="s">
        <v>18</v>
      </c>
      <c r="L77" t="str" cm="1">
        <f t="array" ref="L77">INDEX([1]!data,_xlfn.XMATCH(_xlfn.CONCAT(
SUBSTITUTE($A77,LEFT($A77,FIND($C77,$A77)+LEN($C77)-1),),
$F77:$I77,
SUBSTITUTE($J77,LEFT($A77,FIND($C77,$A77)+LEN($C77)-1),)),
[1]!index),_xlfn.XMATCH(L$2,[1]!header))</f>
        <v>GJ</v>
      </c>
    </row>
    <row r="78" spans="1:23" x14ac:dyDescent="0.25">
      <c r="A78" t="s">
        <v>76</v>
      </c>
      <c r="B78" t="s">
        <v>5</v>
      </c>
      <c r="C78" t="s">
        <v>15</v>
      </c>
      <c r="D78" t="s">
        <v>16</v>
      </c>
      <c r="E78" t="s">
        <v>82</v>
      </c>
      <c r="G78" t="s">
        <v>19</v>
      </c>
      <c r="H78" t="s">
        <v>56</v>
      </c>
    </row>
    <row r="79" spans="1:23" x14ac:dyDescent="0.25">
      <c r="A79" t="s">
        <v>76</v>
      </c>
      <c r="B79" t="s">
        <v>5</v>
      </c>
      <c r="C79" t="s">
        <v>15</v>
      </c>
      <c r="D79" t="s">
        <v>16</v>
      </c>
      <c r="E79" t="s">
        <v>82</v>
      </c>
      <c r="G79" t="s">
        <v>57</v>
      </c>
      <c r="K79" t="s">
        <v>58</v>
      </c>
      <c r="L79" t="s">
        <v>59</v>
      </c>
      <c r="M79" cm="1">
        <f t="array" ref="M79">INDEX([3]!data,_xlfn.XMATCH(_xlfn.CONCAT(
SUBSTITUTE($A79,LEFT($A79,FIND($C79,$A79)+LEN($C79)-1),),
$F79),
[3]!index),_xlfn.XMATCH($G79,[3]!header))</f>
        <v>0.4</v>
      </c>
      <c r="N79">
        <f t="shared" ref="N79:W80" si="10">M79</f>
        <v>0.4</v>
      </c>
      <c r="O79">
        <f t="shared" si="10"/>
        <v>0.4</v>
      </c>
      <c r="P79">
        <f t="shared" si="10"/>
        <v>0.4</v>
      </c>
      <c r="Q79">
        <f t="shared" si="10"/>
        <v>0.4</v>
      </c>
      <c r="R79">
        <f t="shared" si="10"/>
        <v>0.4</v>
      </c>
      <c r="S79">
        <f t="shared" si="10"/>
        <v>0.4</v>
      </c>
      <c r="T79">
        <f t="shared" si="10"/>
        <v>0.4</v>
      </c>
      <c r="U79">
        <f t="shared" si="10"/>
        <v>0.4</v>
      </c>
      <c r="V79">
        <f t="shared" si="10"/>
        <v>0.4</v>
      </c>
      <c r="W79">
        <f t="shared" si="10"/>
        <v>0.4</v>
      </c>
    </row>
    <row r="80" spans="1:23" x14ac:dyDescent="0.25">
      <c r="A80" t="s">
        <v>76</v>
      </c>
      <c r="B80" t="s">
        <v>5</v>
      </c>
      <c r="C80" t="s">
        <v>15</v>
      </c>
      <c r="D80" t="s">
        <v>16</v>
      </c>
      <c r="E80" t="s">
        <v>82</v>
      </c>
      <c r="G80" t="s">
        <v>60</v>
      </c>
      <c r="K80" t="s">
        <v>58</v>
      </c>
      <c r="M80" cm="1">
        <f t="array" ref="M80">INDEX([3]!data,_xlfn.XMATCH(_xlfn.CONCAT(
SUBSTITUTE($A80,LEFT($A80,FIND($C80,$A80)+LEN($C80)-1),),
$F80),
[3]!index),_xlfn.XMATCH($G80,[3]!header))</f>
        <v>10</v>
      </c>
      <c r="N80">
        <f t="shared" si="10"/>
        <v>10</v>
      </c>
      <c r="O80">
        <f t="shared" si="10"/>
        <v>10</v>
      </c>
      <c r="P80">
        <f t="shared" si="10"/>
        <v>10</v>
      </c>
      <c r="Q80">
        <f t="shared" si="10"/>
        <v>10</v>
      </c>
      <c r="R80">
        <f t="shared" si="10"/>
        <v>10</v>
      </c>
      <c r="S80">
        <f t="shared" si="10"/>
        <v>10</v>
      </c>
      <c r="T80">
        <f t="shared" si="10"/>
        <v>10</v>
      </c>
      <c r="U80">
        <f t="shared" si="10"/>
        <v>10</v>
      </c>
      <c r="V80">
        <f t="shared" si="10"/>
        <v>10</v>
      </c>
      <c r="W80">
        <f t="shared" si="10"/>
        <v>10</v>
      </c>
    </row>
    <row r="81" spans="1:23" x14ac:dyDescent="0.25">
      <c r="A81" t="s">
        <v>76</v>
      </c>
      <c r="B81" t="s">
        <v>5</v>
      </c>
      <c r="C81" t="s">
        <v>15</v>
      </c>
      <c r="D81" t="s">
        <v>16</v>
      </c>
      <c r="E81" t="s">
        <v>82</v>
      </c>
      <c r="F81" t="s">
        <v>83</v>
      </c>
      <c r="G81" t="s">
        <v>6</v>
      </c>
    </row>
    <row r="82" spans="1:23" x14ac:dyDescent="0.25">
      <c r="A82" t="s">
        <v>76</v>
      </c>
      <c r="B82" t="s">
        <v>5</v>
      </c>
      <c r="C82" t="s">
        <v>15</v>
      </c>
      <c r="D82" t="s">
        <v>16</v>
      </c>
      <c r="E82" t="s">
        <v>82</v>
      </c>
      <c r="F82" t="s">
        <v>83</v>
      </c>
      <c r="G82" t="s">
        <v>62</v>
      </c>
      <c r="K82" t="s">
        <v>58</v>
      </c>
      <c r="L82" t="s">
        <v>63</v>
      </c>
      <c r="M82" cm="1">
        <f t="array" ref="M82">INDEX([3]!data,_xlfn.XMATCH(_xlfn.CONCAT(
SUBSTITUTE($A82,LEFT($A82,FIND($C82,$A82)+LEN($C82)-1),),
$F82),
[3]!index),_xlfn.XMATCH($G82,[3]!header))</f>
        <v>1930</v>
      </c>
      <c r="N82">
        <f t="shared" ref="N82:W84" si="11">M82</f>
        <v>1930</v>
      </c>
      <c r="O82">
        <f t="shared" si="11"/>
        <v>1930</v>
      </c>
      <c r="P82">
        <f t="shared" si="11"/>
        <v>1930</v>
      </c>
      <c r="Q82">
        <f t="shared" si="11"/>
        <v>1930</v>
      </c>
      <c r="R82">
        <f t="shared" si="11"/>
        <v>1930</v>
      </c>
      <c r="S82">
        <f t="shared" si="11"/>
        <v>1930</v>
      </c>
      <c r="T82">
        <f t="shared" si="11"/>
        <v>1930</v>
      </c>
      <c r="U82">
        <f t="shared" si="11"/>
        <v>1930</v>
      </c>
      <c r="V82">
        <f t="shared" si="11"/>
        <v>1930</v>
      </c>
      <c r="W82">
        <f t="shared" si="11"/>
        <v>1930</v>
      </c>
    </row>
    <row r="83" spans="1:23" x14ac:dyDescent="0.25">
      <c r="A83" t="s">
        <v>76</v>
      </c>
      <c r="B83" t="s">
        <v>5</v>
      </c>
      <c r="C83" t="s">
        <v>15</v>
      </c>
      <c r="D83" t="s">
        <v>16</v>
      </c>
      <c r="E83" t="s">
        <v>82</v>
      </c>
      <c r="F83" t="s">
        <v>83</v>
      </c>
      <c r="G83" t="s">
        <v>64</v>
      </c>
      <c r="K83" t="s">
        <v>58</v>
      </c>
      <c r="L83" t="s">
        <v>63</v>
      </c>
      <c r="M83" cm="1">
        <f t="array" ref="M83">INDEX([3]!data,_xlfn.XMATCH(_xlfn.CONCAT(
SUBSTITUTE($A83,LEFT($A83,FIND($C83,$A83)+LEN($C83)-1),),
$F83),
[3]!index),_xlfn.XMATCH($G83,[3]!header))</f>
        <v>2101</v>
      </c>
      <c r="N83">
        <f t="shared" si="11"/>
        <v>2101</v>
      </c>
      <c r="O83">
        <f t="shared" si="11"/>
        <v>2101</v>
      </c>
      <c r="P83">
        <f t="shared" si="11"/>
        <v>2101</v>
      </c>
      <c r="Q83">
        <f t="shared" si="11"/>
        <v>2101</v>
      </c>
      <c r="R83">
        <f t="shared" si="11"/>
        <v>2101</v>
      </c>
      <c r="S83">
        <f t="shared" si="11"/>
        <v>2101</v>
      </c>
      <c r="T83">
        <f t="shared" si="11"/>
        <v>2101</v>
      </c>
      <c r="U83">
        <f t="shared" si="11"/>
        <v>2101</v>
      </c>
      <c r="V83">
        <f t="shared" si="11"/>
        <v>2101</v>
      </c>
      <c r="W83">
        <f t="shared" si="11"/>
        <v>2101</v>
      </c>
    </row>
    <row r="84" spans="1:23" x14ac:dyDescent="0.25">
      <c r="A84" t="s">
        <v>76</v>
      </c>
      <c r="B84" t="s">
        <v>5</v>
      </c>
      <c r="C84" t="s">
        <v>15</v>
      </c>
      <c r="D84" t="s">
        <v>16</v>
      </c>
      <c r="E84" t="s">
        <v>82</v>
      </c>
      <c r="F84" t="s">
        <v>83</v>
      </c>
      <c r="G84" t="s">
        <v>65</v>
      </c>
      <c r="K84" t="s">
        <v>58</v>
      </c>
      <c r="L84" t="s">
        <v>66</v>
      </c>
      <c r="M84" cm="1">
        <f t="array" ref="M84">INDEX([3]!data,_xlfn.XMATCH(_xlfn.CONCAT(
SUBSTITUTE($A84,LEFT($A84,FIND($C84,$A84)+LEN($C84)-1),),
$F84),
[3]!index),_xlfn.XMATCH($G84,[3]!header))</f>
        <v>30</v>
      </c>
      <c r="N84">
        <f t="shared" si="11"/>
        <v>30</v>
      </c>
      <c r="O84">
        <f t="shared" si="11"/>
        <v>30</v>
      </c>
      <c r="P84">
        <f t="shared" si="11"/>
        <v>30</v>
      </c>
      <c r="Q84">
        <f t="shared" si="11"/>
        <v>30</v>
      </c>
      <c r="R84">
        <f t="shared" si="11"/>
        <v>30</v>
      </c>
      <c r="S84">
        <f t="shared" si="11"/>
        <v>30</v>
      </c>
      <c r="T84">
        <f t="shared" si="11"/>
        <v>30</v>
      </c>
      <c r="U84">
        <f t="shared" si="11"/>
        <v>30</v>
      </c>
      <c r="V84">
        <f t="shared" si="11"/>
        <v>30</v>
      </c>
      <c r="W84">
        <f t="shared" si="11"/>
        <v>30</v>
      </c>
    </row>
    <row r="85" spans="1:23" x14ac:dyDescent="0.25">
      <c r="A85" t="s">
        <v>76</v>
      </c>
      <c r="B85" t="s">
        <v>5</v>
      </c>
      <c r="C85" t="s">
        <v>15</v>
      </c>
      <c r="D85" t="s">
        <v>16</v>
      </c>
      <c r="E85" t="s">
        <v>82</v>
      </c>
      <c r="F85" t="s">
        <v>83</v>
      </c>
      <c r="G85" t="s">
        <v>67</v>
      </c>
      <c r="K85" t="s">
        <v>68</v>
      </c>
      <c r="L85" t="s">
        <v>59</v>
      </c>
      <c r="M85" cm="1">
        <f t="array" ref="M85">INDEX([3]!data,_xlfn.XMATCH(_xlfn.CONCAT(
SUBSTITUTE($A85,LEFT($A85,FIND($C85,$A85)+LEN($C85)-1),),
$F85),
[3]!index),_xlfn.XMATCH(_xlfn.CONCAT($C85,$G85),[3]!header))</f>
        <v>0</v>
      </c>
    </row>
    <row r="86" spans="1:23" x14ac:dyDescent="0.25">
      <c r="A86" t="s">
        <v>76</v>
      </c>
      <c r="B86" t="s">
        <v>5</v>
      </c>
      <c r="C86" t="s">
        <v>15</v>
      </c>
      <c r="D86" t="s">
        <v>16</v>
      </c>
      <c r="E86" t="s">
        <v>82</v>
      </c>
      <c r="F86" t="s">
        <v>83</v>
      </c>
      <c r="G86" t="s">
        <v>69</v>
      </c>
      <c r="K86" t="s">
        <v>58</v>
      </c>
      <c r="L86" t="s">
        <v>70</v>
      </c>
      <c r="M86" cm="1">
        <f t="array" ref="M86">INDEX([3]!data,_xlfn.XMATCH(_xlfn.CONCAT(
SUBSTITUTE($A86,LEFT($A86,FIND($C86,$A86)+LEN($C86)-1),),
$F86),
[3]!index),_xlfn.XMATCH($G86,[3]!header))</f>
        <v>350000</v>
      </c>
      <c r="N86">
        <f t="shared" ref="N86:W89" si="12">M86</f>
        <v>350000</v>
      </c>
      <c r="O86">
        <f t="shared" si="12"/>
        <v>350000</v>
      </c>
      <c r="P86">
        <f t="shared" si="12"/>
        <v>350000</v>
      </c>
      <c r="Q86">
        <f t="shared" si="12"/>
        <v>350000</v>
      </c>
      <c r="R86">
        <f t="shared" si="12"/>
        <v>350000</v>
      </c>
      <c r="S86">
        <f t="shared" si="12"/>
        <v>350000</v>
      </c>
      <c r="T86">
        <f t="shared" si="12"/>
        <v>350000</v>
      </c>
      <c r="U86">
        <f t="shared" si="12"/>
        <v>350000</v>
      </c>
      <c r="V86">
        <f t="shared" si="12"/>
        <v>350000</v>
      </c>
      <c r="W86">
        <f t="shared" si="12"/>
        <v>350000</v>
      </c>
    </row>
    <row r="87" spans="1:23" x14ac:dyDescent="0.25">
      <c r="A87" t="s">
        <v>76</v>
      </c>
      <c r="B87" t="s">
        <v>5</v>
      </c>
      <c r="C87" t="s">
        <v>15</v>
      </c>
      <c r="D87" t="s">
        <v>16</v>
      </c>
      <c r="E87" t="s">
        <v>82</v>
      </c>
      <c r="F87" t="s">
        <v>83</v>
      </c>
      <c r="G87" t="s">
        <v>71</v>
      </c>
      <c r="K87" t="s">
        <v>58</v>
      </c>
      <c r="L87" t="s">
        <v>72</v>
      </c>
      <c r="M87" cm="1">
        <f t="array" ref="M87">INDEX([3]!data,_xlfn.XMATCH(_xlfn.CONCAT(
SUBSTITUTE($A87,LEFT($A87,FIND($C87,$A87)+LEN($C87)-1),),
$F87),
[3]!index),_xlfn.XMATCH($G87,[3]!header))</f>
        <v>4259802.3793029198</v>
      </c>
      <c r="N87">
        <f t="shared" si="12"/>
        <v>4259802.3793029198</v>
      </c>
      <c r="O87">
        <f t="shared" si="12"/>
        <v>4259802.3793029198</v>
      </c>
      <c r="P87">
        <f t="shared" si="12"/>
        <v>4259802.3793029198</v>
      </c>
      <c r="Q87">
        <f t="shared" si="12"/>
        <v>4259802.3793029198</v>
      </c>
      <c r="R87">
        <f t="shared" si="12"/>
        <v>4259802.3793029198</v>
      </c>
      <c r="S87">
        <f t="shared" si="12"/>
        <v>4259802.3793029198</v>
      </c>
      <c r="T87">
        <f t="shared" si="12"/>
        <v>4259802.3793029198</v>
      </c>
      <c r="U87">
        <f t="shared" si="12"/>
        <v>4259802.3793029198</v>
      </c>
      <c r="V87">
        <f t="shared" si="12"/>
        <v>4259802.3793029198</v>
      </c>
      <c r="W87">
        <f t="shared" si="12"/>
        <v>4259802.3793029198</v>
      </c>
    </row>
    <row r="88" spans="1:23" x14ac:dyDescent="0.25">
      <c r="A88" t="s">
        <v>76</v>
      </c>
      <c r="B88" t="s">
        <v>5</v>
      </c>
      <c r="C88" t="s">
        <v>15</v>
      </c>
      <c r="D88" t="s">
        <v>16</v>
      </c>
      <c r="E88" t="s">
        <v>82</v>
      </c>
      <c r="F88" t="s">
        <v>83</v>
      </c>
      <c r="G88" t="s">
        <v>73</v>
      </c>
      <c r="K88" t="s">
        <v>58</v>
      </c>
      <c r="L88" t="s">
        <v>72</v>
      </c>
      <c r="M88" cm="1">
        <f t="array" ref="M88">INDEX([3]!data,_xlfn.XMATCH(_xlfn.CONCAT(
SUBSTITUTE($A88,LEFT($A88,FIND($C88,$A88)+LEN($C88)-1),),
$F88),
[3]!index),_xlfn.XMATCH($G88,[3]!header))</f>
        <v>170392.095172117</v>
      </c>
      <c r="N88">
        <f t="shared" si="12"/>
        <v>170392.095172117</v>
      </c>
      <c r="O88">
        <f t="shared" si="12"/>
        <v>170392.095172117</v>
      </c>
      <c r="P88">
        <f t="shared" si="12"/>
        <v>170392.095172117</v>
      </c>
      <c r="Q88">
        <f t="shared" si="12"/>
        <v>170392.095172117</v>
      </c>
      <c r="R88">
        <f t="shared" si="12"/>
        <v>170392.095172117</v>
      </c>
      <c r="S88">
        <f t="shared" si="12"/>
        <v>170392.095172117</v>
      </c>
      <c r="T88">
        <f t="shared" si="12"/>
        <v>170392.095172117</v>
      </c>
      <c r="U88">
        <f t="shared" si="12"/>
        <v>170392.095172117</v>
      </c>
      <c r="V88">
        <f t="shared" si="12"/>
        <v>170392.095172117</v>
      </c>
      <c r="W88">
        <f t="shared" si="12"/>
        <v>170392.095172117</v>
      </c>
    </row>
    <row r="89" spans="1:23" x14ac:dyDescent="0.25">
      <c r="A89" t="s">
        <v>76</v>
      </c>
      <c r="B89" t="s">
        <v>5</v>
      </c>
      <c r="C89" t="s">
        <v>15</v>
      </c>
      <c r="D89" t="s">
        <v>16</v>
      </c>
      <c r="E89" t="s">
        <v>82</v>
      </c>
      <c r="F89" t="s">
        <v>83</v>
      </c>
      <c r="G89" t="s">
        <v>53</v>
      </c>
      <c r="J89" t="s">
        <v>28</v>
      </c>
      <c r="K89" t="s">
        <v>74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1.1000000000000001</v>
      </c>
      <c r="N89">
        <f t="shared" si="12"/>
        <v>1.1000000000000001</v>
      </c>
      <c r="O89">
        <f t="shared" si="12"/>
        <v>1.1000000000000001</v>
      </c>
      <c r="P89">
        <f t="shared" si="12"/>
        <v>1.1000000000000001</v>
      </c>
      <c r="Q89">
        <f t="shared" si="12"/>
        <v>1.1000000000000001</v>
      </c>
      <c r="R89">
        <f t="shared" si="12"/>
        <v>1.1000000000000001</v>
      </c>
      <c r="S89">
        <f t="shared" si="12"/>
        <v>1.1000000000000001</v>
      </c>
      <c r="T89">
        <f t="shared" si="12"/>
        <v>1.1000000000000001</v>
      </c>
      <c r="U89">
        <f t="shared" si="12"/>
        <v>1.1000000000000001</v>
      </c>
      <c r="V89">
        <f t="shared" si="12"/>
        <v>1.1000000000000001</v>
      </c>
      <c r="W89">
        <f t="shared" si="12"/>
        <v>1.1000000000000001</v>
      </c>
    </row>
    <row r="90" spans="1:23" x14ac:dyDescent="0.25">
      <c r="A90" t="s">
        <v>76</v>
      </c>
      <c r="B90" t="s">
        <v>5</v>
      </c>
      <c r="C90" t="s">
        <v>15</v>
      </c>
      <c r="D90" t="s">
        <v>16</v>
      </c>
      <c r="E90" t="s">
        <v>82</v>
      </c>
      <c r="F90" t="s">
        <v>84</v>
      </c>
      <c r="G90" t="s">
        <v>6</v>
      </c>
    </row>
    <row r="91" spans="1:23" x14ac:dyDescent="0.25">
      <c r="A91" t="s">
        <v>76</v>
      </c>
      <c r="B91" t="s">
        <v>5</v>
      </c>
      <c r="C91" t="s">
        <v>15</v>
      </c>
      <c r="D91" t="s">
        <v>16</v>
      </c>
      <c r="E91" t="s">
        <v>82</v>
      </c>
      <c r="F91" t="s">
        <v>84</v>
      </c>
      <c r="G91" t="s">
        <v>62</v>
      </c>
      <c r="K91" t="s">
        <v>58</v>
      </c>
      <c r="L91" t="s">
        <v>63</v>
      </c>
      <c r="M91" cm="1">
        <f t="array" ref="M91">INDEX([3]!data,_xlfn.XMATCH(_xlfn.CONCAT(
SUBSTITUTE($A91,LEFT($A91,FIND($C91,$A91)+LEN($C91)-1),),
$F91),
[3]!index),_xlfn.XMATCH($G91,[3]!header))</f>
        <v>1930</v>
      </c>
      <c r="N91">
        <f t="shared" ref="N91:W93" si="13">M91</f>
        <v>1930</v>
      </c>
      <c r="O91">
        <f t="shared" si="13"/>
        <v>1930</v>
      </c>
      <c r="P91">
        <f t="shared" si="13"/>
        <v>1930</v>
      </c>
      <c r="Q91">
        <f t="shared" si="13"/>
        <v>1930</v>
      </c>
      <c r="R91">
        <f t="shared" si="13"/>
        <v>1930</v>
      </c>
      <c r="S91">
        <f t="shared" si="13"/>
        <v>1930</v>
      </c>
      <c r="T91">
        <f t="shared" si="13"/>
        <v>1930</v>
      </c>
      <c r="U91">
        <f t="shared" si="13"/>
        <v>1930</v>
      </c>
      <c r="V91">
        <f t="shared" si="13"/>
        <v>1930</v>
      </c>
      <c r="W91">
        <f t="shared" si="13"/>
        <v>1930</v>
      </c>
    </row>
    <row r="92" spans="1:23" x14ac:dyDescent="0.25">
      <c r="A92" t="s">
        <v>76</v>
      </c>
      <c r="B92" t="s">
        <v>5</v>
      </c>
      <c r="C92" t="s">
        <v>15</v>
      </c>
      <c r="D92" t="s">
        <v>16</v>
      </c>
      <c r="E92" t="s">
        <v>82</v>
      </c>
      <c r="F92" t="s">
        <v>84</v>
      </c>
      <c r="G92" t="s">
        <v>64</v>
      </c>
      <c r="K92" t="s">
        <v>58</v>
      </c>
      <c r="L92" t="s">
        <v>63</v>
      </c>
      <c r="M92" cm="1">
        <f t="array" ref="M92">INDEX([3]!data,_xlfn.XMATCH(_xlfn.CONCAT(
SUBSTITUTE($A92,LEFT($A92,FIND($C92,$A92)+LEN($C92)-1),),
$F92),
[3]!index),_xlfn.XMATCH($G92,[3]!header))</f>
        <v>2101</v>
      </c>
      <c r="N92">
        <f t="shared" si="13"/>
        <v>2101</v>
      </c>
      <c r="O92">
        <f t="shared" si="13"/>
        <v>2101</v>
      </c>
      <c r="P92">
        <f t="shared" si="13"/>
        <v>2101</v>
      </c>
      <c r="Q92">
        <f t="shared" si="13"/>
        <v>2101</v>
      </c>
      <c r="R92">
        <f t="shared" si="13"/>
        <v>2101</v>
      </c>
      <c r="S92">
        <f t="shared" si="13"/>
        <v>2101</v>
      </c>
      <c r="T92">
        <f t="shared" si="13"/>
        <v>2101</v>
      </c>
      <c r="U92">
        <f t="shared" si="13"/>
        <v>2101</v>
      </c>
      <c r="V92">
        <f t="shared" si="13"/>
        <v>2101</v>
      </c>
      <c r="W92">
        <f t="shared" si="13"/>
        <v>2101</v>
      </c>
    </row>
    <row r="93" spans="1:23" x14ac:dyDescent="0.25">
      <c r="A93" t="s">
        <v>76</v>
      </c>
      <c r="B93" t="s">
        <v>5</v>
      </c>
      <c r="C93" t="s">
        <v>15</v>
      </c>
      <c r="D93" t="s">
        <v>16</v>
      </c>
      <c r="E93" t="s">
        <v>82</v>
      </c>
      <c r="F93" t="s">
        <v>84</v>
      </c>
      <c r="G93" t="s">
        <v>65</v>
      </c>
      <c r="K93" t="s">
        <v>58</v>
      </c>
      <c r="L93" t="s">
        <v>66</v>
      </c>
      <c r="M93" cm="1">
        <f t="array" ref="M93">INDEX([3]!data,_xlfn.XMATCH(_xlfn.CONCAT(
SUBSTITUTE($A93,LEFT($A93,FIND($C93,$A93)+LEN($C93)-1),),
$F93),
[3]!index),_xlfn.XMATCH($G93,[3]!header))</f>
        <v>30</v>
      </c>
      <c r="N93">
        <f t="shared" si="13"/>
        <v>30</v>
      </c>
      <c r="O93">
        <f t="shared" si="13"/>
        <v>30</v>
      </c>
      <c r="P93">
        <f t="shared" si="13"/>
        <v>30</v>
      </c>
      <c r="Q93">
        <f t="shared" si="13"/>
        <v>30</v>
      </c>
      <c r="R93">
        <f t="shared" si="13"/>
        <v>30</v>
      </c>
      <c r="S93">
        <f t="shared" si="13"/>
        <v>30</v>
      </c>
      <c r="T93">
        <f t="shared" si="13"/>
        <v>30</v>
      </c>
      <c r="U93">
        <f t="shared" si="13"/>
        <v>30</v>
      </c>
      <c r="V93">
        <f t="shared" si="13"/>
        <v>30</v>
      </c>
      <c r="W93">
        <f t="shared" si="13"/>
        <v>30</v>
      </c>
    </row>
    <row r="94" spans="1:23" x14ac:dyDescent="0.25">
      <c r="A94" t="s">
        <v>76</v>
      </c>
      <c r="B94" t="s">
        <v>5</v>
      </c>
      <c r="C94" t="s">
        <v>15</v>
      </c>
      <c r="D94" t="s">
        <v>16</v>
      </c>
      <c r="E94" t="s">
        <v>82</v>
      </c>
      <c r="F94" t="s">
        <v>84</v>
      </c>
      <c r="G94" t="s">
        <v>67</v>
      </c>
      <c r="K94" t="s">
        <v>68</v>
      </c>
      <c r="L94" t="s">
        <v>59</v>
      </c>
      <c r="M94" cm="1">
        <f t="array" ref="M94">INDEX([3]!data,_xlfn.XMATCH(_xlfn.CONCAT(
SUBSTITUTE($A94,LEFT($A94,FIND($C94,$A94)+LEN($C94)-1),),
$F94),
[3]!index),_xlfn.XMATCH(_xlfn.CONCAT($C94,$G94),[3]!header))</f>
        <v>1</v>
      </c>
    </row>
    <row r="95" spans="1:23" x14ac:dyDescent="0.25">
      <c r="A95" t="s">
        <v>76</v>
      </c>
      <c r="B95" t="s">
        <v>5</v>
      </c>
      <c r="C95" t="s">
        <v>15</v>
      </c>
      <c r="D95" t="s">
        <v>16</v>
      </c>
      <c r="E95" t="s">
        <v>82</v>
      </c>
      <c r="F95" t="s">
        <v>84</v>
      </c>
      <c r="G95" t="s">
        <v>69</v>
      </c>
      <c r="K95" t="s">
        <v>58</v>
      </c>
      <c r="L95" t="s">
        <v>70</v>
      </c>
      <c r="M95" cm="1">
        <f t="array" ref="M95">INDEX([3]!data,_xlfn.XMATCH(_xlfn.CONCAT(
SUBSTITUTE($A95,LEFT($A95,FIND($C95,$A95)+LEN($C95)-1),),
$F95),
[3]!index),_xlfn.XMATCH($G95,[3]!header))</f>
        <v>350000</v>
      </c>
      <c r="N95">
        <f t="shared" ref="N95:W98" si="14">M95</f>
        <v>350000</v>
      </c>
      <c r="O95">
        <f t="shared" si="14"/>
        <v>350000</v>
      </c>
      <c r="P95">
        <f t="shared" si="14"/>
        <v>350000</v>
      </c>
      <c r="Q95">
        <f t="shared" si="14"/>
        <v>350000</v>
      </c>
      <c r="R95">
        <f t="shared" si="14"/>
        <v>350000</v>
      </c>
      <c r="S95">
        <f t="shared" si="14"/>
        <v>350000</v>
      </c>
      <c r="T95">
        <f t="shared" si="14"/>
        <v>350000</v>
      </c>
      <c r="U95">
        <f t="shared" si="14"/>
        <v>350000</v>
      </c>
      <c r="V95">
        <f t="shared" si="14"/>
        <v>350000</v>
      </c>
      <c r="W95">
        <f t="shared" si="14"/>
        <v>350000</v>
      </c>
    </row>
    <row r="96" spans="1:23" x14ac:dyDescent="0.25">
      <c r="A96" t="s">
        <v>76</v>
      </c>
      <c r="B96" t="s">
        <v>5</v>
      </c>
      <c r="C96" t="s">
        <v>15</v>
      </c>
      <c r="D96" t="s">
        <v>16</v>
      </c>
      <c r="E96" t="s">
        <v>82</v>
      </c>
      <c r="F96" t="s">
        <v>84</v>
      </c>
      <c r="G96" t="s">
        <v>71</v>
      </c>
      <c r="K96" t="s">
        <v>58</v>
      </c>
      <c r="L96" t="s">
        <v>72</v>
      </c>
      <c r="M96" cm="1">
        <f t="array" ref="M96">INDEX([3]!data,_xlfn.XMATCH(_xlfn.CONCAT(
SUBSTITUTE($A96,LEFT($A96,FIND($C96,$A96)+LEN($C96)-1),),
$F96),
[3]!index),_xlfn.XMATCH($G96,[3]!header))</f>
        <v>3684950.5366418599</v>
      </c>
      <c r="N96">
        <f t="shared" si="14"/>
        <v>3684950.5366418599</v>
      </c>
      <c r="O96">
        <f t="shared" si="14"/>
        <v>3684950.5366418599</v>
      </c>
      <c r="P96">
        <f t="shared" si="14"/>
        <v>3684950.5366418599</v>
      </c>
      <c r="Q96">
        <f t="shared" si="14"/>
        <v>3684950.5366418599</v>
      </c>
      <c r="R96">
        <f t="shared" si="14"/>
        <v>3684950.5366418599</v>
      </c>
      <c r="S96">
        <f t="shared" si="14"/>
        <v>3684950.5366418599</v>
      </c>
      <c r="T96">
        <f t="shared" si="14"/>
        <v>3684950.5366418599</v>
      </c>
      <c r="U96">
        <f t="shared" si="14"/>
        <v>3684950.5366418599</v>
      </c>
      <c r="V96">
        <f t="shared" si="14"/>
        <v>3684950.5366418599</v>
      </c>
      <c r="W96">
        <f t="shared" si="14"/>
        <v>3684950.5366418599</v>
      </c>
    </row>
    <row r="97" spans="1:23" x14ac:dyDescent="0.25">
      <c r="A97" t="s">
        <v>76</v>
      </c>
      <c r="B97" t="s">
        <v>5</v>
      </c>
      <c r="C97" t="s">
        <v>15</v>
      </c>
      <c r="D97" t="s">
        <v>16</v>
      </c>
      <c r="E97" t="s">
        <v>82</v>
      </c>
      <c r="F97" t="s">
        <v>84</v>
      </c>
      <c r="G97" t="s">
        <v>73</v>
      </c>
      <c r="K97" t="s">
        <v>58</v>
      </c>
      <c r="L97" t="s">
        <v>72</v>
      </c>
      <c r="M97" cm="1">
        <f t="array" ref="M97">INDEX([3]!data,_xlfn.XMATCH(_xlfn.CONCAT(
SUBSTITUTE($A97,LEFT($A97,FIND($C97,$A97)+LEN($C97)-1),),
$F97),
[3]!index),_xlfn.XMATCH($G97,[3]!header))</f>
        <v>147398.02146567401</v>
      </c>
      <c r="N97">
        <f t="shared" si="14"/>
        <v>147398.02146567401</v>
      </c>
      <c r="O97">
        <f t="shared" si="14"/>
        <v>147398.02146567401</v>
      </c>
      <c r="P97">
        <f t="shared" si="14"/>
        <v>147398.02146567401</v>
      </c>
      <c r="Q97">
        <f t="shared" si="14"/>
        <v>147398.02146567401</v>
      </c>
      <c r="R97">
        <f t="shared" si="14"/>
        <v>147398.02146567401</v>
      </c>
      <c r="S97">
        <f t="shared" si="14"/>
        <v>147398.02146567401</v>
      </c>
      <c r="T97">
        <f t="shared" si="14"/>
        <v>147398.02146567401</v>
      </c>
      <c r="U97">
        <f t="shared" si="14"/>
        <v>147398.02146567401</v>
      </c>
      <c r="V97">
        <f t="shared" si="14"/>
        <v>147398.02146567401</v>
      </c>
      <c r="W97">
        <f t="shared" si="14"/>
        <v>147398.02146567401</v>
      </c>
    </row>
    <row r="98" spans="1:23" x14ac:dyDescent="0.25">
      <c r="A98" t="s">
        <v>76</v>
      </c>
      <c r="B98" t="s">
        <v>5</v>
      </c>
      <c r="C98" t="s">
        <v>15</v>
      </c>
      <c r="D98" t="s">
        <v>16</v>
      </c>
      <c r="E98" t="s">
        <v>82</v>
      </c>
      <c r="F98" t="s">
        <v>84</v>
      </c>
      <c r="G98" t="s">
        <v>53</v>
      </c>
      <c r="J98" t="s">
        <v>85</v>
      </c>
      <c r="K98" t="s">
        <v>74</v>
      </c>
      <c r="L98" t="str" cm="1">
        <f t="array" ref="L98">INDEX([3]!data_multi,_xlfn.XMATCH(_xlfn.CONCAT(
SUBSTITUTE($A98,LEFT($A98,FIND($C98,$A98)+LEN($C98)-1),),
$F98:$I98,
SUBSTITUTE($J98,LEFT($A98,FIND($C98,$A98)+LEN($C98)-1),)),
[3]!index_multi),_xlfn.XMATCH(L$2,[3]!header_multi))</f>
        <v>GJ</v>
      </c>
      <c r="M98" cm="1">
        <f t="array" ref="M98">INDEX([3]!data_multi,_xlfn.XMATCH(_xlfn.CONCAT(
SUBSTITUTE($A98,LEFT($A98,FIND($C98,$A98)+LEN($C98)-1),),
$F98:$I98,
SUBSTITUTE($J98,LEFT($A98,FIND($C98,$A98)+LEN($C98)-1),)),
[3]!index_multi),_xlfn.XMATCH(M$2,[3]!header_multi))</f>
        <v>1.25494117647058</v>
      </c>
      <c r="N98">
        <f t="shared" si="14"/>
        <v>1.25494117647058</v>
      </c>
      <c r="O98">
        <f t="shared" si="14"/>
        <v>1.25494117647058</v>
      </c>
      <c r="P98">
        <f t="shared" si="14"/>
        <v>1.25494117647058</v>
      </c>
      <c r="Q98">
        <f t="shared" si="14"/>
        <v>1.25494117647058</v>
      </c>
      <c r="R98">
        <f t="shared" si="14"/>
        <v>1.25494117647058</v>
      </c>
      <c r="S98">
        <f t="shared" si="14"/>
        <v>1.25494117647058</v>
      </c>
      <c r="T98">
        <f t="shared" si="14"/>
        <v>1.25494117647058</v>
      </c>
      <c r="U98">
        <f t="shared" si="14"/>
        <v>1.25494117647058</v>
      </c>
      <c r="V98">
        <f t="shared" si="14"/>
        <v>1.25494117647058</v>
      </c>
      <c r="W98">
        <f t="shared" si="14"/>
        <v>1.25494117647058</v>
      </c>
    </row>
    <row r="99" spans="1:23" x14ac:dyDescent="0.25">
      <c r="A99" t="s">
        <v>76</v>
      </c>
      <c r="B99" t="s">
        <v>5</v>
      </c>
      <c r="C99" t="s">
        <v>15</v>
      </c>
      <c r="D99" t="s">
        <v>16</v>
      </c>
      <c r="E99" t="s">
        <v>82</v>
      </c>
      <c r="F99" t="s">
        <v>86</v>
      </c>
      <c r="G99" t="s">
        <v>6</v>
      </c>
    </row>
    <row r="100" spans="1:23" x14ac:dyDescent="0.25">
      <c r="A100" t="s">
        <v>76</v>
      </c>
      <c r="B100" t="s">
        <v>5</v>
      </c>
      <c r="C100" t="s">
        <v>15</v>
      </c>
      <c r="D100" t="s">
        <v>16</v>
      </c>
      <c r="E100" t="s">
        <v>82</v>
      </c>
      <c r="F100" t="s">
        <v>86</v>
      </c>
      <c r="G100" t="s">
        <v>62</v>
      </c>
      <c r="K100" t="s">
        <v>58</v>
      </c>
      <c r="L100" t="s">
        <v>63</v>
      </c>
      <c r="M100" cm="1">
        <f t="array" ref="M100">INDEX([3]!data,_xlfn.XMATCH(_xlfn.CONCAT(
SUBSTITUTE($A100,LEFT($A100,FIND($C100,$A100)+LEN($C100)-1),),
$F100),
[3]!index),_xlfn.XMATCH($G100,[3]!header))</f>
        <v>1930</v>
      </c>
      <c r="N100">
        <f t="shared" ref="N100:W102" si="15">M100</f>
        <v>1930</v>
      </c>
      <c r="O100">
        <f t="shared" si="15"/>
        <v>1930</v>
      </c>
      <c r="P100">
        <f t="shared" si="15"/>
        <v>1930</v>
      </c>
      <c r="Q100">
        <f t="shared" si="15"/>
        <v>1930</v>
      </c>
      <c r="R100">
        <f t="shared" si="15"/>
        <v>1930</v>
      </c>
      <c r="S100">
        <f t="shared" si="15"/>
        <v>1930</v>
      </c>
      <c r="T100">
        <f t="shared" si="15"/>
        <v>1930</v>
      </c>
      <c r="U100">
        <f t="shared" si="15"/>
        <v>1930</v>
      </c>
      <c r="V100">
        <f t="shared" si="15"/>
        <v>1930</v>
      </c>
      <c r="W100">
        <f t="shared" si="15"/>
        <v>1930</v>
      </c>
    </row>
    <row r="101" spans="1:23" x14ac:dyDescent="0.25">
      <c r="A101" t="s">
        <v>76</v>
      </c>
      <c r="B101" t="s">
        <v>5</v>
      </c>
      <c r="C101" t="s">
        <v>15</v>
      </c>
      <c r="D101" t="s">
        <v>16</v>
      </c>
      <c r="E101" t="s">
        <v>82</v>
      </c>
      <c r="F101" t="s">
        <v>86</v>
      </c>
      <c r="G101" t="s">
        <v>64</v>
      </c>
      <c r="K101" t="s">
        <v>58</v>
      </c>
      <c r="L101" t="s">
        <v>63</v>
      </c>
      <c r="M101" cm="1">
        <f t="array" ref="M101">INDEX([3]!data,_xlfn.XMATCH(_xlfn.CONCAT(
SUBSTITUTE($A101,LEFT($A101,FIND($C101,$A101)+LEN($C101)-1),),
$F101),
[3]!index),_xlfn.XMATCH($G101,[3]!header))</f>
        <v>2101</v>
      </c>
      <c r="N101">
        <f t="shared" si="15"/>
        <v>2101</v>
      </c>
      <c r="O101">
        <f t="shared" si="15"/>
        <v>2101</v>
      </c>
      <c r="P101">
        <f t="shared" si="15"/>
        <v>2101</v>
      </c>
      <c r="Q101">
        <f t="shared" si="15"/>
        <v>2101</v>
      </c>
      <c r="R101">
        <f t="shared" si="15"/>
        <v>2101</v>
      </c>
      <c r="S101">
        <f t="shared" si="15"/>
        <v>2101</v>
      </c>
      <c r="T101">
        <f t="shared" si="15"/>
        <v>2101</v>
      </c>
      <c r="U101">
        <f t="shared" si="15"/>
        <v>2101</v>
      </c>
      <c r="V101">
        <f t="shared" si="15"/>
        <v>2101</v>
      </c>
      <c r="W101">
        <f t="shared" si="15"/>
        <v>2101</v>
      </c>
    </row>
    <row r="102" spans="1:23" x14ac:dyDescent="0.25">
      <c r="A102" t="s">
        <v>76</v>
      </c>
      <c r="B102" t="s">
        <v>5</v>
      </c>
      <c r="C102" t="s">
        <v>15</v>
      </c>
      <c r="D102" t="s">
        <v>16</v>
      </c>
      <c r="E102" t="s">
        <v>82</v>
      </c>
      <c r="F102" t="s">
        <v>86</v>
      </c>
      <c r="G102" t="s">
        <v>65</v>
      </c>
      <c r="K102" t="s">
        <v>58</v>
      </c>
      <c r="L102" t="s">
        <v>66</v>
      </c>
      <c r="M102" cm="1">
        <f t="array" ref="M102">INDEX([3]!data,_xlfn.XMATCH(_xlfn.CONCAT(
SUBSTITUTE($A102,LEFT($A102,FIND($C102,$A102)+LEN($C102)-1),),
$F102),
[3]!index),_xlfn.XMATCH($G102,[3]!header))</f>
        <v>30</v>
      </c>
      <c r="N102">
        <f t="shared" si="15"/>
        <v>30</v>
      </c>
      <c r="O102">
        <f t="shared" si="15"/>
        <v>30</v>
      </c>
      <c r="P102">
        <f t="shared" si="15"/>
        <v>30</v>
      </c>
      <c r="Q102">
        <f t="shared" si="15"/>
        <v>30</v>
      </c>
      <c r="R102">
        <f t="shared" si="15"/>
        <v>30</v>
      </c>
      <c r="S102">
        <f t="shared" si="15"/>
        <v>30</v>
      </c>
      <c r="T102">
        <f t="shared" si="15"/>
        <v>30</v>
      </c>
      <c r="U102">
        <f t="shared" si="15"/>
        <v>30</v>
      </c>
      <c r="V102">
        <f t="shared" si="15"/>
        <v>30</v>
      </c>
      <c r="W102">
        <f t="shared" si="15"/>
        <v>30</v>
      </c>
    </row>
    <row r="103" spans="1:23" x14ac:dyDescent="0.25">
      <c r="A103" t="s">
        <v>76</v>
      </c>
      <c r="B103" t="s">
        <v>5</v>
      </c>
      <c r="C103" t="s">
        <v>15</v>
      </c>
      <c r="D103" t="s">
        <v>16</v>
      </c>
      <c r="E103" t="s">
        <v>82</v>
      </c>
      <c r="F103" t="s">
        <v>86</v>
      </c>
      <c r="G103" t="s">
        <v>67</v>
      </c>
      <c r="K103" t="s">
        <v>68</v>
      </c>
      <c r="L103" t="s">
        <v>59</v>
      </c>
      <c r="M103" cm="1">
        <f t="array" ref="M103">INDEX([3]!data,_xlfn.XMATCH(_xlfn.CONCAT(
SUBSTITUTE($A103,LEFT($A103,FIND($C103,$A103)+LEN($C103)-1),),
$F103),
[3]!index),_xlfn.XMATCH(_xlfn.CONCAT($C103,$G103),[3]!header))</f>
        <v>0</v>
      </c>
    </row>
    <row r="104" spans="1:23" x14ac:dyDescent="0.25">
      <c r="A104" t="s">
        <v>76</v>
      </c>
      <c r="B104" t="s">
        <v>5</v>
      </c>
      <c r="C104" t="s">
        <v>15</v>
      </c>
      <c r="D104" t="s">
        <v>16</v>
      </c>
      <c r="E104" t="s">
        <v>82</v>
      </c>
      <c r="F104" t="s">
        <v>86</v>
      </c>
      <c r="G104" t="s">
        <v>69</v>
      </c>
      <c r="K104" t="s">
        <v>58</v>
      </c>
      <c r="L104" t="s">
        <v>70</v>
      </c>
      <c r="M104" cm="1">
        <f t="array" ref="M104">INDEX([3]!data,_xlfn.XMATCH(_xlfn.CONCAT(
SUBSTITUTE($A104,LEFT($A104,FIND($C104,$A104)+LEN($C104)-1),),
$F104),
[3]!index),_xlfn.XMATCH($G104,[3]!header))</f>
        <v>350000</v>
      </c>
      <c r="N104">
        <f t="shared" ref="N104:W107" si="16">M104</f>
        <v>350000</v>
      </c>
      <c r="O104">
        <f t="shared" si="16"/>
        <v>350000</v>
      </c>
      <c r="P104">
        <f t="shared" si="16"/>
        <v>350000</v>
      </c>
      <c r="Q104">
        <f t="shared" si="16"/>
        <v>350000</v>
      </c>
      <c r="R104">
        <f t="shared" si="16"/>
        <v>350000</v>
      </c>
      <c r="S104">
        <f t="shared" si="16"/>
        <v>350000</v>
      </c>
      <c r="T104">
        <f t="shared" si="16"/>
        <v>350000</v>
      </c>
      <c r="U104">
        <f t="shared" si="16"/>
        <v>350000</v>
      </c>
      <c r="V104">
        <f t="shared" si="16"/>
        <v>350000</v>
      </c>
      <c r="W104">
        <f t="shared" si="16"/>
        <v>350000</v>
      </c>
    </row>
    <row r="105" spans="1:23" x14ac:dyDescent="0.25">
      <c r="A105" t="s">
        <v>76</v>
      </c>
      <c r="B105" t="s">
        <v>5</v>
      </c>
      <c r="C105" t="s">
        <v>15</v>
      </c>
      <c r="D105" t="s">
        <v>16</v>
      </c>
      <c r="E105" t="s">
        <v>82</v>
      </c>
      <c r="F105" t="s">
        <v>86</v>
      </c>
      <c r="G105" t="s">
        <v>71</v>
      </c>
      <c r="K105" t="s">
        <v>58</v>
      </c>
      <c r="L105" t="s">
        <v>72</v>
      </c>
      <c r="M105" cm="1">
        <f t="array" ref="M105">INDEX([3]!data,_xlfn.XMATCH(_xlfn.CONCAT(
SUBSTITUTE($A105,LEFT($A105,FIND($C105,$A105)+LEN($C105)-1),),
$F105),
[3]!index),_xlfn.XMATCH($G105,[3]!header))</f>
        <v>11054851.6099256</v>
      </c>
      <c r="N105">
        <f t="shared" si="16"/>
        <v>11054851.6099256</v>
      </c>
      <c r="O105">
        <f t="shared" si="16"/>
        <v>11054851.6099256</v>
      </c>
      <c r="P105">
        <f t="shared" si="16"/>
        <v>11054851.6099256</v>
      </c>
      <c r="Q105">
        <f t="shared" si="16"/>
        <v>11054851.6099256</v>
      </c>
      <c r="R105">
        <f t="shared" si="16"/>
        <v>11054851.6099256</v>
      </c>
      <c r="S105">
        <f t="shared" si="16"/>
        <v>11054851.6099256</v>
      </c>
      <c r="T105">
        <f t="shared" si="16"/>
        <v>11054851.6099256</v>
      </c>
      <c r="U105">
        <f t="shared" si="16"/>
        <v>11054851.6099256</v>
      </c>
      <c r="V105">
        <f t="shared" si="16"/>
        <v>11054851.6099256</v>
      </c>
      <c r="W105">
        <f t="shared" si="16"/>
        <v>11054851.6099256</v>
      </c>
    </row>
    <row r="106" spans="1:23" x14ac:dyDescent="0.25">
      <c r="A106" t="s">
        <v>76</v>
      </c>
      <c r="B106" t="s">
        <v>5</v>
      </c>
      <c r="C106" t="s">
        <v>15</v>
      </c>
      <c r="D106" t="s">
        <v>16</v>
      </c>
      <c r="E106" t="s">
        <v>82</v>
      </c>
      <c r="F106" t="s">
        <v>86</v>
      </c>
      <c r="G106" t="s">
        <v>73</v>
      </c>
      <c r="K106" t="s">
        <v>58</v>
      </c>
      <c r="L106" t="s">
        <v>72</v>
      </c>
      <c r="M106" cm="1">
        <f t="array" ref="M106">INDEX([3]!data,_xlfn.XMATCH(_xlfn.CONCAT(
SUBSTITUTE($A106,LEFT($A106,FIND($C106,$A106)+LEN($C106)-1),),
$F106),
[3]!index),_xlfn.XMATCH($G106,[3]!header))</f>
        <v>442194.064397023</v>
      </c>
      <c r="N106">
        <f t="shared" si="16"/>
        <v>442194.064397023</v>
      </c>
      <c r="O106">
        <f t="shared" si="16"/>
        <v>442194.064397023</v>
      </c>
      <c r="P106">
        <f t="shared" si="16"/>
        <v>442194.064397023</v>
      </c>
      <c r="Q106">
        <f t="shared" si="16"/>
        <v>442194.064397023</v>
      </c>
      <c r="R106">
        <f t="shared" si="16"/>
        <v>442194.064397023</v>
      </c>
      <c r="S106">
        <f t="shared" si="16"/>
        <v>442194.064397023</v>
      </c>
      <c r="T106">
        <f t="shared" si="16"/>
        <v>442194.064397023</v>
      </c>
      <c r="U106">
        <f t="shared" si="16"/>
        <v>442194.064397023</v>
      </c>
      <c r="V106">
        <f t="shared" si="16"/>
        <v>442194.064397023</v>
      </c>
      <c r="W106">
        <f t="shared" si="16"/>
        <v>442194.064397023</v>
      </c>
    </row>
    <row r="107" spans="1:23" x14ac:dyDescent="0.25">
      <c r="A107" t="s">
        <v>76</v>
      </c>
      <c r="B107" t="s">
        <v>5</v>
      </c>
      <c r="C107" t="s">
        <v>15</v>
      </c>
      <c r="D107" t="s">
        <v>16</v>
      </c>
      <c r="E107" t="s">
        <v>82</v>
      </c>
      <c r="F107" t="s">
        <v>86</v>
      </c>
      <c r="G107" t="s">
        <v>53</v>
      </c>
      <c r="J107" t="s">
        <v>25</v>
      </c>
      <c r="K107" t="s">
        <v>74</v>
      </c>
      <c r="L107" t="str" cm="1">
        <f t="array" ref="L107">INDEX([3]!data_multi,_xlfn.XMATCH(_xlfn.CONCAT(
SUBSTITUTE($A107,LEFT($A107,FIND($C107,$A107)+LEN($C107)-1),),
$F107:$I107,
SUBSTITUTE($J107,LEFT($A107,FIND($C107,$A107)+LEN($C107)-1),)),
[3]!index_multi),_xlfn.XMATCH(L$2,[3]!header_multi))</f>
        <v>GJ</v>
      </c>
      <c r="M107" cm="1">
        <f t="array" ref="M107">INDEX([3]!data_multi,_xlfn.XMATCH(_xlfn.CONCAT(
SUBSTITUTE($A107,LEFT($A107,FIND($C107,$A107)+LEN($C107)-1),),
$F107:$I107,
SUBSTITUTE($J107,LEFT($A107,FIND($C107,$A107)+LEN($C107)-1),)),
[3]!index_multi),_xlfn.XMATCH(M$2,[3]!header_multi))</f>
        <v>1.22609195402298</v>
      </c>
      <c r="N107">
        <f t="shared" si="16"/>
        <v>1.22609195402298</v>
      </c>
      <c r="O107">
        <f t="shared" si="16"/>
        <v>1.22609195402298</v>
      </c>
      <c r="P107">
        <f t="shared" si="16"/>
        <v>1.22609195402298</v>
      </c>
      <c r="Q107">
        <f t="shared" si="16"/>
        <v>1.22609195402298</v>
      </c>
      <c r="R107">
        <f t="shared" si="16"/>
        <v>1.22609195402298</v>
      </c>
      <c r="S107">
        <f t="shared" si="16"/>
        <v>1.22609195402298</v>
      </c>
      <c r="T107">
        <f t="shared" si="16"/>
        <v>1.22609195402298</v>
      </c>
      <c r="U107">
        <f t="shared" si="16"/>
        <v>1.22609195402298</v>
      </c>
      <c r="V107">
        <f t="shared" si="16"/>
        <v>1.22609195402298</v>
      </c>
      <c r="W107">
        <f t="shared" si="16"/>
        <v>1.22609195402298</v>
      </c>
    </row>
    <row r="108" spans="1:23" x14ac:dyDescent="0.25">
      <c r="A108" t="s">
        <v>76</v>
      </c>
      <c r="B108" t="s">
        <v>5</v>
      </c>
      <c r="C108" t="s">
        <v>15</v>
      </c>
      <c r="D108" t="s">
        <v>16</v>
      </c>
      <c r="E108" t="s">
        <v>82</v>
      </c>
      <c r="F108" t="s">
        <v>87</v>
      </c>
      <c r="G108" t="s">
        <v>6</v>
      </c>
    </row>
    <row r="109" spans="1:23" x14ac:dyDescent="0.25">
      <c r="A109" t="s">
        <v>76</v>
      </c>
      <c r="B109" t="s">
        <v>5</v>
      </c>
      <c r="C109" t="s">
        <v>15</v>
      </c>
      <c r="D109" t="s">
        <v>16</v>
      </c>
      <c r="E109" t="s">
        <v>82</v>
      </c>
      <c r="F109" t="s">
        <v>87</v>
      </c>
      <c r="G109" t="s">
        <v>62</v>
      </c>
      <c r="K109" t="s">
        <v>58</v>
      </c>
      <c r="L109" t="s">
        <v>63</v>
      </c>
      <c r="M109" cm="1">
        <f t="array" ref="M109">INDEX([3]!data,_xlfn.XMATCH(_xlfn.CONCAT(
SUBSTITUTE($A109,LEFT($A109,FIND($C109,$A109)+LEN($C109)-1),),
$F109),
[3]!index),_xlfn.XMATCH($G109,[3]!header))</f>
        <v>2015</v>
      </c>
      <c r="N109">
        <f t="shared" ref="N109:W111" si="17">M109</f>
        <v>2015</v>
      </c>
      <c r="O109">
        <f t="shared" si="17"/>
        <v>2015</v>
      </c>
      <c r="P109">
        <f t="shared" si="17"/>
        <v>2015</v>
      </c>
      <c r="Q109">
        <f t="shared" si="17"/>
        <v>2015</v>
      </c>
      <c r="R109">
        <f t="shared" si="17"/>
        <v>2015</v>
      </c>
      <c r="S109">
        <f t="shared" si="17"/>
        <v>2015</v>
      </c>
      <c r="T109">
        <f t="shared" si="17"/>
        <v>2015</v>
      </c>
      <c r="U109">
        <f t="shared" si="17"/>
        <v>2015</v>
      </c>
      <c r="V109">
        <f t="shared" si="17"/>
        <v>2015</v>
      </c>
      <c r="W109">
        <f t="shared" si="17"/>
        <v>2015</v>
      </c>
    </row>
    <row r="110" spans="1:23" x14ac:dyDescent="0.25">
      <c r="A110" t="s">
        <v>76</v>
      </c>
      <c r="B110" t="s">
        <v>5</v>
      </c>
      <c r="C110" t="s">
        <v>15</v>
      </c>
      <c r="D110" t="s">
        <v>16</v>
      </c>
      <c r="E110" t="s">
        <v>82</v>
      </c>
      <c r="F110" t="s">
        <v>87</v>
      </c>
      <c r="G110" t="s">
        <v>64</v>
      </c>
      <c r="K110" t="s">
        <v>58</v>
      </c>
      <c r="L110" t="s">
        <v>63</v>
      </c>
      <c r="M110" cm="1">
        <f t="array" ref="M110">INDEX([3]!data,_xlfn.XMATCH(_xlfn.CONCAT(
SUBSTITUTE($A110,LEFT($A110,FIND($C110,$A110)+LEN($C110)-1),),
$F110),
[3]!index),_xlfn.XMATCH($G110,[3]!header))</f>
        <v>2101</v>
      </c>
      <c r="N110">
        <f t="shared" si="17"/>
        <v>2101</v>
      </c>
      <c r="O110">
        <f t="shared" si="17"/>
        <v>2101</v>
      </c>
      <c r="P110">
        <f t="shared" si="17"/>
        <v>2101</v>
      </c>
      <c r="Q110">
        <f t="shared" si="17"/>
        <v>2101</v>
      </c>
      <c r="R110">
        <f t="shared" si="17"/>
        <v>2101</v>
      </c>
      <c r="S110">
        <f t="shared" si="17"/>
        <v>2101</v>
      </c>
      <c r="T110">
        <f t="shared" si="17"/>
        <v>2101</v>
      </c>
      <c r="U110">
        <f t="shared" si="17"/>
        <v>2101</v>
      </c>
      <c r="V110">
        <f t="shared" si="17"/>
        <v>2101</v>
      </c>
      <c r="W110">
        <f t="shared" si="17"/>
        <v>2101</v>
      </c>
    </row>
    <row r="111" spans="1:23" x14ac:dyDescent="0.25">
      <c r="A111" t="s">
        <v>76</v>
      </c>
      <c r="B111" t="s">
        <v>5</v>
      </c>
      <c r="C111" t="s">
        <v>15</v>
      </c>
      <c r="D111" t="s">
        <v>16</v>
      </c>
      <c r="E111" t="s">
        <v>82</v>
      </c>
      <c r="F111" t="s">
        <v>87</v>
      </c>
      <c r="G111" t="s">
        <v>65</v>
      </c>
      <c r="K111" t="s">
        <v>58</v>
      </c>
      <c r="L111" t="s">
        <v>66</v>
      </c>
      <c r="M111" cm="1">
        <f t="array" ref="M111">INDEX([3]!data,_xlfn.XMATCH(_xlfn.CONCAT(
SUBSTITUTE($A111,LEFT($A111,FIND($C111,$A111)+LEN($C111)-1),),
$F111),
[3]!index),_xlfn.XMATCH($G111,[3]!header))</f>
        <v>30</v>
      </c>
      <c r="N111">
        <f t="shared" si="17"/>
        <v>30</v>
      </c>
      <c r="O111">
        <f t="shared" si="17"/>
        <v>30</v>
      </c>
      <c r="P111">
        <f t="shared" si="17"/>
        <v>30</v>
      </c>
      <c r="Q111">
        <f t="shared" si="17"/>
        <v>30</v>
      </c>
      <c r="R111">
        <f t="shared" si="17"/>
        <v>30</v>
      </c>
      <c r="S111">
        <f t="shared" si="17"/>
        <v>30</v>
      </c>
      <c r="T111">
        <f t="shared" si="17"/>
        <v>30</v>
      </c>
      <c r="U111">
        <f t="shared" si="17"/>
        <v>30</v>
      </c>
      <c r="V111">
        <f t="shared" si="17"/>
        <v>30</v>
      </c>
      <c r="W111">
        <f t="shared" si="17"/>
        <v>30</v>
      </c>
    </row>
    <row r="112" spans="1:23" x14ac:dyDescent="0.25">
      <c r="A112" t="s">
        <v>76</v>
      </c>
      <c r="B112" t="s">
        <v>5</v>
      </c>
      <c r="C112" t="s">
        <v>15</v>
      </c>
      <c r="D112" t="s">
        <v>16</v>
      </c>
      <c r="E112" t="s">
        <v>82</v>
      </c>
      <c r="F112" t="s">
        <v>87</v>
      </c>
      <c r="G112" t="s">
        <v>67</v>
      </c>
      <c r="K112" t="s">
        <v>68</v>
      </c>
      <c r="L112" t="s">
        <v>59</v>
      </c>
      <c r="M112" cm="1">
        <f t="array" ref="M112">INDEX([3]!data,_xlfn.XMATCH(_xlfn.CONCAT(
SUBSTITUTE($A112,LEFT($A112,FIND($C112,$A112)+LEN($C112)-1),),
$F112),
[3]!index),_xlfn.XMATCH(_xlfn.CONCAT($C112,$G112),[3]!header))</f>
        <v>0</v>
      </c>
    </row>
    <row r="113" spans="1:23" x14ac:dyDescent="0.25">
      <c r="A113" t="s">
        <v>76</v>
      </c>
      <c r="B113" t="s">
        <v>5</v>
      </c>
      <c r="C113" t="s">
        <v>15</v>
      </c>
      <c r="D113" t="s">
        <v>16</v>
      </c>
      <c r="E113" t="s">
        <v>82</v>
      </c>
      <c r="F113" t="s">
        <v>87</v>
      </c>
      <c r="G113" t="s">
        <v>69</v>
      </c>
      <c r="K113" t="s">
        <v>58</v>
      </c>
      <c r="L113" t="s">
        <v>70</v>
      </c>
      <c r="M113" cm="1">
        <f t="array" ref="M113">INDEX([3]!data,_xlfn.XMATCH(_xlfn.CONCAT(
SUBSTITUTE($A113,LEFT($A113,FIND($C113,$A113)+LEN($C113)-1),),
$F113),
[3]!index),_xlfn.XMATCH($G113,[3]!header))</f>
        <v>350000</v>
      </c>
      <c r="N113">
        <f t="shared" ref="N113:W117" si="18">M113</f>
        <v>350000</v>
      </c>
      <c r="O113">
        <f t="shared" si="18"/>
        <v>350000</v>
      </c>
      <c r="P113">
        <f t="shared" si="18"/>
        <v>350000</v>
      </c>
      <c r="Q113">
        <f t="shared" si="18"/>
        <v>350000</v>
      </c>
      <c r="R113">
        <f t="shared" si="18"/>
        <v>350000</v>
      </c>
      <c r="S113">
        <f t="shared" si="18"/>
        <v>350000</v>
      </c>
      <c r="T113">
        <f t="shared" si="18"/>
        <v>350000</v>
      </c>
      <c r="U113">
        <f t="shared" si="18"/>
        <v>350000</v>
      </c>
      <c r="V113">
        <f t="shared" si="18"/>
        <v>350000</v>
      </c>
      <c r="W113">
        <f t="shared" si="18"/>
        <v>350000</v>
      </c>
    </row>
    <row r="114" spans="1:23" x14ac:dyDescent="0.25">
      <c r="A114" t="s">
        <v>76</v>
      </c>
      <c r="B114" t="s">
        <v>5</v>
      </c>
      <c r="C114" t="s">
        <v>15</v>
      </c>
      <c r="D114" t="s">
        <v>16</v>
      </c>
      <c r="E114" t="s">
        <v>82</v>
      </c>
      <c r="F114" t="s">
        <v>87</v>
      </c>
      <c r="G114" t="s">
        <v>71</v>
      </c>
      <c r="K114" t="s">
        <v>58</v>
      </c>
      <c r="L114" t="s">
        <v>72</v>
      </c>
      <c r="M114" cm="1">
        <f t="array" ref="M114">INDEX([3]!data,_xlfn.XMATCH(_xlfn.CONCAT(
SUBSTITUTE($A114,LEFT($A114,FIND($C114,$A114)+LEN($C114)-1),),
$F114),
[3]!index),_xlfn.XMATCH($G114,[3]!header))</f>
        <v>11054851.6105977</v>
      </c>
      <c r="N114">
        <f t="shared" si="18"/>
        <v>11054851.6105977</v>
      </c>
      <c r="O114">
        <f t="shared" si="18"/>
        <v>11054851.6105977</v>
      </c>
      <c r="P114">
        <f t="shared" si="18"/>
        <v>11054851.6105977</v>
      </c>
      <c r="Q114">
        <f t="shared" si="18"/>
        <v>11054851.6105977</v>
      </c>
      <c r="R114">
        <f t="shared" si="18"/>
        <v>11054851.6105977</v>
      </c>
      <c r="S114">
        <f t="shared" si="18"/>
        <v>11054851.6105977</v>
      </c>
      <c r="T114">
        <f t="shared" si="18"/>
        <v>11054851.6105977</v>
      </c>
      <c r="U114">
        <f t="shared" si="18"/>
        <v>11054851.6105977</v>
      </c>
      <c r="V114">
        <f t="shared" si="18"/>
        <v>11054851.6105977</v>
      </c>
      <c r="W114">
        <f t="shared" si="18"/>
        <v>11054851.6105977</v>
      </c>
    </row>
    <row r="115" spans="1:23" x14ac:dyDescent="0.25">
      <c r="A115" t="s">
        <v>76</v>
      </c>
      <c r="B115" t="s">
        <v>5</v>
      </c>
      <c r="C115" t="s">
        <v>15</v>
      </c>
      <c r="D115" t="s">
        <v>16</v>
      </c>
      <c r="E115" t="s">
        <v>82</v>
      </c>
      <c r="F115" t="s">
        <v>87</v>
      </c>
      <c r="G115" t="s">
        <v>73</v>
      </c>
      <c r="K115" t="s">
        <v>58</v>
      </c>
      <c r="L115" t="s">
        <v>72</v>
      </c>
      <c r="M115" cm="1">
        <f t="array" ref="M115">INDEX([3]!data,_xlfn.XMATCH(_xlfn.CONCAT(
SUBSTITUTE($A115,LEFT($A115,FIND($C115,$A115)+LEN($C115)-1),),
$F115),
[3]!index),_xlfn.XMATCH($G115,[3]!header))</f>
        <v>442194.064397023</v>
      </c>
      <c r="N115">
        <f t="shared" si="18"/>
        <v>442194.064397023</v>
      </c>
      <c r="O115">
        <f t="shared" si="18"/>
        <v>442194.064397023</v>
      </c>
      <c r="P115">
        <f t="shared" si="18"/>
        <v>442194.064397023</v>
      </c>
      <c r="Q115">
        <f t="shared" si="18"/>
        <v>442194.064397023</v>
      </c>
      <c r="R115">
        <f t="shared" si="18"/>
        <v>442194.064397023</v>
      </c>
      <c r="S115">
        <f t="shared" si="18"/>
        <v>442194.064397023</v>
      </c>
      <c r="T115">
        <f t="shared" si="18"/>
        <v>442194.064397023</v>
      </c>
      <c r="U115">
        <f t="shared" si="18"/>
        <v>442194.064397023</v>
      </c>
      <c r="V115">
        <f t="shared" si="18"/>
        <v>442194.064397023</v>
      </c>
      <c r="W115">
        <f t="shared" si="18"/>
        <v>442194.064397023</v>
      </c>
    </row>
    <row r="116" spans="1:23" x14ac:dyDescent="0.25">
      <c r="A116" t="s">
        <v>76</v>
      </c>
      <c r="B116" t="s">
        <v>5</v>
      </c>
      <c r="C116" t="s">
        <v>15</v>
      </c>
      <c r="D116" t="s">
        <v>16</v>
      </c>
      <c r="E116" t="s">
        <v>82</v>
      </c>
      <c r="F116" t="s">
        <v>87</v>
      </c>
      <c r="G116" t="s">
        <v>53</v>
      </c>
      <c r="J116" t="s">
        <v>25</v>
      </c>
      <c r="K116" t="s">
        <v>74</v>
      </c>
      <c r="L116" t="str" cm="1">
        <f t="array" ref="L116">INDEX([3]!data_multi,_xlfn.XMATCH(_xlfn.CONCAT(
SUBSTITUTE($A116,LEFT($A116,FIND($C116,$A116)+LEN($C116)-1),),
$F116:$I116,
SUBSTITUTE($J116,LEFT($A116,FIND($C116,$A116)+LEN($C116)-1),)),
[3]!index_multi),_xlfn.XMATCH(L$2,[3]!header_multi))</f>
        <v>GJ</v>
      </c>
      <c r="M116" cm="1">
        <f t="array" ref="M116">INDEX([3]!data_multi,_xlfn.XMATCH(_xlfn.CONCAT(
SUBSTITUTE($A116,LEFT($A116,FIND($C116,$A116)+LEN($C116)-1),),
$F116:$I116,
SUBSTITUTE($J116,LEFT($A116,FIND($C116,$A116)+LEN($C116)-1),)),
[3]!index_multi),_xlfn.XMATCH(M$2,[3]!header_multi))</f>
        <v>1.22609195402298</v>
      </c>
      <c r="N116">
        <f t="shared" si="18"/>
        <v>1.22609195402298</v>
      </c>
      <c r="O116">
        <f t="shared" si="18"/>
        <v>1.22609195402298</v>
      </c>
      <c r="P116">
        <f t="shared" si="18"/>
        <v>1.22609195402298</v>
      </c>
      <c r="Q116">
        <f t="shared" si="18"/>
        <v>1.22609195402298</v>
      </c>
      <c r="R116">
        <f t="shared" si="18"/>
        <v>1.22609195402298</v>
      </c>
      <c r="S116">
        <f t="shared" si="18"/>
        <v>1.22609195402298</v>
      </c>
      <c r="T116">
        <f t="shared" si="18"/>
        <v>1.22609195402298</v>
      </c>
      <c r="U116">
        <f t="shared" si="18"/>
        <v>1.22609195402298</v>
      </c>
      <c r="V116">
        <f t="shared" si="18"/>
        <v>1.22609195402298</v>
      </c>
      <c r="W116">
        <f t="shared" si="18"/>
        <v>1.22609195402298</v>
      </c>
    </row>
    <row r="117" spans="1:23" x14ac:dyDescent="0.25">
      <c r="A117" t="s">
        <v>76</v>
      </c>
      <c r="B117" t="s">
        <v>5</v>
      </c>
      <c r="C117" t="s">
        <v>15</v>
      </c>
      <c r="D117" t="s">
        <v>16</v>
      </c>
      <c r="E117" t="s">
        <v>82</v>
      </c>
      <c r="F117" t="s">
        <v>87</v>
      </c>
      <c r="G117" t="s">
        <v>53</v>
      </c>
      <c r="J117" t="s">
        <v>88</v>
      </c>
      <c r="K117" t="s">
        <v>74</v>
      </c>
      <c r="L117" t="str" cm="1">
        <f t="array" ref="L117">INDEX([3]!data_multi,_xlfn.XMATCH(_xlfn.CONCAT(
SUBSTITUTE($A117,LEFT($A117,FIND($C117,$A117)+LEN($C117)-1),),
$F117:$I117,
SUBSTITUTE($J117,LEFT($A117,FIND($C117,$A117)+LEN($C117)-1),)),
[3]!index_multi),_xlfn.XMATCH(L$2,[3]!header_multi))</f>
        <v>tCO2</v>
      </c>
      <c r="M117" cm="1">
        <f t="array" ref="M117">INDEX([3]!data_multi,_xlfn.XMATCH(_xlfn.CONCAT(
SUBSTITUTE($A117,LEFT($A117,FIND($C117,$A117)+LEN($C117)-1),),
$F117:$I117,
SUBSTITUTE($J117,LEFT($A117,FIND($C117,$A117)+LEN($C117)-1),)),
[3]!index_multi),_xlfn.XMATCH(M$2,[3]!header_multi))</f>
        <v>9.9827864164844196E-2</v>
      </c>
      <c r="N117">
        <f t="shared" si="18"/>
        <v>9.9827864164844196E-2</v>
      </c>
      <c r="O117">
        <f t="shared" si="18"/>
        <v>9.9827864164844196E-2</v>
      </c>
      <c r="P117">
        <f t="shared" si="18"/>
        <v>9.9827864164844196E-2</v>
      </c>
      <c r="Q117">
        <f t="shared" si="18"/>
        <v>9.9827864164844196E-2</v>
      </c>
      <c r="R117">
        <f t="shared" si="18"/>
        <v>9.9827864164844196E-2</v>
      </c>
      <c r="S117">
        <f t="shared" si="18"/>
        <v>9.9827864164844196E-2</v>
      </c>
      <c r="T117">
        <f t="shared" si="18"/>
        <v>9.9827864164844196E-2</v>
      </c>
      <c r="U117">
        <f t="shared" si="18"/>
        <v>9.9827864164844196E-2</v>
      </c>
      <c r="V117">
        <f t="shared" si="18"/>
        <v>9.9827864164844196E-2</v>
      </c>
      <c r="W117">
        <f t="shared" si="18"/>
        <v>9.9827864164844196E-2</v>
      </c>
    </row>
    <row r="118" spans="1:23" x14ac:dyDescent="0.25">
      <c r="A118" t="s">
        <v>76</v>
      </c>
      <c r="B118" t="s">
        <v>5</v>
      </c>
      <c r="C118" t="s">
        <v>15</v>
      </c>
      <c r="D118" t="s">
        <v>16</v>
      </c>
      <c r="E118" t="s">
        <v>82</v>
      </c>
      <c r="F118" t="s">
        <v>89</v>
      </c>
      <c r="G118" t="s">
        <v>6</v>
      </c>
    </row>
    <row r="119" spans="1:23" x14ac:dyDescent="0.25">
      <c r="A119" t="s">
        <v>76</v>
      </c>
      <c r="B119" t="s">
        <v>5</v>
      </c>
      <c r="C119" t="s">
        <v>15</v>
      </c>
      <c r="D119" t="s">
        <v>16</v>
      </c>
      <c r="E119" t="s">
        <v>82</v>
      </c>
      <c r="F119" t="s">
        <v>89</v>
      </c>
      <c r="G119" t="s">
        <v>62</v>
      </c>
      <c r="K119" t="s">
        <v>58</v>
      </c>
      <c r="L119" t="s">
        <v>63</v>
      </c>
      <c r="M119" cm="1">
        <f t="array" ref="M119">INDEX([3]!data,_xlfn.XMATCH(_xlfn.CONCAT(
SUBSTITUTE($A119,LEFT($A119,FIND($C119,$A119)+LEN($C119)-1),),
$F119),
[3]!index),_xlfn.XMATCH($G119,[3]!header))</f>
        <v>2015</v>
      </c>
      <c r="N119">
        <f t="shared" ref="N119:W121" si="19">M119</f>
        <v>2015</v>
      </c>
      <c r="O119">
        <f t="shared" si="19"/>
        <v>2015</v>
      </c>
      <c r="P119">
        <f t="shared" si="19"/>
        <v>2015</v>
      </c>
      <c r="Q119">
        <f t="shared" si="19"/>
        <v>2015</v>
      </c>
      <c r="R119">
        <f t="shared" si="19"/>
        <v>2015</v>
      </c>
      <c r="S119">
        <f t="shared" si="19"/>
        <v>2015</v>
      </c>
      <c r="T119">
        <f t="shared" si="19"/>
        <v>2015</v>
      </c>
      <c r="U119">
        <f t="shared" si="19"/>
        <v>2015</v>
      </c>
      <c r="V119">
        <f t="shared" si="19"/>
        <v>2015</v>
      </c>
      <c r="W119">
        <f t="shared" si="19"/>
        <v>2015</v>
      </c>
    </row>
    <row r="120" spans="1:23" x14ac:dyDescent="0.25">
      <c r="A120" t="s">
        <v>76</v>
      </c>
      <c r="B120" t="s">
        <v>5</v>
      </c>
      <c r="C120" t="s">
        <v>15</v>
      </c>
      <c r="D120" t="s">
        <v>16</v>
      </c>
      <c r="E120" t="s">
        <v>82</v>
      </c>
      <c r="F120" t="s">
        <v>89</v>
      </c>
      <c r="G120" t="s">
        <v>64</v>
      </c>
      <c r="K120" t="s">
        <v>58</v>
      </c>
      <c r="L120" t="s">
        <v>63</v>
      </c>
      <c r="M120" cm="1">
        <f t="array" ref="M120">INDEX([3]!data,_xlfn.XMATCH(_xlfn.CONCAT(
SUBSTITUTE($A120,LEFT($A120,FIND($C120,$A120)+LEN($C120)-1),),
$F120),
[3]!index),_xlfn.XMATCH($G120,[3]!header))</f>
        <v>2101</v>
      </c>
      <c r="N120">
        <f t="shared" si="19"/>
        <v>2101</v>
      </c>
      <c r="O120">
        <f t="shared" si="19"/>
        <v>2101</v>
      </c>
      <c r="P120">
        <f t="shared" si="19"/>
        <v>2101</v>
      </c>
      <c r="Q120">
        <f t="shared" si="19"/>
        <v>2101</v>
      </c>
      <c r="R120">
        <f t="shared" si="19"/>
        <v>2101</v>
      </c>
      <c r="S120">
        <f t="shared" si="19"/>
        <v>2101</v>
      </c>
      <c r="T120">
        <f t="shared" si="19"/>
        <v>2101</v>
      </c>
      <c r="U120">
        <f t="shared" si="19"/>
        <v>2101</v>
      </c>
      <c r="V120">
        <f t="shared" si="19"/>
        <v>2101</v>
      </c>
      <c r="W120">
        <f t="shared" si="19"/>
        <v>2101</v>
      </c>
    </row>
    <row r="121" spans="1:23" x14ac:dyDescent="0.25">
      <c r="A121" t="s">
        <v>76</v>
      </c>
      <c r="B121" t="s">
        <v>5</v>
      </c>
      <c r="C121" t="s">
        <v>15</v>
      </c>
      <c r="D121" t="s">
        <v>16</v>
      </c>
      <c r="E121" t="s">
        <v>82</v>
      </c>
      <c r="F121" t="s">
        <v>89</v>
      </c>
      <c r="G121" t="s">
        <v>65</v>
      </c>
      <c r="K121" t="s">
        <v>58</v>
      </c>
      <c r="L121" t="s">
        <v>66</v>
      </c>
      <c r="M121" cm="1">
        <f t="array" ref="M121">INDEX([3]!data,_xlfn.XMATCH(_xlfn.CONCAT(
SUBSTITUTE($A121,LEFT($A121,FIND($C121,$A121)+LEN($C121)-1),),
$F121),
[3]!index),_xlfn.XMATCH($G121,[3]!header))</f>
        <v>30</v>
      </c>
      <c r="N121">
        <f t="shared" si="19"/>
        <v>30</v>
      </c>
      <c r="O121">
        <f t="shared" si="19"/>
        <v>30</v>
      </c>
      <c r="P121">
        <f t="shared" si="19"/>
        <v>30</v>
      </c>
      <c r="Q121">
        <f t="shared" si="19"/>
        <v>30</v>
      </c>
      <c r="R121">
        <f t="shared" si="19"/>
        <v>30</v>
      </c>
      <c r="S121">
        <f t="shared" si="19"/>
        <v>30</v>
      </c>
      <c r="T121">
        <f t="shared" si="19"/>
        <v>30</v>
      </c>
      <c r="U121">
        <f t="shared" si="19"/>
        <v>30</v>
      </c>
      <c r="V121">
        <f t="shared" si="19"/>
        <v>30</v>
      </c>
      <c r="W121">
        <f t="shared" si="19"/>
        <v>30</v>
      </c>
    </row>
    <row r="122" spans="1:23" x14ac:dyDescent="0.25">
      <c r="A122" t="s">
        <v>76</v>
      </c>
      <c r="B122" t="s">
        <v>5</v>
      </c>
      <c r="C122" t="s">
        <v>15</v>
      </c>
      <c r="D122" t="s">
        <v>16</v>
      </c>
      <c r="E122" t="s">
        <v>82</v>
      </c>
      <c r="F122" t="s">
        <v>89</v>
      </c>
      <c r="G122" t="s">
        <v>67</v>
      </c>
      <c r="K122" t="s">
        <v>68</v>
      </c>
      <c r="L122" t="s">
        <v>59</v>
      </c>
      <c r="M122" cm="1">
        <f t="array" ref="M122">INDEX([3]!data,_xlfn.XMATCH(_xlfn.CONCAT(
SUBSTITUTE($A122,LEFT($A122,FIND($C122,$A122)+LEN($C122)-1),),
$F122),
[3]!index),_xlfn.XMATCH(_xlfn.CONCAT($C122,$G122),[3]!header))</f>
        <v>0</v>
      </c>
    </row>
    <row r="123" spans="1:23" x14ac:dyDescent="0.25">
      <c r="A123" t="s">
        <v>76</v>
      </c>
      <c r="B123" t="s">
        <v>5</v>
      </c>
      <c r="C123" t="s">
        <v>15</v>
      </c>
      <c r="D123" t="s">
        <v>16</v>
      </c>
      <c r="E123" t="s">
        <v>82</v>
      </c>
      <c r="F123" t="s">
        <v>89</v>
      </c>
      <c r="G123" t="s">
        <v>69</v>
      </c>
      <c r="K123" t="s">
        <v>58</v>
      </c>
      <c r="L123" t="s">
        <v>70</v>
      </c>
      <c r="M123" cm="1">
        <f t="array" ref="M123">INDEX([3]!data,_xlfn.XMATCH(_xlfn.CONCAT(
SUBSTITUTE($A123,LEFT($A123,FIND($C123,$A123)+LEN($C123)-1),),
$F123),
[3]!index),_xlfn.XMATCH($G123,[3]!header))</f>
        <v>350000</v>
      </c>
      <c r="N123">
        <f t="shared" ref="N123:W127" si="20">M123</f>
        <v>350000</v>
      </c>
      <c r="O123">
        <f t="shared" si="20"/>
        <v>350000</v>
      </c>
      <c r="P123">
        <f t="shared" si="20"/>
        <v>350000</v>
      </c>
      <c r="Q123">
        <f t="shared" si="20"/>
        <v>350000</v>
      </c>
      <c r="R123">
        <f t="shared" si="20"/>
        <v>350000</v>
      </c>
      <c r="S123">
        <f t="shared" si="20"/>
        <v>350000</v>
      </c>
      <c r="T123">
        <f t="shared" si="20"/>
        <v>350000</v>
      </c>
      <c r="U123">
        <f t="shared" si="20"/>
        <v>350000</v>
      </c>
      <c r="V123">
        <f t="shared" si="20"/>
        <v>350000</v>
      </c>
      <c r="W123">
        <f t="shared" si="20"/>
        <v>350000</v>
      </c>
    </row>
    <row r="124" spans="1:23" x14ac:dyDescent="0.25">
      <c r="A124" t="s">
        <v>76</v>
      </c>
      <c r="B124" t="s">
        <v>5</v>
      </c>
      <c r="C124" t="s">
        <v>15</v>
      </c>
      <c r="D124" t="s">
        <v>16</v>
      </c>
      <c r="E124" t="s">
        <v>82</v>
      </c>
      <c r="F124" t="s">
        <v>89</v>
      </c>
      <c r="G124" t="s">
        <v>71</v>
      </c>
      <c r="K124" t="s">
        <v>58</v>
      </c>
      <c r="L124" t="s">
        <v>72</v>
      </c>
      <c r="M124" cm="1">
        <f t="array" ref="M124">INDEX([3]!data,_xlfn.XMATCH(_xlfn.CONCAT(
SUBSTITUTE($A124,LEFT($A124,FIND($C124,$A124)+LEN($C124)-1),),
$F124),
[3]!index),_xlfn.XMATCH($G124,[3]!header))</f>
        <v>3684950.5366418599</v>
      </c>
      <c r="N124">
        <f t="shared" si="20"/>
        <v>3684950.5366418599</v>
      </c>
      <c r="O124">
        <f t="shared" si="20"/>
        <v>3684950.5366418599</v>
      </c>
      <c r="P124">
        <f t="shared" si="20"/>
        <v>3684950.5366418599</v>
      </c>
      <c r="Q124">
        <f t="shared" si="20"/>
        <v>3684950.5366418599</v>
      </c>
      <c r="R124">
        <f t="shared" si="20"/>
        <v>3684950.5366418599</v>
      </c>
      <c r="S124">
        <f t="shared" si="20"/>
        <v>3684950.5366418599</v>
      </c>
      <c r="T124">
        <f t="shared" si="20"/>
        <v>3684950.5366418599</v>
      </c>
      <c r="U124">
        <f t="shared" si="20"/>
        <v>3684950.5366418599</v>
      </c>
      <c r="V124">
        <f t="shared" si="20"/>
        <v>3684950.5366418599</v>
      </c>
      <c r="W124">
        <f t="shared" si="20"/>
        <v>3684950.5366418599</v>
      </c>
    </row>
    <row r="125" spans="1:23" x14ac:dyDescent="0.25">
      <c r="A125" t="s">
        <v>76</v>
      </c>
      <c r="B125" t="s">
        <v>5</v>
      </c>
      <c r="C125" t="s">
        <v>15</v>
      </c>
      <c r="D125" t="s">
        <v>16</v>
      </c>
      <c r="E125" t="s">
        <v>82</v>
      </c>
      <c r="F125" t="s">
        <v>89</v>
      </c>
      <c r="G125" t="s">
        <v>73</v>
      </c>
      <c r="K125" t="s">
        <v>58</v>
      </c>
      <c r="L125" t="s">
        <v>72</v>
      </c>
      <c r="M125" cm="1">
        <f t="array" ref="M125">INDEX([3]!data,_xlfn.XMATCH(_xlfn.CONCAT(
SUBSTITUTE($A125,LEFT($A125,FIND($C125,$A125)+LEN($C125)-1),),
$F125),
[3]!index),_xlfn.XMATCH($G125,[3]!header))</f>
        <v>147398.02146567401</v>
      </c>
      <c r="N125">
        <f t="shared" si="20"/>
        <v>147398.02146567401</v>
      </c>
      <c r="O125">
        <f t="shared" si="20"/>
        <v>147398.02146567401</v>
      </c>
      <c r="P125">
        <f t="shared" si="20"/>
        <v>147398.02146567401</v>
      </c>
      <c r="Q125">
        <f t="shared" si="20"/>
        <v>147398.02146567401</v>
      </c>
      <c r="R125">
        <f t="shared" si="20"/>
        <v>147398.02146567401</v>
      </c>
      <c r="S125">
        <f t="shared" si="20"/>
        <v>147398.02146567401</v>
      </c>
      <c r="T125">
        <f t="shared" si="20"/>
        <v>147398.02146567401</v>
      </c>
      <c r="U125">
        <f t="shared" si="20"/>
        <v>147398.02146567401</v>
      </c>
      <c r="V125">
        <f t="shared" si="20"/>
        <v>147398.02146567401</v>
      </c>
      <c r="W125">
        <f t="shared" si="20"/>
        <v>147398.02146567401</v>
      </c>
    </row>
    <row r="126" spans="1:23" x14ac:dyDescent="0.25">
      <c r="A126" t="s">
        <v>76</v>
      </c>
      <c r="B126" t="s">
        <v>5</v>
      </c>
      <c r="C126" t="s">
        <v>15</v>
      </c>
      <c r="D126" t="s">
        <v>16</v>
      </c>
      <c r="E126" t="s">
        <v>82</v>
      </c>
      <c r="F126" t="s">
        <v>89</v>
      </c>
      <c r="G126" t="s">
        <v>53</v>
      </c>
      <c r="J126" t="s">
        <v>36</v>
      </c>
      <c r="K126" t="s">
        <v>74</v>
      </c>
      <c r="L126" t="str" cm="1">
        <f t="array" ref="L126">INDEX([3]!data_multi,_xlfn.XMATCH(_xlfn.CONCAT(
SUBSTITUTE($A126,LEFT($A126,FIND($C126,$A126)+LEN($C126)-1),),
$F126:$I126,
SUBSTITUTE($J126,LEFT($A126,FIND($C126,$A126)+LEN($C126)-1),)),
[3]!index_multi),_xlfn.XMATCH(L$2,[3]!header_multi))</f>
        <v>GJ</v>
      </c>
      <c r="M126" cm="1">
        <f t="array" ref="M126">INDEX([3]!data_multi,_xlfn.XMATCH(_xlfn.CONCAT(
SUBSTITUTE($A126,LEFT($A126,FIND($C126,$A126)+LEN($C126)-1),),
$F126:$I126,
SUBSTITUTE($J126,LEFT($A126,FIND($C126,$A126)+LEN($C126)-1),)),
[3]!index_multi),_xlfn.XMATCH(M$2,[3]!header_multi))</f>
        <v>1.25494117647058</v>
      </c>
      <c r="N126">
        <f t="shared" si="20"/>
        <v>1.25494117647058</v>
      </c>
      <c r="O126">
        <f t="shared" si="20"/>
        <v>1.25494117647058</v>
      </c>
      <c r="P126">
        <f t="shared" si="20"/>
        <v>1.25494117647058</v>
      </c>
      <c r="Q126">
        <f t="shared" si="20"/>
        <v>1.25494117647058</v>
      </c>
      <c r="R126">
        <f t="shared" si="20"/>
        <v>1.25494117647058</v>
      </c>
      <c r="S126">
        <f t="shared" si="20"/>
        <v>1.25494117647058</v>
      </c>
      <c r="T126">
        <f t="shared" si="20"/>
        <v>1.25494117647058</v>
      </c>
      <c r="U126">
        <f t="shared" si="20"/>
        <v>1.25494117647058</v>
      </c>
      <c r="V126">
        <f t="shared" si="20"/>
        <v>1.25494117647058</v>
      </c>
      <c r="W126">
        <f t="shared" si="20"/>
        <v>1.25494117647058</v>
      </c>
    </row>
    <row r="127" spans="1:23" x14ac:dyDescent="0.25">
      <c r="A127" t="s">
        <v>76</v>
      </c>
      <c r="B127" t="s">
        <v>5</v>
      </c>
      <c r="C127" t="s">
        <v>15</v>
      </c>
      <c r="D127" t="s">
        <v>16</v>
      </c>
      <c r="E127" t="s">
        <v>82</v>
      </c>
      <c r="F127" t="s">
        <v>89</v>
      </c>
      <c r="G127" t="s">
        <v>53</v>
      </c>
      <c r="J127" t="s">
        <v>88</v>
      </c>
      <c r="K127" t="s">
        <v>74</v>
      </c>
      <c r="L127" t="str" cm="1">
        <f t="array" ref="L127">INDEX([3]!data_multi,_xlfn.XMATCH(_xlfn.CONCAT(
SUBSTITUTE($A127,LEFT($A127,FIND($C127,$A127)+LEN($C127)-1),),
$F127:$I127,
SUBSTITUTE($J127,LEFT($A127,FIND($C127,$A127)+LEN($C127)-1),)),
[3]!index_multi),_xlfn.XMATCH(L$2,[3]!header_multi))</f>
        <v>tCO2</v>
      </c>
      <c r="M127" cm="1">
        <f t="array" ref="M127">INDEX([3]!data_multi,_xlfn.XMATCH(_xlfn.CONCAT(
SUBSTITUTE($A127,LEFT($A127,FIND($C127,$A127)+LEN($C127)-1),),
$F127:$I127,
SUBSTITUTE($J127,LEFT($A127,FIND($C127,$A127)+LEN($C127)-1),)),
[3]!index_multi),_xlfn.XMATCH(M$2,[3]!header_multi))</f>
        <v>6.1455119965111701E-2</v>
      </c>
      <c r="N127">
        <f t="shared" si="20"/>
        <v>6.1455119965111701E-2</v>
      </c>
      <c r="O127">
        <f t="shared" si="20"/>
        <v>6.1455119965111701E-2</v>
      </c>
      <c r="P127">
        <f t="shared" si="20"/>
        <v>6.1455119965111701E-2</v>
      </c>
      <c r="Q127">
        <f t="shared" si="20"/>
        <v>6.1455119965111701E-2</v>
      </c>
      <c r="R127">
        <f t="shared" si="20"/>
        <v>6.1455119965111701E-2</v>
      </c>
      <c r="S127">
        <f t="shared" si="20"/>
        <v>6.1455119965111701E-2</v>
      </c>
      <c r="T127">
        <f t="shared" si="20"/>
        <v>6.1455119965111701E-2</v>
      </c>
      <c r="U127">
        <f t="shared" si="20"/>
        <v>6.1455119965111701E-2</v>
      </c>
      <c r="V127">
        <f t="shared" si="20"/>
        <v>6.1455119965111701E-2</v>
      </c>
      <c r="W127">
        <f t="shared" si="20"/>
        <v>6.1455119965111701E-2</v>
      </c>
    </row>
    <row r="128" spans="1:23" x14ac:dyDescent="0.25">
      <c r="A128" t="s">
        <v>76</v>
      </c>
      <c r="B128" t="s">
        <v>5</v>
      </c>
      <c r="C128" t="s">
        <v>15</v>
      </c>
      <c r="D128" t="s">
        <v>16</v>
      </c>
      <c r="E128" t="s">
        <v>82</v>
      </c>
      <c r="F128" t="s">
        <v>90</v>
      </c>
      <c r="G128" t="s">
        <v>6</v>
      </c>
    </row>
    <row r="129" spans="1:23" x14ac:dyDescent="0.25">
      <c r="A129" t="s">
        <v>76</v>
      </c>
      <c r="B129" t="s">
        <v>5</v>
      </c>
      <c r="C129" t="s">
        <v>15</v>
      </c>
      <c r="D129" t="s">
        <v>16</v>
      </c>
      <c r="E129" t="s">
        <v>82</v>
      </c>
      <c r="F129" t="s">
        <v>90</v>
      </c>
      <c r="G129" t="s">
        <v>62</v>
      </c>
      <c r="K129" t="s">
        <v>58</v>
      </c>
      <c r="L129" t="s">
        <v>63</v>
      </c>
      <c r="M129" cm="1">
        <f t="array" ref="M129">INDEX([3]!data,_xlfn.XMATCH(_xlfn.CONCAT(
SUBSTITUTE($A129,LEFT($A129,FIND($C129,$A129)+LEN($C129)-1),),
$F129),
[3]!index),_xlfn.XMATCH($G129,[3]!header))</f>
        <v>2000</v>
      </c>
      <c r="N129">
        <f t="shared" ref="N129:W131" si="21">M129</f>
        <v>2000</v>
      </c>
      <c r="O129">
        <f t="shared" si="21"/>
        <v>2000</v>
      </c>
      <c r="P129">
        <f t="shared" si="21"/>
        <v>2000</v>
      </c>
      <c r="Q129">
        <f t="shared" si="21"/>
        <v>2000</v>
      </c>
      <c r="R129">
        <f t="shared" si="21"/>
        <v>2000</v>
      </c>
      <c r="S129">
        <f t="shared" si="21"/>
        <v>2000</v>
      </c>
      <c r="T129">
        <f t="shared" si="21"/>
        <v>2000</v>
      </c>
      <c r="U129">
        <f t="shared" si="21"/>
        <v>2000</v>
      </c>
      <c r="V129">
        <f t="shared" si="21"/>
        <v>2000</v>
      </c>
      <c r="W129">
        <f t="shared" si="21"/>
        <v>2000</v>
      </c>
    </row>
    <row r="130" spans="1:23" x14ac:dyDescent="0.25">
      <c r="A130" t="s">
        <v>76</v>
      </c>
      <c r="B130" t="s">
        <v>5</v>
      </c>
      <c r="C130" t="s">
        <v>15</v>
      </c>
      <c r="D130" t="s">
        <v>16</v>
      </c>
      <c r="E130" t="s">
        <v>82</v>
      </c>
      <c r="F130" t="s">
        <v>90</v>
      </c>
      <c r="G130" t="s">
        <v>64</v>
      </c>
      <c r="K130" t="s">
        <v>58</v>
      </c>
      <c r="L130" t="s">
        <v>63</v>
      </c>
      <c r="M130" cm="1">
        <f t="array" ref="M130">INDEX([3]!data,_xlfn.XMATCH(_xlfn.CONCAT(
SUBSTITUTE($A130,LEFT($A130,FIND($C130,$A130)+LEN($C130)-1),),
$F130),
[3]!index),_xlfn.XMATCH($G130,[3]!header))</f>
        <v>2101</v>
      </c>
      <c r="N130">
        <f t="shared" si="21"/>
        <v>2101</v>
      </c>
      <c r="O130">
        <f t="shared" si="21"/>
        <v>2101</v>
      </c>
      <c r="P130">
        <f t="shared" si="21"/>
        <v>2101</v>
      </c>
      <c r="Q130">
        <f t="shared" si="21"/>
        <v>2101</v>
      </c>
      <c r="R130">
        <f t="shared" si="21"/>
        <v>2101</v>
      </c>
      <c r="S130">
        <f t="shared" si="21"/>
        <v>2101</v>
      </c>
      <c r="T130">
        <f t="shared" si="21"/>
        <v>2101</v>
      </c>
      <c r="U130">
        <f t="shared" si="21"/>
        <v>2101</v>
      </c>
      <c r="V130">
        <f t="shared" si="21"/>
        <v>2101</v>
      </c>
      <c r="W130">
        <f t="shared" si="21"/>
        <v>2101</v>
      </c>
    </row>
    <row r="131" spans="1:23" x14ac:dyDescent="0.25">
      <c r="A131" t="s">
        <v>76</v>
      </c>
      <c r="B131" t="s">
        <v>5</v>
      </c>
      <c r="C131" t="s">
        <v>15</v>
      </c>
      <c r="D131" t="s">
        <v>16</v>
      </c>
      <c r="E131" t="s">
        <v>82</v>
      </c>
      <c r="F131" t="s">
        <v>90</v>
      </c>
      <c r="G131" t="s">
        <v>65</v>
      </c>
      <c r="K131" t="s">
        <v>58</v>
      </c>
      <c r="L131" t="s">
        <v>66</v>
      </c>
      <c r="M131" cm="1">
        <f t="array" ref="M131">INDEX([3]!data,_xlfn.XMATCH(_xlfn.CONCAT(
SUBSTITUTE($A131,LEFT($A131,FIND($C131,$A131)+LEN($C131)-1),),
$F131),
[3]!index),_xlfn.XMATCH($G131,[3]!header))</f>
        <v>30</v>
      </c>
      <c r="N131">
        <f t="shared" si="21"/>
        <v>30</v>
      </c>
      <c r="O131">
        <f t="shared" si="21"/>
        <v>30</v>
      </c>
      <c r="P131">
        <f t="shared" si="21"/>
        <v>30</v>
      </c>
      <c r="Q131">
        <f t="shared" si="21"/>
        <v>30</v>
      </c>
      <c r="R131">
        <f t="shared" si="21"/>
        <v>30</v>
      </c>
      <c r="S131">
        <f t="shared" si="21"/>
        <v>30</v>
      </c>
      <c r="T131">
        <f t="shared" si="21"/>
        <v>30</v>
      </c>
      <c r="U131">
        <f t="shared" si="21"/>
        <v>30</v>
      </c>
      <c r="V131">
        <f t="shared" si="21"/>
        <v>30</v>
      </c>
      <c r="W131">
        <f t="shared" si="21"/>
        <v>30</v>
      </c>
    </row>
    <row r="132" spans="1:23" x14ac:dyDescent="0.25">
      <c r="A132" t="s">
        <v>76</v>
      </c>
      <c r="B132" t="s">
        <v>5</v>
      </c>
      <c r="C132" t="s">
        <v>15</v>
      </c>
      <c r="D132" t="s">
        <v>16</v>
      </c>
      <c r="E132" t="s">
        <v>82</v>
      </c>
      <c r="F132" t="s">
        <v>90</v>
      </c>
      <c r="G132" t="s">
        <v>67</v>
      </c>
      <c r="K132" t="s">
        <v>68</v>
      </c>
      <c r="L132" t="s">
        <v>59</v>
      </c>
      <c r="M132" cm="1">
        <f t="array" ref="M132">INDEX([3]!data,_xlfn.XMATCH(_xlfn.CONCAT(
SUBSTITUTE($A132,LEFT($A132,FIND($C132,$A132)+LEN($C132)-1),),
$F132),
[3]!index),_xlfn.XMATCH(_xlfn.CONCAT($C132,$G132),[3]!header))</f>
        <v>0</v>
      </c>
    </row>
    <row r="133" spans="1:23" x14ac:dyDescent="0.25">
      <c r="A133" t="s">
        <v>76</v>
      </c>
      <c r="B133" t="s">
        <v>5</v>
      </c>
      <c r="C133" t="s">
        <v>15</v>
      </c>
      <c r="D133" t="s">
        <v>16</v>
      </c>
      <c r="E133" t="s">
        <v>82</v>
      </c>
      <c r="F133" t="s">
        <v>90</v>
      </c>
      <c r="G133" t="s">
        <v>69</v>
      </c>
      <c r="K133" t="s">
        <v>58</v>
      </c>
      <c r="L133" t="s">
        <v>70</v>
      </c>
      <c r="M133" cm="1">
        <f t="array" ref="M133">INDEX([3]!data,_xlfn.XMATCH(_xlfn.CONCAT(
SUBSTITUTE($A133,LEFT($A133,FIND($C133,$A133)+LEN($C133)-1),),
$F133),
[3]!index),_xlfn.XMATCH($G133,[3]!header))</f>
        <v>4686533</v>
      </c>
      <c r="N133">
        <f t="shared" ref="N133:W137" si="22">M133</f>
        <v>4686533</v>
      </c>
      <c r="O133">
        <f t="shared" si="22"/>
        <v>4686533</v>
      </c>
      <c r="P133">
        <f t="shared" si="22"/>
        <v>4686533</v>
      </c>
      <c r="Q133">
        <f t="shared" si="22"/>
        <v>4686533</v>
      </c>
      <c r="R133">
        <f t="shared" si="22"/>
        <v>4686533</v>
      </c>
      <c r="S133">
        <f t="shared" si="22"/>
        <v>4686533</v>
      </c>
      <c r="T133">
        <f t="shared" si="22"/>
        <v>4686533</v>
      </c>
      <c r="U133">
        <f t="shared" si="22"/>
        <v>4686533</v>
      </c>
      <c r="V133">
        <f t="shared" si="22"/>
        <v>4686533</v>
      </c>
      <c r="W133">
        <f t="shared" si="22"/>
        <v>4686533</v>
      </c>
    </row>
    <row r="134" spans="1:23" x14ac:dyDescent="0.25">
      <c r="A134" t="s">
        <v>76</v>
      </c>
      <c r="B134" t="s">
        <v>5</v>
      </c>
      <c r="C134" t="s">
        <v>15</v>
      </c>
      <c r="D134" t="s">
        <v>16</v>
      </c>
      <c r="E134" t="s">
        <v>82</v>
      </c>
      <c r="F134" t="s">
        <v>90</v>
      </c>
      <c r="G134" t="s">
        <v>71</v>
      </c>
      <c r="K134" t="s">
        <v>58</v>
      </c>
      <c r="L134" t="s">
        <v>72</v>
      </c>
      <c r="M134" cm="1">
        <f t="array" ref="M134">INDEX([3]!data,_xlfn.XMATCH(_xlfn.CONCAT(
SUBSTITUTE($A134,LEFT($A134,FIND($C134,$A134)+LEN($C134)-1),),
$F134),
[3]!index),_xlfn.XMATCH($G134,[3]!header))</f>
        <v>88785053.545482203</v>
      </c>
      <c r="N134">
        <f t="shared" si="22"/>
        <v>88785053.545482203</v>
      </c>
      <c r="O134">
        <f t="shared" si="22"/>
        <v>88785053.545482203</v>
      </c>
      <c r="P134">
        <f t="shared" si="22"/>
        <v>88785053.545482203</v>
      </c>
      <c r="Q134">
        <f t="shared" si="22"/>
        <v>88785053.545482203</v>
      </c>
      <c r="R134">
        <f t="shared" si="22"/>
        <v>88785053.545482203</v>
      </c>
      <c r="S134">
        <f t="shared" si="22"/>
        <v>88785053.545482203</v>
      </c>
      <c r="T134">
        <f t="shared" si="22"/>
        <v>88785053.545482203</v>
      </c>
      <c r="U134">
        <f t="shared" si="22"/>
        <v>88785053.545482203</v>
      </c>
      <c r="V134">
        <f t="shared" si="22"/>
        <v>88785053.545482203</v>
      </c>
      <c r="W134">
        <f t="shared" si="22"/>
        <v>88785053.545482203</v>
      </c>
    </row>
    <row r="135" spans="1:23" x14ac:dyDescent="0.25">
      <c r="A135" t="s">
        <v>76</v>
      </c>
      <c r="B135" t="s">
        <v>5</v>
      </c>
      <c r="C135" t="s">
        <v>15</v>
      </c>
      <c r="D135" t="s">
        <v>16</v>
      </c>
      <c r="E135" t="s">
        <v>82</v>
      </c>
      <c r="F135" t="s">
        <v>90</v>
      </c>
      <c r="G135" t="s">
        <v>73</v>
      </c>
      <c r="K135" t="s">
        <v>58</v>
      </c>
      <c r="L135" t="s">
        <v>72</v>
      </c>
      <c r="M135" cm="1">
        <f t="array" ref="M135">INDEX([3]!data,_xlfn.XMATCH(_xlfn.CONCAT(
SUBSTITUTE($A135,LEFT($A135,FIND($C135,$A135)+LEN($C135)-1),),
$F135),
[3]!index),_xlfn.XMATCH($G135,[3]!header))</f>
        <v>8813319.6685651205</v>
      </c>
      <c r="N135">
        <f t="shared" si="22"/>
        <v>8813319.6685651205</v>
      </c>
      <c r="O135">
        <f t="shared" si="22"/>
        <v>8813319.6685651205</v>
      </c>
      <c r="P135">
        <f t="shared" si="22"/>
        <v>8813319.6685651205</v>
      </c>
      <c r="Q135">
        <f t="shared" si="22"/>
        <v>8813319.6685651205</v>
      </c>
      <c r="R135">
        <f t="shared" si="22"/>
        <v>8813319.6685651205</v>
      </c>
      <c r="S135">
        <f t="shared" si="22"/>
        <v>8813319.6685651205</v>
      </c>
      <c r="T135">
        <f t="shared" si="22"/>
        <v>8813319.6685651205</v>
      </c>
      <c r="U135">
        <f t="shared" si="22"/>
        <v>8813319.6685651205</v>
      </c>
      <c r="V135">
        <f t="shared" si="22"/>
        <v>8813319.6685651205</v>
      </c>
      <c r="W135">
        <f t="shared" si="22"/>
        <v>8813319.6685651205</v>
      </c>
    </row>
    <row r="136" spans="1:23" x14ac:dyDescent="0.25">
      <c r="A136" t="s">
        <v>76</v>
      </c>
      <c r="B136" t="s">
        <v>5</v>
      </c>
      <c r="C136" t="s">
        <v>15</v>
      </c>
      <c r="D136" t="s">
        <v>16</v>
      </c>
      <c r="E136" t="s">
        <v>82</v>
      </c>
      <c r="F136" t="s">
        <v>90</v>
      </c>
      <c r="G136" t="s">
        <v>53</v>
      </c>
      <c r="J136" t="s">
        <v>85</v>
      </c>
      <c r="K136" t="s">
        <v>74</v>
      </c>
      <c r="L136" t="str" cm="1">
        <f t="array" ref="L136">INDEX([3]!data_multi,_xlfn.XMATCH(_xlfn.CONCAT(
SUBSTITUTE($A136,LEFT($A136,FIND($C136,$A136)+LEN($C136)-1),),
$F136:$I136,
SUBSTITUTE($J136,LEFT($A136,FIND($C136,$A136)+LEN($C136)-1),)),
[3]!index_multi),_xlfn.XMATCH(L$2,[3]!header_multi))</f>
        <v>GJ</v>
      </c>
      <c r="M136" cm="1">
        <f t="array" ref="M136">INDEX([3]!data_multi,_xlfn.XMATCH(_xlfn.CONCAT(
SUBSTITUTE($A136,LEFT($A136,FIND($C136,$A136)+LEN($C136)-1),),
$F136:$I136,
SUBSTITUTE($J136,LEFT($A136,FIND($C136,$A136)+LEN($C136)-1),)),
[3]!index_multi),_xlfn.XMATCH(M$2,[3]!header_multi))</f>
        <v>1.39</v>
      </c>
      <c r="N136">
        <f t="shared" si="22"/>
        <v>1.39</v>
      </c>
      <c r="O136">
        <f t="shared" si="22"/>
        <v>1.39</v>
      </c>
      <c r="P136">
        <f t="shared" si="22"/>
        <v>1.39</v>
      </c>
      <c r="Q136">
        <f t="shared" si="22"/>
        <v>1.39</v>
      </c>
      <c r="R136">
        <f t="shared" si="22"/>
        <v>1.39</v>
      </c>
      <c r="S136">
        <f t="shared" si="22"/>
        <v>1.39</v>
      </c>
      <c r="T136">
        <f t="shared" si="22"/>
        <v>1.39</v>
      </c>
      <c r="U136">
        <f t="shared" si="22"/>
        <v>1.39</v>
      </c>
      <c r="V136">
        <f t="shared" si="22"/>
        <v>1.39</v>
      </c>
      <c r="W136">
        <f t="shared" si="22"/>
        <v>1.39</v>
      </c>
    </row>
    <row r="137" spans="1:23" x14ac:dyDescent="0.25">
      <c r="A137" t="s">
        <v>76</v>
      </c>
      <c r="B137" t="s">
        <v>5</v>
      </c>
      <c r="C137" t="s">
        <v>15</v>
      </c>
      <c r="D137" t="s">
        <v>16</v>
      </c>
      <c r="E137" t="s">
        <v>82</v>
      </c>
      <c r="F137" t="s">
        <v>90</v>
      </c>
      <c r="G137" t="s">
        <v>53</v>
      </c>
      <c r="J137" t="s">
        <v>28</v>
      </c>
      <c r="K137" t="s">
        <v>74</v>
      </c>
      <c r="L137" t="str" cm="1">
        <f t="array" ref="L137">INDEX([3]!data_multi,_xlfn.XMATCH(_xlfn.CONCAT(
SUBSTITUTE($A137,LEFT($A137,FIND($C137,$A137)+LEN($C137)-1),),
$F137:$I137,
SUBSTITUTE($J137,LEFT($A137,FIND($C137,$A137)+LEN($C137)-1),)),
[3]!index_multi),_xlfn.XMATCH(L$2,[3]!header_multi))</f>
        <v>GJ</v>
      </c>
      <c r="M137" cm="1">
        <f t="array" ref="M137">INDEX([3]!data_multi,_xlfn.XMATCH(_xlfn.CONCAT(
SUBSTITUTE($A137,LEFT($A137,FIND($C137,$A137)+LEN($C137)-1),),
$F137:$I137,
SUBSTITUTE($J137,LEFT($A137,FIND($C137,$A137)+LEN($C137)-1),)),
[3]!index_multi),_xlfn.XMATCH(M$2,[3]!header_multi))</f>
        <v>-0.24</v>
      </c>
      <c r="N137">
        <f t="shared" si="22"/>
        <v>-0.24</v>
      </c>
      <c r="O137">
        <f t="shared" si="22"/>
        <v>-0.24</v>
      </c>
      <c r="P137">
        <f t="shared" si="22"/>
        <v>-0.24</v>
      </c>
      <c r="Q137">
        <f t="shared" si="22"/>
        <v>-0.24</v>
      </c>
      <c r="R137">
        <f t="shared" si="22"/>
        <v>-0.24</v>
      </c>
      <c r="S137">
        <f t="shared" si="22"/>
        <v>-0.24</v>
      </c>
      <c r="T137">
        <f t="shared" si="22"/>
        <v>-0.24</v>
      </c>
      <c r="U137">
        <f t="shared" si="22"/>
        <v>-0.24</v>
      </c>
      <c r="V137">
        <f t="shared" si="22"/>
        <v>-0.24</v>
      </c>
      <c r="W137">
        <f t="shared" si="22"/>
        <v>-0.24</v>
      </c>
    </row>
    <row r="138" spans="1:23" x14ac:dyDescent="0.25">
      <c r="A138" t="s">
        <v>76</v>
      </c>
      <c r="B138" t="s">
        <v>5</v>
      </c>
      <c r="C138" t="s">
        <v>15</v>
      </c>
      <c r="D138" t="s">
        <v>16</v>
      </c>
      <c r="E138" t="s">
        <v>82</v>
      </c>
      <c r="F138" t="s">
        <v>91</v>
      </c>
      <c r="G138" t="s">
        <v>6</v>
      </c>
    </row>
    <row r="139" spans="1:23" x14ac:dyDescent="0.25">
      <c r="A139" t="s">
        <v>76</v>
      </c>
      <c r="B139" t="s">
        <v>5</v>
      </c>
      <c r="C139" t="s">
        <v>15</v>
      </c>
      <c r="D139" t="s">
        <v>16</v>
      </c>
      <c r="E139" t="s">
        <v>82</v>
      </c>
      <c r="F139" t="s">
        <v>91</v>
      </c>
      <c r="G139" t="s">
        <v>62</v>
      </c>
      <c r="K139" t="s">
        <v>58</v>
      </c>
      <c r="L139" t="s">
        <v>63</v>
      </c>
      <c r="M139" cm="1">
        <f t="array" ref="M139">INDEX([3]!data,_xlfn.XMATCH(_xlfn.CONCAT(
SUBSTITUTE($A139,LEFT($A139,FIND($C139,$A139)+LEN($C139)-1),),
$F139),
[3]!index),_xlfn.XMATCH($G139,[3]!header))</f>
        <v>2000</v>
      </c>
      <c r="N139">
        <f t="shared" ref="N139:W141" si="23">M139</f>
        <v>2000</v>
      </c>
      <c r="O139">
        <f t="shared" si="23"/>
        <v>2000</v>
      </c>
      <c r="P139">
        <f t="shared" si="23"/>
        <v>2000</v>
      </c>
      <c r="Q139">
        <f t="shared" si="23"/>
        <v>2000</v>
      </c>
      <c r="R139">
        <f t="shared" si="23"/>
        <v>2000</v>
      </c>
      <c r="S139">
        <f t="shared" si="23"/>
        <v>2000</v>
      </c>
      <c r="T139">
        <f t="shared" si="23"/>
        <v>2000</v>
      </c>
      <c r="U139">
        <f t="shared" si="23"/>
        <v>2000</v>
      </c>
      <c r="V139">
        <f t="shared" si="23"/>
        <v>2000</v>
      </c>
      <c r="W139">
        <f t="shared" si="23"/>
        <v>2000</v>
      </c>
    </row>
    <row r="140" spans="1:23" x14ac:dyDescent="0.25">
      <c r="A140" t="s">
        <v>76</v>
      </c>
      <c r="B140" t="s">
        <v>5</v>
      </c>
      <c r="C140" t="s">
        <v>15</v>
      </c>
      <c r="D140" t="s">
        <v>16</v>
      </c>
      <c r="E140" t="s">
        <v>82</v>
      </c>
      <c r="F140" t="s">
        <v>91</v>
      </c>
      <c r="G140" t="s">
        <v>64</v>
      </c>
      <c r="K140" t="s">
        <v>58</v>
      </c>
      <c r="L140" t="s">
        <v>63</v>
      </c>
      <c r="M140" cm="1">
        <f t="array" ref="M140">INDEX([3]!data,_xlfn.XMATCH(_xlfn.CONCAT(
SUBSTITUTE($A140,LEFT($A140,FIND($C140,$A140)+LEN($C140)-1),),
$F140),
[3]!index),_xlfn.XMATCH($G140,[3]!header))</f>
        <v>2101</v>
      </c>
      <c r="N140">
        <f t="shared" si="23"/>
        <v>2101</v>
      </c>
      <c r="O140">
        <f t="shared" si="23"/>
        <v>2101</v>
      </c>
      <c r="P140">
        <f t="shared" si="23"/>
        <v>2101</v>
      </c>
      <c r="Q140">
        <f t="shared" si="23"/>
        <v>2101</v>
      </c>
      <c r="R140">
        <f t="shared" si="23"/>
        <v>2101</v>
      </c>
      <c r="S140">
        <f t="shared" si="23"/>
        <v>2101</v>
      </c>
      <c r="T140">
        <f t="shared" si="23"/>
        <v>2101</v>
      </c>
      <c r="U140">
        <f t="shared" si="23"/>
        <v>2101</v>
      </c>
      <c r="V140">
        <f t="shared" si="23"/>
        <v>2101</v>
      </c>
      <c r="W140">
        <f t="shared" si="23"/>
        <v>2101</v>
      </c>
    </row>
    <row r="141" spans="1:23" x14ac:dyDescent="0.25">
      <c r="A141" t="s">
        <v>76</v>
      </c>
      <c r="B141" t="s">
        <v>5</v>
      </c>
      <c r="C141" t="s">
        <v>15</v>
      </c>
      <c r="D141" t="s">
        <v>16</v>
      </c>
      <c r="E141" t="s">
        <v>82</v>
      </c>
      <c r="F141" t="s">
        <v>91</v>
      </c>
      <c r="G141" t="s">
        <v>65</v>
      </c>
      <c r="K141" t="s">
        <v>58</v>
      </c>
      <c r="L141" t="s">
        <v>66</v>
      </c>
      <c r="M141" cm="1">
        <f t="array" ref="M141">INDEX([3]!data,_xlfn.XMATCH(_xlfn.CONCAT(
SUBSTITUTE($A141,LEFT($A141,FIND($C141,$A141)+LEN($C141)-1),),
$F141),
[3]!index),_xlfn.XMATCH($G141,[3]!header))</f>
        <v>30</v>
      </c>
      <c r="N141">
        <f t="shared" si="23"/>
        <v>30</v>
      </c>
      <c r="O141">
        <f t="shared" si="23"/>
        <v>30</v>
      </c>
      <c r="P141">
        <f t="shared" si="23"/>
        <v>30</v>
      </c>
      <c r="Q141">
        <f t="shared" si="23"/>
        <v>30</v>
      </c>
      <c r="R141">
        <f t="shared" si="23"/>
        <v>30</v>
      </c>
      <c r="S141">
        <f t="shared" si="23"/>
        <v>30</v>
      </c>
      <c r="T141">
        <f t="shared" si="23"/>
        <v>30</v>
      </c>
      <c r="U141">
        <f t="shared" si="23"/>
        <v>30</v>
      </c>
      <c r="V141">
        <f t="shared" si="23"/>
        <v>30</v>
      </c>
      <c r="W141">
        <f t="shared" si="23"/>
        <v>30</v>
      </c>
    </row>
    <row r="142" spans="1:23" x14ac:dyDescent="0.25">
      <c r="A142" t="s">
        <v>76</v>
      </c>
      <c r="B142" t="s">
        <v>5</v>
      </c>
      <c r="C142" t="s">
        <v>15</v>
      </c>
      <c r="D142" t="s">
        <v>16</v>
      </c>
      <c r="E142" t="s">
        <v>82</v>
      </c>
      <c r="F142" t="s">
        <v>91</v>
      </c>
      <c r="G142" t="s">
        <v>67</v>
      </c>
      <c r="K142" t="s">
        <v>68</v>
      </c>
      <c r="L142" t="s">
        <v>59</v>
      </c>
      <c r="M142" cm="1">
        <f t="array" ref="M142">INDEX([3]!data,_xlfn.XMATCH(_xlfn.CONCAT(
SUBSTITUTE($A142,LEFT($A142,FIND($C142,$A142)+LEN($C142)-1),),
$F142),
[3]!index),_xlfn.XMATCH(_xlfn.CONCAT($C142,$G142),[3]!header))</f>
        <v>0</v>
      </c>
    </row>
    <row r="143" spans="1:23" x14ac:dyDescent="0.25">
      <c r="A143" t="s">
        <v>76</v>
      </c>
      <c r="B143" t="s">
        <v>5</v>
      </c>
      <c r="C143" t="s">
        <v>15</v>
      </c>
      <c r="D143" t="s">
        <v>16</v>
      </c>
      <c r="E143" t="s">
        <v>82</v>
      </c>
      <c r="F143" t="s">
        <v>91</v>
      </c>
      <c r="G143" t="s">
        <v>69</v>
      </c>
      <c r="K143" t="s">
        <v>58</v>
      </c>
      <c r="L143" t="s">
        <v>70</v>
      </c>
      <c r="M143" cm="1">
        <f t="array" ref="M143">INDEX([3]!data,_xlfn.XMATCH(_xlfn.CONCAT(
SUBSTITUTE($A143,LEFT($A143,FIND($C143,$A143)+LEN($C143)-1),),
$F143),
[3]!index),_xlfn.XMATCH($G143,[3]!header))</f>
        <v>1171633</v>
      </c>
      <c r="N143">
        <f t="shared" ref="N143:W147" si="24">M143</f>
        <v>1171633</v>
      </c>
      <c r="O143">
        <f t="shared" si="24"/>
        <v>1171633</v>
      </c>
      <c r="P143">
        <f t="shared" si="24"/>
        <v>1171633</v>
      </c>
      <c r="Q143">
        <f t="shared" si="24"/>
        <v>1171633</v>
      </c>
      <c r="R143">
        <f t="shared" si="24"/>
        <v>1171633</v>
      </c>
      <c r="S143">
        <f t="shared" si="24"/>
        <v>1171633</v>
      </c>
      <c r="T143">
        <f t="shared" si="24"/>
        <v>1171633</v>
      </c>
      <c r="U143">
        <f t="shared" si="24"/>
        <v>1171633</v>
      </c>
      <c r="V143">
        <f t="shared" si="24"/>
        <v>1171633</v>
      </c>
      <c r="W143">
        <f t="shared" si="24"/>
        <v>1171633</v>
      </c>
    </row>
    <row r="144" spans="1:23" x14ac:dyDescent="0.25">
      <c r="A144" t="s">
        <v>76</v>
      </c>
      <c r="B144" t="s">
        <v>5</v>
      </c>
      <c r="C144" t="s">
        <v>15</v>
      </c>
      <c r="D144" t="s">
        <v>16</v>
      </c>
      <c r="E144" t="s">
        <v>82</v>
      </c>
      <c r="F144" t="s">
        <v>91</v>
      </c>
      <c r="G144" t="s">
        <v>71</v>
      </c>
      <c r="K144" t="s">
        <v>58</v>
      </c>
      <c r="L144" t="s">
        <v>72</v>
      </c>
      <c r="M144" cm="1">
        <f t="array" ref="M144">INDEX([3]!data,_xlfn.XMATCH(_xlfn.CONCAT(
SUBSTITUTE($A144,LEFT($A144,FIND($C144,$A144)+LEN($C144)-1),),
$F144),
[3]!index),_xlfn.XMATCH($G144,[3]!header))</f>
        <v>27530249.161389701</v>
      </c>
      <c r="N144">
        <f t="shared" si="24"/>
        <v>27530249.161389701</v>
      </c>
      <c r="O144">
        <f t="shared" si="24"/>
        <v>27530249.161389701</v>
      </c>
      <c r="P144">
        <f t="shared" si="24"/>
        <v>27530249.161389701</v>
      </c>
      <c r="Q144">
        <f t="shared" si="24"/>
        <v>27530249.161389701</v>
      </c>
      <c r="R144">
        <f t="shared" si="24"/>
        <v>27530249.161389701</v>
      </c>
      <c r="S144">
        <f t="shared" si="24"/>
        <v>27530249.161389701</v>
      </c>
      <c r="T144">
        <f t="shared" si="24"/>
        <v>27530249.161389701</v>
      </c>
      <c r="U144">
        <f t="shared" si="24"/>
        <v>27530249.161389701</v>
      </c>
      <c r="V144">
        <f t="shared" si="24"/>
        <v>27530249.161389701</v>
      </c>
      <c r="W144">
        <f t="shared" si="24"/>
        <v>27530249.161389701</v>
      </c>
    </row>
    <row r="145" spans="1:23" x14ac:dyDescent="0.25">
      <c r="A145" t="s">
        <v>76</v>
      </c>
      <c r="B145" t="s">
        <v>5</v>
      </c>
      <c r="C145" t="s">
        <v>15</v>
      </c>
      <c r="D145" t="s">
        <v>16</v>
      </c>
      <c r="E145" t="s">
        <v>82</v>
      </c>
      <c r="F145" t="s">
        <v>91</v>
      </c>
      <c r="G145" t="s">
        <v>73</v>
      </c>
      <c r="K145" t="s">
        <v>58</v>
      </c>
      <c r="L145" t="s">
        <v>72</v>
      </c>
      <c r="M145" cm="1">
        <f t="array" ref="M145">INDEX([3]!data,_xlfn.XMATCH(_xlfn.CONCAT(
SUBSTITUTE($A145,LEFT($A145,FIND($C145,$A145)+LEN($C145)-1),),
$F145),
[3]!index),_xlfn.XMATCH($G145,[3]!header))</f>
        <v>2867259.8079717201</v>
      </c>
      <c r="N145">
        <f t="shared" si="24"/>
        <v>2867259.8079717201</v>
      </c>
      <c r="O145">
        <f t="shared" si="24"/>
        <v>2867259.8079717201</v>
      </c>
      <c r="P145">
        <f t="shared" si="24"/>
        <v>2867259.8079717201</v>
      </c>
      <c r="Q145">
        <f t="shared" si="24"/>
        <v>2867259.8079717201</v>
      </c>
      <c r="R145">
        <f t="shared" si="24"/>
        <v>2867259.8079717201</v>
      </c>
      <c r="S145">
        <f t="shared" si="24"/>
        <v>2867259.8079717201</v>
      </c>
      <c r="T145">
        <f t="shared" si="24"/>
        <v>2867259.8079717201</v>
      </c>
      <c r="U145">
        <f t="shared" si="24"/>
        <v>2867259.8079717201</v>
      </c>
      <c r="V145">
        <f t="shared" si="24"/>
        <v>2867259.8079717201</v>
      </c>
      <c r="W145">
        <f t="shared" si="24"/>
        <v>2867259.8079717201</v>
      </c>
    </row>
    <row r="146" spans="1:23" x14ac:dyDescent="0.25">
      <c r="A146" t="s">
        <v>76</v>
      </c>
      <c r="B146" t="s">
        <v>5</v>
      </c>
      <c r="C146" t="s">
        <v>15</v>
      </c>
      <c r="D146" t="s">
        <v>16</v>
      </c>
      <c r="E146" t="s">
        <v>82</v>
      </c>
      <c r="F146" t="s">
        <v>91</v>
      </c>
      <c r="G146" t="s">
        <v>53</v>
      </c>
      <c r="J146" t="s">
        <v>85</v>
      </c>
      <c r="K146" t="s">
        <v>74</v>
      </c>
      <c r="L146" t="str" cm="1">
        <f t="array" ref="L146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ref="M146">INDEX([3]!data_multi,_xlfn.XMATCH(_xlfn.CONCAT(
SUBSTITUTE($A146,LEFT($A146,FIND($C146,$A146)+LEN($C146)-1),),
$F146:$I146,
SUBSTITUTE($J146,LEFT($A146,FIND($C146,$A146)+LEN($C146)-1),)),
[3]!index_multi),_xlfn.XMATCH(M$2,[3]!header_multi))</f>
        <v>1.39</v>
      </c>
      <c r="N146">
        <f t="shared" si="24"/>
        <v>1.39</v>
      </c>
      <c r="O146">
        <f t="shared" si="24"/>
        <v>1.39</v>
      </c>
      <c r="P146">
        <f t="shared" si="24"/>
        <v>1.39</v>
      </c>
      <c r="Q146">
        <f t="shared" si="24"/>
        <v>1.39</v>
      </c>
      <c r="R146">
        <f t="shared" si="24"/>
        <v>1.39</v>
      </c>
      <c r="S146">
        <f t="shared" si="24"/>
        <v>1.39</v>
      </c>
      <c r="T146">
        <f t="shared" si="24"/>
        <v>1.39</v>
      </c>
      <c r="U146">
        <f t="shared" si="24"/>
        <v>1.39</v>
      </c>
      <c r="V146">
        <f t="shared" si="24"/>
        <v>1.39</v>
      </c>
      <c r="W146">
        <f t="shared" si="24"/>
        <v>1.39</v>
      </c>
    </row>
    <row r="147" spans="1:23" x14ac:dyDescent="0.25">
      <c r="A147" t="s">
        <v>76</v>
      </c>
      <c r="B147" t="s">
        <v>5</v>
      </c>
      <c r="C147" t="s">
        <v>15</v>
      </c>
      <c r="D147" t="s">
        <v>16</v>
      </c>
      <c r="E147" t="s">
        <v>82</v>
      </c>
      <c r="F147" t="s">
        <v>91</v>
      </c>
      <c r="G147" t="s">
        <v>53</v>
      </c>
      <c r="J147" t="s">
        <v>28</v>
      </c>
      <c r="K147" t="s">
        <v>74</v>
      </c>
      <c r="L147" t="str" cm="1">
        <f t="array" ref="L147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ref="M147">INDEX([3]!data_multi,_xlfn.XMATCH(_xlfn.CONCAT(
SUBSTITUTE($A147,LEFT($A147,FIND($C147,$A147)+LEN($C147)-1),),
$F147:$I147,
SUBSTITUTE($J147,LEFT($A147,FIND($C147,$A147)+LEN($C147)-1),)),
[3]!index_multi),_xlfn.XMATCH(M$2,[3]!header_multi))</f>
        <v>-0.24</v>
      </c>
      <c r="N147">
        <f t="shared" si="24"/>
        <v>-0.24</v>
      </c>
      <c r="O147">
        <f t="shared" si="24"/>
        <v>-0.24</v>
      </c>
      <c r="P147">
        <f t="shared" si="24"/>
        <v>-0.24</v>
      </c>
      <c r="Q147">
        <f t="shared" si="24"/>
        <v>-0.24</v>
      </c>
      <c r="R147">
        <f t="shared" si="24"/>
        <v>-0.24</v>
      </c>
      <c r="S147">
        <f t="shared" si="24"/>
        <v>-0.24</v>
      </c>
      <c r="T147">
        <f t="shared" si="24"/>
        <v>-0.24</v>
      </c>
      <c r="U147">
        <f t="shared" si="24"/>
        <v>-0.24</v>
      </c>
      <c r="V147">
        <f t="shared" si="24"/>
        <v>-0.24</v>
      </c>
      <c r="W147">
        <f t="shared" si="24"/>
        <v>-0.24</v>
      </c>
    </row>
    <row r="148" spans="1:23" x14ac:dyDescent="0.25">
      <c r="A148" t="s">
        <v>76</v>
      </c>
      <c r="B148" t="s">
        <v>5</v>
      </c>
      <c r="C148" t="s">
        <v>15</v>
      </c>
      <c r="D148" t="s">
        <v>16</v>
      </c>
      <c r="E148" t="s">
        <v>82</v>
      </c>
      <c r="F148" t="s">
        <v>92</v>
      </c>
      <c r="G148" t="s">
        <v>6</v>
      </c>
    </row>
    <row r="149" spans="1:23" x14ac:dyDescent="0.25">
      <c r="A149" t="s">
        <v>76</v>
      </c>
      <c r="B149" t="s">
        <v>5</v>
      </c>
      <c r="C149" t="s">
        <v>15</v>
      </c>
      <c r="D149" t="s">
        <v>16</v>
      </c>
      <c r="E149" t="s">
        <v>82</v>
      </c>
      <c r="F149" t="s">
        <v>92</v>
      </c>
      <c r="G149" t="s">
        <v>62</v>
      </c>
      <c r="K149" t="s">
        <v>58</v>
      </c>
      <c r="L149" t="s">
        <v>63</v>
      </c>
      <c r="M149" cm="1">
        <f t="array" ref="M149">INDEX([3]!data,_xlfn.XMATCH(_xlfn.CONCAT(
SUBSTITUTE($A149,LEFT($A149,FIND($C149,$A149)+LEN($C149)-1),),
$F149),
[3]!index),_xlfn.XMATCH($G149,[3]!header))</f>
        <v>2000</v>
      </c>
      <c r="N149">
        <f t="shared" ref="N149:W151" si="25">M149</f>
        <v>2000</v>
      </c>
      <c r="O149">
        <f t="shared" si="25"/>
        <v>2000</v>
      </c>
      <c r="P149">
        <f t="shared" si="25"/>
        <v>2000</v>
      </c>
      <c r="Q149">
        <f t="shared" si="25"/>
        <v>2000</v>
      </c>
      <c r="R149">
        <f t="shared" si="25"/>
        <v>2000</v>
      </c>
      <c r="S149">
        <f t="shared" si="25"/>
        <v>2000</v>
      </c>
      <c r="T149">
        <f t="shared" si="25"/>
        <v>2000</v>
      </c>
      <c r="U149">
        <f t="shared" si="25"/>
        <v>2000</v>
      </c>
      <c r="V149">
        <f t="shared" si="25"/>
        <v>2000</v>
      </c>
      <c r="W149">
        <f t="shared" si="25"/>
        <v>2000</v>
      </c>
    </row>
    <row r="150" spans="1:23" x14ac:dyDescent="0.25">
      <c r="A150" t="s">
        <v>76</v>
      </c>
      <c r="B150" t="s">
        <v>5</v>
      </c>
      <c r="C150" t="s">
        <v>15</v>
      </c>
      <c r="D150" t="s">
        <v>16</v>
      </c>
      <c r="E150" t="s">
        <v>82</v>
      </c>
      <c r="F150" t="s">
        <v>92</v>
      </c>
      <c r="G150" t="s">
        <v>64</v>
      </c>
      <c r="K150" t="s">
        <v>58</v>
      </c>
      <c r="L150" t="s">
        <v>63</v>
      </c>
      <c r="M150" cm="1">
        <f t="array" ref="M150">INDEX([3]!data,_xlfn.XMATCH(_xlfn.CONCAT(
SUBSTITUTE($A150,LEFT($A150,FIND($C150,$A150)+LEN($C150)-1),),
$F150),
[3]!index),_xlfn.XMATCH($G150,[3]!header))</f>
        <v>2101</v>
      </c>
      <c r="N150">
        <f t="shared" si="25"/>
        <v>2101</v>
      </c>
      <c r="O150">
        <f t="shared" si="25"/>
        <v>2101</v>
      </c>
      <c r="P150">
        <f t="shared" si="25"/>
        <v>2101</v>
      </c>
      <c r="Q150">
        <f t="shared" si="25"/>
        <v>2101</v>
      </c>
      <c r="R150">
        <f t="shared" si="25"/>
        <v>2101</v>
      </c>
      <c r="S150">
        <f t="shared" si="25"/>
        <v>2101</v>
      </c>
      <c r="T150">
        <f t="shared" si="25"/>
        <v>2101</v>
      </c>
      <c r="U150">
        <f t="shared" si="25"/>
        <v>2101</v>
      </c>
      <c r="V150">
        <f t="shared" si="25"/>
        <v>2101</v>
      </c>
      <c r="W150">
        <f t="shared" si="25"/>
        <v>2101</v>
      </c>
    </row>
    <row r="151" spans="1:23" x14ac:dyDescent="0.25">
      <c r="A151" t="s">
        <v>76</v>
      </c>
      <c r="B151" t="s">
        <v>5</v>
      </c>
      <c r="C151" t="s">
        <v>15</v>
      </c>
      <c r="D151" t="s">
        <v>16</v>
      </c>
      <c r="E151" t="s">
        <v>82</v>
      </c>
      <c r="F151" t="s">
        <v>92</v>
      </c>
      <c r="G151" t="s">
        <v>65</v>
      </c>
      <c r="K151" t="s">
        <v>58</v>
      </c>
      <c r="L151" t="s">
        <v>66</v>
      </c>
      <c r="M151" cm="1">
        <f t="array" ref="M151">INDEX([3]!data,_xlfn.XMATCH(_xlfn.CONCAT(
SUBSTITUTE($A151,LEFT($A151,FIND($C151,$A151)+LEN($C151)-1),),
$F151),
[3]!index),_xlfn.XMATCH($G151,[3]!header))</f>
        <v>30</v>
      </c>
      <c r="N151">
        <f t="shared" si="25"/>
        <v>30</v>
      </c>
      <c r="O151">
        <f t="shared" si="25"/>
        <v>30</v>
      </c>
      <c r="P151">
        <f t="shared" si="25"/>
        <v>30</v>
      </c>
      <c r="Q151">
        <f t="shared" si="25"/>
        <v>30</v>
      </c>
      <c r="R151">
        <f t="shared" si="25"/>
        <v>30</v>
      </c>
      <c r="S151">
        <f t="shared" si="25"/>
        <v>30</v>
      </c>
      <c r="T151">
        <f t="shared" si="25"/>
        <v>30</v>
      </c>
      <c r="U151">
        <f t="shared" si="25"/>
        <v>30</v>
      </c>
      <c r="V151">
        <f t="shared" si="25"/>
        <v>30</v>
      </c>
      <c r="W151">
        <f t="shared" si="25"/>
        <v>30</v>
      </c>
    </row>
    <row r="152" spans="1:23" x14ac:dyDescent="0.25">
      <c r="A152" t="s">
        <v>76</v>
      </c>
      <c r="B152" t="s">
        <v>5</v>
      </c>
      <c r="C152" t="s">
        <v>15</v>
      </c>
      <c r="D152" t="s">
        <v>16</v>
      </c>
      <c r="E152" t="s">
        <v>82</v>
      </c>
      <c r="F152" t="s">
        <v>92</v>
      </c>
      <c r="G152" t="s">
        <v>67</v>
      </c>
      <c r="K152" t="s">
        <v>68</v>
      </c>
      <c r="L152" t="s">
        <v>59</v>
      </c>
      <c r="M152" cm="1">
        <f t="array" ref="M152">INDEX([3]!data,_xlfn.XMATCH(_xlfn.CONCAT(
SUBSTITUTE($A152,LEFT($A152,FIND($C152,$A152)+LEN($C152)-1),),
$F152),
[3]!index),_xlfn.XMATCH(_xlfn.CONCAT($C152,$G152),[3]!header))</f>
        <v>0</v>
      </c>
    </row>
    <row r="153" spans="1:23" x14ac:dyDescent="0.25">
      <c r="A153" t="s">
        <v>76</v>
      </c>
      <c r="B153" t="s">
        <v>5</v>
      </c>
      <c r="C153" t="s">
        <v>15</v>
      </c>
      <c r="D153" t="s">
        <v>16</v>
      </c>
      <c r="E153" t="s">
        <v>82</v>
      </c>
      <c r="F153" t="s">
        <v>92</v>
      </c>
      <c r="G153" t="s">
        <v>69</v>
      </c>
      <c r="K153" t="s">
        <v>58</v>
      </c>
      <c r="L153" t="s">
        <v>70</v>
      </c>
      <c r="M153" cm="1">
        <f t="array" ref="M153">INDEX([3]!data,_xlfn.XMATCH(_xlfn.CONCAT(
SUBSTITUTE($A153,LEFT($A153,FIND($C153,$A153)+LEN($C153)-1),),
$F153),
[3]!index),_xlfn.XMATCH($G153,[3]!header))</f>
        <v>5220611</v>
      </c>
      <c r="N153">
        <f t="shared" ref="N153:W157" si="26">M153</f>
        <v>5220611</v>
      </c>
      <c r="O153">
        <f t="shared" si="26"/>
        <v>5220611</v>
      </c>
      <c r="P153">
        <f t="shared" si="26"/>
        <v>5220611</v>
      </c>
      <c r="Q153">
        <f t="shared" si="26"/>
        <v>5220611</v>
      </c>
      <c r="R153">
        <f t="shared" si="26"/>
        <v>5220611</v>
      </c>
      <c r="S153">
        <f t="shared" si="26"/>
        <v>5220611</v>
      </c>
      <c r="T153">
        <f t="shared" si="26"/>
        <v>5220611</v>
      </c>
      <c r="U153">
        <f t="shared" si="26"/>
        <v>5220611</v>
      </c>
      <c r="V153">
        <f t="shared" si="26"/>
        <v>5220611</v>
      </c>
      <c r="W153">
        <f t="shared" si="26"/>
        <v>5220611</v>
      </c>
    </row>
    <row r="154" spans="1:23" x14ac:dyDescent="0.25">
      <c r="A154" t="s">
        <v>76</v>
      </c>
      <c r="B154" t="s">
        <v>5</v>
      </c>
      <c r="C154" t="s">
        <v>15</v>
      </c>
      <c r="D154" t="s">
        <v>16</v>
      </c>
      <c r="E154" t="s">
        <v>82</v>
      </c>
      <c r="F154" t="s">
        <v>92</v>
      </c>
      <c r="G154" t="s">
        <v>71</v>
      </c>
      <c r="K154" t="s">
        <v>58</v>
      </c>
      <c r="L154" t="s">
        <v>72</v>
      </c>
      <c r="M154" cm="1">
        <f t="array" ref="M154">INDEX([3]!data,_xlfn.XMATCH(_xlfn.CONCAT(
SUBSTITUTE($A154,LEFT($A154,FIND($C154,$A154)+LEN($C154)-1),),
$F154),
[3]!index),_xlfn.XMATCH($G154,[3]!header))</f>
        <v>60814852.2318689</v>
      </c>
      <c r="N154">
        <f t="shared" si="26"/>
        <v>60814852.2318689</v>
      </c>
      <c r="O154">
        <f t="shared" si="26"/>
        <v>60814852.2318689</v>
      </c>
      <c r="P154">
        <f t="shared" si="26"/>
        <v>60814852.2318689</v>
      </c>
      <c r="Q154">
        <f t="shared" si="26"/>
        <v>60814852.2318689</v>
      </c>
      <c r="R154">
        <f t="shared" si="26"/>
        <v>60814852.2318689</v>
      </c>
      <c r="S154">
        <f t="shared" si="26"/>
        <v>60814852.2318689</v>
      </c>
      <c r="T154">
        <f t="shared" si="26"/>
        <v>60814852.2318689</v>
      </c>
      <c r="U154">
        <f t="shared" si="26"/>
        <v>60814852.2318689</v>
      </c>
      <c r="V154">
        <f t="shared" si="26"/>
        <v>60814852.2318689</v>
      </c>
      <c r="W154">
        <f t="shared" si="26"/>
        <v>60814852.2318689</v>
      </c>
    </row>
    <row r="155" spans="1:23" x14ac:dyDescent="0.25">
      <c r="A155" t="s">
        <v>76</v>
      </c>
      <c r="B155" t="s">
        <v>5</v>
      </c>
      <c r="C155" t="s">
        <v>15</v>
      </c>
      <c r="D155" t="s">
        <v>16</v>
      </c>
      <c r="E155" t="s">
        <v>82</v>
      </c>
      <c r="F155" t="s">
        <v>92</v>
      </c>
      <c r="G155" t="s">
        <v>73</v>
      </c>
      <c r="K155" t="s">
        <v>58</v>
      </c>
      <c r="L155" t="s">
        <v>72</v>
      </c>
      <c r="M155" cm="1">
        <f t="array" ref="M155">INDEX([3]!data,_xlfn.XMATCH(_xlfn.CONCAT(
SUBSTITUTE($A155,LEFT($A155,FIND($C155,$A155)+LEN($C155)-1),),
$F155),
[3]!index),_xlfn.XMATCH($G155,[3]!header))</f>
        <v>6781590.4088919498</v>
      </c>
      <c r="N155">
        <f t="shared" si="26"/>
        <v>6781590.4088919498</v>
      </c>
      <c r="O155">
        <f t="shared" si="26"/>
        <v>6781590.4088919498</v>
      </c>
      <c r="P155">
        <f t="shared" si="26"/>
        <v>6781590.4088919498</v>
      </c>
      <c r="Q155">
        <f t="shared" si="26"/>
        <v>6781590.4088919498</v>
      </c>
      <c r="R155">
        <f t="shared" si="26"/>
        <v>6781590.4088919498</v>
      </c>
      <c r="S155">
        <f t="shared" si="26"/>
        <v>6781590.4088919498</v>
      </c>
      <c r="T155">
        <f t="shared" si="26"/>
        <v>6781590.4088919498</v>
      </c>
      <c r="U155">
        <f t="shared" si="26"/>
        <v>6781590.4088919498</v>
      </c>
      <c r="V155">
        <f t="shared" si="26"/>
        <v>6781590.4088919498</v>
      </c>
      <c r="W155">
        <f t="shared" si="26"/>
        <v>6781590.4088919498</v>
      </c>
    </row>
    <row r="156" spans="1:23" x14ac:dyDescent="0.25">
      <c r="A156" t="s">
        <v>76</v>
      </c>
      <c r="B156" t="s">
        <v>5</v>
      </c>
      <c r="C156" t="s">
        <v>15</v>
      </c>
      <c r="D156" t="s">
        <v>16</v>
      </c>
      <c r="E156" t="s">
        <v>82</v>
      </c>
      <c r="F156" t="s">
        <v>92</v>
      </c>
      <c r="G156" t="s">
        <v>53</v>
      </c>
      <c r="J156" t="s">
        <v>85</v>
      </c>
      <c r="K156" t="s">
        <v>74</v>
      </c>
      <c r="L156" t="str" cm="1">
        <f t="array" ref="L156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ref="M156">INDEX([3]!data_multi,_xlfn.XMATCH(_xlfn.CONCAT(
SUBSTITUTE($A156,LEFT($A156,FIND($C156,$A156)+LEN($C156)-1),),
$F156:$I156,
SUBSTITUTE($J156,LEFT($A156,FIND($C156,$A156)+LEN($C156)-1),)),
[3]!index_multi),_xlfn.XMATCH(M$2,[3]!header_multi))</f>
        <v>1.34</v>
      </c>
      <c r="N156">
        <f t="shared" si="26"/>
        <v>1.34</v>
      </c>
      <c r="O156">
        <f t="shared" si="26"/>
        <v>1.34</v>
      </c>
      <c r="P156">
        <f t="shared" si="26"/>
        <v>1.34</v>
      </c>
      <c r="Q156">
        <f t="shared" si="26"/>
        <v>1.34</v>
      </c>
      <c r="R156">
        <f t="shared" si="26"/>
        <v>1.34</v>
      </c>
      <c r="S156">
        <f t="shared" si="26"/>
        <v>1.34</v>
      </c>
      <c r="T156">
        <f t="shared" si="26"/>
        <v>1.34</v>
      </c>
      <c r="U156">
        <f t="shared" si="26"/>
        <v>1.34</v>
      </c>
      <c r="V156">
        <f t="shared" si="26"/>
        <v>1.34</v>
      </c>
      <c r="W156">
        <f t="shared" si="26"/>
        <v>1.34</v>
      </c>
    </row>
    <row r="157" spans="1:23" x14ac:dyDescent="0.25">
      <c r="A157" t="s">
        <v>76</v>
      </c>
      <c r="B157" t="s">
        <v>5</v>
      </c>
      <c r="C157" t="s">
        <v>15</v>
      </c>
      <c r="D157" t="s">
        <v>16</v>
      </c>
      <c r="E157" t="s">
        <v>82</v>
      </c>
      <c r="F157" t="s">
        <v>92</v>
      </c>
      <c r="G157" t="s">
        <v>53</v>
      </c>
      <c r="J157" t="s">
        <v>28</v>
      </c>
      <c r="K157" t="s">
        <v>74</v>
      </c>
      <c r="L157" t="str" cm="1">
        <f t="array" ref="L157">INDEX([3]!data_multi,_xlfn.XMATCH(_xlfn.CONCAT(
SUBSTITUTE($A157,LEFT($A157,FIND($C157,$A157)+LEN($C157)-1),),
$F157:$I157,
SUBSTITUTE($J157,LEFT($A157,FIND($C157,$A157)+LEN($C157)-1),)),
[3]!index_multi),_xlfn.XMATCH(L$2,[3]!header_multi))</f>
        <v>GJ</v>
      </c>
      <c r="M157" cm="1">
        <f t="array" ref="M157">INDEX([3]!data_multi,_xlfn.XMATCH(_xlfn.CONCAT(
SUBSTITUTE($A157,LEFT($A157,FIND($C157,$A157)+LEN($C157)-1),),
$F157:$I157,
SUBSTITUTE($J157,LEFT($A157,FIND($C157,$A157)+LEN($C157)-1),)),
[3]!index_multi),_xlfn.XMATCH(M$2,[3]!header_multi))</f>
        <v>-0.12</v>
      </c>
      <c r="N157">
        <f t="shared" si="26"/>
        <v>-0.12</v>
      </c>
      <c r="O157">
        <f t="shared" si="26"/>
        <v>-0.12</v>
      </c>
      <c r="P157">
        <f t="shared" si="26"/>
        <v>-0.12</v>
      </c>
      <c r="Q157">
        <f t="shared" si="26"/>
        <v>-0.12</v>
      </c>
      <c r="R157">
        <f t="shared" si="26"/>
        <v>-0.12</v>
      </c>
      <c r="S157">
        <f t="shared" si="26"/>
        <v>-0.12</v>
      </c>
      <c r="T157">
        <f t="shared" si="26"/>
        <v>-0.12</v>
      </c>
      <c r="U157">
        <f t="shared" si="26"/>
        <v>-0.12</v>
      </c>
      <c r="V157">
        <f t="shared" si="26"/>
        <v>-0.12</v>
      </c>
      <c r="W157">
        <f t="shared" si="26"/>
        <v>-0.12</v>
      </c>
    </row>
    <row r="158" spans="1:23" x14ac:dyDescent="0.25">
      <c r="A158" t="s">
        <v>76</v>
      </c>
      <c r="B158" t="s">
        <v>5</v>
      </c>
      <c r="C158" t="s">
        <v>15</v>
      </c>
      <c r="D158" t="s">
        <v>16</v>
      </c>
      <c r="E158" t="s">
        <v>82</v>
      </c>
      <c r="F158" t="s">
        <v>93</v>
      </c>
      <c r="G158" t="s">
        <v>6</v>
      </c>
    </row>
    <row r="159" spans="1:23" x14ac:dyDescent="0.25">
      <c r="A159" t="s">
        <v>76</v>
      </c>
      <c r="B159" t="s">
        <v>5</v>
      </c>
      <c r="C159" t="s">
        <v>15</v>
      </c>
      <c r="D159" t="s">
        <v>16</v>
      </c>
      <c r="E159" t="s">
        <v>82</v>
      </c>
      <c r="F159" t="s">
        <v>93</v>
      </c>
      <c r="G159" t="s">
        <v>62</v>
      </c>
      <c r="K159" t="s">
        <v>58</v>
      </c>
      <c r="L159" t="s">
        <v>63</v>
      </c>
      <c r="M159" cm="1">
        <f t="array" ref="M159">INDEX([3]!data,_xlfn.XMATCH(_xlfn.CONCAT(
SUBSTITUTE($A159,LEFT($A159,FIND($C159,$A159)+LEN($C159)-1),),
$F159),
[3]!index),_xlfn.XMATCH($G159,[3]!header))</f>
        <v>2015</v>
      </c>
      <c r="N159">
        <f t="shared" ref="N159:W161" si="27">M159</f>
        <v>2015</v>
      </c>
      <c r="O159">
        <f t="shared" si="27"/>
        <v>2015</v>
      </c>
      <c r="P159">
        <f t="shared" si="27"/>
        <v>2015</v>
      </c>
      <c r="Q159">
        <f t="shared" si="27"/>
        <v>2015</v>
      </c>
      <c r="R159">
        <f t="shared" si="27"/>
        <v>2015</v>
      </c>
      <c r="S159">
        <f t="shared" si="27"/>
        <v>2015</v>
      </c>
      <c r="T159">
        <f t="shared" si="27"/>
        <v>2015</v>
      </c>
      <c r="U159">
        <f t="shared" si="27"/>
        <v>2015</v>
      </c>
      <c r="V159">
        <f t="shared" si="27"/>
        <v>2015</v>
      </c>
      <c r="W159">
        <f t="shared" si="27"/>
        <v>2015</v>
      </c>
    </row>
    <row r="160" spans="1:23" x14ac:dyDescent="0.25">
      <c r="A160" t="s">
        <v>76</v>
      </c>
      <c r="B160" t="s">
        <v>5</v>
      </c>
      <c r="C160" t="s">
        <v>15</v>
      </c>
      <c r="D160" t="s">
        <v>16</v>
      </c>
      <c r="E160" t="s">
        <v>82</v>
      </c>
      <c r="F160" t="s">
        <v>93</v>
      </c>
      <c r="G160" t="s">
        <v>64</v>
      </c>
      <c r="K160" t="s">
        <v>58</v>
      </c>
      <c r="L160" t="s">
        <v>63</v>
      </c>
      <c r="M160" cm="1">
        <f t="array" ref="M160">INDEX([3]!data,_xlfn.XMATCH(_xlfn.CONCAT(
SUBSTITUTE($A160,LEFT($A160,FIND($C160,$A160)+LEN($C160)-1),),
$F160),
[3]!index),_xlfn.XMATCH($G160,[3]!header))</f>
        <v>2101</v>
      </c>
      <c r="N160">
        <f t="shared" si="27"/>
        <v>2101</v>
      </c>
      <c r="O160">
        <f t="shared" si="27"/>
        <v>2101</v>
      </c>
      <c r="P160">
        <f t="shared" si="27"/>
        <v>2101</v>
      </c>
      <c r="Q160">
        <f t="shared" si="27"/>
        <v>2101</v>
      </c>
      <c r="R160">
        <f t="shared" si="27"/>
        <v>2101</v>
      </c>
      <c r="S160">
        <f t="shared" si="27"/>
        <v>2101</v>
      </c>
      <c r="T160">
        <f t="shared" si="27"/>
        <v>2101</v>
      </c>
      <c r="U160">
        <f t="shared" si="27"/>
        <v>2101</v>
      </c>
      <c r="V160">
        <f t="shared" si="27"/>
        <v>2101</v>
      </c>
      <c r="W160">
        <f t="shared" si="27"/>
        <v>2101</v>
      </c>
    </row>
    <row r="161" spans="1:23" x14ac:dyDescent="0.25">
      <c r="A161" t="s">
        <v>76</v>
      </c>
      <c r="B161" t="s">
        <v>5</v>
      </c>
      <c r="C161" t="s">
        <v>15</v>
      </c>
      <c r="D161" t="s">
        <v>16</v>
      </c>
      <c r="E161" t="s">
        <v>82</v>
      </c>
      <c r="F161" t="s">
        <v>93</v>
      </c>
      <c r="G161" t="s">
        <v>65</v>
      </c>
      <c r="K161" t="s">
        <v>58</v>
      </c>
      <c r="L161" t="s">
        <v>66</v>
      </c>
      <c r="M161" cm="1">
        <f t="array" ref="M161">INDEX([3]!data,_xlfn.XMATCH(_xlfn.CONCAT(
SUBSTITUTE($A161,LEFT($A161,FIND($C161,$A161)+LEN($C161)-1),),
$F161),
[3]!index),_xlfn.XMATCH($G161,[3]!header))</f>
        <v>30</v>
      </c>
      <c r="N161">
        <f t="shared" si="27"/>
        <v>30</v>
      </c>
      <c r="O161">
        <f t="shared" si="27"/>
        <v>30</v>
      </c>
      <c r="P161">
        <f t="shared" si="27"/>
        <v>30</v>
      </c>
      <c r="Q161">
        <f t="shared" si="27"/>
        <v>30</v>
      </c>
      <c r="R161">
        <f t="shared" si="27"/>
        <v>30</v>
      </c>
      <c r="S161">
        <f t="shared" si="27"/>
        <v>30</v>
      </c>
      <c r="T161">
        <f t="shared" si="27"/>
        <v>30</v>
      </c>
      <c r="U161">
        <f t="shared" si="27"/>
        <v>30</v>
      </c>
      <c r="V161">
        <f t="shared" si="27"/>
        <v>30</v>
      </c>
      <c r="W161">
        <f t="shared" si="27"/>
        <v>30</v>
      </c>
    </row>
    <row r="162" spans="1:23" x14ac:dyDescent="0.25">
      <c r="A162" t="s">
        <v>76</v>
      </c>
      <c r="B162" t="s">
        <v>5</v>
      </c>
      <c r="C162" t="s">
        <v>15</v>
      </c>
      <c r="D162" t="s">
        <v>16</v>
      </c>
      <c r="E162" t="s">
        <v>82</v>
      </c>
      <c r="F162" t="s">
        <v>93</v>
      </c>
      <c r="G162" t="s">
        <v>67</v>
      </c>
      <c r="K162" t="s">
        <v>68</v>
      </c>
      <c r="L162" t="s">
        <v>59</v>
      </c>
      <c r="M162" cm="1">
        <f t="array" ref="M162">INDEX([3]!data,_xlfn.XMATCH(_xlfn.CONCAT(
SUBSTITUTE($A162,LEFT($A162,FIND($C162,$A162)+LEN($C162)-1),),
$F162),
[3]!index),_xlfn.XMATCH(_xlfn.CONCAT($C162,$G162),[3]!header))</f>
        <v>0</v>
      </c>
    </row>
    <row r="163" spans="1:23" x14ac:dyDescent="0.25">
      <c r="A163" t="s">
        <v>76</v>
      </c>
      <c r="B163" t="s">
        <v>5</v>
      </c>
      <c r="C163" t="s">
        <v>15</v>
      </c>
      <c r="D163" t="s">
        <v>16</v>
      </c>
      <c r="E163" t="s">
        <v>82</v>
      </c>
      <c r="F163" t="s">
        <v>93</v>
      </c>
      <c r="G163" t="s">
        <v>69</v>
      </c>
      <c r="K163" t="s">
        <v>58</v>
      </c>
      <c r="L163" t="s">
        <v>70</v>
      </c>
      <c r="M163" cm="1">
        <f t="array" ref="M163">INDEX([3]!data,_xlfn.XMATCH(_xlfn.CONCAT(
SUBSTITUTE($A163,LEFT($A163,FIND($C163,$A163)+LEN($C163)-1),),
$F163),
[3]!index),_xlfn.XMATCH($G163,[3]!header))</f>
        <v>5220611</v>
      </c>
      <c r="N163">
        <f t="shared" ref="N163:W168" si="28">M163</f>
        <v>5220611</v>
      </c>
      <c r="O163">
        <f t="shared" si="28"/>
        <v>5220611</v>
      </c>
      <c r="P163">
        <f t="shared" si="28"/>
        <v>5220611</v>
      </c>
      <c r="Q163">
        <f t="shared" si="28"/>
        <v>5220611</v>
      </c>
      <c r="R163">
        <f t="shared" si="28"/>
        <v>5220611</v>
      </c>
      <c r="S163">
        <f t="shared" si="28"/>
        <v>5220611</v>
      </c>
      <c r="T163">
        <f t="shared" si="28"/>
        <v>5220611</v>
      </c>
      <c r="U163">
        <f t="shared" si="28"/>
        <v>5220611</v>
      </c>
      <c r="V163">
        <f t="shared" si="28"/>
        <v>5220611</v>
      </c>
      <c r="W163">
        <f t="shared" si="28"/>
        <v>5220611</v>
      </c>
    </row>
    <row r="164" spans="1:23" x14ac:dyDescent="0.25">
      <c r="A164" t="s">
        <v>76</v>
      </c>
      <c r="B164" t="s">
        <v>5</v>
      </c>
      <c r="C164" t="s">
        <v>15</v>
      </c>
      <c r="D164" t="s">
        <v>16</v>
      </c>
      <c r="E164" t="s">
        <v>82</v>
      </c>
      <c r="F164" t="s">
        <v>93</v>
      </c>
      <c r="G164" t="s">
        <v>71</v>
      </c>
      <c r="K164" t="s">
        <v>58</v>
      </c>
      <c r="L164" t="s">
        <v>72</v>
      </c>
      <c r="M164" cm="1">
        <f t="array" ref="M164">INDEX([3]!data,_xlfn.XMATCH(_xlfn.CONCAT(
SUBSTITUTE($A164,LEFT($A164,FIND($C164,$A164)+LEN($C164)-1),),
$F164),
[3]!index),_xlfn.XMATCH($G164,[3]!header))</f>
        <v>60814852.2318689</v>
      </c>
      <c r="N164">
        <f t="shared" si="28"/>
        <v>60814852.2318689</v>
      </c>
      <c r="O164">
        <f t="shared" si="28"/>
        <v>60814852.2318689</v>
      </c>
      <c r="P164">
        <f t="shared" si="28"/>
        <v>60814852.2318689</v>
      </c>
      <c r="Q164">
        <f t="shared" si="28"/>
        <v>60814852.2318689</v>
      </c>
      <c r="R164">
        <f t="shared" si="28"/>
        <v>60814852.2318689</v>
      </c>
      <c r="S164">
        <f t="shared" si="28"/>
        <v>60814852.2318689</v>
      </c>
      <c r="T164">
        <f t="shared" si="28"/>
        <v>60814852.2318689</v>
      </c>
      <c r="U164">
        <f t="shared" si="28"/>
        <v>60814852.2318689</v>
      </c>
      <c r="V164">
        <f t="shared" si="28"/>
        <v>60814852.2318689</v>
      </c>
      <c r="W164">
        <f t="shared" si="28"/>
        <v>60814852.2318689</v>
      </c>
    </row>
    <row r="165" spans="1:23" x14ac:dyDescent="0.25">
      <c r="A165" t="s">
        <v>76</v>
      </c>
      <c r="B165" t="s">
        <v>5</v>
      </c>
      <c r="C165" t="s">
        <v>15</v>
      </c>
      <c r="D165" t="s">
        <v>16</v>
      </c>
      <c r="E165" t="s">
        <v>82</v>
      </c>
      <c r="F165" t="s">
        <v>93</v>
      </c>
      <c r="G165" t="s">
        <v>73</v>
      </c>
      <c r="K165" t="s">
        <v>58</v>
      </c>
      <c r="L165" t="s">
        <v>72</v>
      </c>
      <c r="M165" cm="1">
        <f t="array" ref="M165">INDEX([3]!data,_xlfn.XMATCH(_xlfn.CONCAT(
SUBSTITUTE($A165,LEFT($A165,FIND($C165,$A165)+LEN($C165)-1),),
$F165),
[3]!index),_xlfn.XMATCH($G165,[3]!header))</f>
        <v>6781590.4088919498</v>
      </c>
      <c r="N165">
        <f t="shared" si="28"/>
        <v>6781590.4088919498</v>
      </c>
      <c r="O165">
        <f t="shared" si="28"/>
        <v>6781590.4088919498</v>
      </c>
      <c r="P165">
        <f t="shared" si="28"/>
        <v>6781590.4088919498</v>
      </c>
      <c r="Q165">
        <f t="shared" si="28"/>
        <v>6781590.4088919498</v>
      </c>
      <c r="R165">
        <f t="shared" si="28"/>
        <v>6781590.4088919498</v>
      </c>
      <c r="S165">
        <f t="shared" si="28"/>
        <v>6781590.4088919498</v>
      </c>
      <c r="T165">
        <f t="shared" si="28"/>
        <v>6781590.4088919498</v>
      </c>
      <c r="U165">
        <f t="shared" si="28"/>
        <v>6781590.4088919498</v>
      </c>
      <c r="V165">
        <f t="shared" si="28"/>
        <v>6781590.4088919498</v>
      </c>
      <c r="W165">
        <f t="shared" si="28"/>
        <v>6781590.4088919498</v>
      </c>
    </row>
    <row r="166" spans="1:23" x14ac:dyDescent="0.25">
      <c r="A166" t="s">
        <v>76</v>
      </c>
      <c r="B166" t="s">
        <v>5</v>
      </c>
      <c r="C166" t="s">
        <v>15</v>
      </c>
      <c r="D166" t="s">
        <v>16</v>
      </c>
      <c r="E166" t="s">
        <v>82</v>
      </c>
      <c r="F166" t="s">
        <v>93</v>
      </c>
      <c r="G166" t="s">
        <v>53</v>
      </c>
      <c r="J166" t="s">
        <v>36</v>
      </c>
      <c r="K166" t="s">
        <v>74</v>
      </c>
      <c r="L166" t="str" cm="1">
        <f t="array" ref="L166">INDEX([3]!data_multi,_xlfn.XMATCH(_xlfn.CONCAT(
SUBSTITUTE($A166,LEFT($A166,FIND($C166,$A166)+LEN($C166)-1),),
$F166:$I166,
SUBSTITUTE($J166,LEFT($A166,FIND($C166,$A166)+LEN($C166)-1),)),
[3]!index_multi),_xlfn.XMATCH(L$2,[3]!header_multi))</f>
        <v>GJ</v>
      </c>
      <c r="M166" cm="1">
        <f t="array" ref="M166">INDEX([3]!data_multi,_xlfn.XMATCH(_xlfn.CONCAT(
SUBSTITUTE($A166,LEFT($A166,FIND($C166,$A166)+LEN($C166)-1),),
$F166:$I166,
SUBSTITUTE($J166,LEFT($A166,FIND($C166,$A166)+LEN($C166)-1),)),
[3]!index_multi),_xlfn.XMATCH(M$2,[3]!header_multi))</f>
        <v>1.34</v>
      </c>
      <c r="N166">
        <f t="shared" si="28"/>
        <v>1.34</v>
      </c>
      <c r="O166">
        <f t="shared" si="28"/>
        <v>1.34</v>
      </c>
      <c r="P166">
        <f t="shared" si="28"/>
        <v>1.34</v>
      </c>
      <c r="Q166">
        <f t="shared" si="28"/>
        <v>1.34</v>
      </c>
      <c r="R166">
        <f t="shared" si="28"/>
        <v>1.34</v>
      </c>
      <c r="S166">
        <f t="shared" si="28"/>
        <v>1.34</v>
      </c>
      <c r="T166">
        <f t="shared" si="28"/>
        <v>1.34</v>
      </c>
      <c r="U166">
        <f t="shared" si="28"/>
        <v>1.34</v>
      </c>
      <c r="V166">
        <f t="shared" si="28"/>
        <v>1.34</v>
      </c>
      <c r="W166">
        <f t="shared" si="28"/>
        <v>1.34</v>
      </c>
    </row>
    <row r="167" spans="1:23" x14ac:dyDescent="0.25">
      <c r="A167" t="s">
        <v>76</v>
      </c>
      <c r="B167" t="s">
        <v>5</v>
      </c>
      <c r="C167" t="s">
        <v>15</v>
      </c>
      <c r="D167" t="s">
        <v>16</v>
      </c>
      <c r="E167" t="s">
        <v>82</v>
      </c>
      <c r="F167" t="s">
        <v>93</v>
      </c>
      <c r="G167" t="s">
        <v>53</v>
      </c>
      <c r="J167" t="s">
        <v>28</v>
      </c>
      <c r="K167" t="s">
        <v>74</v>
      </c>
      <c r="L167" t="str" cm="1">
        <f t="array" ref="L167">INDEX([3]!data_multi,_xlfn.XMATCH(_xlfn.CONCAT(
SUBSTITUTE($A167,LEFT($A167,FIND($C167,$A167)+LEN($C167)-1),),
$F167:$I167,
SUBSTITUTE($J167,LEFT($A167,FIND($C167,$A167)+LEN($C167)-1),)),
[3]!index_multi),_xlfn.XMATCH(L$2,[3]!header_multi))</f>
        <v>GJ</v>
      </c>
      <c r="M167" cm="1">
        <f t="array" ref="M167">INDEX([3]!data_multi,_xlfn.XMATCH(_xlfn.CONCAT(
SUBSTITUTE($A167,LEFT($A167,FIND($C167,$A167)+LEN($C167)-1),),
$F167:$I167,
SUBSTITUTE($J167,LEFT($A167,FIND($C167,$A167)+LEN($C167)-1),)),
[3]!index_multi),_xlfn.XMATCH(M$2,[3]!header_multi))</f>
        <v>-0.12</v>
      </c>
      <c r="N167">
        <f t="shared" si="28"/>
        <v>-0.12</v>
      </c>
      <c r="O167">
        <f t="shared" si="28"/>
        <v>-0.12</v>
      </c>
      <c r="P167">
        <f t="shared" si="28"/>
        <v>-0.12</v>
      </c>
      <c r="Q167">
        <f t="shared" si="28"/>
        <v>-0.12</v>
      </c>
      <c r="R167">
        <f t="shared" si="28"/>
        <v>-0.12</v>
      </c>
      <c r="S167">
        <f t="shared" si="28"/>
        <v>-0.12</v>
      </c>
      <c r="T167">
        <f t="shared" si="28"/>
        <v>-0.12</v>
      </c>
      <c r="U167">
        <f t="shared" si="28"/>
        <v>-0.12</v>
      </c>
      <c r="V167">
        <f t="shared" si="28"/>
        <v>-0.12</v>
      </c>
      <c r="W167">
        <f t="shared" si="28"/>
        <v>-0.12</v>
      </c>
    </row>
    <row r="168" spans="1:23" x14ac:dyDescent="0.25">
      <c r="A168" t="s">
        <v>76</v>
      </c>
      <c r="B168" t="s">
        <v>5</v>
      </c>
      <c r="C168" t="s">
        <v>15</v>
      </c>
      <c r="D168" t="s">
        <v>16</v>
      </c>
      <c r="E168" t="s">
        <v>82</v>
      </c>
      <c r="F168" t="s">
        <v>93</v>
      </c>
      <c r="G168" t="s">
        <v>53</v>
      </c>
      <c r="J168" t="s">
        <v>88</v>
      </c>
      <c r="K168" t="s">
        <v>74</v>
      </c>
      <c r="L168" t="str" cm="1">
        <f t="array" ref="L168">INDEX([3]!data_multi,_xlfn.XMATCH(_xlfn.CONCAT(
SUBSTITUTE($A168,LEFT($A168,FIND($C168,$A168)+LEN($C168)-1),),
$F168:$I168,
SUBSTITUTE($J168,LEFT($A168,FIND($C168,$A168)+LEN($C168)-1),)),
[3]!index_multi),_xlfn.XMATCH(L$2,[3]!header_multi))</f>
        <v>tCO2</v>
      </c>
      <c r="M168" cm="1">
        <f t="array" ref="M168">INDEX([3]!data_multi,_xlfn.XMATCH(_xlfn.CONCAT(
SUBSTITUTE($A168,LEFT($A168,FIND($C168,$A168)+LEN($C168)-1),),
$F168:$I168,
SUBSTITUTE($J168,LEFT($A168,FIND($C168,$A168)+LEN($C168)-1),)),
[3]!index_multi),_xlfn.XMATCH(M$2,[3]!header_multi))</f>
        <v>6.5620494647288502E-2</v>
      </c>
      <c r="N168">
        <f t="shared" si="28"/>
        <v>6.5620494647288502E-2</v>
      </c>
      <c r="O168">
        <f t="shared" si="28"/>
        <v>6.5620494647288502E-2</v>
      </c>
      <c r="P168">
        <f t="shared" si="28"/>
        <v>6.5620494647288502E-2</v>
      </c>
      <c r="Q168">
        <f t="shared" si="28"/>
        <v>6.5620494647288502E-2</v>
      </c>
      <c r="R168">
        <f t="shared" si="28"/>
        <v>6.5620494647288502E-2</v>
      </c>
      <c r="S168">
        <f t="shared" si="28"/>
        <v>6.5620494647288502E-2</v>
      </c>
      <c r="T168">
        <f t="shared" si="28"/>
        <v>6.5620494647288502E-2</v>
      </c>
      <c r="U168">
        <f t="shared" si="28"/>
        <v>6.5620494647288502E-2</v>
      </c>
      <c r="V168">
        <f t="shared" si="28"/>
        <v>6.5620494647288502E-2</v>
      </c>
      <c r="W168">
        <f t="shared" si="28"/>
        <v>6.5620494647288502E-2</v>
      </c>
    </row>
    <row r="169" spans="1:23" x14ac:dyDescent="0.25">
      <c r="A169" t="s">
        <v>85</v>
      </c>
      <c r="B169" t="s">
        <v>5</v>
      </c>
      <c r="C169" t="s">
        <v>15</v>
      </c>
      <c r="D169" t="s">
        <v>16</v>
      </c>
      <c r="E169" t="s">
        <v>94</v>
      </c>
      <c r="G169" t="s">
        <v>17</v>
      </c>
      <c r="K169" t="s">
        <v>18</v>
      </c>
      <c r="L169" t="str" cm="1">
        <f t="array" ref="L169">INDEX([1]!data,_xlfn.XMATCH(_xlfn.CONCAT(
SUBSTITUTE($A169,LEFT($A169,FIND($C169,$A169)+LEN($C169)-1),),
$F169:$I169,
SUBSTITUTE($J169,LEFT($A169,FIND($C169,$A169)+LEN($C169)-1),)),
[1]!index),_xlfn.XMATCH(L$2,[1]!header))</f>
        <v>GJ</v>
      </c>
    </row>
    <row r="170" spans="1:23" x14ac:dyDescent="0.25">
      <c r="A170" t="s">
        <v>85</v>
      </c>
      <c r="B170" t="s">
        <v>5</v>
      </c>
      <c r="C170" t="s">
        <v>15</v>
      </c>
      <c r="D170" t="s">
        <v>16</v>
      </c>
      <c r="E170" t="s">
        <v>94</v>
      </c>
      <c r="G170" t="s">
        <v>19</v>
      </c>
      <c r="H170" t="s">
        <v>56</v>
      </c>
    </row>
    <row r="171" spans="1:23" x14ac:dyDescent="0.25">
      <c r="A171" t="s">
        <v>85</v>
      </c>
      <c r="B171" t="s">
        <v>5</v>
      </c>
      <c r="C171" t="s">
        <v>15</v>
      </c>
      <c r="D171" t="s">
        <v>16</v>
      </c>
      <c r="E171" t="s">
        <v>94</v>
      </c>
      <c r="G171" t="s">
        <v>57</v>
      </c>
      <c r="K171" t="s">
        <v>58</v>
      </c>
      <c r="L171" t="s">
        <v>59</v>
      </c>
      <c r="M171" cm="1">
        <f t="array" ref="M171">INDEX([3]!data,_xlfn.XMATCH(_xlfn.CONCAT(
SUBSTITUTE($A171,LEFT($A171,FIND($C171,$A171)+LEN($C171)-1),),
$F171),
[3]!index),_xlfn.XMATCH($G171,[3]!header))</f>
        <v>0.1</v>
      </c>
      <c r="N171">
        <f t="shared" ref="N171:W172" si="29">M171</f>
        <v>0.1</v>
      </c>
      <c r="O171">
        <f t="shared" si="29"/>
        <v>0.1</v>
      </c>
      <c r="P171">
        <f t="shared" si="29"/>
        <v>0.1</v>
      </c>
      <c r="Q171">
        <f t="shared" si="29"/>
        <v>0.1</v>
      </c>
      <c r="R171">
        <f t="shared" si="29"/>
        <v>0.1</v>
      </c>
      <c r="S171">
        <f t="shared" si="29"/>
        <v>0.1</v>
      </c>
      <c r="T171">
        <f t="shared" si="29"/>
        <v>0.1</v>
      </c>
      <c r="U171">
        <f t="shared" si="29"/>
        <v>0.1</v>
      </c>
      <c r="V171">
        <f t="shared" si="29"/>
        <v>0.1</v>
      </c>
      <c r="W171">
        <f t="shared" si="29"/>
        <v>0.1</v>
      </c>
    </row>
    <row r="172" spans="1:23" x14ac:dyDescent="0.25">
      <c r="A172" t="s">
        <v>85</v>
      </c>
      <c r="B172" t="s">
        <v>5</v>
      </c>
      <c r="C172" t="s">
        <v>15</v>
      </c>
      <c r="D172" t="s">
        <v>16</v>
      </c>
      <c r="E172" t="s">
        <v>94</v>
      </c>
      <c r="G172" t="s">
        <v>60</v>
      </c>
      <c r="K172" t="s">
        <v>58</v>
      </c>
      <c r="M172" cm="1">
        <f t="array" ref="M172">INDEX([3]!data,_xlfn.XMATCH(_xlfn.CONCAT(
SUBSTITUTE($A172,LEFT($A172,FIND($C172,$A172)+LEN($C172)-1),),
$F172),
[3]!index),_xlfn.XMATCH($G172,[3]!header))</f>
        <v>15</v>
      </c>
      <c r="N172">
        <f t="shared" si="29"/>
        <v>15</v>
      </c>
      <c r="O172">
        <f t="shared" si="29"/>
        <v>15</v>
      </c>
      <c r="P172">
        <f t="shared" si="29"/>
        <v>15</v>
      </c>
      <c r="Q172">
        <f t="shared" si="29"/>
        <v>15</v>
      </c>
      <c r="R172">
        <f t="shared" si="29"/>
        <v>15</v>
      </c>
      <c r="S172">
        <f t="shared" si="29"/>
        <v>15</v>
      </c>
      <c r="T172">
        <f t="shared" si="29"/>
        <v>15</v>
      </c>
      <c r="U172">
        <f t="shared" si="29"/>
        <v>15</v>
      </c>
      <c r="V172">
        <f t="shared" si="29"/>
        <v>15</v>
      </c>
      <c r="W172">
        <f t="shared" si="29"/>
        <v>15</v>
      </c>
    </row>
    <row r="173" spans="1:23" x14ac:dyDescent="0.25">
      <c r="A173" t="s">
        <v>85</v>
      </c>
      <c r="B173" t="s">
        <v>5</v>
      </c>
      <c r="C173" t="s">
        <v>15</v>
      </c>
      <c r="D173" t="s">
        <v>16</v>
      </c>
      <c r="E173" t="s">
        <v>94</v>
      </c>
      <c r="F173" t="s">
        <v>95</v>
      </c>
      <c r="G173" t="s">
        <v>6</v>
      </c>
    </row>
    <row r="174" spans="1:23" x14ac:dyDescent="0.25">
      <c r="A174" t="s">
        <v>85</v>
      </c>
      <c r="B174" t="s">
        <v>5</v>
      </c>
      <c r="C174" t="s">
        <v>15</v>
      </c>
      <c r="D174" t="s">
        <v>16</v>
      </c>
      <c r="E174" t="s">
        <v>94</v>
      </c>
      <c r="F174" t="s">
        <v>95</v>
      </c>
      <c r="G174" t="s">
        <v>62</v>
      </c>
      <c r="K174" t="s">
        <v>58</v>
      </c>
      <c r="L174" t="s">
        <v>63</v>
      </c>
      <c r="M174" cm="1">
        <f t="array" ref="M174">INDEX([3]!data,_xlfn.XMATCH(_xlfn.CONCAT(
SUBSTITUTE($A174,LEFT($A174,FIND($C174,$A174)+LEN($C174)-1),),
$F174),
[3]!index),_xlfn.XMATCH($G174,[3]!header))</f>
        <v>2000</v>
      </c>
      <c r="N174">
        <f t="shared" ref="N174:W176" si="30">M174</f>
        <v>2000</v>
      </c>
      <c r="O174">
        <f t="shared" si="30"/>
        <v>2000</v>
      </c>
      <c r="P174">
        <f t="shared" si="30"/>
        <v>2000</v>
      </c>
      <c r="Q174">
        <f t="shared" si="30"/>
        <v>2000</v>
      </c>
      <c r="R174">
        <f t="shared" si="30"/>
        <v>2000</v>
      </c>
      <c r="S174">
        <f t="shared" si="30"/>
        <v>2000</v>
      </c>
      <c r="T174">
        <f t="shared" si="30"/>
        <v>2000</v>
      </c>
      <c r="U174">
        <f t="shared" si="30"/>
        <v>2000</v>
      </c>
      <c r="V174">
        <f t="shared" si="30"/>
        <v>2000</v>
      </c>
      <c r="W174">
        <f t="shared" si="30"/>
        <v>2000</v>
      </c>
    </row>
    <row r="175" spans="1:23" x14ac:dyDescent="0.25">
      <c r="A175" t="s">
        <v>85</v>
      </c>
      <c r="B175" t="s">
        <v>5</v>
      </c>
      <c r="C175" t="s">
        <v>15</v>
      </c>
      <c r="D175" t="s">
        <v>16</v>
      </c>
      <c r="E175" t="s">
        <v>94</v>
      </c>
      <c r="F175" t="s">
        <v>95</v>
      </c>
      <c r="G175" t="s">
        <v>64</v>
      </c>
      <c r="K175" t="s">
        <v>58</v>
      </c>
      <c r="L175" t="s">
        <v>63</v>
      </c>
      <c r="M175" cm="1">
        <f t="array" ref="M175">INDEX([3]!data,_xlfn.XMATCH(_xlfn.CONCAT(
SUBSTITUTE($A175,LEFT($A175,FIND($C175,$A175)+LEN($C175)-1),),
$F175),
[3]!index),_xlfn.XMATCH($G175,[3]!header))</f>
        <v>2101</v>
      </c>
      <c r="N175">
        <f t="shared" si="30"/>
        <v>2101</v>
      </c>
      <c r="O175">
        <f t="shared" si="30"/>
        <v>2101</v>
      </c>
      <c r="P175">
        <f t="shared" si="30"/>
        <v>2101</v>
      </c>
      <c r="Q175">
        <f t="shared" si="30"/>
        <v>2101</v>
      </c>
      <c r="R175">
        <f t="shared" si="30"/>
        <v>2101</v>
      </c>
      <c r="S175">
        <f t="shared" si="30"/>
        <v>2101</v>
      </c>
      <c r="T175">
        <f t="shared" si="30"/>
        <v>2101</v>
      </c>
      <c r="U175">
        <f t="shared" si="30"/>
        <v>2101</v>
      </c>
      <c r="V175">
        <f t="shared" si="30"/>
        <v>2101</v>
      </c>
      <c r="W175">
        <f t="shared" si="30"/>
        <v>2101</v>
      </c>
    </row>
    <row r="176" spans="1:23" x14ac:dyDescent="0.25">
      <c r="A176" t="s">
        <v>85</v>
      </c>
      <c r="B176" t="s">
        <v>5</v>
      </c>
      <c r="C176" t="s">
        <v>15</v>
      </c>
      <c r="D176" t="s">
        <v>16</v>
      </c>
      <c r="E176" t="s">
        <v>94</v>
      </c>
      <c r="F176" t="s">
        <v>95</v>
      </c>
      <c r="G176" t="s">
        <v>65</v>
      </c>
      <c r="K176" t="s">
        <v>58</v>
      </c>
      <c r="L176" t="s">
        <v>66</v>
      </c>
      <c r="M176" cm="1">
        <f t="array" ref="M176">INDEX([3]!data,_xlfn.XMATCH(_xlfn.CONCAT(
SUBSTITUTE($A176,LEFT($A176,FIND($C176,$A176)+LEN($C176)-1),),
$F176),
[3]!index),_xlfn.XMATCH($G176,[3]!header))</f>
        <v>1</v>
      </c>
      <c r="N176">
        <f t="shared" si="30"/>
        <v>1</v>
      </c>
      <c r="O176">
        <f t="shared" si="30"/>
        <v>1</v>
      </c>
      <c r="P176">
        <f t="shared" si="30"/>
        <v>1</v>
      </c>
      <c r="Q176">
        <f t="shared" si="30"/>
        <v>1</v>
      </c>
      <c r="R176">
        <f t="shared" si="30"/>
        <v>1</v>
      </c>
      <c r="S176">
        <f t="shared" si="30"/>
        <v>1</v>
      </c>
      <c r="T176">
        <f t="shared" si="30"/>
        <v>1</v>
      </c>
      <c r="U176">
        <f t="shared" si="30"/>
        <v>1</v>
      </c>
      <c r="V176">
        <f t="shared" si="30"/>
        <v>1</v>
      </c>
      <c r="W176">
        <f t="shared" si="30"/>
        <v>1</v>
      </c>
    </row>
    <row r="177" spans="1:23" x14ac:dyDescent="0.25">
      <c r="A177" t="s">
        <v>85</v>
      </c>
      <c r="B177" t="s">
        <v>5</v>
      </c>
      <c r="C177" t="s">
        <v>15</v>
      </c>
      <c r="D177" t="s">
        <v>16</v>
      </c>
      <c r="E177" t="s">
        <v>94</v>
      </c>
      <c r="F177" t="s">
        <v>95</v>
      </c>
      <c r="G177" t="s">
        <v>67</v>
      </c>
      <c r="K177" t="s">
        <v>68</v>
      </c>
      <c r="L177" t="s">
        <v>59</v>
      </c>
      <c r="M177" cm="1">
        <f t="array" ref="M177">INDEX([3]!data,_xlfn.XMATCH(_xlfn.CONCAT(
SUBSTITUTE($A177,LEFT($A177,FIND($C177,$A177)+LEN($C177)-1),),
$F177),
[3]!index),_xlfn.XMATCH(_xlfn.CONCAT($C177,$G177),[3]!header))</f>
        <v>1</v>
      </c>
    </row>
    <row r="178" spans="1:23" x14ac:dyDescent="0.25">
      <c r="A178" t="s">
        <v>85</v>
      </c>
      <c r="B178" t="s">
        <v>5</v>
      </c>
      <c r="C178" t="s">
        <v>15</v>
      </c>
      <c r="D178" t="s">
        <v>16</v>
      </c>
      <c r="E178" t="s">
        <v>94</v>
      </c>
      <c r="F178" t="s">
        <v>95</v>
      </c>
      <c r="G178" t="s">
        <v>69</v>
      </c>
      <c r="K178" t="s">
        <v>58</v>
      </c>
      <c r="L178" t="s">
        <v>70</v>
      </c>
      <c r="M178" cm="1">
        <f t="array" ref="M178">INDEX([3]!data,_xlfn.XMATCH(_xlfn.CONCAT(
SUBSTITUTE($A178,LEFT($A178,FIND($C178,$A178)+LEN($C178)-1),),
$F178),
[3]!index),_xlfn.XMATCH($G178,[3]!header))</f>
        <v>1</v>
      </c>
      <c r="N178">
        <f t="shared" ref="N178:W181" si="31">M178</f>
        <v>1</v>
      </c>
      <c r="O178">
        <f t="shared" si="31"/>
        <v>1</v>
      </c>
      <c r="P178">
        <f t="shared" si="31"/>
        <v>1</v>
      </c>
      <c r="Q178">
        <f t="shared" si="31"/>
        <v>1</v>
      </c>
      <c r="R178">
        <f t="shared" si="31"/>
        <v>1</v>
      </c>
      <c r="S178">
        <f t="shared" si="31"/>
        <v>1</v>
      </c>
      <c r="T178">
        <f t="shared" si="31"/>
        <v>1</v>
      </c>
      <c r="U178">
        <f t="shared" si="31"/>
        <v>1</v>
      </c>
      <c r="V178">
        <f t="shared" si="31"/>
        <v>1</v>
      </c>
      <c r="W178">
        <f t="shared" si="31"/>
        <v>1</v>
      </c>
    </row>
    <row r="179" spans="1:23" x14ac:dyDescent="0.25">
      <c r="A179" t="s">
        <v>85</v>
      </c>
      <c r="B179" t="s">
        <v>5</v>
      </c>
      <c r="C179" t="s">
        <v>15</v>
      </c>
      <c r="D179" t="s">
        <v>16</v>
      </c>
      <c r="E179" t="s">
        <v>94</v>
      </c>
      <c r="F179" t="s">
        <v>95</v>
      </c>
      <c r="G179" t="s">
        <v>71</v>
      </c>
      <c r="K179" t="s">
        <v>58</v>
      </c>
      <c r="L179" t="s">
        <v>72</v>
      </c>
      <c r="M179" cm="1">
        <f t="array" ref="M179">INDEX([3]!data,_xlfn.XMATCH(_xlfn.CONCAT(
SUBSTITUTE($A179,LEFT($A179,FIND($C179,$A179)+LEN($C179)-1),),
$F179),
[3]!index),_xlfn.XMATCH($G179,[3]!header))</f>
        <v>0</v>
      </c>
      <c r="N179">
        <f t="shared" si="31"/>
        <v>0</v>
      </c>
      <c r="O179">
        <f t="shared" si="31"/>
        <v>0</v>
      </c>
      <c r="P179">
        <f t="shared" si="31"/>
        <v>0</v>
      </c>
      <c r="Q179">
        <f t="shared" si="31"/>
        <v>0</v>
      </c>
      <c r="R179">
        <f t="shared" si="31"/>
        <v>0</v>
      </c>
      <c r="S179">
        <f t="shared" si="31"/>
        <v>0</v>
      </c>
      <c r="T179">
        <f t="shared" si="31"/>
        <v>0</v>
      </c>
      <c r="U179">
        <f t="shared" si="31"/>
        <v>0</v>
      </c>
      <c r="V179">
        <f t="shared" si="31"/>
        <v>0</v>
      </c>
      <c r="W179">
        <f t="shared" si="31"/>
        <v>0</v>
      </c>
    </row>
    <row r="180" spans="1:23" x14ac:dyDescent="0.25">
      <c r="A180" t="s">
        <v>85</v>
      </c>
      <c r="B180" t="s">
        <v>5</v>
      </c>
      <c r="C180" t="s">
        <v>15</v>
      </c>
      <c r="D180" t="s">
        <v>16</v>
      </c>
      <c r="E180" t="s">
        <v>94</v>
      </c>
      <c r="F180" t="s">
        <v>95</v>
      </c>
      <c r="G180" t="s">
        <v>73</v>
      </c>
      <c r="K180" t="s">
        <v>58</v>
      </c>
      <c r="L180" t="s">
        <v>72</v>
      </c>
      <c r="M180" cm="1">
        <f t="array" ref="M180">INDEX([3]!data,_xlfn.XMATCH(_xlfn.CONCAT(
SUBSTITUTE($A180,LEFT($A180,FIND($C180,$A180)+LEN($C180)-1),),
$F180),
[3]!index),_xlfn.XMATCH($G180,[3]!header))</f>
        <v>0</v>
      </c>
      <c r="N180">
        <f t="shared" si="31"/>
        <v>0</v>
      </c>
      <c r="O180">
        <f t="shared" si="31"/>
        <v>0</v>
      </c>
      <c r="P180">
        <f t="shared" si="31"/>
        <v>0</v>
      </c>
      <c r="Q180">
        <f t="shared" si="31"/>
        <v>0</v>
      </c>
      <c r="R180">
        <f t="shared" si="31"/>
        <v>0</v>
      </c>
      <c r="S180">
        <f t="shared" si="31"/>
        <v>0</v>
      </c>
      <c r="T180">
        <f t="shared" si="31"/>
        <v>0</v>
      </c>
      <c r="U180">
        <f t="shared" si="31"/>
        <v>0</v>
      </c>
      <c r="V180">
        <f t="shared" si="31"/>
        <v>0</v>
      </c>
      <c r="W180">
        <f t="shared" si="31"/>
        <v>0</v>
      </c>
    </row>
    <row r="181" spans="1:23" x14ac:dyDescent="0.25">
      <c r="A181" t="s">
        <v>85</v>
      </c>
      <c r="B181" t="s">
        <v>5</v>
      </c>
      <c r="C181" t="s">
        <v>15</v>
      </c>
      <c r="D181" t="s">
        <v>16</v>
      </c>
      <c r="E181" t="s">
        <v>94</v>
      </c>
      <c r="F181" t="s">
        <v>95</v>
      </c>
      <c r="G181" t="s">
        <v>53</v>
      </c>
      <c r="J181" t="s">
        <v>36</v>
      </c>
      <c r="K181" t="s">
        <v>74</v>
      </c>
      <c r="L181" t="str" cm="1">
        <f t="array" ref="L181">INDEX([3]!data_multi,_xlfn.XMATCH(_xlfn.CONCAT(
SUBSTITUTE($A181,LEFT($A181,FIND($C181,$A181)+LEN($C181)-1),),
$F181:$I181,
SUBSTITUTE($J181,LEFT($A181,FIND($C181,$A181)+LEN($C181)-1),)),
[3]!index_multi),_xlfn.XMATCH(L$2,[3]!header_multi))</f>
        <v>GJ</v>
      </c>
      <c r="M181" cm="1">
        <f t="array" ref="M181">INDEX([3]!data_multi,_xlfn.XMATCH(_xlfn.CONCAT(
SUBSTITUTE($A181,LEFT($A181,FIND($C181,$A181)+LEN($C181)-1),),
$F181:$I181,
SUBSTITUTE($J181,LEFT($A181,FIND($C181,$A181)+LEN($C181)-1),)),
[3]!index_multi),_xlfn.XMATCH(M$2,[3]!header_multi))</f>
        <v>1</v>
      </c>
      <c r="N181">
        <f t="shared" si="31"/>
        <v>1</v>
      </c>
      <c r="O181">
        <f t="shared" si="31"/>
        <v>1</v>
      </c>
      <c r="P181">
        <f t="shared" si="31"/>
        <v>1</v>
      </c>
      <c r="Q181">
        <f t="shared" si="31"/>
        <v>1</v>
      </c>
      <c r="R181">
        <f t="shared" si="31"/>
        <v>1</v>
      </c>
      <c r="S181">
        <f t="shared" si="31"/>
        <v>1</v>
      </c>
      <c r="T181">
        <f t="shared" si="31"/>
        <v>1</v>
      </c>
      <c r="U181">
        <f t="shared" si="31"/>
        <v>1</v>
      </c>
      <c r="V181">
        <f t="shared" si="31"/>
        <v>1</v>
      </c>
      <c r="W181">
        <f t="shared" si="31"/>
        <v>1</v>
      </c>
    </row>
    <row r="182" spans="1:23" x14ac:dyDescent="0.25">
      <c r="A182" t="s">
        <v>85</v>
      </c>
      <c r="B182" t="s">
        <v>5</v>
      </c>
      <c r="C182" t="s">
        <v>15</v>
      </c>
      <c r="D182" t="s">
        <v>16</v>
      </c>
      <c r="E182" t="s">
        <v>94</v>
      </c>
      <c r="F182" t="s">
        <v>96</v>
      </c>
      <c r="G182" t="s">
        <v>6</v>
      </c>
    </row>
    <row r="183" spans="1:23" x14ac:dyDescent="0.25">
      <c r="A183" t="s">
        <v>85</v>
      </c>
      <c r="B183" t="s">
        <v>5</v>
      </c>
      <c r="C183" t="s">
        <v>15</v>
      </c>
      <c r="D183" t="s">
        <v>16</v>
      </c>
      <c r="E183" t="s">
        <v>94</v>
      </c>
      <c r="F183" t="s">
        <v>96</v>
      </c>
      <c r="G183" t="s">
        <v>62</v>
      </c>
      <c r="K183" t="s">
        <v>58</v>
      </c>
      <c r="L183" t="s">
        <v>63</v>
      </c>
      <c r="M183" cm="1">
        <f t="array" ref="M183">INDEX([3]!data,_xlfn.XMATCH(_xlfn.CONCAT(
SUBSTITUTE($A183,LEFT($A183,FIND($C183,$A183)+LEN($C183)-1),),
$F183),
[3]!index),_xlfn.XMATCH($G183,[3]!header))</f>
        <v>2025</v>
      </c>
      <c r="N183">
        <f t="shared" ref="N183:W185" si="32">M183</f>
        <v>2025</v>
      </c>
      <c r="O183">
        <f t="shared" si="32"/>
        <v>2025</v>
      </c>
      <c r="P183">
        <f t="shared" si="32"/>
        <v>2025</v>
      </c>
      <c r="Q183">
        <f t="shared" si="32"/>
        <v>2025</v>
      </c>
      <c r="R183">
        <f t="shared" si="32"/>
        <v>2025</v>
      </c>
      <c r="S183">
        <f t="shared" si="32"/>
        <v>2025</v>
      </c>
      <c r="T183">
        <f t="shared" si="32"/>
        <v>2025</v>
      </c>
      <c r="U183">
        <f t="shared" si="32"/>
        <v>2025</v>
      </c>
      <c r="V183">
        <f t="shared" si="32"/>
        <v>2025</v>
      </c>
      <c r="W183">
        <f t="shared" si="32"/>
        <v>2025</v>
      </c>
    </row>
    <row r="184" spans="1:23" x14ac:dyDescent="0.25">
      <c r="A184" t="s">
        <v>85</v>
      </c>
      <c r="B184" t="s">
        <v>5</v>
      </c>
      <c r="C184" t="s">
        <v>15</v>
      </c>
      <c r="D184" t="s">
        <v>16</v>
      </c>
      <c r="E184" t="s">
        <v>94</v>
      </c>
      <c r="F184" t="s">
        <v>96</v>
      </c>
      <c r="G184" t="s">
        <v>64</v>
      </c>
      <c r="K184" t="s">
        <v>58</v>
      </c>
      <c r="L184" t="s">
        <v>63</v>
      </c>
      <c r="M184" cm="1">
        <f t="array" ref="M184">INDEX([3]!data,_xlfn.XMATCH(_xlfn.CONCAT(
SUBSTITUTE($A184,LEFT($A184,FIND($C184,$A184)+LEN($C184)-1),),
$F184),
[3]!index),_xlfn.XMATCH($G184,[3]!header))</f>
        <v>2101</v>
      </c>
      <c r="N184">
        <f t="shared" si="32"/>
        <v>2101</v>
      </c>
      <c r="O184">
        <f t="shared" si="32"/>
        <v>2101</v>
      </c>
      <c r="P184">
        <f t="shared" si="32"/>
        <v>2101</v>
      </c>
      <c r="Q184">
        <f t="shared" si="32"/>
        <v>2101</v>
      </c>
      <c r="R184">
        <f t="shared" si="32"/>
        <v>2101</v>
      </c>
      <c r="S184">
        <f t="shared" si="32"/>
        <v>2101</v>
      </c>
      <c r="T184">
        <f t="shared" si="32"/>
        <v>2101</v>
      </c>
      <c r="U184">
        <f t="shared" si="32"/>
        <v>2101</v>
      </c>
      <c r="V184">
        <f t="shared" si="32"/>
        <v>2101</v>
      </c>
      <c r="W184">
        <f t="shared" si="32"/>
        <v>2101</v>
      </c>
    </row>
    <row r="185" spans="1:23" x14ac:dyDescent="0.25">
      <c r="A185" t="s">
        <v>85</v>
      </c>
      <c r="B185" t="s">
        <v>5</v>
      </c>
      <c r="C185" t="s">
        <v>15</v>
      </c>
      <c r="D185" t="s">
        <v>16</v>
      </c>
      <c r="E185" t="s">
        <v>94</v>
      </c>
      <c r="F185" t="s">
        <v>96</v>
      </c>
      <c r="G185" t="s">
        <v>65</v>
      </c>
      <c r="K185" t="s">
        <v>58</v>
      </c>
      <c r="L185" t="s">
        <v>66</v>
      </c>
      <c r="M185" cm="1">
        <f t="array" ref="M185">INDEX([3]!data,_xlfn.XMATCH(_xlfn.CONCAT(
SUBSTITUTE($A185,LEFT($A185,FIND($C185,$A185)+LEN($C185)-1),),
$F185),
[3]!index),_xlfn.XMATCH($G185,[3]!header))</f>
        <v>1</v>
      </c>
      <c r="N185">
        <f t="shared" si="32"/>
        <v>1</v>
      </c>
      <c r="O185">
        <f t="shared" si="32"/>
        <v>1</v>
      </c>
      <c r="P185">
        <f t="shared" si="32"/>
        <v>1</v>
      </c>
      <c r="Q185">
        <f t="shared" si="32"/>
        <v>1</v>
      </c>
      <c r="R185">
        <f t="shared" si="32"/>
        <v>1</v>
      </c>
      <c r="S185">
        <f t="shared" si="32"/>
        <v>1</v>
      </c>
      <c r="T185">
        <f t="shared" si="32"/>
        <v>1</v>
      </c>
      <c r="U185">
        <f t="shared" si="32"/>
        <v>1</v>
      </c>
      <c r="V185">
        <f t="shared" si="32"/>
        <v>1</v>
      </c>
      <c r="W185">
        <f t="shared" si="32"/>
        <v>1</v>
      </c>
    </row>
    <row r="186" spans="1:23" x14ac:dyDescent="0.25">
      <c r="A186" t="s">
        <v>85</v>
      </c>
      <c r="B186" t="s">
        <v>5</v>
      </c>
      <c r="C186" t="s">
        <v>15</v>
      </c>
      <c r="D186" t="s">
        <v>16</v>
      </c>
      <c r="E186" t="s">
        <v>94</v>
      </c>
      <c r="F186" t="s">
        <v>96</v>
      </c>
      <c r="G186" t="s">
        <v>67</v>
      </c>
      <c r="K186" t="s">
        <v>68</v>
      </c>
      <c r="L186" t="s">
        <v>59</v>
      </c>
      <c r="M186" cm="1">
        <f t="array" ref="M186">INDEX([3]!data,_xlfn.XMATCH(_xlfn.CONCAT(
SUBSTITUTE($A186,LEFT($A186,FIND($C186,$A186)+LEN($C186)-1),),
$F186),
[3]!index),_xlfn.XMATCH(_xlfn.CONCAT($C186,$G186),[3]!header))</f>
        <v>0</v>
      </c>
    </row>
    <row r="187" spans="1:23" x14ac:dyDescent="0.25">
      <c r="A187" t="s">
        <v>85</v>
      </c>
      <c r="B187" t="s">
        <v>5</v>
      </c>
      <c r="C187" t="s">
        <v>15</v>
      </c>
      <c r="D187" t="s">
        <v>16</v>
      </c>
      <c r="E187" t="s">
        <v>94</v>
      </c>
      <c r="F187" t="s">
        <v>96</v>
      </c>
      <c r="G187" t="s">
        <v>69</v>
      </c>
      <c r="K187" t="s">
        <v>58</v>
      </c>
      <c r="L187" t="s">
        <v>70</v>
      </c>
      <c r="M187" cm="1">
        <f t="array" ref="M187">INDEX([3]!data,_xlfn.XMATCH(_xlfn.CONCAT(
SUBSTITUTE($A187,LEFT($A187,FIND($C187,$A187)+LEN($C187)-1),),
$F187),
[3]!index),_xlfn.XMATCH($G187,[3]!header))</f>
        <v>1</v>
      </c>
      <c r="N187">
        <f t="shared" ref="N187:W190" si="33">M187</f>
        <v>1</v>
      </c>
      <c r="O187">
        <f t="shared" si="33"/>
        <v>1</v>
      </c>
      <c r="P187">
        <f t="shared" si="33"/>
        <v>1</v>
      </c>
      <c r="Q187">
        <f t="shared" si="33"/>
        <v>1</v>
      </c>
      <c r="R187">
        <f t="shared" si="33"/>
        <v>1</v>
      </c>
      <c r="S187">
        <f t="shared" si="33"/>
        <v>1</v>
      </c>
      <c r="T187">
        <f t="shared" si="33"/>
        <v>1</v>
      </c>
      <c r="U187">
        <f t="shared" si="33"/>
        <v>1</v>
      </c>
      <c r="V187">
        <f t="shared" si="33"/>
        <v>1</v>
      </c>
      <c r="W187">
        <f t="shared" si="33"/>
        <v>1</v>
      </c>
    </row>
    <row r="188" spans="1:23" x14ac:dyDescent="0.25">
      <c r="A188" t="s">
        <v>85</v>
      </c>
      <c r="B188" t="s">
        <v>5</v>
      </c>
      <c r="C188" t="s">
        <v>15</v>
      </c>
      <c r="D188" t="s">
        <v>16</v>
      </c>
      <c r="E188" t="s">
        <v>94</v>
      </c>
      <c r="F188" t="s">
        <v>96</v>
      </c>
      <c r="G188" t="s">
        <v>71</v>
      </c>
      <c r="K188" t="s">
        <v>58</v>
      </c>
      <c r="L188" t="s">
        <v>72</v>
      </c>
      <c r="M188" cm="1">
        <f t="array" ref="M188">INDEX([3]!data,_xlfn.XMATCH(_xlfn.CONCAT(
SUBSTITUTE($A188,LEFT($A188,FIND($C188,$A188)+LEN($C188)-1),),
$F188),
[3]!index),_xlfn.XMATCH($G188,[3]!header))</f>
        <v>0</v>
      </c>
      <c r="N188">
        <f t="shared" si="33"/>
        <v>0</v>
      </c>
      <c r="O188">
        <f t="shared" si="33"/>
        <v>0</v>
      </c>
      <c r="P188">
        <f t="shared" si="33"/>
        <v>0</v>
      </c>
      <c r="Q188">
        <f t="shared" si="33"/>
        <v>0</v>
      </c>
      <c r="R188">
        <f t="shared" si="33"/>
        <v>0</v>
      </c>
      <c r="S188">
        <f t="shared" si="33"/>
        <v>0</v>
      </c>
      <c r="T188">
        <f t="shared" si="33"/>
        <v>0</v>
      </c>
      <c r="U188">
        <f t="shared" si="33"/>
        <v>0</v>
      </c>
      <c r="V188">
        <f t="shared" si="33"/>
        <v>0</v>
      </c>
      <c r="W188">
        <f t="shared" si="33"/>
        <v>0</v>
      </c>
    </row>
    <row r="189" spans="1:23" x14ac:dyDescent="0.25">
      <c r="A189" t="s">
        <v>85</v>
      </c>
      <c r="B189" t="s">
        <v>5</v>
      </c>
      <c r="C189" t="s">
        <v>15</v>
      </c>
      <c r="D189" t="s">
        <v>16</v>
      </c>
      <c r="E189" t="s">
        <v>94</v>
      </c>
      <c r="F189" t="s">
        <v>96</v>
      </c>
      <c r="G189" t="s">
        <v>73</v>
      </c>
      <c r="K189" t="s">
        <v>58</v>
      </c>
      <c r="L189" t="s">
        <v>72</v>
      </c>
      <c r="M189" cm="1">
        <f t="array" ref="M189">INDEX([3]!data,_xlfn.XMATCH(_xlfn.CONCAT(
SUBSTITUTE($A189,LEFT($A189,FIND($C189,$A189)+LEN($C189)-1),),
$F189),
[3]!index),_xlfn.XMATCH($G189,[3]!header))</f>
        <v>0</v>
      </c>
      <c r="N189">
        <f t="shared" si="33"/>
        <v>0</v>
      </c>
      <c r="O189">
        <f t="shared" si="33"/>
        <v>0</v>
      </c>
      <c r="P189">
        <f t="shared" si="33"/>
        <v>0</v>
      </c>
      <c r="Q189">
        <f t="shared" si="33"/>
        <v>0</v>
      </c>
      <c r="R189">
        <f t="shared" si="33"/>
        <v>0</v>
      </c>
      <c r="S189">
        <f t="shared" si="33"/>
        <v>0</v>
      </c>
      <c r="T189">
        <f t="shared" si="33"/>
        <v>0</v>
      </c>
      <c r="U189">
        <f t="shared" si="33"/>
        <v>0</v>
      </c>
      <c r="V189">
        <f t="shared" si="33"/>
        <v>0</v>
      </c>
      <c r="W189">
        <f t="shared" si="33"/>
        <v>0</v>
      </c>
    </row>
    <row r="190" spans="1:23" x14ac:dyDescent="0.25">
      <c r="A190" t="s">
        <v>85</v>
      </c>
      <c r="B190" t="s">
        <v>5</v>
      </c>
      <c r="C190" t="s">
        <v>15</v>
      </c>
      <c r="D190" t="s">
        <v>16</v>
      </c>
      <c r="E190" t="s">
        <v>94</v>
      </c>
      <c r="F190" t="s">
        <v>96</v>
      </c>
      <c r="G190" t="s">
        <v>53</v>
      </c>
      <c r="J190" t="s">
        <v>23</v>
      </c>
      <c r="K190" t="s">
        <v>74</v>
      </c>
      <c r="L190" t="str" cm="1">
        <f t="array" ref="L190">INDEX([3]!data_multi,_xlfn.XMATCH(_xlfn.CONCAT(
SUBSTITUTE($A190,LEFT($A190,FIND($C190,$A190)+LEN($C190)-1),),
$F190:$I190,
SUBSTITUTE($J190,LEFT($A190,FIND($C190,$A190)+LEN($C190)-1),)),
[3]!index_multi),_xlfn.XMATCH(L$2,[3]!header_multi))</f>
        <v>GJ</v>
      </c>
      <c r="M190" cm="1">
        <f t="array" ref="M190">INDEX([3]!data_multi,_xlfn.XMATCH(_xlfn.CONCAT(
SUBSTITUTE($A190,LEFT($A190,FIND($C190,$A190)+LEN($C190)-1),),
$F190:$I190,
SUBSTITUTE($J190,LEFT($A190,FIND($C190,$A190)+LEN($C190)-1),)),
[3]!index_multi),_xlfn.XMATCH(M$2,[3]!header_multi))</f>
        <v>1</v>
      </c>
      <c r="N190">
        <f t="shared" si="33"/>
        <v>1</v>
      </c>
      <c r="O190">
        <f t="shared" si="33"/>
        <v>1</v>
      </c>
      <c r="P190">
        <f t="shared" si="33"/>
        <v>1</v>
      </c>
      <c r="Q190">
        <f t="shared" si="33"/>
        <v>1</v>
      </c>
      <c r="R190">
        <f t="shared" si="33"/>
        <v>1</v>
      </c>
      <c r="S190">
        <f t="shared" si="33"/>
        <v>1</v>
      </c>
      <c r="T190">
        <f t="shared" si="33"/>
        <v>1</v>
      </c>
      <c r="U190">
        <f t="shared" si="33"/>
        <v>1</v>
      </c>
      <c r="V190">
        <f t="shared" si="33"/>
        <v>1</v>
      </c>
      <c r="W190">
        <f t="shared" si="33"/>
        <v>1</v>
      </c>
    </row>
    <row r="191" spans="1:23" x14ac:dyDescent="0.25">
      <c r="A191" t="s">
        <v>85</v>
      </c>
      <c r="B191" t="s">
        <v>5</v>
      </c>
      <c r="C191" t="s">
        <v>15</v>
      </c>
      <c r="D191" t="s">
        <v>16</v>
      </c>
      <c r="E191" t="s">
        <v>94</v>
      </c>
      <c r="F191" t="s">
        <v>97</v>
      </c>
      <c r="G191" t="s">
        <v>6</v>
      </c>
    </row>
    <row r="192" spans="1:23" x14ac:dyDescent="0.25">
      <c r="A192" t="s">
        <v>85</v>
      </c>
      <c r="B192" t="s">
        <v>5</v>
      </c>
      <c r="C192" t="s">
        <v>15</v>
      </c>
      <c r="D192" t="s">
        <v>16</v>
      </c>
      <c r="E192" t="s">
        <v>94</v>
      </c>
      <c r="F192" t="s">
        <v>97</v>
      </c>
      <c r="G192" t="s">
        <v>62</v>
      </c>
      <c r="K192" t="s">
        <v>58</v>
      </c>
      <c r="L192" t="s">
        <v>63</v>
      </c>
      <c r="M192" cm="1">
        <f t="array" ref="M192">INDEX([3]!data,_xlfn.XMATCH(_xlfn.CONCAT(
SUBSTITUTE($A192,LEFT($A192,FIND($C192,$A192)+LEN($C192)-1),),
$F192),
[3]!index),_xlfn.XMATCH($G192,[3]!header))</f>
        <v>2030</v>
      </c>
      <c r="N192">
        <f t="shared" ref="N192:W194" si="34">M192</f>
        <v>2030</v>
      </c>
      <c r="O192">
        <f t="shared" si="34"/>
        <v>2030</v>
      </c>
      <c r="P192">
        <f t="shared" si="34"/>
        <v>2030</v>
      </c>
      <c r="Q192">
        <f t="shared" si="34"/>
        <v>2030</v>
      </c>
      <c r="R192">
        <f t="shared" si="34"/>
        <v>2030</v>
      </c>
      <c r="S192">
        <f t="shared" si="34"/>
        <v>2030</v>
      </c>
      <c r="T192">
        <f t="shared" si="34"/>
        <v>2030</v>
      </c>
      <c r="U192">
        <f t="shared" si="34"/>
        <v>2030</v>
      </c>
      <c r="V192">
        <f t="shared" si="34"/>
        <v>2030</v>
      </c>
      <c r="W192">
        <f t="shared" si="34"/>
        <v>2030</v>
      </c>
    </row>
    <row r="193" spans="1:23" x14ac:dyDescent="0.25">
      <c r="A193" t="s">
        <v>85</v>
      </c>
      <c r="B193" t="s">
        <v>5</v>
      </c>
      <c r="C193" t="s">
        <v>15</v>
      </c>
      <c r="D193" t="s">
        <v>16</v>
      </c>
      <c r="E193" t="s">
        <v>94</v>
      </c>
      <c r="F193" t="s">
        <v>97</v>
      </c>
      <c r="G193" t="s">
        <v>64</v>
      </c>
      <c r="K193" t="s">
        <v>58</v>
      </c>
      <c r="L193" t="s">
        <v>63</v>
      </c>
      <c r="M193" cm="1">
        <f t="array" ref="M193">INDEX([3]!data,_xlfn.XMATCH(_xlfn.CONCAT(
SUBSTITUTE($A193,LEFT($A193,FIND($C193,$A193)+LEN($C193)-1),),
$F193),
[3]!index),_xlfn.XMATCH($G193,[3]!header))</f>
        <v>2101</v>
      </c>
      <c r="N193">
        <f t="shared" si="34"/>
        <v>2101</v>
      </c>
      <c r="O193">
        <f t="shared" si="34"/>
        <v>2101</v>
      </c>
      <c r="P193">
        <f t="shared" si="34"/>
        <v>2101</v>
      </c>
      <c r="Q193">
        <f t="shared" si="34"/>
        <v>2101</v>
      </c>
      <c r="R193">
        <f t="shared" si="34"/>
        <v>2101</v>
      </c>
      <c r="S193">
        <f t="shared" si="34"/>
        <v>2101</v>
      </c>
      <c r="T193">
        <f t="shared" si="34"/>
        <v>2101</v>
      </c>
      <c r="U193">
        <f t="shared" si="34"/>
        <v>2101</v>
      </c>
      <c r="V193">
        <f t="shared" si="34"/>
        <v>2101</v>
      </c>
      <c r="W193">
        <f t="shared" si="34"/>
        <v>2101</v>
      </c>
    </row>
    <row r="194" spans="1:23" x14ac:dyDescent="0.25">
      <c r="A194" t="s">
        <v>85</v>
      </c>
      <c r="B194" t="s">
        <v>5</v>
      </c>
      <c r="C194" t="s">
        <v>15</v>
      </c>
      <c r="D194" t="s">
        <v>16</v>
      </c>
      <c r="E194" t="s">
        <v>94</v>
      </c>
      <c r="F194" t="s">
        <v>97</v>
      </c>
      <c r="G194" t="s">
        <v>65</v>
      </c>
      <c r="K194" t="s">
        <v>58</v>
      </c>
      <c r="L194" t="s">
        <v>66</v>
      </c>
      <c r="M194" cm="1">
        <f t="array" ref="M194">INDEX([3]!data,_xlfn.XMATCH(_xlfn.CONCAT(
SUBSTITUTE($A194,LEFT($A194,FIND($C194,$A194)+LEN($C194)-1),),
$F194),
[3]!index),_xlfn.XMATCH($G194,[3]!header))</f>
        <v>1</v>
      </c>
      <c r="N194">
        <f t="shared" si="34"/>
        <v>1</v>
      </c>
      <c r="O194">
        <f t="shared" si="34"/>
        <v>1</v>
      </c>
      <c r="P194">
        <f t="shared" si="34"/>
        <v>1</v>
      </c>
      <c r="Q194">
        <f t="shared" si="34"/>
        <v>1</v>
      </c>
      <c r="R194">
        <f t="shared" si="34"/>
        <v>1</v>
      </c>
      <c r="S194">
        <f t="shared" si="34"/>
        <v>1</v>
      </c>
      <c r="T194">
        <f t="shared" si="34"/>
        <v>1</v>
      </c>
      <c r="U194">
        <f t="shared" si="34"/>
        <v>1</v>
      </c>
      <c r="V194">
        <f t="shared" si="34"/>
        <v>1</v>
      </c>
      <c r="W194">
        <f t="shared" si="34"/>
        <v>1</v>
      </c>
    </row>
    <row r="195" spans="1:23" x14ac:dyDescent="0.25">
      <c r="A195" t="s">
        <v>85</v>
      </c>
      <c r="B195" t="s">
        <v>5</v>
      </c>
      <c r="C195" t="s">
        <v>15</v>
      </c>
      <c r="D195" t="s">
        <v>16</v>
      </c>
      <c r="E195" t="s">
        <v>94</v>
      </c>
      <c r="F195" t="s">
        <v>97</v>
      </c>
      <c r="G195" t="s">
        <v>67</v>
      </c>
      <c r="K195" t="s">
        <v>68</v>
      </c>
      <c r="L195" t="s">
        <v>59</v>
      </c>
      <c r="M195" cm="1">
        <f t="array" ref="M195">INDEX([3]!data,_xlfn.XMATCH(_xlfn.CONCAT(
SUBSTITUTE($A195,LEFT($A195,FIND($C195,$A195)+LEN($C195)-1),),
$F195),
[3]!index),_xlfn.XMATCH(_xlfn.CONCAT($C195,$G195),[3]!header))</f>
        <v>0</v>
      </c>
    </row>
    <row r="196" spans="1:23" x14ac:dyDescent="0.25">
      <c r="A196" t="s">
        <v>85</v>
      </c>
      <c r="B196" t="s">
        <v>5</v>
      </c>
      <c r="C196" t="s">
        <v>15</v>
      </c>
      <c r="D196" t="s">
        <v>16</v>
      </c>
      <c r="E196" t="s">
        <v>94</v>
      </c>
      <c r="F196" t="s">
        <v>97</v>
      </c>
      <c r="G196" t="s">
        <v>69</v>
      </c>
      <c r="K196" t="s">
        <v>58</v>
      </c>
      <c r="L196" t="s">
        <v>70</v>
      </c>
      <c r="M196" cm="1">
        <f t="array" ref="M196">INDEX([3]!data,_xlfn.XMATCH(_xlfn.CONCAT(
SUBSTITUTE($A196,LEFT($A196,FIND($C196,$A196)+LEN($C196)-1),),
$F196),
[3]!index),_xlfn.XMATCH($G196,[3]!header))</f>
        <v>1</v>
      </c>
      <c r="N196">
        <f t="shared" ref="N196:W199" si="35">M196</f>
        <v>1</v>
      </c>
      <c r="O196">
        <f t="shared" si="35"/>
        <v>1</v>
      </c>
      <c r="P196">
        <f t="shared" si="35"/>
        <v>1</v>
      </c>
      <c r="Q196">
        <f t="shared" si="35"/>
        <v>1</v>
      </c>
      <c r="R196">
        <f t="shared" si="35"/>
        <v>1</v>
      </c>
      <c r="S196">
        <f t="shared" si="35"/>
        <v>1</v>
      </c>
      <c r="T196">
        <f t="shared" si="35"/>
        <v>1</v>
      </c>
      <c r="U196">
        <f t="shared" si="35"/>
        <v>1</v>
      </c>
      <c r="V196">
        <f t="shared" si="35"/>
        <v>1</v>
      </c>
      <c r="W196">
        <f t="shared" si="35"/>
        <v>1</v>
      </c>
    </row>
    <row r="197" spans="1:23" x14ac:dyDescent="0.25">
      <c r="A197" t="s">
        <v>85</v>
      </c>
      <c r="B197" t="s">
        <v>5</v>
      </c>
      <c r="C197" t="s">
        <v>15</v>
      </c>
      <c r="D197" t="s">
        <v>16</v>
      </c>
      <c r="E197" t="s">
        <v>94</v>
      </c>
      <c r="F197" t="s">
        <v>97</v>
      </c>
      <c r="G197" t="s">
        <v>71</v>
      </c>
      <c r="K197" t="s">
        <v>58</v>
      </c>
      <c r="L197" t="s">
        <v>72</v>
      </c>
      <c r="M197" cm="1">
        <f t="array" ref="M197">INDEX([3]!data,_xlfn.XMATCH(_xlfn.CONCAT(
SUBSTITUTE($A197,LEFT($A197,FIND($C197,$A197)+LEN($C197)-1),),
$F197),
[3]!index),_xlfn.XMATCH($G197,[3]!header))</f>
        <v>0</v>
      </c>
      <c r="N197">
        <f t="shared" si="35"/>
        <v>0</v>
      </c>
      <c r="O197">
        <f t="shared" si="35"/>
        <v>0</v>
      </c>
      <c r="P197">
        <f t="shared" si="35"/>
        <v>0</v>
      </c>
      <c r="Q197">
        <f t="shared" si="35"/>
        <v>0</v>
      </c>
      <c r="R197">
        <f t="shared" si="35"/>
        <v>0</v>
      </c>
      <c r="S197">
        <f t="shared" si="35"/>
        <v>0</v>
      </c>
      <c r="T197">
        <f t="shared" si="35"/>
        <v>0</v>
      </c>
      <c r="U197">
        <f t="shared" si="35"/>
        <v>0</v>
      </c>
      <c r="V197">
        <f t="shared" si="35"/>
        <v>0</v>
      </c>
      <c r="W197">
        <f t="shared" si="35"/>
        <v>0</v>
      </c>
    </row>
    <row r="198" spans="1:23" x14ac:dyDescent="0.25">
      <c r="A198" t="s">
        <v>85</v>
      </c>
      <c r="B198" t="s">
        <v>5</v>
      </c>
      <c r="C198" t="s">
        <v>15</v>
      </c>
      <c r="D198" t="s">
        <v>16</v>
      </c>
      <c r="E198" t="s">
        <v>94</v>
      </c>
      <c r="F198" t="s">
        <v>97</v>
      </c>
      <c r="G198" t="s">
        <v>73</v>
      </c>
      <c r="K198" t="s">
        <v>58</v>
      </c>
      <c r="L198" t="s">
        <v>72</v>
      </c>
      <c r="M198" cm="1">
        <f t="array" ref="M198">INDEX([3]!data,_xlfn.XMATCH(_xlfn.CONCAT(
SUBSTITUTE($A198,LEFT($A198,FIND($C198,$A198)+LEN($C198)-1),),
$F198),
[3]!index),_xlfn.XMATCH($G198,[3]!header))</f>
        <v>0</v>
      </c>
      <c r="N198">
        <f t="shared" si="35"/>
        <v>0</v>
      </c>
      <c r="O198">
        <f t="shared" si="35"/>
        <v>0</v>
      </c>
      <c r="P198">
        <f t="shared" si="35"/>
        <v>0</v>
      </c>
      <c r="Q198">
        <f t="shared" si="35"/>
        <v>0</v>
      </c>
      <c r="R198">
        <f t="shared" si="35"/>
        <v>0</v>
      </c>
      <c r="S198">
        <f t="shared" si="35"/>
        <v>0</v>
      </c>
      <c r="T198">
        <f t="shared" si="35"/>
        <v>0</v>
      </c>
      <c r="U198">
        <f t="shared" si="35"/>
        <v>0</v>
      </c>
      <c r="V198">
        <f t="shared" si="35"/>
        <v>0</v>
      </c>
      <c r="W198">
        <f t="shared" si="35"/>
        <v>0</v>
      </c>
    </row>
    <row r="199" spans="1:23" x14ac:dyDescent="0.25">
      <c r="A199" t="s">
        <v>85</v>
      </c>
      <c r="B199" t="s">
        <v>5</v>
      </c>
      <c r="C199" t="s">
        <v>15</v>
      </c>
      <c r="D199" t="s">
        <v>16</v>
      </c>
      <c r="E199" t="s">
        <v>94</v>
      </c>
      <c r="F199" t="s">
        <v>97</v>
      </c>
      <c r="G199" t="s">
        <v>53</v>
      </c>
      <c r="J199" t="s">
        <v>40</v>
      </c>
      <c r="K199" t="s">
        <v>74</v>
      </c>
      <c r="L199" t="str" cm="1">
        <f t="array" ref="L199">INDEX([3]!data_multi,_xlfn.XMATCH(_xlfn.CONCAT(
SUBSTITUTE($A199,LEFT($A199,FIND($C199,$A199)+LEN($C199)-1),),
$F199:$I199,
SUBSTITUTE($J199,LEFT($A199,FIND($C199,$A199)+LEN($C199)-1),)),
[3]!index_multi),_xlfn.XMATCH(L$2,[3]!header_multi))</f>
        <v>GJ</v>
      </c>
      <c r="M199" cm="1">
        <f t="array" ref="M199">INDEX([3]!data_multi,_xlfn.XMATCH(_xlfn.CONCAT(
SUBSTITUTE($A199,LEFT($A199,FIND($C199,$A199)+LEN($C199)-1),),
$F199:$I199,
SUBSTITUTE($J199,LEFT($A199,FIND($C199,$A199)+LEN($C199)-1),)),
[3]!index_multi),_xlfn.XMATCH(M$2,[3]!header_multi))</f>
        <v>1</v>
      </c>
      <c r="N199">
        <f t="shared" si="35"/>
        <v>1</v>
      </c>
      <c r="O199">
        <f t="shared" si="35"/>
        <v>1</v>
      </c>
      <c r="P199">
        <f t="shared" si="35"/>
        <v>1</v>
      </c>
      <c r="Q199">
        <f t="shared" si="35"/>
        <v>1</v>
      </c>
      <c r="R199">
        <f t="shared" si="35"/>
        <v>1</v>
      </c>
      <c r="S199">
        <f t="shared" si="35"/>
        <v>1</v>
      </c>
      <c r="T199">
        <f t="shared" si="35"/>
        <v>1</v>
      </c>
      <c r="U199">
        <f t="shared" si="35"/>
        <v>1</v>
      </c>
      <c r="V199">
        <f t="shared" si="35"/>
        <v>1</v>
      </c>
      <c r="W199">
        <f t="shared" si="35"/>
        <v>1</v>
      </c>
    </row>
    <row r="200" spans="1:23" x14ac:dyDescent="0.25">
      <c r="A200" t="s">
        <v>85</v>
      </c>
      <c r="B200" t="s">
        <v>5</v>
      </c>
      <c r="C200" t="s">
        <v>15</v>
      </c>
      <c r="D200" t="s">
        <v>16</v>
      </c>
      <c r="E200" t="s">
        <v>94</v>
      </c>
      <c r="F200" t="s">
        <v>98</v>
      </c>
      <c r="G200" t="s">
        <v>6</v>
      </c>
    </row>
    <row r="201" spans="1:23" x14ac:dyDescent="0.25">
      <c r="A201" t="s">
        <v>85</v>
      </c>
      <c r="B201" t="s">
        <v>5</v>
      </c>
      <c r="C201" t="s">
        <v>15</v>
      </c>
      <c r="D201" t="s">
        <v>16</v>
      </c>
      <c r="E201" t="s">
        <v>94</v>
      </c>
      <c r="F201" t="s">
        <v>98</v>
      </c>
      <c r="G201" t="s">
        <v>62</v>
      </c>
      <c r="K201" t="s">
        <v>58</v>
      </c>
      <c r="L201" t="s">
        <v>63</v>
      </c>
      <c r="M201" cm="1">
        <f t="array" ref="M201">INDEX([3]!data,_xlfn.XMATCH(_xlfn.CONCAT(
SUBSTITUTE($A201,LEFT($A201,FIND($C201,$A201)+LEN($C201)-1),),
$F201),
[3]!index),_xlfn.XMATCH($G201,[3]!header))</f>
        <v>2025</v>
      </c>
      <c r="N201">
        <f t="shared" ref="N201:W203" si="36">M201</f>
        <v>2025</v>
      </c>
      <c r="O201">
        <f t="shared" si="36"/>
        <v>2025</v>
      </c>
      <c r="P201">
        <f t="shared" si="36"/>
        <v>2025</v>
      </c>
      <c r="Q201">
        <f t="shared" si="36"/>
        <v>2025</v>
      </c>
      <c r="R201">
        <f t="shared" si="36"/>
        <v>2025</v>
      </c>
      <c r="S201">
        <f t="shared" si="36"/>
        <v>2025</v>
      </c>
      <c r="T201">
        <f t="shared" si="36"/>
        <v>2025</v>
      </c>
      <c r="U201">
        <f t="shared" si="36"/>
        <v>2025</v>
      </c>
      <c r="V201">
        <f t="shared" si="36"/>
        <v>2025</v>
      </c>
      <c r="W201">
        <f t="shared" si="36"/>
        <v>2025</v>
      </c>
    </row>
    <row r="202" spans="1:23" x14ac:dyDescent="0.25">
      <c r="A202" t="s">
        <v>85</v>
      </c>
      <c r="B202" t="s">
        <v>5</v>
      </c>
      <c r="C202" t="s">
        <v>15</v>
      </c>
      <c r="D202" t="s">
        <v>16</v>
      </c>
      <c r="E202" t="s">
        <v>94</v>
      </c>
      <c r="F202" t="s">
        <v>98</v>
      </c>
      <c r="G202" t="s">
        <v>64</v>
      </c>
      <c r="K202" t="s">
        <v>58</v>
      </c>
      <c r="L202" t="s">
        <v>63</v>
      </c>
      <c r="M202" cm="1">
        <f t="array" ref="M202">INDEX([3]!data,_xlfn.XMATCH(_xlfn.CONCAT(
SUBSTITUTE($A202,LEFT($A202,FIND($C202,$A202)+LEN($C202)-1),),
$F202),
[3]!index),_xlfn.XMATCH($G202,[3]!header))</f>
        <v>2101</v>
      </c>
      <c r="N202">
        <f t="shared" si="36"/>
        <v>2101</v>
      </c>
      <c r="O202">
        <f t="shared" si="36"/>
        <v>2101</v>
      </c>
      <c r="P202">
        <f t="shared" si="36"/>
        <v>2101</v>
      </c>
      <c r="Q202">
        <f t="shared" si="36"/>
        <v>2101</v>
      </c>
      <c r="R202">
        <f t="shared" si="36"/>
        <v>2101</v>
      </c>
      <c r="S202">
        <f t="shared" si="36"/>
        <v>2101</v>
      </c>
      <c r="T202">
        <f t="shared" si="36"/>
        <v>2101</v>
      </c>
      <c r="U202">
        <f t="shared" si="36"/>
        <v>2101</v>
      </c>
      <c r="V202">
        <f t="shared" si="36"/>
        <v>2101</v>
      </c>
      <c r="W202">
        <f t="shared" si="36"/>
        <v>2101</v>
      </c>
    </row>
    <row r="203" spans="1:23" x14ac:dyDescent="0.25">
      <c r="A203" t="s">
        <v>85</v>
      </c>
      <c r="B203" t="s">
        <v>5</v>
      </c>
      <c r="C203" t="s">
        <v>15</v>
      </c>
      <c r="D203" t="s">
        <v>16</v>
      </c>
      <c r="E203" t="s">
        <v>94</v>
      </c>
      <c r="F203" t="s">
        <v>98</v>
      </c>
      <c r="G203" t="s">
        <v>65</v>
      </c>
      <c r="K203" t="s">
        <v>58</v>
      </c>
      <c r="L203" t="s">
        <v>66</v>
      </c>
      <c r="M203" cm="1">
        <f t="array" ref="M203">INDEX([3]!data,_xlfn.XMATCH(_xlfn.CONCAT(
SUBSTITUTE($A203,LEFT($A203,FIND($C203,$A203)+LEN($C203)-1),),
$F203),
[3]!index),_xlfn.XMATCH($G203,[3]!header))</f>
        <v>1</v>
      </c>
      <c r="N203">
        <f t="shared" si="36"/>
        <v>1</v>
      </c>
      <c r="O203">
        <f t="shared" si="36"/>
        <v>1</v>
      </c>
      <c r="P203">
        <f t="shared" si="36"/>
        <v>1</v>
      </c>
      <c r="Q203">
        <f t="shared" si="36"/>
        <v>1</v>
      </c>
      <c r="R203">
        <f t="shared" si="36"/>
        <v>1</v>
      </c>
      <c r="S203">
        <f t="shared" si="36"/>
        <v>1</v>
      </c>
      <c r="T203">
        <f t="shared" si="36"/>
        <v>1</v>
      </c>
      <c r="U203">
        <f t="shared" si="36"/>
        <v>1</v>
      </c>
      <c r="V203">
        <f t="shared" si="36"/>
        <v>1</v>
      </c>
      <c r="W203">
        <f t="shared" si="36"/>
        <v>1</v>
      </c>
    </row>
    <row r="204" spans="1:23" x14ac:dyDescent="0.25">
      <c r="A204" t="s">
        <v>85</v>
      </c>
      <c r="B204" t="s">
        <v>5</v>
      </c>
      <c r="C204" t="s">
        <v>15</v>
      </c>
      <c r="D204" t="s">
        <v>16</v>
      </c>
      <c r="E204" t="s">
        <v>94</v>
      </c>
      <c r="F204" t="s">
        <v>98</v>
      </c>
      <c r="G204" t="s">
        <v>67</v>
      </c>
      <c r="K204" t="s">
        <v>68</v>
      </c>
      <c r="L204" t="s">
        <v>59</v>
      </c>
      <c r="M204" cm="1">
        <f t="array" ref="M204">INDEX([3]!data,_xlfn.XMATCH(_xlfn.CONCAT(
SUBSTITUTE($A204,LEFT($A204,FIND($C204,$A204)+LEN($C204)-1),),
$F204),
[3]!index),_xlfn.XMATCH(_xlfn.CONCAT($C204,$G204),[3]!header))</f>
        <v>0</v>
      </c>
    </row>
    <row r="205" spans="1:23" x14ac:dyDescent="0.25">
      <c r="A205" t="s">
        <v>85</v>
      </c>
      <c r="B205" t="s">
        <v>5</v>
      </c>
      <c r="C205" t="s">
        <v>15</v>
      </c>
      <c r="D205" t="s">
        <v>16</v>
      </c>
      <c r="E205" t="s">
        <v>94</v>
      </c>
      <c r="F205" t="s">
        <v>98</v>
      </c>
      <c r="G205" t="s">
        <v>69</v>
      </c>
      <c r="K205" t="s">
        <v>58</v>
      </c>
      <c r="L205" t="s">
        <v>70</v>
      </c>
      <c r="M205" cm="1">
        <f t="array" ref="M205">INDEX([3]!data,_xlfn.XMATCH(_xlfn.CONCAT(
SUBSTITUTE($A205,LEFT($A205,FIND($C205,$A205)+LEN($C205)-1),),
$F205),
[3]!index),_xlfn.XMATCH($G205,[3]!header))</f>
        <v>1</v>
      </c>
      <c r="N205">
        <f t="shared" ref="N205:W208" si="37">M205</f>
        <v>1</v>
      </c>
      <c r="O205">
        <f t="shared" si="37"/>
        <v>1</v>
      </c>
      <c r="P205">
        <f t="shared" si="37"/>
        <v>1</v>
      </c>
      <c r="Q205">
        <f t="shared" si="37"/>
        <v>1</v>
      </c>
      <c r="R205">
        <f t="shared" si="37"/>
        <v>1</v>
      </c>
      <c r="S205">
        <f t="shared" si="37"/>
        <v>1</v>
      </c>
      <c r="T205">
        <f t="shared" si="37"/>
        <v>1</v>
      </c>
      <c r="U205">
        <f t="shared" si="37"/>
        <v>1</v>
      </c>
      <c r="V205">
        <f t="shared" si="37"/>
        <v>1</v>
      </c>
      <c r="W205">
        <f t="shared" si="37"/>
        <v>1</v>
      </c>
    </row>
    <row r="206" spans="1:23" x14ac:dyDescent="0.25">
      <c r="A206" t="s">
        <v>85</v>
      </c>
      <c r="B206" t="s">
        <v>5</v>
      </c>
      <c r="C206" t="s">
        <v>15</v>
      </c>
      <c r="D206" t="s">
        <v>16</v>
      </c>
      <c r="E206" t="s">
        <v>94</v>
      </c>
      <c r="F206" t="s">
        <v>98</v>
      </c>
      <c r="G206" t="s">
        <v>71</v>
      </c>
      <c r="K206" t="s">
        <v>58</v>
      </c>
      <c r="L206" t="s">
        <v>72</v>
      </c>
      <c r="M206" cm="1">
        <f t="array" ref="M206">INDEX([3]!data,_xlfn.XMATCH(_xlfn.CONCAT(
SUBSTITUTE($A206,LEFT($A206,FIND($C206,$A206)+LEN($C206)-1),),
$F206),
[3]!index),_xlfn.XMATCH($G206,[3]!header))</f>
        <v>0</v>
      </c>
      <c r="N206">
        <f t="shared" si="37"/>
        <v>0</v>
      </c>
      <c r="O206">
        <f t="shared" si="37"/>
        <v>0</v>
      </c>
      <c r="P206">
        <f t="shared" si="37"/>
        <v>0</v>
      </c>
      <c r="Q206">
        <f t="shared" si="37"/>
        <v>0</v>
      </c>
      <c r="R206">
        <f t="shared" si="37"/>
        <v>0</v>
      </c>
      <c r="S206">
        <f t="shared" si="37"/>
        <v>0</v>
      </c>
      <c r="T206">
        <f t="shared" si="37"/>
        <v>0</v>
      </c>
      <c r="U206">
        <f t="shared" si="37"/>
        <v>0</v>
      </c>
      <c r="V206">
        <f t="shared" si="37"/>
        <v>0</v>
      </c>
      <c r="W206">
        <f t="shared" si="37"/>
        <v>0</v>
      </c>
    </row>
    <row r="207" spans="1:23" x14ac:dyDescent="0.25">
      <c r="A207" t="s">
        <v>85</v>
      </c>
      <c r="B207" t="s">
        <v>5</v>
      </c>
      <c r="C207" t="s">
        <v>15</v>
      </c>
      <c r="D207" t="s">
        <v>16</v>
      </c>
      <c r="E207" t="s">
        <v>94</v>
      </c>
      <c r="F207" t="s">
        <v>98</v>
      </c>
      <c r="G207" t="s">
        <v>73</v>
      </c>
      <c r="K207" t="s">
        <v>58</v>
      </c>
      <c r="L207" t="s">
        <v>72</v>
      </c>
      <c r="M207" cm="1">
        <f t="array" ref="M207">INDEX([3]!data,_xlfn.XMATCH(_xlfn.CONCAT(
SUBSTITUTE($A207,LEFT($A207,FIND($C207,$A207)+LEN($C207)-1),),
$F207),
[3]!index),_xlfn.XMATCH($G207,[3]!header))</f>
        <v>0</v>
      </c>
      <c r="N207">
        <f t="shared" si="37"/>
        <v>0</v>
      </c>
      <c r="O207">
        <f t="shared" si="37"/>
        <v>0</v>
      </c>
      <c r="P207">
        <f t="shared" si="37"/>
        <v>0</v>
      </c>
      <c r="Q207">
        <f t="shared" si="37"/>
        <v>0</v>
      </c>
      <c r="R207">
        <f t="shared" si="37"/>
        <v>0</v>
      </c>
      <c r="S207">
        <f t="shared" si="37"/>
        <v>0</v>
      </c>
      <c r="T207">
        <f t="shared" si="37"/>
        <v>0</v>
      </c>
      <c r="U207">
        <f t="shared" si="37"/>
        <v>0</v>
      </c>
      <c r="V207">
        <f t="shared" si="37"/>
        <v>0</v>
      </c>
      <c r="W207">
        <f t="shared" si="37"/>
        <v>0</v>
      </c>
    </row>
    <row r="208" spans="1:23" x14ac:dyDescent="0.25">
      <c r="A208" t="s">
        <v>85</v>
      </c>
      <c r="B208" t="s">
        <v>5</v>
      </c>
      <c r="C208" t="s">
        <v>15</v>
      </c>
      <c r="D208" t="s">
        <v>16</v>
      </c>
      <c r="E208" t="s">
        <v>94</v>
      </c>
      <c r="F208" t="s">
        <v>98</v>
      </c>
      <c r="G208" t="s">
        <v>53</v>
      </c>
      <c r="J208" t="s">
        <v>33</v>
      </c>
      <c r="K208" t="s">
        <v>74</v>
      </c>
      <c r="L208" t="str" cm="1">
        <f t="array" ref="L208">INDEX([3]!data_multi,_xlfn.XMATCH(_xlfn.CONCAT(
SUBSTITUTE($A208,LEFT($A208,FIND($C208,$A208)+LEN($C208)-1),),
$F208:$I208,
SUBSTITUTE($J208,LEFT($A208,FIND($C208,$A208)+LEN($C208)-1),)),
[3]!index_multi),_xlfn.XMATCH(L$2,[3]!header_multi))</f>
        <v>GJ</v>
      </c>
      <c r="M208" cm="1">
        <f t="array" ref="M208">INDEX([3]!data_multi,_xlfn.XMATCH(_xlfn.CONCAT(
SUBSTITUTE($A208,LEFT($A208,FIND($C208,$A208)+LEN($C208)-1),),
$F208:$I208,
SUBSTITUTE($J208,LEFT($A208,FIND($C208,$A208)+LEN($C208)-1),)),
[3]!index_multi),_xlfn.XMATCH(M$2,[3]!header_multi))</f>
        <v>1</v>
      </c>
      <c r="N208">
        <f t="shared" si="37"/>
        <v>1</v>
      </c>
      <c r="O208">
        <f t="shared" si="37"/>
        <v>1</v>
      </c>
      <c r="P208">
        <f t="shared" si="37"/>
        <v>1</v>
      </c>
      <c r="Q208">
        <f t="shared" si="37"/>
        <v>1</v>
      </c>
      <c r="R208">
        <f t="shared" si="37"/>
        <v>1</v>
      </c>
      <c r="S208">
        <f t="shared" si="37"/>
        <v>1</v>
      </c>
      <c r="T208">
        <f t="shared" si="37"/>
        <v>1</v>
      </c>
      <c r="U208">
        <f t="shared" si="37"/>
        <v>1</v>
      </c>
      <c r="V208">
        <f t="shared" si="37"/>
        <v>1</v>
      </c>
      <c r="W208">
        <f t="shared" si="37"/>
        <v>1</v>
      </c>
    </row>
    <row r="209" spans="1:24" x14ac:dyDescent="0.25">
      <c r="A209" t="s">
        <v>88</v>
      </c>
      <c r="B209" t="s">
        <v>5</v>
      </c>
      <c r="C209" t="s">
        <v>15</v>
      </c>
      <c r="D209" t="s">
        <v>16</v>
      </c>
      <c r="E209" t="s">
        <v>99</v>
      </c>
      <c r="G209" t="s">
        <v>17</v>
      </c>
      <c r="K209" t="s">
        <v>18</v>
      </c>
      <c r="L209" t="str" cm="1">
        <f t="array" ref="L209">INDEX([1]!data,_xlfn.XMATCH(_xlfn.CONCAT(
SUBSTITUTE($A209,LEFT($A209,FIND($C209,$A209)+LEN($C209)-1),),
$F209:$I209,
SUBSTITUTE($J209,LEFT($A209,FIND($C209,$A209)+LEN($C209)-1),)),
[1]!index),_xlfn.XMATCH(L$2,[1]!header))</f>
        <v>tCO2</v>
      </c>
    </row>
    <row r="210" spans="1:24" x14ac:dyDescent="0.25">
      <c r="A210" t="s">
        <v>88</v>
      </c>
      <c r="B210" t="s">
        <v>5</v>
      </c>
      <c r="C210" t="s">
        <v>15</v>
      </c>
      <c r="D210" t="s">
        <v>16</v>
      </c>
      <c r="E210" t="s">
        <v>99</v>
      </c>
      <c r="G210" t="s">
        <v>19</v>
      </c>
      <c r="H210" t="s">
        <v>56</v>
      </c>
    </row>
    <row r="211" spans="1:24" x14ac:dyDescent="0.25">
      <c r="A211" t="s">
        <v>88</v>
      </c>
      <c r="B211" t="s">
        <v>5</v>
      </c>
      <c r="C211" t="s">
        <v>15</v>
      </c>
      <c r="D211" t="s">
        <v>16</v>
      </c>
      <c r="E211" t="s">
        <v>99</v>
      </c>
      <c r="G211" t="s">
        <v>57</v>
      </c>
      <c r="K211" t="s">
        <v>58</v>
      </c>
      <c r="L211" t="s">
        <v>59</v>
      </c>
      <c r="M211" cm="1">
        <f t="array" ref="M211">INDEX([3]!data,_xlfn.XMATCH(_xlfn.CONCAT(
SUBSTITUTE($A211,LEFT($A211,FIND($C211,$A211)+LEN($C211)-1),),
$F211),
[3]!index),_xlfn.XMATCH($G211,[3]!header))</f>
        <v>0.25</v>
      </c>
      <c r="N211">
        <f t="shared" ref="N211:W212" si="38">M211</f>
        <v>0.25</v>
      </c>
      <c r="O211">
        <f t="shared" si="38"/>
        <v>0.25</v>
      </c>
      <c r="P211">
        <f t="shared" si="38"/>
        <v>0.25</v>
      </c>
      <c r="Q211">
        <f t="shared" si="38"/>
        <v>0.25</v>
      </c>
      <c r="R211">
        <f t="shared" si="38"/>
        <v>0.25</v>
      </c>
      <c r="S211">
        <f t="shared" si="38"/>
        <v>0.25</v>
      </c>
      <c r="T211">
        <f t="shared" si="38"/>
        <v>0.25</v>
      </c>
      <c r="U211">
        <f t="shared" si="38"/>
        <v>0.25</v>
      </c>
      <c r="V211">
        <f t="shared" si="38"/>
        <v>0.25</v>
      </c>
      <c r="W211">
        <f t="shared" si="38"/>
        <v>0.25</v>
      </c>
    </row>
    <row r="212" spans="1:24" x14ac:dyDescent="0.25">
      <c r="A212" t="s">
        <v>88</v>
      </c>
      <c r="B212" t="s">
        <v>5</v>
      </c>
      <c r="C212" t="s">
        <v>15</v>
      </c>
      <c r="D212" t="s">
        <v>16</v>
      </c>
      <c r="E212" t="s">
        <v>99</v>
      </c>
      <c r="G212" t="s">
        <v>60</v>
      </c>
      <c r="K212" t="s">
        <v>58</v>
      </c>
      <c r="M212" cm="1">
        <f t="array" ref="M212">INDEX([3]!data,_xlfn.XMATCH(_xlfn.CONCAT(
SUBSTITUTE($A212,LEFT($A212,FIND($C212,$A212)+LEN($C212)-1),),
$F212),
[3]!index),_xlfn.XMATCH($G212,[3]!header))</f>
        <v>10</v>
      </c>
      <c r="N212">
        <f t="shared" si="38"/>
        <v>10</v>
      </c>
      <c r="O212">
        <f t="shared" si="38"/>
        <v>10</v>
      </c>
      <c r="P212">
        <f t="shared" si="38"/>
        <v>10</v>
      </c>
      <c r="Q212">
        <f t="shared" si="38"/>
        <v>10</v>
      </c>
      <c r="R212">
        <f t="shared" si="38"/>
        <v>10</v>
      </c>
      <c r="S212">
        <f t="shared" si="38"/>
        <v>10</v>
      </c>
      <c r="T212">
        <f t="shared" si="38"/>
        <v>10</v>
      </c>
      <c r="U212">
        <f t="shared" si="38"/>
        <v>10</v>
      </c>
      <c r="V212">
        <f t="shared" si="38"/>
        <v>10</v>
      </c>
      <c r="W212">
        <f t="shared" si="38"/>
        <v>10</v>
      </c>
    </row>
    <row r="213" spans="1:24" x14ac:dyDescent="0.25">
      <c r="A213" t="s">
        <v>88</v>
      </c>
      <c r="B213" t="s">
        <v>5</v>
      </c>
      <c r="C213" t="s">
        <v>15</v>
      </c>
      <c r="D213" t="s">
        <v>16</v>
      </c>
      <c r="E213" t="s">
        <v>99</v>
      </c>
      <c r="F213" t="s">
        <v>99</v>
      </c>
      <c r="G213" t="s">
        <v>6</v>
      </c>
      <c r="X213" t="s">
        <v>100</v>
      </c>
    </row>
    <row r="214" spans="1:24" x14ac:dyDescent="0.25">
      <c r="A214" t="s">
        <v>88</v>
      </c>
      <c r="B214" t="s">
        <v>5</v>
      </c>
      <c r="C214" t="s">
        <v>15</v>
      </c>
      <c r="D214" t="s">
        <v>16</v>
      </c>
      <c r="E214" t="s">
        <v>99</v>
      </c>
      <c r="F214" t="s">
        <v>99</v>
      </c>
      <c r="G214" t="s">
        <v>62</v>
      </c>
      <c r="K214" t="s">
        <v>58</v>
      </c>
      <c r="L214" t="s">
        <v>63</v>
      </c>
      <c r="M214" cm="1">
        <f t="array" ref="M214">INDEX([3]!data,_xlfn.XMATCH(_xlfn.CONCAT(
SUBSTITUTE($A214,LEFT($A214,FIND($C214,$A214)+LEN($C214)-1),),
$F214),
[3]!index),_xlfn.XMATCH($G214,[3]!header))</f>
        <v>1950</v>
      </c>
      <c r="N214">
        <f t="shared" ref="N214:W216" si="39">M214</f>
        <v>1950</v>
      </c>
      <c r="O214">
        <f t="shared" si="39"/>
        <v>1950</v>
      </c>
      <c r="P214">
        <f t="shared" si="39"/>
        <v>1950</v>
      </c>
      <c r="Q214">
        <f t="shared" si="39"/>
        <v>1950</v>
      </c>
      <c r="R214">
        <f t="shared" si="39"/>
        <v>1950</v>
      </c>
      <c r="S214">
        <f t="shared" si="39"/>
        <v>1950</v>
      </c>
      <c r="T214">
        <f t="shared" si="39"/>
        <v>1950</v>
      </c>
      <c r="U214">
        <f t="shared" si="39"/>
        <v>1950</v>
      </c>
      <c r="V214">
        <f t="shared" si="39"/>
        <v>1950</v>
      </c>
      <c r="W214">
        <f t="shared" si="39"/>
        <v>1950</v>
      </c>
      <c r="X214" t="s">
        <v>101</v>
      </c>
    </row>
    <row r="215" spans="1:24" x14ac:dyDescent="0.25">
      <c r="A215" t="s">
        <v>88</v>
      </c>
      <c r="B215" t="s">
        <v>5</v>
      </c>
      <c r="C215" t="s">
        <v>15</v>
      </c>
      <c r="D215" t="s">
        <v>16</v>
      </c>
      <c r="E215" t="s">
        <v>99</v>
      </c>
      <c r="F215" t="s">
        <v>99</v>
      </c>
      <c r="G215" t="s">
        <v>64</v>
      </c>
      <c r="K215" t="s">
        <v>58</v>
      </c>
      <c r="L215" t="s">
        <v>63</v>
      </c>
      <c r="M215" cm="1">
        <f t="array" ref="M215">INDEX([3]!data,_xlfn.XMATCH(_xlfn.CONCAT(
SUBSTITUTE($A215,LEFT($A215,FIND($C215,$A215)+LEN($C215)-1),),
$F215),
[3]!index),_xlfn.XMATCH($G215,[3]!header))</f>
        <v>2101</v>
      </c>
      <c r="N215">
        <f t="shared" si="39"/>
        <v>2101</v>
      </c>
      <c r="O215">
        <f t="shared" si="39"/>
        <v>2101</v>
      </c>
      <c r="P215">
        <f t="shared" si="39"/>
        <v>2101</v>
      </c>
      <c r="Q215">
        <f t="shared" si="39"/>
        <v>2101</v>
      </c>
      <c r="R215">
        <f t="shared" si="39"/>
        <v>2101</v>
      </c>
      <c r="S215">
        <f t="shared" si="39"/>
        <v>2101</v>
      </c>
      <c r="T215">
        <f t="shared" si="39"/>
        <v>2101</v>
      </c>
      <c r="U215">
        <f t="shared" si="39"/>
        <v>2101</v>
      </c>
      <c r="V215">
        <f t="shared" si="39"/>
        <v>2101</v>
      </c>
      <c r="W215">
        <f t="shared" si="39"/>
        <v>2101</v>
      </c>
      <c r="X215" t="s">
        <v>101</v>
      </c>
    </row>
    <row r="216" spans="1:24" x14ac:dyDescent="0.25">
      <c r="A216" t="s">
        <v>88</v>
      </c>
      <c r="B216" t="s">
        <v>5</v>
      </c>
      <c r="C216" t="s">
        <v>15</v>
      </c>
      <c r="D216" t="s">
        <v>16</v>
      </c>
      <c r="E216" t="s">
        <v>99</v>
      </c>
      <c r="F216" t="s">
        <v>99</v>
      </c>
      <c r="G216" t="s">
        <v>65</v>
      </c>
      <c r="K216" t="s">
        <v>58</v>
      </c>
      <c r="L216" t="s">
        <v>66</v>
      </c>
      <c r="M216" cm="1">
        <f t="array" ref="M216">INDEX([3]!data,_xlfn.XMATCH(_xlfn.CONCAT(
SUBSTITUTE($A216,LEFT($A216,FIND($C216,$A216)+LEN($C216)-1),),
$F216),
[3]!index),_xlfn.XMATCH($G216,[3]!header))</f>
        <v>30</v>
      </c>
      <c r="N216">
        <f t="shared" si="39"/>
        <v>30</v>
      </c>
      <c r="O216">
        <f t="shared" si="39"/>
        <v>30</v>
      </c>
      <c r="P216">
        <f t="shared" si="39"/>
        <v>30</v>
      </c>
      <c r="Q216">
        <f t="shared" si="39"/>
        <v>30</v>
      </c>
      <c r="R216">
        <f t="shared" si="39"/>
        <v>30</v>
      </c>
      <c r="S216">
        <f t="shared" si="39"/>
        <v>30</v>
      </c>
      <c r="T216">
        <f t="shared" si="39"/>
        <v>30</v>
      </c>
      <c r="U216">
        <f t="shared" si="39"/>
        <v>30</v>
      </c>
      <c r="V216">
        <f t="shared" si="39"/>
        <v>30</v>
      </c>
      <c r="W216">
        <f t="shared" si="39"/>
        <v>30</v>
      </c>
    </row>
    <row r="217" spans="1:24" x14ac:dyDescent="0.25">
      <c r="A217" t="s">
        <v>88</v>
      </c>
      <c r="B217" t="s">
        <v>5</v>
      </c>
      <c r="C217" t="s">
        <v>15</v>
      </c>
      <c r="D217" t="s">
        <v>16</v>
      </c>
      <c r="E217" t="s">
        <v>99</v>
      </c>
      <c r="F217" t="s">
        <v>99</v>
      </c>
      <c r="G217" t="s">
        <v>67</v>
      </c>
      <c r="K217" t="s">
        <v>68</v>
      </c>
      <c r="L217" t="s">
        <v>59</v>
      </c>
      <c r="M217" cm="1">
        <f t="array" ref="M217">INDEX([3]!data,_xlfn.XMATCH(_xlfn.CONCAT(
SUBSTITUTE($A217,LEFT($A217,FIND($C217,$A217)+LEN($C217)-1),),
$F217),
[3]!index),_xlfn.XMATCH(_xlfn.CONCAT($C217,$G217),[3]!header))</f>
        <v>1</v>
      </c>
      <c r="X217" t="s">
        <v>101</v>
      </c>
    </row>
    <row r="218" spans="1:24" x14ac:dyDescent="0.25">
      <c r="A218" t="s">
        <v>88</v>
      </c>
      <c r="B218" t="s">
        <v>5</v>
      </c>
      <c r="C218" t="s">
        <v>15</v>
      </c>
      <c r="D218" t="s">
        <v>16</v>
      </c>
      <c r="E218" t="s">
        <v>99</v>
      </c>
      <c r="F218" t="s">
        <v>99</v>
      </c>
      <c r="G218" t="s">
        <v>69</v>
      </c>
      <c r="K218" t="s">
        <v>58</v>
      </c>
      <c r="L218" t="s">
        <v>70</v>
      </c>
      <c r="M218" cm="1">
        <f t="array" ref="M218">INDEX([3]!data,_xlfn.XMATCH(_xlfn.CONCAT(
SUBSTITUTE($A218,LEFT($A218,FIND($C218,$A218)+LEN($C218)-1),),
$F218),
[3]!index),_xlfn.XMATCH($G218,[3]!header))</f>
        <v>121550</v>
      </c>
      <c r="N218">
        <f t="shared" ref="N218:W225" si="40">M218</f>
        <v>121550</v>
      </c>
      <c r="O218">
        <f t="shared" si="40"/>
        <v>121550</v>
      </c>
      <c r="P218">
        <f t="shared" si="40"/>
        <v>121550</v>
      </c>
      <c r="Q218">
        <f t="shared" si="40"/>
        <v>121550</v>
      </c>
      <c r="R218">
        <f t="shared" si="40"/>
        <v>121550</v>
      </c>
      <c r="S218">
        <f t="shared" si="40"/>
        <v>121550</v>
      </c>
      <c r="T218">
        <f t="shared" si="40"/>
        <v>121550</v>
      </c>
      <c r="U218">
        <f t="shared" si="40"/>
        <v>121550</v>
      </c>
      <c r="V218">
        <f t="shared" si="40"/>
        <v>121550</v>
      </c>
      <c r="W218">
        <f t="shared" si="40"/>
        <v>121550</v>
      </c>
      <c r="X218" t="s">
        <v>102</v>
      </c>
    </row>
    <row r="219" spans="1:24" x14ac:dyDescent="0.25">
      <c r="A219" t="s">
        <v>88</v>
      </c>
      <c r="B219" t="s">
        <v>5</v>
      </c>
      <c r="C219" t="s">
        <v>15</v>
      </c>
      <c r="D219" t="s">
        <v>16</v>
      </c>
      <c r="E219" t="s">
        <v>99</v>
      </c>
      <c r="F219" t="s">
        <v>99</v>
      </c>
      <c r="G219" t="s">
        <v>71</v>
      </c>
      <c r="K219" t="s">
        <v>58</v>
      </c>
      <c r="L219" t="s">
        <v>72</v>
      </c>
      <c r="M219" cm="1">
        <f t="array" ref="M219">INDEX([3]!data,_xlfn.XMATCH(_xlfn.CONCAT(
SUBSTITUTE($A219,LEFT($A219,FIND($C219,$A219)+LEN($C219)-1),),
$F219),
[3]!index),_xlfn.XMATCH($G219,[3]!header))</f>
        <v>34112923.8964632</v>
      </c>
      <c r="N219">
        <f t="shared" si="40"/>
        <v>34112923.8964632</v>
      </c>
      <c r="O219">
        <f t="shared" si="40"/>
        <v>34112923.8964632</v>
      </c>
      <c r="P219">
        <f t="shared" si="40"/>
        <v>34112923.8964632</v>
      </c>
      <c r="Q219">
        <f t="shared" si="40"/>
        <v>34112923.8964632</v>
      </c>
      <c r="R219">
        <f t="shared" si="40"/>
        <v>34112923.8964632</v>
      </c>
      <c r="S219">
        <f t="shared" si="40"/>
        <v>34112923.8964632</v>
      </c>
      <c r="T219">
        <f t="shared" si="40"/>
        <v>34112923.8964632</v>
      </c>
      <c r="U219">
        <f t="shared" si="40"/>
        <v>34112923.8964632</v>
      </c>
      <c r="V219">
        <f t="shared" si="40"/>
        <v>34112923.8964632</v>
      </c>
      <c r="W219">
        <f t="shared" si="40"/>
        <v>34112923.8964632</v>
      </c>
      <c r="X219" t="s">
        <v>103</v>
      </c>
    </row>
    <row r="220" spans="1:24" x14ac:dyDescent="0.25">
      <c r="A220" t="s">
        <v>88</v>
      </c>
      <c r="B220" t="s">
        <v>5</v>
      </c>
      <c r="C220" t="s">
        <v>15</v>
      </c>
      <c r="D220" t="s">
        <v>16</v>
      </c>
      <c r="E220" t="s">
        <v>99</v>
      </c>
      <c r="F220" t="s">
        <v>99</v>
      </c>
      <c r="G220" t="s">
        <v>73</v>
      </c>
      <c r="K220" t="s">
        <v>58</v>
      </c>
      <c r="L220" t="s">
        <v>72</v>
      </c>
      <c r="M220" cm="1">
        <f t="array" ref="M220">INDEX([3]!data,_xlfn.XMATCH(_xlfn.CONCAT(
SUBSTITUTE($A220,LEFT($A220,FIND($C220,$A220)+LEN($C220)-1),),
$F220),
[3]!index),_xlfn.XMATCH($G220,[3]!header))</f>
        <v>1539273.7926419999</v>
      </c>
      <c r="N220">
        <f t="shared" si="40"/>
        <v>1539273.7926419999</v>
      </c>
      <c r="O220">
        <f t="shared" si="40"/>
        <v>1539273.7926419999</v>
      </c>
      <c r="P220">
        <f t="shared" si="40"/>
        <v>1539273.7926419999</v>
      </c>
      <c r="Q220">
        <f t="shared" si="40"/>
        <v>1539273.7926419999</v>
      </c>
      <c r="R220">
        <f t="shared" si="40"/>
        <v>1539273.7926419999</v>
      </c>
      <c r="S220">
        <f t="shared" si="40"/>
        <v>1539273.7926419999</v>
      </c>
      <c r="T220">
        <f t="shared" si="40"/>
        <v>1539273.7926419999</v>
      </c>
      <c r="U220">
        <f t="shared" si="40"/>
        <v>1539273.7926419999</v>
      </c>
      <c r="V220">
        <f t="shared" si="40"/>
        <v>1539273.7926419999</v>
      </c>
      <c r="W220">
        <f t="shared" si="40"/>
        <v>1539273.7926419999</v>
      </c>
      <c r="X220" t="s">
        <v>104</v>
      </c>
    </row>
    <row r="221" spans="1:24" x14ac:dyDescent="0.25">
      <c r="A221" t="s">
        <v>88</v>
      </c>
      <c r="B221" t="s">
        <v>5</v>
      </c>
      <c r="C221" t="s">
        <v>15</v>
      </c>
      <c r="D221" t="s">
        <v>16</v>
      </c>
      <c r="E221" t="s">
        <v>99</v>
      </c>
      <c r="F221" t="s">
        <v>99</v>
      </c>
      <c r="G221" t="s">
        <v>53</v>
      </c>
      <c r="J221" t="s">
        <v>105</v>
      </c>
      <c r="K221" t="s">
        <v>74</v>
      </c>
      <c r="L221" t="str" cm="1">
        <f t="array" ref="L221">INDEX([3]!data_multi,_xlfn.XMATCH(_xlfn.CONCAT(
SUBSTITUTE($A221,LEFT($A221,FIND($C221,$A221)+LEN($C221)-1),),
$F221:$I221,
SUBSTITUTE($J221,LEFT($A221,FIND($C221,$A221)+LEN($C221)-1),)),
[3]!index_multi),_xlfn.XMATCH(L$2,[3]!header_multi))</f>
        <v>$</v>
      </c>
      <c r="M221" cm="1">
        <f t="array" ref="M221">INDEX([3]!data_multi,_xlfn.XMATCH(_xlfn.CONCAT(
SUBSTITUTE($A221,LEFT($A221,FIND($C221,$A221)+LEN($C221)-1),),
$F221:$I221,
SUBSTITUTE($J221,LEFT($A221,FIND($C221,$A221)+LEN($C221)-1),)),
[3]!index_multi),_xlfn.XMATCH(M$2,[3]!header_multi))</f>
        <v>2.4196504871437501</v>
      </c>
      <c r="N221">
        <f t="shared" si="40"/>
        <v>2.4196504871437501</v>
      </c>
      <c r="O221">
        <f t="shared" si="40"/>
        <v>2.4196504871437501</v>
      </c>
      <c r="P221">
        <f t="shared" si="40"/>
        <v>2.4196504871437501</v>
      </c>
      <c r="Q221">
        <f t="shared" si="40"/>
        <v>2.4196504871437501</v>
      </c>
      <c r="R221">
        <f t="shared" si="40"/>
        <v>2.4196504871437501</v>
      </c>
      <c r="S221">
        <f t="shared" si="40"/>
        <v>2.4196504871437501</v>
      </c>
      <c r="T221">
        <f t="shared" si="40"/>
        <v>2.4196504871437501</v>
      </c>
      <c r="U221">
        <f t="shared" si="40"/>
        <v>2.4196504871437501</v>
      </c>
      <c r="V221">
        <f t="shared" si="40"/>
        <v>2.4196504871437501</v>
      </c>
      <c r="W221">
        <f t="shared" si="40"/>
        <v>2.4196504871437501</v>
      </c>
      <c r="X221" t="s">
        <v>106</v>
      </c>
    </row>
    <row r="222" spans="1:24" x14ac:dyDescent="0.25">
      <c r="A222" t="s">
        <v>88</v>
      </c>
      <c r="B222" t="s">
        <v>5</v>
      </c>
      <c r="C222" t="s">
        <v>15</v>
      </c>
      <c r="D222" t="s">
        <v>16</v>
      </c>
      <c r="E222" t="s">
        <v>99</v>
      </c>
      <c r="F222" t="s">
        <v>99</v>
      </c>
      <c r="G222" t="s">
        <v>53</v>
      </c>
      <c r="J222" t="s">
        <v>36</v>
      </c>
      <c r="K222" t="s">
        <v>74</v>
      </c>
      <c r="L222" t="str" cm="1">
        <f t="array" ref="L222">INDEX([3]!data_multi,_xlfn.XMATCH(_xlfn.CONCAT(
SUBSTITUTE($A222,LEFT($A222,FIND($C222,$A222)+LEN($C222)-1),),
$F222:$I222,
SUBSTITUTE($J222,LEFT($A222,FIND($C222,$A222)+LEN($C222)-1),)),
[3]!index_multi),_xlfn.XMATCH(L$2,[3]!header_multi))</f>
        <v>GJ</v>
      </c>
      <c r="M222" cm="1">
        <f t="array" ref="M222">INDEX([3]!data_multi,_xlfn.XMATCH(_xlfn.CONCAT(
SUBSTITUTE($A222,LEFT($A222,FIND($C222,$A222)+LEN($C222)-1),),
$F222:$I222,
SUBSTITUTE($J222,LEFT($A222,FIND($C222,$A222)+LEN($C222)-1),)),
[3]!index_multi),_xlfn.XMATCH(M$2,[3]!header_multi))</f>
        <v>1.0736400441663601</v>
      </c>
      <c r="N222">
        <f t="shared" si="40"/>
        <v>1.0736400441663601</v>
      </c>
      <c r="O222">
        <f t="shared" si="40"/>
        <v>1.0736400441663601</v>
      </c>
      <c r="P222">
        <f t="shared" si="40"/>
        <v>1.0736400441663601</v>
      </c>
      <c r="Q222">
        <f t="shared" si="40"/>
        <v>1.0736400441663601</v>
      </c>
      <c r="R222">
        <f t="shared" si="40"/>
        <v>1.0736400441663601</v>
      </c>
      <c r="S222">
        <f t="shared" si="40"/>
        <v>1.0736400441663601</v>
      </c>
      <c r="T222">
        <f t="shared" si="40"/>
        <v>1.0736400441663601</v>
      </c>
      <c r="U222">
        <f t="shared" si="40"/>
        <v>1.0736400441663601</v>
      </c>
      <c r="V222">
        <f t="shared" si="40"/>
        <v>1.0736400441663601</v>
      </c>
      <c r="W222">
        <f t="shared" si="40"/>
        <v>1.0736400441663601</v>
      </c>
      <c r="X222" t="s">
        <v>107</v>
      </c>
    </row>
    <row r="223" spans="1:24" x14ac:dyDescent="0.25">
      <c r="A223" t="s">
        <v>88</v>
      </c>
      <c r="B223" t="s">
        <v>5</v>
      </c>
      <c r="C223" t="s">
        <v>15</v>
      </c>
      <c r="D223" t="s">
        <v>16</v>
      </c>
      <c r="E223" t="s">
        <v>99</v>
      </c>
      <c r="F223" t="s">
        <v>99</v>
      </c>
      <c r="G223" t="s">
        <v>53</v>
      </c>
      <c r="J223" t="s">
        <v>108</v>
      </c>
      <c r="K223" t="s">
        <v>74</v>
      </c>
      <c r="L223" t="str" cm="1">
        <f t="array" ref="L223">INDEX([3]!data_multi,_xlfn.XMATCH(_xlfn.CONCAT(
SUBSTITUTE($A223,LEFT($A223,FIND($C223,$A223)+LEN($C223)-1),),
$F223:$I223,
SUBSTITUTE($J223,LEFT($A223,FIND($C223,$A223)+LEN($C223)-1),)),
[3]!index_multi),_xlfn.XMATCH(L$2,[3]!header_multi))</f>
        <v>tCO2</v>
      </c>
      <c r="M223" cm="1">
        <f t="array" ref="M223">INDEX([3]!data_multi,_xlfn.XMATCH(_xlfn.CONCAT(
SUBSTITUTE($A223,LEFT($A223,FIND($C223,$A223)+LEN($C223)-1),),
$F223:$I223,
SUBSTITUTE($J223,LEFT($A223,FIND($C223,$A223)+LEN($C223)-1),)),
[3]!index_multi),_xlfn.XMATCH(M$2,[3]!header_multi))</f>
        <v>1.04731903857776</v>
      </c>
      <c r="N223">
        <f t="shared" si="40"/>
        <v>1.04731903857776</v>
      </c>
      <c r="O223">
        <f t="shared" si="40"/>
        <v>1.04731903857776</v>
      </c>
      <c r="P223">
        <f t="shared" si="40"/>
        <v>1.04731903857776</v>
      </c>
      <c r="Q223">
        <f t="shared" si="40"/>
        <v>1.04731903857776</v>
      </c>
      <c r="R223">
        <f t="shared" si="40"/>
        <v>1.04731903857776</v>
      </c>
      <c r="S223">
        <f t="shared" si="40"/>
        <v>1.04731903857776</v>
      </c>
      <c r="T223">
        <f t="shared" si="40"/>
        <v>1.04731903857776</v>
      </c>
      <c r="U223">
        <f t="shared" si="40"/>
        <v>1.04731903857776</v>
      </c>
      <c r="V223">
        <f t="shared" si="40"/>
        <v>1.04731903857776</v>
      </c>
      <c r="W223">
        <f t="shared" si="40"/>
        <v>1.04731903857776</v>
      </c>
      <c r="X223" t="s">
        <v>109</v>
      </c>
    </row>
    <row r="224" spans="1:24" x14ac:dyDescent="0.25">
      <c r="A224" t="s">
        <v>88</v>
      </c>
      <c r="B224" t="s">
        <v>5</v>
      </c>
      <c r="C224" t="s">
        <v>15</v>
      </c>
      <c r="D224" t="s">
        <v>16</v>
      </c>
      <c r="E224" t="s">
        <v>99</v>
      </c>
      <c r="F224" t="s">
        <v>99</v>
      </c>
      <c r="G224" t="s">
        <v>110</v>
      </c>
      <c r="H224" t="s">
        <v>44</v>
      </c>
      <c r="I224" t="s">
        <v>45</v>
      </c>
      <c r="K224" t="s">
        <v>74</v>
      </c>
      <c r="L224" t="str" cm="1">
        <f t="array" ref="L224">INDEX([3]!data_multi,_xlfn.XMATCH(_xlfn.CONCAT(
SUBSTITUTE($A224,LEFT($A224,FIND($C224,$A224)+LEN($C224)-1),),
$F224:$I224,
SUBSTITUTE($J224,LEFT($A224,FIND($C224,$A224)+LEN($C224)-1),)),
[3]!index_multi),_xlfn.XMATCH(L$2,[3]!header_multi))</f>
        <v>%</v>
      </c>
      <c r="M224" cm="1">
        <f t="array" ref="M224">INDEX([3]!data_multi,_xlfn.XMATCH(_xlfn.CONCAT(
SUBSTITUTE($A224,LEFT($A224,FIND($C224,$A224)+LEN($C224)-1),),
$F224:$I224,
SUBSTITUTE($J224,LEFT($A224,FIND($C224,$A224)+LEN($C224)-1),)),
[3]!index_multi),_xlfn.XMATCH(M$2,[3]!header_multi))</f>
        <v>1</v>
      </c>
      <c r="N224">
        <f t="shared" si="40"/>
        <v>1</v>
      </c>
      <c r="O224">
        <f t="shared" si="40"/>
        <v>1</v>
      </c>
      <c r="P224">
        <f t="shared" si="40"/>
        <v>1</v>
      </c>
      <c r="Q224">
        <f t="shared" si="40"/>
        <v>1</v>
      </c>
      <c r="R224">
        <f t="shared" si="40"/>
        <v>1</v>
      </c>
      <c r="S224">
        <f t="shared" si="40"/>
        <v>1</v>
      </c>
      <c r="T224">
        <f t="shared" si="40"/>
        <v>1</v>
      </c>
      <c r="U224">
        <f t="shared" si="40"/>
        <v>1</v>
      </c>
      <c r="V224">
        <f t="shared" si="40"/>
        <v>1</v>
      </c>
      <c r="W224">
        <f t="shared" si="40"/>
        <v>1</v>
      </c>
    </row>
    <row r="225" spans="1:23" x14ac:dyDescent="0.25">
      <c r="A225" t="s">
        <v>88</v>
      </c>
      <c r="B225" t="s">
        <v>5</v>
      </c>
      <c r="C225" t="s">
        <v>15</v>
      </c>
      <c r="D225" t="s">
        <v>16</v>
      </c>
      <c r="E225" t="s">
        <v>99</v>
      </c>
      <c r="F225" t="s">
        <v>99</v>
      </c>
      <c r="G225" t="s">
        <v>110</v>
      </c>
      <c r="H225" t="s">
        <v>44</v>
      </c>
      <c r="I225" t="s">
        <v>111</v>
      </c>
      <c r="K225" t="s">
        <v>74</v>
      </c>
      <c r="L225" t="str" cm="1">
        <f t="array" ref="L225">INDEX([3]!data_multi,_xlfn.XMATCH(_xlfn.CONCAT(
SUBSTITUTE($A225,LEFT($A225,FIND($C225,$A225)+LEN($C225)-1),),
$F225:$I225,
SUBSTITUTE($J225,LEFT($A225,FIND($C225,$A225)+LEN($C225)-1),)),
[3]!index_multi),_xlfn.XMATCH(L$2,[3]!header_multi))</f>
        <v>%</v>
      </c>
      <c r="M225" cm="1">
        <f t="array" ref="M225">INDEX([3]!data_multi,_xlfn.XMATCH(_xlfn.CONCAT(
SUBSTITUTE($A225,LEFT($A225,FIND($C225,$A225)+LEN($C225)-1),),
$F225:$I225,
SUBSTITUTE($J225,LEFT($A225,FIND($C225,$A225)+LEN($C225)-1),)),
[3]!index_multi),_xlfn.XMATCH(M$2,[3]!header_multi))</f>
        <v>1</v>
      </c>
      <c r="N225">
        <f t="shared" si="40"/>
        <v>1</v>
      </c>
      <c r="O225">
        <f t="shared" si="40"/>
        <v>1</v>
      </c>
      <c r="P225">
        <f t="shared" si="40"/>
        <v>1</v>
      </c>
      <c r="Q225">
        <f t="shared" si="40"/>
        <v>1</v>
      </c>
      <c r="R225">
        <f t="shared" si="40"/>
        <v>1</v>
      </c>
      <c r="S225">
        <f t="shared" si="40"/>
        <v>1</v>
      </c>
      <c r="T225">
        <f t="shared" si="40"/>
        <v>1</v>
      </c>
      <c r="U225">
        <f t="shared" si="40"/>
        <v>1</v>
      </c>
      <c r="V225">
        <f t="shared" si="40"/>
        <v>1</v>
      </c>
      <c r="W225">
        <f t="shared" si="4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2025-03-24T23:36:01Z</dcterms:created>
  <dcterms:modified xsi:type="dcterms:W3CDTF">2025-03-24T23:36:01Z</dcterms:modified>
</cp:coreProperties>
</file>