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uels\"/>
    </mc:Choice>
  </mc:AlternateContent>
  <xr:revisionPtr revIDLastSave="0" documentId="8_{E0866FA6-E33D-48CB-855D-0FE1B1CF8CDD}" xr6:coauthVersionLast="47" xr6:coauthVersionMax="47" xr10:uidLastSave="{00000000-0000-0000-0000-000000000000}"/>
  <bookViews>
    <workbookView xWindow="31935" yWindow="1335" windowWidth="17280" windowHeight="8475" xr2:uid="{B6618E68-782C-46A4-95D7-55E4F1375DBA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7" i="1" l="1"/>
  <c r="W147" i="1" a="1"/>
  <c r="V147" i="1"/>
  <c r="V147" i="1" a="1"/>
  <c r="U147" i="1"/>
  <c r="U147" i="1" a="1"/>
  <c r="T147" i="1"/>
  <c r="T147" i="1" a="1"/>
  <c r="S147" i="1"/>
  <c r="S147" i="1" a="1"/>
  <c r="R147" i="1"/>
  <c r="R147" i="1" a="1"/>
  <c r="Q147" i="1"/>
  <c r="Q147" i="1" a="1"/>
  <c r="P147" i="1"/>
  <c r="P147" i="1" a="1"/>
  <c r="O147" i="1"/>
  <c r="O147" i="1" a="1"/>
  <c r="N147" i="1"/>
  <c r="N147" i="1" a="1"/>
  <c r="M147" i="1"/>
  <c r="M147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W140" i="1"/>
  <c r="W140" i="1" a="1"/>
  <c r="V140" i="1"/>
  <c r="V140" i="1" a="1"/>
  <c r="U140" i="1"/>
  <c r="U140" i="1" a="1"/>
  <c r="T140" i="1"/>
  <c r="T140" i="1" a="1"/>
  <c r="S140" i="1"/>
  <c r="S140" i="1" a="1"/>
  <c r="R140" i="1"/>
  <c r="R140" i="1" a="1"/>
  <c r="Q140" i="1"/>
  <c r="Q140" i="1" a="1"/>
  <c r="P140" i="1"/>
  <c r="P140" i="1" a="1"/>
  <c r="O140" i="1"/>
  <c r="O140" i="1" a="1"/>
  <c r="N140" i="1"/>
  <c r="N140" i="1" a="1"/>
  <c r="M140" i="1"/>
  <c r="M140" i="1" a="1"/>
  <c r="W139" i="1"/>
  <c r="W139" i="1" a="1"/>
  <c r="V139" i="1"/>
  <c r="V139" i="1" a="1"/>
  <c r="U139" i="1"/>
  <c r="U139" i="1" a="1"/>
  <c r="T139" i="1"/>
  <c r="T139" i="1" a="1"/>
  <c r="S139" i="1"/>
  <c r="S139" i="1" a="1"/>
  <c r="R139" i="1"/>
  <c r="R139" i="1" a="1"/>
  <c r="Q139" i="1"/>
  <c r="Q139" i="1" a="1"/>
  <c r="P139" i="1"/>
  <c r="P139" i="1" a="1"/>
  <c r="O139" i="1"/>
  <c r="O139" i="1" a="1"/>
  <c r="N139" i="1"/>
  <c r="N139" i="1" a="1"/>
  <c r="M139" i="1"/>
  <c r="M139" i="1" a="1"/>
  <c r="W138" i="1"/>
  <c r="W138" i="1" a="1"/>
  <c r="V138" i="1"/>
  <c r="V138" i="1" a="1"/>
  <c r="U138" i="1"/>
  <c r="U138" i="1" a="1"/>
  <c r="T138" i="1"/>
  <c r="T138" i="1" a="1"/>
  <c r="S138" i="1"/>
  <c r="S138" i="1" a="1"/>
  <c r="R138" i="1"/>
  <c r="R138" i="1" a="1"/>
  <c r="Q138" i="1"/>
  <c r="Q138" i="1" a="1"/>
  <c r="P138" i="1"/>
  <c r="P138" i="1" a="1"/>
  <c r="O138" i="1"/>
  <c r="O138" i="1" a="1"/>
  <c r="N138" i="1"/>
  <c r="N138" i="1" a="1"/>
  <c r="M138" i="1"/>
  <c r="M138" i="1" a="1"/>
  <c r="W137" i="1"/>
  <c r="W137" i="1" a="1"/>
  <c r="V137" i="1"/>
  <c r="V137" i="1" a="1"/>
  <c r="U137" i="1"/>
  <c r="U137" i="1" a="1"/>
  <c r="T137" i="1"/>
  <c r="T137" i="1" a="1"/>
  <c r="S137" i="1"/>
  <c r="S137" i="1" a="1"/>
  <c r="R137" i="1"/>
  <c r="R137" i="1" a="1"/>
  <c r="Q137" i="1"/>
  <c r="Q137" i="1" a="1"/>
  <c r="P137" i="1"/>
  <c r="P137" i="1" a="1"/>
  <c r="O137" i="1"/>
  <c r="O137" i="1" a="1"/>
  <c r="N137" i="1"/>
  <c r="N137" i="1" a="1"/>
  <c r="M137" i="1"/>
  <c r="M137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W125" i="1"/>
  <c r="V125" i="1"/>
  <c r="U125" i="1"/>
  <c r="T125" i="1"/>
  <c r="S125" i="1"/>
  <c r="R125" i="1"/>
  <c r="Q125" i="1"/>
  <c r="P125" i="1"/>
  <c r="O125" i="1"/>
  <c r="N125" i="1"/>
  <c r="M125" i="1"/>
  <c r="W124" i="1"/>
  <c r="V124" i="1"/>
  <c r="U124" i="1"/>
  <c r="T124" i="1"/>
  <c r="S124" i="1"/>
  <c r="R124" i="1"/>
  <c r="Q124" i="1"/>
  <c r="P124" i="1"/>
  <c r="O124" i="1"/>
  <c r="N124" i="1"/>
  <c r="M124" i="1"/>
  <c r="W122" i="1"/>
  <c r="V122" i="1"/>
  <c r="U122" i="1"/>
  <c r="T122" i="1"/>
  <c r="S122" i="1"/>
  <c r="R122" i="1"/>
  <c r="Q122" i="1"/>
  <c r="P122" i="1"/>
  <c r="O122" i="1"/>
  <c r="N122" i="1"/>
  <c r="M122" i="1"/>
  <c r="W117" i="1"/>
  <c r="V117" i="1"/>
  <c r="U117" i="1"/>
  <c r="T117" i="1"/>
  <c r="S117" i="1"/>
  <c r="R117" i="1"/>
  <c r="Q117" i="1"/>
  <c r="P117" i="1"/>
  <c r="O117" i="1"/>
  <c r="N117" i="1"/>
  <c r="M117" i="1"/>
  <c r="W116" i="1"/>
  <c r="V116" i="1"/>
  <c r="U116" i="1"/>
  <c r="T116" i="1"/>
  <c r="S116" i="1"/>
  <c r="R116" i="1"/>
  <c r="Q116" i="1"/>
  <c r="P116" i="1"/>
  <c r="O116" i="1"/>
  <c r="N116" i="1"/>
  <c r="M116" i="1"/>
  <c r="W114" i="1"/>
  <c r="V114" i="1"/>
  <c r="U114" i="1"/>
  <c r="T114" i="1"/>
  <c r="S114" i="1"/>
  <c r="R114" i="1"/>
  <c r="Q114" i="1"/>
  <c r="P114" i="1"/>
  <c r="O114" i="1"/>
  <c r="N114" i="1"/>
  <c r="M114" i="1"/>
  <c r="W109" i="1"/>
  <c r="W109" i="1" a="1"/>
  <c r="V109" i="1"/>
  <c r="V109" i="1" a="1"/>
  <c r="U109" i="1"/>
  <c r="U109" i="1" a="1"/>
  <c r="T109" i="1"/>
  <c r="T109" i="1" a="1"/>
  <c r="S109" i="1"/>
  <c r="S109" i="1" a="1"/>
  <c r="R109" i="1"/>
  <c r="R109" i="1" a="1"/>
  <c r="Q109" i="1"/>
  <c r="Q109" i="1" a="1"/>
  <c r="P109" i="1"/>
  <c r="P109" i="1" a="1"/>
  <c r="O109" i="1"/>
  <c r="O109" i="1" a="1"/>
  <c r="N109" i="1"/>
  <c r="N109" i="1" a="1"/>
  <c r="M109" i="1"/>
  <c r="M109" i="1" a="1"/>
  <c r="W108" i="1"/>
  <c r="W108" i="1" a="1"/>
  <c r="V108" i="1"/>
  <c r="V108" i="1" a="1"/>
  <c r="U108" i="1"/>
  <c r="U108" i="1" a="1"/>
  <c r="T108" i="1"/>
  <c r="T108" i="1" a="1"/>
  <c r="S108" i="1"/>
  <c r="S108" i="1" a="1"/>
  <c r="R108" i="1"/>
  <c r="R108" i="1" a="1"/>
  <c r="Q108" i="1"/>
  <c r="Q108" i="1" a="1"/>
  <c r="P108" i="1"/>
  <c r="P108" i="1" a="1"/>
  <c r="O108" i="1"/>
  <c r="O108" i="1" a="1"/>
  <c r="N108" i="1"/>
  <c r="N108" i="1" a="1"/>
  <c r="M108" i="1"/>
  <c r="M108" i="1" a="1"/>
  <c r="W107" i="1"/>
  <c r="W107" i="1" a="1"/>
  <c r="V107" i="1"/>
  <c r="V107" i="1" a="1"/>
  <c r="U107" i="1"/>
  <c r="U107" i="1" a="1"/>
  <c r="T107" i="1"/>
  <c r="T107" i="1" a="1"/>
  <c r="S107" i="1"/>
  <c r="S107" i="1" a="1"/>
  <c r="R107" i="1"/>
  <c r="R107" i="1" a="1"/>
  <c r="Q107" i="1"/>
  <c r="Q107" i="1" a="1"/>
  <c r="P107" i="1"/>
  <c r="P107" i="1" a="1"/>
  <c r="O107" i="1"/>
  <c r="O107" i="1" a="1"/>
  <c r="N107" i="1"/>
  <c r="N107" i="1" a="1"/>
  <c r="M107" i="1"/>
  <c r="M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W101" i="1"/>
  <c r="W101" i="1" a="1"/>
  <c r="V101" i="1"/>
  <c r="V101" i="1" a="1"/>
  <c r="U101" i="1"/>
  <c r="U101" i="1" a="1"/>
  <c r="T101" i="1"/>
  <c r="T101" i="1" a="1"/>
  <c r="S101" i="1"/>
  <c r="S101" i="1" a="1"/>
  <c r="R101" i="1"/>
  <c r="R101" i="1" a="1"/>
  <c r="Q101" i="1"/>
  <c r="Q101" i="1" a="1"/>
  <c r="P101" i="1"/>
  <c r="P101" i="1" a="1"/>
  <c r="O101" i="1"/>
  <c r="O101" i="1" a="1"/>
  <c r="N101" i="1"/>
  <c r="N101" i="1" a="1"/>
  <c r="M101" i="1"/>
  <c r="M101" i="1" a="1"/>
  <c r="W100" i="1"/>
  <c r="W100" i="1" a="1"/>
  <c r="V100" i="1"/>
  <c r="V100" i="1" a="1"/>
  <c r="U100" i="1"/>
  <c r="U100" i="1" a="1"/>
  <c r="T100" i="1"/>
  <c r="T100" i="1" a="1"/>
  <c r="S100" i="1"/>
  <c r="S100" i="1" a="1"/>
  <c r="R100" i="1"/>
  <c r="R100" i="1" a="1"/>
  <c r="Q100" i="1"/>
  <c r="Q100" i="1" a="1"/>
  <c r="P100" i="1"/>
  <c r="P100" i="1" a="1"/>
  <c r="O100" i="1"/>
  <c r="O100" i="1" a="1"/>
  <c r="N100" i="1"/>
  <c r="N100" i="1" a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W88" i="1"/>
  <c r="V88" i="1"/>
  <c r="U88" i="1"/>
  <c r="T88" i="1"/>
  <c r="S88" i="1"/>
  <c r="R88" i="1"/>
  <c r="Q88" i="1"/>
  <c r="P88" i="1"/>
  <c r="O88" i="1"/>
  <c r="N88" i="1"/>
  <c r="M88" i="1"/>
  <c r="W84" i="1"/>
  <c r="W84" i="1" a="1"/>
  <c r="V84" i="1"/>
  <c r="V84" i="1" a="1"/>
  <c r="U84" i="1"/>
  <c r="U84" i="1" a="1"/>
  <c r="T84" i="1"/>
  <c r="T84" i="1" a="1"/>
  <c r="S84" i="1"/>
  <c r="S84" i="1" a="1"/>
  <c r="R84" i="1"/>
  <c r="R84" i="1" a="1"/>
  <c r="Q84" i="1"/>
  <c r="Q84" i="1" a="1"/>
  <c r="P84" i="1"/>
  <c r="P84" i="1" a="1"/>
  <c r="O84" i="1"/>
  <c r="O84" i="1" a="1"/>
  <c r="N84" i="1"/>
  <c r="N84" i="1" a="1"/>
  <c r="M84" i="1"/>
  <c r="M84" i="1" a="1"/>
  <c r="W83" i="1"/>
  <c r="W83" i="1" a="1"/>
  <c r="V83" i="1"/>
  <c r="V83" i="1" a="1"/>
  <c r="U83" i="1"/>
  <c r="U83" i="1" a="1"/>
  <c r="T83" i="1"/>
  <c r="T83" i="1" a="1"/>
  <c r="S83" i="1"/>
  <c r="S83" i="1" a="1"/>
  <c r="R83" i="1"/>
  <c r="R83" i="1" a="1"/>
  <c r="Q83" i="1"/>
  <c r="Q83" i="1" a="1"/>
  <c r="P83" i="1"/>
  <c r="P83" i="1" a="1"/>
  <c r="O83" i="1"/>
  <c r="O83" i="1" a="1"/>
  <c r="N83" i="1"/>
  <c r="N83" i="1" a="1"/>
  <c r="M83" i="1"/>
  <c r="M83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W77" i="1"/>
  <c r="W77" i="1" a="1"/>
  <c r="V77" i="1"/>
  <c r="V77" i="1" a="1"/>
  <c r="U77" i="1"/>
  <c r="U77" i="1" a="1"/>
  <c r="T77" i="1"/>
  <c r="T77" i="1" a="1"/>
  <c r="S77" i="1"/>
  <c r="S77" i="1" a="1"/>
  <c r="R77" i="1"/>
  <c r="R77" i="1" a="1"/>
  <c r="Q77" i="1"/>
  <c r="Q77" i="1" a="1"/>
  <c r="P77" i="1"/>
  <c r="P77" i="1" a="1"/>
  <c r="O77" i="1"/>
  <c r="O77" i="1" a="1"/>
  <c r="N77" i="1"/>
  <c r="N77" i="1" a="1"/>
  <c r="M77" i="1"/>
  <c r="M77" i="1" a="1"/>
  <c r="W76" i="1"/>
  <c r="W76" i="1" a="1"/>
  <c r="V76" i="1"/>
  <c r="V76" i="1" a="1"/>
  <c r="U76" i="1"/>
  <c r="U76" i="1" a="1"/>
  <c r="T76" i="1"/>
  <c r="T76" i="1" a="1"/>
  <c r="S76" i="1"/>
  <c r="S76" i="1" a="1"/>
  <c r="R76" i="1"/>
  <c r="R76" i="1" a="1"/>
  <c r="Q76" i="1"/>
  <c r="Q76" i="1" a="1"/>
  <c r="P76" i="1"/>
  <c r="P76" i="1" a="1"/>
  <c r="O76" i="1"/>
  <c r="O76" i="1" a="1"/>
  <c r="N76" i="1"/>
  <c r="N76" i="1" a="1"/>
  <c r="M76" i="1"/>
  <c r="M76" i="1" a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/>
  <c r="P75" i="1" a="1"/>
  <c r="O75" i="1"/>
  <c r="O75" i="1" a="1"/>
  <c r="N75" i="1"/>
  <c r="N75" i="1" a="1"/>
  <c r="M75" i="1"/>
  <c r="M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W67" i="1"/>
  <c r="W67" i="1" a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/>
  <c r="O67" i="1" a="1"/>
  <c r="N67" i="1"/>
  <c r="N67" i="1" a="1"/>
  <c r="M67" i="1"/>
  <c r="M67" i="1" a="1"/>
  <c r="W63" i="1"/>
  <c r="W63" i="1" a="1"/>
  <c r="V63" i="1"/>
  <c r="V63" i="1" a="1"/>
  <c r="U63" i="1"/>
  <c r="U63" i="1" a="1"/>
  <c r="T63" i="1"/>
  <c r="T63" i="1" a="1"/>
  <c r="S63" i="1"/>
  <c r="S63" i="1" a="1"/>
  <c r="R63" i="1"/>
  <c r="R63" i="1" a="1"/>
  <c r="Q63" i="1"/>
  <c r="Q63" i="1" a="1"/>
  <c r="P63" i="1"/>
  <c r="P63" i="1" a="1"/>
  <c r="O63" i="1"/>
  <c r="O63" i="1" a="1"/>
  <c r="N63" i="1"/>
  <c r="N63" i="1" a="1"/>
  <c r="M63" i="1"/>
  <c r="M63" i="1" a="1"/>
  <c r="W62" i="1"/>
  <c r="W62" i="1" a="1"/>
  <c r="V62" i="1"/>
  <c r="V62" i="1" a="1"/>
  <c r="U62" i="1"/>
  <c r="U62" i="1" a="1"/>
  <c r="T62" i="1"/>
  <c r="T62" i="1" a="1"/>
  <c r="S62" i="1"/>
  <c r="S62" i="1" a="1"/>
  <c r="R62" i="1"/>
  <c r="R62" i="1" a="1"/>
  <c r="Q62" i="1"/>
  <c r="Q62" i="1" a="1"/>
  <c r="P62" i="1"/>
  <c r="P62" i="1" a="1"/>
  <c r="O62" i="1"/>
  <c r="O62" i="1" a="1"/>
  <c r="N62" i="1"/>
  <c r="N62" i="1" a="1"/>
  <c r="M62" i="1"/>
  <c r="M62" i="1" a="1"/>
  <c r="W61" i="1"/>
  <c r="W61" i="1" a="1"/>
  <c r="V61" i="1"/>
  <c r="V61" i="1" a="1"/>
  <c r="U61" i="1"/>
  <c r="U61" i="1" a="1"/>
  <c r="T61" i="1"/>
  <c r="T61" i="1" a="1"/>
  <c r="S61" i="1"/>
  <c r="S61" i="1" a="1"/>
  <c r="R61" i="1"/>
  <c r="R61" i="1" a="1"/>
  <c r="Q61" i="1"/>
  <c r="Q61" i="1" a="1"/>
  <c r="P61" i="1"/>
  <c r="P61" i="1" a="1"/>
  <c r="O61" i="1"/>
  <c r="O61" i="1" a="1"/>
  <c r="N61" i="1"/>
  <c r="N61" i="1" a="1"/>
  <c r="M61" i="1"/>
  <c r="M61" i="1" a="1"/>
  <c r="W60" i="1"/>
  <c r="W60" i="1" a="1"/>
  <c r="V60" i="1"/>
  <c r="V60" i="1" a="1"/>
  <c r="U60" i="1"/>
  <c r="U60" i="1" a="1"/>
  <c r="T60" i="1"/>
  <c r="T60" i="1" a="1"/>
  <c r="S60" i="1"/>
  <c r="S60" i="1" a="1"/>
  <c r="R60" i="1"/>
  <c r="R60" i="1" a="1"/>
  <c r="Q60" i="1"/>
  <c r="Q60" i="1" a="1"/>
  <c r="P60" i="1"/>
  <c r="P60" i="1" a="1"/>
  <c r="O60" i="1"/>
  <c r="O60" i="1" a="1"/>
  <c r="N60" i="1"/>
  <c r="N60" i="1" a="1"/>
  <c r="M60" i="1"/>
  <c r="M60" i="1" a="1"/>
  <c r="W56" i="1"/>
  <c r="W56" i="1" a="1"/>
  <c r="V56" i="1"/>
  <c r="V56" i="1" a="1"/>
  <c r="U56" i="1"/>
  <c r="U56" i="1" a="1"/>
  <c r="T56" i="1"/>
  <c r="T56" i="1" a="1"/>
  <c r="S56" i="1"/>
  <c r="S56" i="1" a="1"/>
  <c r="R56" i="1"/>
  <c r="R56" i="1" a="1"/>
  <c r="Q56" i="1"/>
  <c r="Q56" i="1" a="1"/>
  <c r="P56" i="1"/>
  <c r="P56" i="1" a="1"/>
  <c r="O56" i="1"/>
  <c r="O56" i="1" a="1"/>
  <c r="N56" i="1"/>
  <c r="N56" i="1" a="1"/>
  <c r="M56" i="1"/>
  <c r="M56" i="1" a="1"/>
  <c r="W55" i="1"/>
  <c r="W55" i="1" a="1"/>
  <c r="V55" i="1"/>
  <c r="V55" i="1" a="1"/>
  <c r="U55" i="1"/>
  <c r="U55" i="1" a="1"/>
  <c r="T55" i="1"/>
  <c r="T55" i="1" a="1"/>
  <c r="S55" i="1"/>
  <c r="S55" i="1" a="1"/>
  <c r="R55" i="1"/>
  <c r="R55" i="1" a="1"/>
  <c r="Q55" i="1"/>
  <c r="Q55" i="1" a="1"/>
  <c r="P55" i="1"/>
  <c r="P55" i="1" a="1"/>
  <c r="O55" i="1"/>
  <c r="O55" i="1" a="1"/>
  <c r="N55" i="1"/>
  <c r="N55" i="1" a="1"/>
  <c r="M55" i="1"/>
  <c r="M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W48" i="1"/>
  <c r="W48" i="1" a="1"/>
  <c r="V48" i="1"/>
  <c r="V48" i="1" a="1"/>
  <c r="U48" i="1"/>
  <c r="U48" i="1" a="1"/>
  <c r="T48" i="1"/>
  <c r="T48" i="1" a="1"/>
  <c r="S48" i="1"/>
  <c r="S48" i="1" a="1"/>
  <c r="R48" i="1"/>
  <c r="R48" i="1" a="1"/>
  <c r="Q48" i="1"/>
  <c r="Q48" i="1" a="1"/>
  <c r="P48" i="1"/>
  <c r="P48" i="1" a="1"/>
  <c r="O48" i="1"/>
  <c r="O48" i="1" a="1"/>
  <c r="N48" i="1"/>
  <c r="N48" i="1" a="1"/>
  <c r="M48" i="1"/>
  <c r="M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W35" i="1"/>
  <c r="V35" i="1"/>
  <c r="U35" i="1"/>
  <c r="T35" i="1"/>
  <c r="S35" i="1"/>
  <c r="R35" i="1"/>
  <c r="Q35" i="1"/>
  <c r="P35" i="1"/>
  <c r="O35" i="1"/>
  <c r="N35" i="1"/>
  <c r="M35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7" i="1"/>
  <c r="W27" i="1" a="1"/>
  <c r="V27" i="1"/>
  <c r="V27" i="1" a="1"/>
  <c r="U27" i="1"/>
  <c r="U27" i="1" a="1"/>
  <c r="T27" i="1"/>
  <c r="T27" i="1" a="1"/>
  <c r="S27" i="1"/>
  <c r="S27" i="1" a="1"/>
  <c r="R27" i="1"/>
  <c r="R27" i="1" a="1"/>
  <c r="Q27" i="1"/>
  <c r="Q27" i="1" a="1"/>
  <c r="P27" i="1"/>
  <c r="P27" i="1" a="1"/>
  <c r="O27" i="1"/>
  <c r="O27" i="1" a="1"/>
  <c r="N27" i="1"/>
  <c r="N27" i="1" a="1"/>
  <c r="M27" i="1"/>
  <c r="M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V8" i="1"/>
  <c r="U8" i="1"/>
  <c r="T8" i="1"/>
  <c r="S8" i="1"/>
  <c r="R8" i="1"/>
  <c r="Q8" i="1"/>
  <c r="P8" i="1"/>
  <c r="O8" i="1"/>
  <c r="N8" i="1"/>
  <c r="M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<sst xmlns="http://schemas.openxmlformats.org/spreadsheetml/2006/main" count="1112" uniqueCount="97">
  <si>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</si>
  <si>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</si>
  <si>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</si>
  <si>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</si>
  <si>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</si>
  <si>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</si>
  <si>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</si>
  <si>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</si>
  <si>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</si>
  <si>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</si>
  <si>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</si>
  <si>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</si>
  <si>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</si>
  <si>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</si>
  <si>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CIMS.Generic Fuels</t>
  </si>
  <si>
    <t>CIMS</t>
  </si>
  <si>
    <t>Generic Fuels</t>
  </si>
  <si>
    <t>Service provided</t>
  </si>
  <si>
    <t>GJ</t>
  </si>
  <si>
    <t>Competition type</t>
  </si>
  <si>
    <t>Fixed Ratio</t>
  </si>
  <si>
    <t>CIMS.Generic Fuels.Biogas</t>
  </si>
  <si>
    <t>Biogas</t>
  </si>
  <si>
    <t>Supply - Fixed Price</t>
  </si>
  <si>
    <t>Is supply</t>
  </si>
  <si>
    <t>LCC_financial</t>
  </si>
  <si>
    <t>JCIMS</t>
  </si>
  <si>
    <t>$/GJ</t>
  </si>
  <si>
    <t>Roughly based on FortisBC markup for RNG vs NG</t>
  </si>
  <si>
    <t>Emissions_biomass</t>
  </si>
  <si>
    <t>CO2</t>
  </si>
  <si>
    <t>Combustion</t>
  </si>
  <si>
    <t>ECCC, NIR</t>
  </si>
  <si>
    <t>tCO2</t>
  </si>
  <si>
    <t>Emissions</t>
  </si>
  <si>
    <t>CH4</t>
  </si>
  <si>
    <t>tCH4</t>
  </si>
  <si>
    <t>N2O</t>
  </si>
  <si>
    <t>tN2O</t>
  </si>
  <si>
    <t>CIMS.Generic Fuels.Black Liquor</t>
  </si>
  <si>
    <t>Black Liquor</t>
  </si>
  <si>
    <t>Cost in pulp &amp; paper - BC (use $0.0001 instead of $0.00)</t>
  </si>
  <si>
    <t>CIMS.Generic Fuels.Coal</t>
  </si>
  <si>
    <t>Coal</t>
  </si>
  <si>
    <t>Average cost to electricity generators based on JCIMS coal varieties - ON</t>
  </si>
  <si>
    <t>CIMS.Generic Fuels.Metallurgical Coal</t>
  </si>
  <si>
    <t>Metallurgical Coal</t>
  </si>
  <si>
    <t>Process</t>
  </si>
  <si>
    <t>CIMS.Generic Fuels.Coke</t>
  </si>
  <si>
    <t>Coke</t>
  </si>
  <si>
    <t>Cost in iron &amp; steel - ON</t>
  </si>
  <si>
    <t>CIMS.Generic Fuels.Diesel</t>
  </si>
  <si>
    <t>Diesel</t>
  </si>
  <si>
    <t>CER</t>
  </si>
  <si>
    <t>CER forecast - CAN transportation</t>
  </si>
  <si>
    <t>CIMS.Generic Fuels.Fuel Oil</t>
  </si>
  <si>
    <t>Fuel Oil</t>
  </si>
  <si>
    <t>CER forecast - CAN industrial</t>
  </si>
  <si>
    <t>CIMS.Generic Fuels.Gasoline</t>
  </si>
  <si>
    <t>Gasoline</t>
  </si>
  <si>
    <t>CIMS.Generic Fuels.Jet Fuel</t>
  </si>
  <si>
    <t>Jet Fuel</t>
  </si>
  <si>
    <t>Cost in transportation freight - ON</t>
  </si>
  <si>
    <t>CIMS.Generic Fuels.LPG</t>
  </si>
  <si>
    <t>LPG</t>
  </si>
  <si>
    <t>Cost in mining - ON</t>
  </si>
  <si>
    <t>CIMS.Generic Fuels.Natural Gas</t>
  </si>
  <si>
    <t>Natural Gas</t>
  </si>
  <si>
    <t>CIMS.Generic Fuels.Natural Gas Feedstock</t>
  </si>
  <si>
    <t>Natural Gas Feedstock</t>
  </si>
  <si>
    <t>CIMS.Generic Fuels.Petroleum Coke</t>
  </si>
  <si>
    <t>Petroleum Coke</t>
  </si>
  <si>
    <t>Cost in petroleum refining - AB</t>
  </si>
  <si>
    <t>CIMS.Generic Fuels.Propane</t>
  </si>
  <si>
    <t>Propane</t>
  </si>
  <si>
    <t>Cost in commercial - ON</t>
  </si>
  <si>
    <t>CIMS.Generic Fuels.Refinery Fuel Gas</t>
  </si>
  <si>
    <t>Refinery Fuel Gas</t>
  </si>
  <si>
    <t>Cost in petroleum refining - AB (use $0.0001 instead of $0.00)</t>
  </si>
  <si>
    <t>CIMS.Generic Fuels.Renewable Diesel</t>
  </si>
  <si>
    <t>Renewable Diesel</t>
  </si>
  <si>
    <t>TODO: Fix these to formulas</t>
  </si>
  <si>
    <t>CIMS.Generic Fuels.Renewable Gasoline</t>
  </si>
  <si>
    <t>Renewable Gasoline</t>
  </si>
  <si>
    <t>CIMS.Generic Fuels.Solid Biomass</t>
  </si>
  <si>
    <t>Solid Biomass</t>
  </si>
  <si>
    <t>Cost to electricity generators - BC</t>
  </si>
  <si>
    <t>CIMS.Generic Fuels.Uranium</t>
  </si>
  <si>
    <t>Uranium</t>
  </si>
  <si>
    <t>Cost to electricity generators - ON</t>
  </si>
  <si>
    <t>CIMS.Generic Fuels.Waste Fuel</t>
  </si>
  <si>
    <t>Waste Fuel</t>
  </si>
  <si>
    <t>Cost in industrial minerals - BC</t>
  </si>
  <si>
    <t>CIMS.Generic Fuels.VOM</t>
  </si>
  <si>
    <t>VOM</t>
  </si>
  <si>
    <t>n/a</t>
  </si>
  <si>
    <t>Variable operating and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</si>
</sst>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JCIMS_price_inflator" refersTo="='Prices'!$K$809"/>
      <definedName name="JCIMS_prices" refersTo="='Prices'!$K$795:$U$807"/>
      <definedName name="JCIMS_prices_index" refersTo="='Prices'!$E$795:$E$807"/>
    </definedNames>
    <sheetDataSet>
      <sheetData sheetId="0"/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795">
          <cell r="E795" t="str">
            <v>Biogas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E796" t="str">
            <v>Black Liquor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</row>
        <row r="797">
          <cell r="E797" t="str">
            <v>Coal</v>
          </cell>
          <cell r="K797">
            <v>2.6451827310390286</v>
          </cell>
          <cell r="L797">
            <v>2.5675436842813699</v>
          </cell>
          <cell r="M797">
            <v>2.33462654400839</v>
          </cell>
          <cell r="N797">
            <v>2.33462654400839</v>
          </cell>
          <cell r="O797">
            <v>2.33462654400839</v>
          </cell>
          <cell r="P797">
            <v>2.33462654400839</v>
          </cell>
          <cell r="Q797">
            <v>2.33462654400839</v>
          </cell>
          <cell r="R797">
            <v>2.33462654400839</v>
          </cell>
          <cell r="S797">
            <v>2.33462654400839</v>
          </cell>
          <cell r="T797">
            <v>2.33462654400839</v>
          </cell>
          <cell r="U797">
            <v>2.33462654400839</v>
          </cell>
        </row>
        <row r="798">
          <cell r="E798" t="str">
            <v>Coke</v>
          </cell>
          <cell r="K798">
            <v>2.7114430765744828</v>
          </cell>
          <cell r="L798">
            <v>2.8733728858611101</v>
          </cell>
          <cell r="M798">
            <v>3.3591623137209599</v>
          </cell>
          <cell r="N798">
            <v>3.3591623137209599</v>
          </cell>
          <cell r="O798">
            <v>3.3591623137209599</v>
          </cell>
          <cell r="P798">
            <v>3.3591623137209599</v>
          </cell>
          <cell r="Q798">
            <v>3.3591623137209599</v>
          </cell>
          <cell r="R798">
            <v>3.3591623137209599</v>
          </cell>
          <cell r="S798">
            <v>3.3591623137209599</v>
          </cell>
          <cell r="T798">
            <v>3.3591623137209599</v>
          </cell>
          <cell r="U798">
            <v>3.3591623137209599</v>
          </cell>
        </row>
        <row r="799">
          <cell r="E799" t="str">
            <v>Hydrogen</v>
          </cell>
          <cell r="K799">
            <v>59.532871676928607</v>
          </cell>
          <cell r="L799">
            <v>55.585908894687201</v>
          </cell>
          <cell r="M799">
            <v>46.639973843363798</v>
          </cell>
          <cell r="N799">
            <v>45.1924971956634</v>
          </cell>
          <cell r="O799">
            <v>42.6822408830553</v>
          </cell>
          <cell r="P799">
            <v>42.6822408830553</v>
          </cell>
          <cell r="Q799">
            <v>42.6822408830553</v>
          </cell>
          <cell r="R799">
            <v>42.6822408830553</v>
          </cell>
          <cell r="S799">
            <v>42.6822408830553</v>
          </cell>
          <cell r="T799">
            <v>42.6822408830553</v>
          </cell>
          <cell r="U799">
            <v>42.6822408830553</v>
          </cell>
        </row>
        <row r="800">
          <cell r="E800" t="str">
            <v>Jet Fuel</v>
          </cell>
          <cell r="K800">
            <v>17.588550071448253</v>
          </cell>
          <cell r="L800">
            <v>20.286557707742901</v>
          </cell>
          <cell r="M800">
            <v>27.204590863547502</v>
          </cell>
          <cell r="N800">
            <v>27.792585740087301</v>
          </cell>
          <cell r="O800">
            <v>32.830982809845999</v>
          </cell>
          <cell r="P800">
            <v>34.830041283130299</v>
          </cell>
          <cell r="Q800">
            <v>36.154675431643497</v>
          </cell>
          <cell r="R800">
            <v>36.751568264299401</v>
          </cell>
          <cell r="S800">
            <v>37.830547209983003</v>
          </cell>
          <cell r="T800">
            <v>37.830547209983003</v>
          </cell>
          <cell r="U800">
            <v>37.830547209983003</v>
          </cell>
        </row>
        <row r="801">
          <cell r="E801" t="str">
            <v>LPG</v>
          </cell>
          <cell r="K801">
            <v>34.654406149177703</v>
          </cell>
          <cell r="L801">
            <v>27.8413380552951</v>
          </cell>
          <cell r="M801">
            <v>35.450484776971301</v>
          </cell>
          <cell r="N801">
            <v>21.4263092753094</v>
          </cell>
          <cell r="O801">
            <v>28.561317388655102</v>
          </cell>
          <cell r="P801">
            <v>30.3903221376506</v>
          </cell>
          <cell r="Q801">
            <v>30.9916705857359</v>
          </cell>
          <cell r="R801">
            <v>31.5209767507625</v>
          </cell>
          <cell r="S801">
            <v>32.137212259876797</v>
          </cell>
          <cell r="T801">
            <v>32.137212259876797</v>
          </cell>
          <cell r="U801">
            <v>32.137212259876797</v>
          </cell>
        </row>
        <row r="802">
          <cell r="E802" t="str">
            <v>Petroleum Coke</v>
          </cell>
          <cell r="K802">
            <v>2.7114430765744828</v>
          </cell>
          <cell r="L802">
            <v>2.8733728858611101</v>
          </cell>
          <cell r="M802">
            <v>3.3591623137209599</v>
          </cell>
          <cell r="N802">
            <v>3.3591623137209599</v>
          </cell>
          <cell r="O802">
            <v>3.3591623137209599</v>
          </cell>
          <cell r="P802">
            <v>3.3591623137209599</v>
          </cell>
          <cell r="Q802">
            <v>3.3591623137209599</v>
          </cell>
          <cell r="R802">
            <v>3.3591623137209599</v>
          </cell>
          <cell r="S802">
            <v>3.3591623137209599</v>
          </cell>
          <cell r="T802">
            <v>3.3591623137209599</v>
          </cell>
          <cell r="U802">
            <v>3.3591623137209599</v>
          </cell>
        </row>
        <row r="803">
          <cell r="E803" t="str">
            <v>Propane</v>
          </cell>
          <cell r="K803">
            <v>13.396871273564102</v>
          </cell>
          <cell r="L803">
            <v>27.8413380552951</v>
          </cell>
          <cell r="M803">
            <v>47.012111104128799</v>
          </cell>
          <cell r="N803">
            <v>59.093424752308799</v>
          </cell>
          <cell r="O803">
            <v>67.870915586325594</v>
          </cell>
          <cell r="P803">
            <v>71.452462793724607</v>
          </cell>
          <cell r="Q803">
            <v>74.057171945186894</v>
          </cell>
          <cell r="R803">
            <v>75.465710440620697</v>
          </cell>
          <cell r="S803">
            <v>77.119170702216906</v>
          </cell>
          <cell r="T803">
            <v>77.119170702216906</v>
          </cell>
          <cell r="U803">
            <v>77.119170702216906</v>
          </cell>
        </row>
        <row r="804">
          <cell r="E804" t="str">
            <v>Refinery Fuel Gas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</row>
        <row r="805">
          <cell r="E805" t="str">
            <v>Solid Biomass</v>
          </cell>
          <cell r="K805">
            <v>1.5054207166802769</v>
          </cell>
          <cell r="L805">
            <v>1.22168905950096</v>
          </cell>
          <cell r="M805">
            <v>0.37049408796290201</v>
          </cell>
          <cell r="N805">
            <v>0.37049408796290201</v>
          </cell>
          <cell r="O805">
            <v>0.37049408796290201</v>
          </cell>
          <cell r="P805">
            <v>0.37049408796290201</v>
          </cell>
          <cell r="Q805">
            <v>0.37049408796290201</v>
          </cell>
          <cell r="R805">
            <v>0.37049408796290201</v>
          </cell>
          <cell r="S805">
            <v>0.37049408796290201</v>
          </cell>
          <cell r="T805">
            <v>0.37049408796290201</v>
          </cell>
          <cell r="U805">
            <v>0.37049408796290201</v>
          </cell>
        </row>
        <row r="806">
          <cell r="E806" t="str">
            <v>Uranium</v>
          </cell>
          <cell r="K806">
            <v>0.15835207918590033</v>
          </cell>
          <cell r="L806">
            <v>0.157112434</v>
          </cell>
          <cell r="M806">
            <v>0.15339349844229899</v>
          </cell>
          <cell r="N806">
            <v>0.15339349844229899</v>
          </cell>
          <cell r="O806">
            <v>0.15339349844229899</v>
          </cell>
          <cell r="P806">
            <v>0.15339349844229899</v>
          </cell>
          <cell r="Q806">
            <v>0.15339349844229899</v>
          </cell>
          <cell r="R806">
            <v>0.15339349844229899</v>
          </cell>
          <cell r="S806">
            <v>0.15339349844229899</v>
          </cell>
          <cell r="T806">
            <v>0.15339349844229899</v>
          </cell>
          <cell r="U806">
            <v>0.15339349844229899</v>
          </cell>
        </row>
        <row r="807">
          <cell r="E807" t="str">
            <v>Waste Fuel</v>
          </cell>
          <cell r="K807">
            <v>1.0445441458733233</v>
          </cell>
          <cell r="L807">
            <v>1.05676103646833</v>
          </cell>
          <cell r="M807">
            <v>1.0934117082533501</v>
          </cell>
          <cell r="N807">
            <v>1.0934117082533501</v>
          </cell>
          <cell r="O807">
            <v>1.0934117082533501</v>
          </cell>
          <cell r="P807">
            <v>1.0934117082533501</v>
          </cell>
          <cell r="Q807">
            <v>1.0934117082533501</v>
          </cell>
          <cell r="R807">
            <v>1.0934117082533501</v>
          </cell>
          <cell r="S807">
            <v>1.0934117082533501</v>
          </cell>
          <cell r="T807">
            <v>1.0934117082533501</v>
          </cell>
          <cell r="U807">
            <v>1.0934117082533501</v>
          </cell>
        </row>
        <row r="809">
          <cell r="K809">
            <v>1.280373831775701</v>
          </cell>
        </row>
      </sheetData>
      <sheetData sheetId="3"/>
      <sheetData sheetId="4"/>
      <sheetData sheetId="5"/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BB54-1C7A-430F-AFDE-93678A3CE159}">
  <dimension ref="A1:X150"/>
  <sheetViews>
    <sheetView tabSelected="1" workbookViewId="0">
      <selection sqref="A1:X150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3">
      <c r="A4" t="s">
        <v>14</v>
      </c>
      <c r="B4" t="s">
        <v>5</v>
      </c>
      <c r="C4" t="s">
        <v>15</v>
      </c>
      <c r="E4" t="s">
        <v>16</v>
      </c>
      <c r="G4" t="s">
        <v>19</v>
      </c>
      <c r="H4" t="s">
        <v>20</v>
      </c>
    </row>
    <row r="5" spans="1:24" x14ac:dyDescent="0.3">
      <c r="A5" t="s">
        <v>21</v>
      </c>
      <c r="B5" t="s">
        <v>5</v>
      </c>
      <c r="C5" t="s">
        <v>15</v>
      </c>
      <c r="E5" t="s">
        <v>22</v>
      </c>
      <c r="G5" t="s">
        <v>17</v>
      </c>
      <c r="L5" t="s">
        <v>18</v>
      </c>
    </row>
    <row r="6" spans="1:24" x14ac:dyDescent="0.3">
      <c r="A6" t="s">
        <v>21</v>
      </c>
      <c r="B6" t="s">
        <v>5</v>
      </c>
      <c r="C6" t="s">
        <v>15</v>
      </c>
      <c r="E6" t="s">
        <v>22</v>
      </c>
      <c r="G6" t="s">
        <v>19</v>
      </c>
      <c r="H6" t="s">
        <v>23</v>
      </c>
    </row>
    <row r="7" spans="1:24" x14ac:dyDescent="0.3">
      <c r="A7" t="s">
        <v>21</v>
      </c>
      <c r="B7" t="s">
        <v>5</v>
      </c>
      <c r="C7" t="s">
        <v>15</v>
      </c>
      <c r="E7" t="s">
        <v>22</v>
      </c>
      <c r="G7" t="s">
        <v>24</v>
      </c>
      <c r="H7" t="b">
        <v>1</v>
      </c>
    </row>
    <row r="8" spans="1:24" x14ac:dyDescent="0.3">
      <c r="A8" t="s">
        <v>21</v>
      </c>
      <c r="B8" t="s">
        <v>5</v>
      </c>
      <c r="C8" t="s">
        <v>15</v>
      </c>
      <c r="E8" t="s">
        <v>22</v>
      </c>
      <c r="G8" t="s">
        <v>25</v>
      </c>
      <c r="K8" t="s">
        <v>26</v>
      </c>
      <c r="L8" t="s">
        <v>27</v>
      </c>
      <c r="M8">
        <f t="shared" ref="M8:W8" ca="1" si="0">M81*1.5</f>
        <v>17.984999999999999</v>
      </c>
      <c r="N8">
        <f t="shared" ca="1" si="0"/>
        <v>17.984999999999999</v>
      </c>
      <c r="O8">
        <f t="shared" ca="1" si="0"/>
        <v>7.7099999999999991</v>
      </c>
      <c r="P8">
        <f t="shared" ca="1" si="0"/>
        <v>4.3499999999999996</v>
      </c>
      <c r="Q8">
        <f t="shared" ca="1" si="0"/>
        <v>5.2949999999999999</v>
      </c>
      <c r="R8">
        <f t="shared" ca="1" si="0"/>
        <v>4.5149999999999997</v>
      </c>
      <c r="S8">
        <f t="shared" ca="1" si="0"/>
        <v>5.0999999999999996</v>
      </c>
      <c r="T8">
        <f t="shared" ca="1" si="0"/>
        <v>5.4</v>
      </c>
      <c r="U8">
        <f t="shared" ca="1" si="0"/>
        <v>5.67</v>
      </c>
      <c r="V8">
        <f t="shared" ca="1" si="0"/>
        <v>5.67</v>
      </c>
      <c r="W8">
        <f t="shared" ca="1" si="0"/>
        <v>5.67</v>
      </c>
      <c r="X8" t="s">
        <v>28</v>
      </c>
    </row>
    <row r="9" spans="1:24" x14ac:dyDescent="0.3">
      <c r="A9" t="s">
        <v>21</v>
      </c>
      <c r="B9" t="s">
        <v>5</v>
      </c>
      <c r="C9" t="s">
        <v>15</v>
      </c>
      <c r="E9" t="s">
        <v>22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cm="1">
        <f t="array" aca="1" ref="M9" ca="1">INDEX([1]Coefficients!$G$60:$BO$79,_xlfn.XMATCH($E9,[1]Coefficients!$B$60:$B$79),_xlfn.XMATCH(M$2,[1]Coefficients!$G$1:$BO$1))/INDEX([1]Coefficients!$G$29:$BO$48,_xlfn.XMATCH($E9,[1]Coefficients!$B$29:$B$48),_xlfn.XMATCH(M$2,[1]Coefficients!$G$1:$BO$1))</f>
        <v>5.0659506393256851E-2</v>
      </c>
      <c r="N9" cm="1">
        <f t="array" aca="1" ref="N9" ca="1">INDEX([1]Coefficients!$G$60:$BO$79,_xlfn.XMATCH($E9,[1]Coefficients!$B$60:$B$79),_xlfn.XMATCH(N$2,[1]Coefficients!$G$1:$BO$1))/INDEX([1]Coefficients!$G$29:$BO$48,_xlfn.XMATCH($E9,[1]Coefficients!$B$29:$B$48),_xlfn.XMATCH(N$2,[1]Coefficients!$G$1:$BO$1))</f>
        <v>5.0269095405659998E-2</v>
      </c>
      <c r="O9" cm="1">
        <f t="array" aca="1" ref="O9" ca="1">INDEX([1]Coefficients!$G$60:$BO$79,_xlfn.XMATCH($E9,[1]Coefficients!$B$60:$B$79),_xlfn.XMATCH(O$2,[1]Coefficients!$G$1:$BO$1))/INDEX([1]Coefficients!$G$29:$BO$48,_xlfn.XMATCH($E9,[1]Coefficients!$B$29:$B$48),_xlfn.XMATCH(O$2,[1]Coefficients!$G$1:$BO$1))</f>
        <v>4.9926715324116293E-2</v>
      </c>
      <c r="P9" cm="1">
        <f t="array" aca="1" ref="P9" ca="1">INDEX([1]Coefficients!$G$60:$BO$79,_xlfn.XMATCH($E9,[1]Coefficients!$B$60:$B$79),_xlfn.XMATCH(P$2,[1]Coefficients!$G$1:$BO$1))/INDEX([1]Coefficients!$G$29:$BO$48,_xlfn.XMATCH($E9,[1]Coefficients!$B$29:$B$48),_xlfn.XMATCH(P$2,[1]Coefficients!$G$1:$BO$1))</f>
        <v>4.9020411139724628E-2</v>
      </c>
      <c r="Q9" cm="1">
        <f t="array" aca="1" ref="Q9" ca="1">INDEX([1]Coefficients!$G$60:$BO$79,_xlfn.XMATCH($E9,[1]Coefficients!$B$60:$B$79),_xlfn.XMATCH(Q$2,[1]Coefficients!$G$1:$BO$1))/INDEX([1]Coefficients!$G$29:$BO$48,_xlfn.XMATCH($E9,[1]Coefficients!$B$29:$B$48),_xlfn.XMATCH(Q$2,[1]Coefficients!$G$1:$BO$1))</f>
        <v>4.8970518393498863E-2</v>
      </c>
      <c r="R9" cm="1">
        <f t="array" aca="1" ref="R9" ca="1">INDEX([1]Coefficients!$G$60:$BO$79,_xlfn.XMATCH($E9,[1]Coefficients!$B$60:$B$79),_xlfn.XMATCH(R$2,[1]Coefficients!$G$1:$BO$1))/INDEX([1]Coefficients!$G$29:$BO$48,_xlfn.XMATCH($E9,[1]Coefficients!$B$29:$B$48),_xlfn.XMATCH(R$2,[1]Coefficients!$G$1:$BO$1))</f>
        <v>4.8970518393498863E-2</v>
      </c>
      <c r="S9" cm="1">
        <f t="array" aca="1" ref="S9" ca="1">INDEX([1]Coefficients!$G$60:$BO$79,_xlfn.XMATCH($E9,[1]Coefficients!$B$60:$B$79),_xlfn.XMATCH(S$2,[1]Coefficients!$G$1:$BO$1))/INDEX([1]Coefficients!$G$29:$BO$48,_xlfn.XMATCH($E9,[1]Coefficients!$B$29:$B$48),_xlfn.XMATCH(S$2,[1]Coefficients!$G$1:$BO$1))</f>
        <v>4.8970518393498863E-2</v>
      </c>
      <c r="T9" cm="1">
        <f t="array" aca="1" ref="T9" ca="1">INDEX([1]Coefficients!$G$60:$BO$79,_xlfn.XMATCH($E9,[1]Coefficients!$B$60:$B$79),_xlfn.XMATCH(T$2,[1]Coefficients!$G$1:$BO$1))/INDEX([1]Coefficients!$G$29:$BO$48,_xlfn.XMATCH($E9,[1]Coefficients!$B$29:$B$48),_xlfn.XMATCH(T$2,[1]Coefficients!$G$1:$BO$1))</f>
        <v>4.8970518393498863E-2</v>
      </c>
      <c r="U9" cm="1">
        <f t="array" aca="1" ref="U9" ca="1">INDEX([1]Coefficients!$G$60:$BO$79,_xlfn.XMATCH($E9,[1]Coefficients!$B$60:$B$79),_xlfn.XMATCH(U$2,[1]Coefficients!$G$1:$BO$1))/INDEX([1]Coefficients!$G$29:$BO$48,_xlfn.XMATCH($E9,[1]Coefficients!$B$29:$B$48),_xlfn.XMATCH(U$2,[1]Coefficients!$G$1:$BO$1))</f>
        <v>4.8970518393498863E-2</v>
      </c>
      <c r="V9" cm="1">
        <f t="array" aca="1" ref="V9" ca="1">INDEX([1]Coefficients!$G$60:$BO$79,_xlfn.XMATCH($E9,[1]Coefficients!$B$60:$B$79),_xlfn.XMATCH(V$2,[1]Coefficients!$G$1:$BO$1))/INDEX([1]Coefficients!$G$29:$BO$48,_xlfn.XMATCH($E9,[1]Coefficients!$B$29:$B$48),_xlfn.XMATCH(V$2,[1]Coefficients!$G$1:$BO$1))</f>
        <v>4.8970518393498863E-2</v>
      </c>
      <c r="W9" cm="1">
        <f t="array" aca="1" ref="W9" ca="1">INDEX([1]Coefficients!$G$60:$BO$79,_xlfn.XMATCH($E9,[1]Coefficients!$B$60:$B$79),_xlfn.XMATCH(W$2,[1]Coefficients!$G$1:$BO$1))/INDEX([1]Coefficients!$G$29:$BO$48,_xlfn.XMATCH($E9,[1]Coefficients!$B$29:$B$48),_xlfn.XMATCH(W$2,[1]Coefficients!$G$1:$BO$1))</f>
        <v>4.8970518393498863E-2</v>
      </c>
    </row>
    <row r="10" spans="1:24" x14ac:dyDescent="0.3">
      <c r="A10" t="s">
        <v>21</v>
      </c>
      <c r="B10" t="s">
        <v>5</v>
      </c>
      <c r="C10" t="s">
        <v>15</v>
      </c>
      <c r="E10" t="s">
        <v>22</v>
      </c>
      <c r="G10" t="s">
        <v>34</v>
      </c>
      <c r="H10" t="s">
        <v>30</v>
      </c>
      <c r="I10" t="s">
        <v>31</v>
      </c>
      <c r="K10" t="s">
        <v>32</v>
      </c>
      <c r="L10" t="s">
        <v>33</v>
      </c>
      <c r="M10" cm="1">
        <f t="array" aca="1" ref="M10" ca="1">INDEX([1]Coefficients!$G$132:$BO$151,_xlfn.XMATCH($E10,[1]Coefficients!$B$132:$B$151),_xlfn.XMATCH(M$2,[1]Coefficients!$G$1:$BO$1))</f>
        <v>0</v>
      </c>
      <c r="N10" cm="1">
        <f t="array" aca="1" ref="N10" ca="1">INDEX([1]Coefficients!$G$132:$BO$151,_xlfn.XMATCH($E10,[1]Coefficients!$B$132:$B$151),_xlfn.XMATCH(N$2,[1]Coefficients!$G$1:$BO$1))</f>
        <v>0</v>
      </c>
      <c r="O10" cm="1">
        <f t="array" aca="1" ref="O10" ca="1">INDEX([1]Coefficients!$G$132:$BO$151,_xlfn.XMATCH($E10,[1]Coefficients!$B$132:$B$151),_xlfn.XMATCH(O$2,[1]Coefficients!$G$1:$BO$1))</f>
        <v>0</v>
      </c>
      <c r="P10" cm="1">
        <f t="array" aca="1" ref="P10" ca="1">INDEX([1]Coefficients!$G$132:$BO$151,_xlfn.XMATCH($E10,[1]Coefficients!$B$132:$B$151),_xlfn.XMATCH(P$2,[1]Coefficients!$G$1:$BO$1))</f>
        <v>0</v>
      </c>
      <c r="Q10" cm="1">
        <f t="array" aca="1" ref="Q10" ca="1">INDEX([1]Coefficients!$G$132:$BO$151,_xlfn.XMATCH($E10,[1]Coefficients!$B$132:$B$151),_xlfn.XMATCH(Q$2,[1]Coefficients!$G$1:$BO$1))</f>
        <v>0</v>
      </c>
      <c r="R10" cm="1">
        <f t="array" aca="1" ref="R10" ca="1">INDEX([1]Coefficients!$G$132:$BO$151,_xlfn.XMATCH($E10,[1]Coefficients!$B$132:$B$151),_xlfn.XMATCH(R$2,[1]Coefficients!$G$1:$BO$1))</f>
        <v>0</v>
      </c>
      <c r="S10" cm="1">
        <f t="array" aca="1" ref="S10" ca="1">INDEX([1]Coefficients!$G$132:$BO$151,_xlfn.XMATCH($E10,[1]Coefficients!$B$132:$B$151),_xlfn.XMATCH(S$2,[1]Coefficients!$G$1:$BO$1))</f>
        <v>0</v>
      </c>
      <c r="T10" cm="1">
        <f t="array" aca="1" ref="T10" ca="1">INDEX([1]Coefficients!$G$132:$BO$151,_xlfn.XMATCH($E10,[1]Coefficients!$B$132:$B$151),_xlfn.XMATCH(T$2,[1]Coefficients!$G$1:$BO$1))</f>
        <v>0</v>
      </c>
      <c r="U10" cm="1">
        <f t="array" aca="1" ref="U10" ca="1">INDEX([1]Coefficients!$G$132:$BO$151,_xlfn.XMATCH($E10,[1]Coefficients!$B$132:$B$151),_xlfn.XMATCH(U$2,[1]Coefficients!$G$1:$BO$1))</f>
        <v>0</v>
      </c>
      <c r="V10" cm="1">
        <f t="array" aca="1" ref="V10" ca="1">INDEX([1]Coefficients!$G$132:$BO$151,_xlfn.XMATCH($E10,[1]Coefficients!$B$132:$B$151),_xlfn.XMATCH(V$2,[1]Coefficients!$G$1:$BO$1))</f>
        <v>0</v>
      </c>
      <c r="W10" cm="1">
        <f t="array" aca="1" ref="W10" ca="1">INDEX([1]Coefficients!$G$132:$BO$151,_xlfn.XMATCH($E10,[1]Coefficients!$B$132:$B$151),_xlfn.XMATCH(W$2,[1]Coefficients!$G$1:$BO$1))</f>
        <v>0</v>
      </c>
    </row>
    <row r="11" spans="1:24" x14ac:dyDescent="0.3">
      <c r="A11" t="s">
        <v>21</v>
      </c>
      <c r="B11" t="s">
        <v>5</v>
      </c>
      <c r="C11" t="s">
        <v>15</v>
      </c>
      <c r="E11" t="s">
        <v>22</v>
      </c>
      <c r="G11" t="s">
        <v>34</v>
      </c>
      <c r="H11" t="s">
        <v>35</v>
      </c>
      <c r="I11" t="s">
        <v>31</v>
      </c>
      <c r="K11" t="s">
        <v>32</v>
      </c>
      <c r="L11" t="s">
        <v>36</v>
      </c>
      <c r="M11" cm="1">
        <f t="array" aca="1" ref="M11" ca="1">INDEX([1]Coefficients!$G$156:$BO$175,_xlfn.XMATCH($E11,[1]Coefficients!$B$132:$B$151),_xlfn.XMATCH(M$2,[1]Coefficients!$G$1:$BO$1))</f>
        <v>9.7394051232794818E-7</v>
      </c>
      <c r="N11" cm="1">
        <f t="array" aca="1" ref="N11" ca="1">INDEX([1]Coefficients!$G$156:$BO$175,_xlfn.XMATCH($E11,[1]Coefficients!$B$132:$B$151),_xlfn.XMATCH(N$2,[1]Coefficients!$G$1:$BO$1))</f>
        <v>9.6706745968712354E-7</v>
      </c>
      <c r="O11" cm="1">
        <f t="array" aca="1" ref="O11" ca="1">INDEX([1]Coefficients!$G$156:$BO$175,_xlfn.XMATCH($E11,[1]Coefficients!$B$132:$B$151),_xlfn.XMATCH(O$2,[1]Coefficients!$G$1:$BO$1))</f>
        <v>9.6053998074030376E-7</v>
      </c>
      <c r="P11" cm="1">
        <f t="array" aca="1" ref="P11" ca="1">INDEX([1]Coefficients!$G$156:$BO$175,_xlfn.XMATCH($E11,[1]Coefficients!$B$132:$B$151),_xlfn.XMATCH(P$2,[1]Coefficients!$G$1:$BO$1))</f>
        <v>9.4291540484527353E-7</v>
      </c>
      <c r="Q11" cm="1">
        <f t="array" aca="1" ref="Q11" ca="1">INDEX([1]Coefficients!$G$156:$BO$175,_xlfn.XMATCH($E11,[1]Coefficients!$B$132:$B$151),_xlfn.XMATCH(Q$2,[1]Coefficients!$G$1:$BO$1))</f>
        <v>9.4195570993630577E-7</v>
      </c>
      <c r="R11" cm="1">
        <f t="array" aca="1" ref="R11" ca="1">INDEX([1]Coefficients!$G$156:$BO$175,_xlfn.XMATCH($E11,[1]Coefficients!$B$132:$B$151),_xlfn.XMATCH(R$2,[1]Coefficients!$G$1:$BO$1))</f>
        <v>9.4195570993630577E-7</v>
      </c>
      <c r="S11" cm="1">
        <f t="array" aca="1" ref="S11" ca="1">INDEX([1]Coefficients!$G$156:$BO$175,_xlfn.XMATCH($E11,[1]Coefficients!$B$132:$B$151),_xlfn.XMATCH(S$2,[1]Coefficients!$G$1:$BO$1))</f>
        <v>9.4195570993630577E-7</v>
      </c>
      <c r="T11" cm="1">
        <f t="array" aca="1" ref="T11" ca="1">INDEX([1]Coefficients!$G$156:$BO$175,_xlfn.XMATCH($E11,[1]Coefficients!$B$132:$B$151),_xlfn.XMATCH(T$2,[1]Coefficients!$G$1:$BO$1))</f>
        <v>9.4195570993630577E-7</v>
      </c>
      <c r="U11" cm="1">
        <f t="array" aca="1" ref="U11" ca="1">INDEX([1]Coefficients!$G$156:$BO$175,_xlfn.XMATCH($E11,[1]Coefficients!$B$132:$B$151),_xlfn.XMATCH(U$2,[1]Coefficients!$G$1:$BO$1))</f>
        <v>9.4195570993630577E-7</v>
      </c>
      <c r="V11" cm="1">
        <f t="array" aca="1" ref="V11" ca="1">INDEX([1]Coefficients!$G$156:$BO$175,_xlfn.XMATCH($E11,[1]Coefficients!$B$132:$B$151),_xlfn.XMATCH(V$2,[1]Coefficients!$G$1:$BO$1))</f>
        <v>9.4195570993630577E-7</v>
      </c>
      <c r="W11" cm="1">
        <f t="array" aca="1" ref="W11" ca="1">INDEX([1]Coefficients!$G$156:$BO$175,_xlfn.XMATCH($E11,[1]Coefficients!$B$132:$B$151),_xlfn.XMATCH(W$2,[1]Coefficients!$G$1:$BO$1))</f>
        <v>9.4195570993630577E-7</v>
      </c>
    </row>
    <row r="12" spans="1:24" x14ac:dyDescent="0.3">
      <c r="A12" t="s">
        <v>21</v>
      </c>
      <c r="B12" t="s">
        <v>5</v>
      </c>
      <c r="C12" t="s">
        <v>15</v>
      </c>
      <c r="E12" t="s">
        <v>22</v>
      </c>
      <c r="G12" t="s">
        <v>34</v>
      </c>
      <c r="H12" t="s">
        <v>37</v>
      </c>
      <c r="I12" t="s">
        <v>31</v>
      </c>
      <c r="K12" t="s">
        <v>32</v>
      </c>
      <c r="L12" t="s">
        <v>38</v>
      </c>
      <c r="M12" cm="1">
        <f t="array" aca="1" ref="M12" ca="1">INDEX([1]Coefficients!$G$180:$BO$199,_xlfn.XMATCH($E12,[1]Coefficients!$B$132:$B$151),_xlfn.XMATCH(M$2,[1]Coefficients!$G$1:$BO$1))</f>
        <v>8.6864964613033235E-7</v>
      </c>
      <c r="N12" cm="1">
        <f t="array" aca="1" ref="N12" ca="1">INDEX([1]Coefficients!$G$180:$BO$199,_xlfn.XMATCH($E12,[1]Coefficients!$B$132:$B$151),_xlfn.XMATCH(N$2,[1]Coefficients!$G$1:$BO$1))</f>
        <v>8.6251962620743449E-7</v>
      </c>
      <c r="O12" cm="1">
        <f t="array" aca="1" ref="O12" ca="1">INDEX([1]Coefficients!$G$180:$BO$199,_xlfn.XMATCH($E12,[1]Coefficients!$B$132:$B$151),_xlfn.XMATCH(O$2,[1]Coefficients!$G$1:$BO$1))</f>
        <v>8.5669782066027099E-7</v>
      </c>
      <c r="P12" cm="1">
        <f t="array" aca="1" ref="P12" ca="1">INDEX([1]Coefficients!$G$180:$BO$199,_xlfn.XMATCH($E12,[1]Coefficients!$B$132:$B$151),_xlfn.XMATCH(P$2,[1]Coefficients!$G$1:$BO$1))</f>
        <v>8.409786043214603E-7</v>
      </c>
      <c r="Q12" cm="1">
        <f t="array" aca="1" ref="Q12" ca="1">INDEX([1]Coefficients!$G$180:$BO$199,_xlfn.XMATCH($E12,[1]Coefficients!$B$132:$B$151),_xlfn.XMATCH(Q$2,[1]Coefficients!$G$1:$BO$1))</f>
        <v>8.4012266021346199E-7</v>
      </c>
      <c r="R12" cm="1">
        <f t="array" aca="1" ref="R12" ca="1">INDEX([1]Coefficients!$G$180:$BO$199,_xlfn.XMATCH($E12,[1]Coefficients!$B$132:$B$151),_xlfn.XMATCH(R$2,[1]Coefficients!$G$1:$BO$1))</f>
        <v>8.4012266021346199E-7</v>
      </c>
      <c r="S12" cm="1">
        <f t="array" aca="1" ref="S12" ca="1">INDEX([1]Coefficients!$G$180:$BO$199,_xlfn.XMATCH($E12,[1]Coefficients!$B$132:$B$151),_xlfn.XMATCH(S$2,[1]Coefficients!$G$1:$BO$1))</f>
        <v>8.4012266021346199E-7</v>
      </c>
      <c r="T12" cm="1">
        <f t="array" aca="1" ref="T12" ca="1">INDEX([1]Coefficients!$G$180:$BO$199,_xlfn.XMATCH($E12,[1]Coefficients!$B$132:$B$151),_xlfn.XMATCH(T$2,[1]Coefficients!$G$1:$BO$1))</f>
        <v>8.4012266021346199E-7</v>
      </c>
      <c r="U12" cm="1">
        <f t="array" aca="1" ref="U12" ca="1">INDEX([1]Coefficients!$G$180:$BO$199,_xlfn.XMATCH($E12,[1]Coefficients!$B$132:$B$151),_xlfn.XMATCH(U$2,[1]Coefficients!$G$1:$BO$1))</f>
        <v>8.4012266021346199E-7</v>
      </c>
      <c r="V12" cm="1">
        <f t="array" aca="1" ref="V12" ca="1">INDEX([1]Coefficients!$G$180:$BO$199,_xlfn.XMATCH($E12,[1]Coefficients!$B$132:$B$151),_xlfn.XMATCH(V$2,[1]Coefficients!$G$1:$BO$1))</f>
        <v>8.4012266021346199E-7</v>
      </c>
      <c r="W12" cm="1">
        <f t="array" aca="1" ref="W12" ca="1">INDEX([1]Coefficients!$G$180:$BO$199,_xlfn.XMATCH($E12,[1]Coefficients!$B$132:$B$151),_xlfn.XMATCH(W$2,[1]Coefficients!$G$1:$BO$1))</f>
        <v>8.4012266021346199E-7</v>
      </c>
    </row>
    <row r="13" spans="1:24" x14ac:dyDescent="0.3">
      <c r="A13" t="s">
        <v>39</v>
      </c>
      <c r="B13" t="s">
        <v>5</v>
      </c>
      <c r="C13" t="s">
        <v>15</v>
      </c>
      <c r="E13" t="s">
        <v>40</v>
      </c>
      <c r="G13" t="s">
        <v>17</v>
      </c>
      <c r="L13" t="s">
        <v>18</v>
      </c>
    </row>
    <row r="14" spans="1:24" x14ac:dyDescent="0.3">
      <c r="A14" t="s">
        <v>39</v>
      </c>
      <c r="B14" t="s">
        <v>5</v>
      </c>
      <c r="C14" t="s">
        <v>15</v>
      </c>
      <c r="E14" t="s">
        <v>40</v>
      </c>
      <c r="G14" t="s">
        <v>19</v>
      </c>
      <c r="H14" t="s">
        <v>23</v>
      </c>
    </row>
    <row r="15" spans="1:24" x14ac:dyDescent="0.3">
      <c r="A15" t="s">
        <v>39</v>
      </c>
      <c r="B15" t="s">
        <v>5</v>
      </c>
      <c r="C15" t="s">
        <v>15</v>
      </c>
      <c r="E15" t="s">
        <v>40</v>
      </c>
      <c r="G15" t="s">
        <v>24</v>
      </c>
      <c r="H15" t="b">
        <v>1</v>
      </c>
    </row>
    <row r="16" spans="1:24" x14ac:dyDescent="0.3">
      <c r="A16" t="s">
        <v>39</v>
      </c>
      <c r="B16" t="s">
        <v>5</v>
      </c>
      <c r="C16" t="s">
        <v>15</v>
      </c>
      <c r="E16" t="s">
        <v>40</v>
      </c>
      <c r="G16" t="s">
        <v>25</v>
      </c>
      <c r="K16" t="s">
        <v>26</v>
      </c>
      <c r="L16" t="s">
        <v>27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 t="s">
        <v>41</v>
      </c>
    </row>
    <row r="17" spans="1:24" x14ac:dyDescent="0.3">
      <c r="A17" t="s">
        <v>39</v>
      </c>
      <c r="B17" t="s">
        <v>5</v>
      </c>
      <c r="C17" t="s">
        <v>15</v>
      </c>
      <c r="E17" t="s">
        <v>40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cm="1">
        <f t="array" aca="1" ref="M17" ca="1">INDEX([1]Coefficients!$G$60:$BO$79,_xlfn.XMATCH($E17,[1]Coefficients!$B$60:$B$79),_xlfn.XMATCH(M$2,[1]Coefficients!$G$1:$BO$1))/INDEX([1]Coefficients!$G$29:$BO$48,_xlfn.XMATCH($E17,[1]Coefficients!$B$29:$B$48),_xlfn.XMATCH(M$2,[1]Coefficients!$G$1:$BO$1))</f>
        <v>9.1240875912408773E-2</v>
      </c>
      <c r="N17" cm="1">
        <f t="array" aca="1" ref="N17" ca="1">INDEX([1]Coefficients!$G$60:$BO$79,_xlfn.XMATCH($E17,[1]Coefficients!$B$60:$B$79),_xlfn.XMATCH(N$2,[1]Coefficients!$G$1:$BO$1))/INDEX([1]Coefficients!$G$29:$BO$48,_xlfn.XMATCH($E17,[1]Coefficients!$B$29:$B$48),_xlfn.XMATCH(N$2,[1]Coefficients!$G$1:$BO$1))</f>
        <v>9.1240875206497651E-2</v>
      </c>
      <c r="O17" cm="1">
        <f t="array" aca="1" ref="O17" ca="1">INDEX([1]Coefficients!$G$60:$BO$79,_xlfn.XMATCH($E17,[1]Coefficients!$B$60:$B$79),_xlfn.XMATCH(O$2,[1]Coefficients!$G$1:$BO$1))/INDEX([1]Coefficients!$G$29:$BO$48,_xlfn.XMATCH($E17,[1]Coefficients!$B$29:$B$48),_xlfn.XMATCH(O$2,[1]Coefficients!$G$1:$BO$1))</f>
        <v>9.1240879112040998E-2</v>
      </c>
      <c r="P17" cm="1">
        <f t="array" aca="1" ref="P17" ca="1">INDEX([1]Coefficients!$G$60:$BO$79,_xlfn.XMATCH($E17,[1]Coefficients!$B$60:$B$79),_xlfn.XMATCH(P$2,[1]Coefficients!$G$1:$BO$1))/INDEX([1]Coefficients!$G$29:$BO$48,_xlfn.XMATCH($E17,[1]Coefficients!$B$29:$B$48),_xlfn.XMATCH(P$2,[1]Coefficients!$G$1:$BO$1))</f>
        <v>9.1240874197308142E-2</v>
      </c>
      <c r="Q17" cm="1">
        <f t="array" aca="1" ref="Q17" ca="1">INDEX([1]Coefficients!$G$60:$BO$79,_xlfn.XMATCH($E17,[1]Coefficients!$B$60:$B$79),_xlfn.XMATCH(Q$2,[1]Coefficients!$G$1:$BO$1))/INDEX([1]Coefficients!$G$29:$BO$48,_xlfn.XMATCH($E17,[1]Coefficients!$B$29:$B$48),_xlfn.XMATCH(Q$2,[1]Coefficients!$G$1:$BO$1))</f>
        <v>9.124087870254903E-2</v>
      </c>
      <c r="R17" cm="1">
        <f t="array" aca="1" ref="R17" ca="1">INDEX([1]Coefficients!$G$60:$BO$79,_xlfn.XMATCH($E17,[1]Coefficients!$B$60:$B$79),_xlfn.XMATCH(R$2,[1]Coefficients!$G$1:$BO$1))/INDEX([1]Coefficients!$G$29:$BO$48,_xlfn.XMATCH($E17,[1]Coefficients!$B$29:$B$48),_xlfn.XMATCH(R$2,[1]Coefficients!$G$1:$BO$1))</f>
        <v>9.124087870254903E-2</v>
      </c>
      <c r="S17" cm="1">
        <f t="array" aca="1" ref="S17" ca="1">INDEX([1]Coefficients!$G$60:$BO$79,_xlfn.XMATCH($E17,[1]Coefficients!$B$60:$B$79),_xlfn.XMATCH(S$2,[1]Coefficients!$G$1:$BO$1))/INDEX([1]Coefficients!$G$29:$BO$48,_xlfn.XMATCH($E17,[1]Coefficients!$B$29:$B$48),_xlfn.XMATCH(S$2,[1]Coefficients!$G$1:$BO$1))</f>
        <v>9.124087870254903E-2</v>
      </c>
      <c r="T17" cm="1">
        <f t="array" aca="1" ref="T17" ca="1">INDEX([1]Coefficients!$G$60:$BO$79,_xlfn.XMATCH($E17,[1]Coefficients!$B$60:$B$79),_xlfn.XMATCH(T$2,[1]Coefficients!$G$1:$BO$1))/INDEX([1]Coefficients!$G$29:$BO$48,_xlfn.XMATCH($E17,[1]Coefficients!$B$29:$B$48),_xlfn.XMATCH(T$2,[1]Coefficients!$G$1:$BO$1))</f>
        <v>9.124087870254903E-2</v>
      </c>
      <c r="U17" cm="1">
        <f t="array" aca="1" ref="U17" ca="1">INDEX([1]Coefficients!$G$60:$BO$79,_xlfn.XMATCH($E17,[1]Coefficients!$B$60:$B$79),_xlfn.XMATCH(U$2,[1]Coefficients!$G$1:$BO$1))/INDEX([1]Coefficients!$G$29:$BO$48,_xlfn.XMATCH($E17,[1]Coefficients!$B$29:$B$48),_xlfn.XMATCH(U$2,[1]Coefficients!$G$1:$BO$1))</f>
        <v>9.124087870254903E-2</v>
      </c>
      <c r="V17" cm="1">
        <f t="array" aca="1" ref="V17" ca="1">INDEX([1]Coefficients!$G$60:$BO$79,_xlfn.XMATCH($E17,[1]Coefficients!$B$60:$B$79),_xlfn.XMATCH(V$2,[1]Coefficients!$G$1:$BO$1))/INDEX([1]Coefficients!$G$29:$BO$48,_xlfn.XMATCH($E17,[1]Coefficients!$B$29:$B$48),_xlfn.XMATCH(V$2,[1]Coefficients!$G$1:$BO$1))</f>
        <v>9.124087870254903E-2</v>
      </c>
      <c r="W17" cm="1">
        <f t="array" aca="1" ref="W17" ca="1">INDEX([1]Coefficients!$G$60:$BO$79,_xlfn.XMATCH($E17,[1]Coefficients!$B$60:$B$79),_xlfn.XMATCH(W$2,[1]Coefficients!$G$1:$BO$1))/INDEX([1]Coefficients!$G$29:$BO$48,_xlfn.XMATCH($E17,[1]Coefficients!$B$29:$B$48),_xlfn.XMATCH(W$2,[1]Coefficients!$G$1:$BO$1))</f>
        <v>9.124087870254903E-2</v>
      </c>
    </row>
    <row r="18" spans="1:24" x14ac:dyDescent="0.3">
      <c r="A18" t="s">
        <v>39</v>
      </c>
      <c r="B18" t="s">
        <v>5</v>
      </c>
      <c r="C18" t="s">
        <v>15</v>
      </c>
      <c r="E18" t="s">
        <v>40</v>
      </c>
      <c r="G18" t="s">
        <v>34</v>
      </c>
      <c r="H18" t="s">
        <v>30</v>
      </c>
      <c r="I18" t="s">
        <v>31</v>
      </c>
      <c r="K18" t="s">
        <v>32</v>
      </c>
      <c r="L18" t="s">
        <v>33</v>
      </c>
      <c r="M18" cm="1">
        <f t="array" aca="1" ref="M18" ca="1">INDEX([1]Coefficients!$G$132:$BO$151,_xlfn.XMATCH($E18,[1]Coefficients!$B$132:$B$151),_xlfn.XMATCH(M$2,[1]Coefficients!$G$1:$BO$1))</f>
        <v>0</v>
      </c>
      <c r="N18" cm="1">
        <f t="array" aca="1" ref="N18" ca="1">INDEX([1]Coefficients!$G$132:$BO$151,_xlfn.XMATCH($E18,[1]Coefficients!$B$132:$B$151),_xlfn.XMATCH(N$2,[1]Coefficients!$G$1:$BO$1))</f>
        <v>0</v>
      </c>
      <c r="O18" cm="1">
        <f t="array" aca="1" ref="O18" ca="1">INDEX([1]Coefficients!$G$132:$BO$151,_xlfn.XMATCH($E18,[1]Coefficients!$B$132:$B$151),_xlfn.XMATCH(O$2,[1]Coefficients!$G$1:$BO$1))</f>
        <v>0</v>
      </c>
      <c r="P18" cm="1">
        <f t="array" aca="1" ref="P18" ca="1">INDEX([1]Coefficients!$G$132:$BO$151,_xlfn.XMATCH($E18,[1]Coefficients!$B$132:$B$151),_xlfn.XMATCH(P$2,[1]Coefficients!$G$1:$BO$1))</f>
        <v>0</v>
      </c>
      <c r="Q18" cm="1">
        <f t="array" aca="1" ref="Q18" ca="1">INDEX([1]Coefficients!$G$132:$BO$151,_xlfn.XMATCH($E18,[1]Coefficients!$B$132:$B$151),_xlfn.XMATCH(Q$2,[1]Coefficients!$G$1:$BO$1))</f>
        <v>0</v>
      </c>
      <c r="R18" cm="1">
        <f t="array" aca="1" ref="R18" ca="1">INDEX([1]Coefficients!$G$132:$BO$151,_xlfn.XMATCH($E18,[1]Coefficients!$B$132:$B$151),_xlfn.XMATCH(R$2,[1]Coefficients!$G$1:$BO$1))</f>
        <v>0</v>
      </c>
      <c r="S18" cm="1">
        <f t="array" aca="1" ref="S18" ca="1">INDEX([1]Coefficients!$G$132:$BO$151,_xlfn.XMATCH($E18,[1]Coefficients!$B$132:$B$151),_xlfn.XMATCH(S$2,[1]Coefficients!$G$1:$BO$1))</f>
        <v>0</v>
      </c>
      <c r="T18" cm="1">
        <f t="array" aca="1" ref="T18" ca="1">INDEX([1]Coefficients!$G$132:$BO$151,_xlfn.XMATCH($E18,[1]Coefficients!$B$132:$B$151),_xlfn.XMATCH(T$2,[1]Coefficients!$G$1:$BO$1))</f>
        <v>0</v>
      </c>
      <c r="U18" cm="1">
        <f t="array" aca="1" ref="U18" ca="1">INDEX([1]Coefficients!$G$132:$BO$151,_xlfn.XMATCH($E18,[1]Coefficients!$B$132:$B$151),_xlfn.XMATCH(U$2,[1]Coefficients!$G$1:$BO$1))</f>
        <v>0</v>
      </c>
      <c r="V18" cm="1">
        <f t="array" aca="1" ref="V18" ca="1">INDEX([1]Coefficients!$G$132:$BO$151,_xlfn.XMATCH($E18,[1]Coefficients!$B$132:$B$151),_xlfn.XMATCH(V$2,[1]Coefficients!$G$1:$BO$1))</f>
        <v>0</v>
      </c>
      <c r="W18" cm="1">
        <f t="array" aca="1" ref="W18" ca="1">INDEX([1]Coefficients!$G$132:$BO$151,_xlfn.XMATCH($E18,[1]Coefficients!$B$132:$B$151),_xlfn.XMATCH(W$2,[1]Coefficients!$G$1:$BO$1))</f>
        <v>0</v>
      </c>
    </row>
    <row r="19" spans="1:24" x14ac:dyDescent="0.3">
      <c r="A19" t="s">
        <v>39</v>
      </c>
      <c r="B19" t="s">
        <v>5</v>
      </c>
      <c r="C19" t="s">
        <v>15</v>
      </c>
      <c r="E19" t="s">
        <v>40</v>
      </c>
      <c r="G19" t="s">
        <v>34</v>
      </c>
      <c r="H19" t="s">
        <v>35</v>
      </c>
      <c r="I19" t="s">
        <v>31</v>
      </c>
      <c r="K19" t="s">
        <v>32</v>
      </c>
      <c r="L19" t="s">
        <v>36</v>
      </c>
      <c r="M19" cm="1">
        <f t="array" aca="1" ref="M19" ca="1">INDEX([1]Coefficients!$G$156:$BO$175,_xlfn.XMATCH($E19,[1]Coefficients!$B$132:$B$151),_xlfn.XMATCH(M$2,[1]Coefficients!$G$1:$BO$1))</f>
        <v>2.1897810218978103E-6</v>
      </c>
      <c r="N19" cm="1">
        <f t="array" aca="1" ref="N19" ca="1">INDEX([1]Coefficients!$G$156:$BO$175,_xlfn.XMATCH($E19,[1]Coefficients!$B$132:$B$151),_xlfn.XMATCH(N$2,[1]Coefficients!$G$1:$BO$1))</f>
        <v>2.1897810049559439E-6</v>
      </c>
      <c r="O19" cm="1">
        <f t="array" aca="1" ref="O19" ca="1">INDEX([1]Coefficients!$G$156:$BO$175,_xlfn.XMATCH($E19,[1]Coefficients!$B$132:$B$151),_xlfn.XMATCH(O$2,[1]Coefficients!$G$1:$BO$1))</f>
        <v>2.1897810986889842E-6</v>
      </c>
      <c r="P19" cm="1">
        <f t="array" aca="1" ref="P19" ca="1">INDEX([1]Coefficients!$G$156:$BO$175,_xlfn.XMATCH($E19,[1]Coefficients!$B$132:$B$151),_xlfn.XMATCH(P$2,[1]Coefficients!$G$1:$BO$1))</f>
        <v>2.1897809807353955E-6</v>
      </c>
      <c r="Q19" cm="1">
        <f t="array" aca="1" ref="Q19" ca="1">INDEX([1]Coefficients!$G$156:$BO$175,_xlfn.XMATCH($E19,[1]Coefficients!$B$132:$B$151),_xlfn.XMATCH(Q$2,[1]Coefficients!$G$1:$BO$1))</f>
        <v>2.1897810888611765E-6</v>
      </c>
      <c r="R19" cm="1">
        <f t="array" aca="1" ref="R19" ca="1">INDEX([1]Coefficients!$G$156:$BO$175,_xlfn.XMATCH($E19,[1]Coefficients!$B$132:$B$151),_xlfn.XMATCH(R$2,[1]Coefficients!$G$1:$BO$1))</f>
        <v>2.1897810888611765E-6</v>
      </c>
      <c r="S19" cm="1">
        <f t="array" aca="1" ref="S19" ca="1">INDEX([1]Coefficients!$G$156:$BO$175,_xlfn.XMATCH($E19,[1]Coefficients!$B$132:$B$151),_xlfn.XMATCH(S$2,[1]Coefficients!$G$1:$BO$1))</f>
        <v>2.1897810888611765E-6</v>
      </c>
      <c r="T19" cm="1">
        <f t="array" aca="1" ref="T19" ca="1">INDEX([1]Coefficients!$G$156:$BO$175,_xlfn.XMATCH($E19,[1]Coefficients!$B$132:$B$151),_xlfn.XMATCH(T$2,[1]Coefficients!$G$1:$BO$1))</f>
        <v>2.1897810888611765E-6</v>
      </c>
      <c r="U19" cm="1">
        <f t="array" aca="1" ref="U19" ca="1">INDEX([1]Coefficients!$G$156:$BO$175,_xlfn.XMATCH($E19,[1]Coefficients!$B$132:$B$151),_xlfn.XMATCH(U$2,[1]Coefficients!$G$1:$BO$1))</f>
        <v>2.1897810888611765E-6</v>
      </c>
      <c r="V19" cm="1">
        <f t="array" aca="1" ref="V19" ca="1">INDEX([1]Coefficients!$G$156:$BO$175,_xlfn.XMATCH($E19,[1]Coefficients!$B$132:$B$151),_xlfn.XMATCH(V$2,[1]Coefficients!$G$1:$BO$1))</f>
        <v>2.1897810888611765E-6</v>
      </c>
      <c r="W19" cm="1">
        <f t="array" aca="1" ref="W19" ca="1">INDEX([1]Coefficients!$G$156:$BO$175,_xlfn.XMATCH($E19,[1]Coefficients!$B$132:$B$151),_xlfn.XMATCH(W$2,[1]Coefficients!$G$1:$BO$1))</f>
        <v>2.1897810888611765E-6</v>
      </c>
    </row>
    <row r="20" spans="1:24" x14ac:dyDescent="0.3">
      <c r="A20" t="s">
        <v>39</v>
      </c>
      <c r="B20" t="s">
        <v>5</v>
      </c>
      <c r="C20" t="s">
        <v>15</v>
      </c>
      <c r="E20" t="s">
        <v>40</v>
      </c>
      <c r="G20" t="s">
        <v>34</v>
      </c>
      <c r="H20" t="s">
        <v>37</v>
      </c>
      <c r="I20" t="s">
        <v>31</v>
      </c>
      <c r="K20" t="s">
        <v>32</v>
      </c>
      <c r="L20" t="s">
        <v>38</v>
      </c>
      <c r="M20" cm="1">
        <f t="array" aca="1" ref="M20" ca="1">INDEX([1]Coefficients!$G$180:$BO$199,_xlfn.XMATCH($E20,[1]Coefficients!$B$132:$B$151),_xlfn.XMATCH(M$2,[1]Coefficients!$G$1:$BO$1))</f>
        <v>3.6496350364963505E-7</v>
      </c>
      <c r="N20" cm="1">
        <f t="array" aca="1" ref="N20" ca="1">INDEX([1]Coefficients!$G$180:$BO$199,_xlfn.XMATCH($E20,[1]Coefficients!$B$132:$B$151),_xlfn.XMATCH(N$2,[1]Coefficients!$G$1:$BO$1))</f>
        <v>3.6496350082599063E-7</v>
      </c>
      <c r="O20" cm="1">
        <f t="array" aca="1" ref="O20" ca="1">INDEX([1]Coefficients!$G$180:$BO$199,_xlfn.XMATCH($E20,[1]Coefficients!$B$132:$B$151),_xlfn.XMATCH(O$2,[1]Coefficients!$G$1:$BO$1))</f>
        <v>3.6496351644816402E-7</v>
      </c>
      <c r="P20" cm="1">
        <f t="array" aca="1" ref="P20" ca="1">INDEX([1]Coefficients!$G$180:$BO$199,_xlfn.XMATCH($E20,[1]Coefficients!$B$132:$B$151),_xlfn.XMATCH(P$2,[1]Coefficients!$G$1:$BO$1))</f>
        <v>3.6496349678923251E-7</v>
      </c>
      <c r="Q20" cm="1">
        <f t="array" aca="1" ref="Q20" ca="1">INDEX([1]Coefficients!$G$180:$BO$199,_xlfn.XMATCH($E20,[1]Coefficients!$B$132:$B$151),_xlfn.XMATCH(Q$2,[1]Coefficients!$G$1:$BO$1))</f>
        <v>3.6496351481019606E-7</v>
      </c>
      <c r="R20" cm="1">
        <f t="array" aca="1" ref="R20" ca="1">INDEX([1]Coefficients!$G$180:$BO$199,_xlfn.XMATCH($E20,[1]Coefficients!$B$132:$B$151),_xlfn.XMATCH(R$2,[1]Coefficients!$G$1:$BO$1))</f>
        <v>3.6496351481019606E-7</v>
      </c>
      <c r="S20" cm="1">
        <f t="array" aca="1" ref="S20" ca="1">INDEX([1]Coefficients!$G$180:$BO$199,_xlfn.XMATCH($E20,[1]Coefficients!$B$132:$B$151),_xlfn.XMATCH(S$2,[1]Coefficients!$G$1:$BO$1))</f>
        <v>3.6496351481019606E-7</v>
      </c>
      <c r="T20" cm="1">
        <f t="array" aca="1" ref="T20" ca="1">INDEX([1]Coefficients!$G$180:$BO$199,_xlfn.XMATCH($E20,[1]Coefficients!$B$132:$B$151),_xlfn.XMATCH(T$2,[1]Coefficients!$G$1:$BO$1))</f>
        <v>3.6496351481019606E-7</v>
      </c>
      <c r="U20" cm="1">
        <f t="array" aca="1" ref="U20" ca="1">INDEX([1]Coefficients!$G$180:$BO$199,_xlfn.XMATCH($E20,[1]Coefficients!$B$132:$B$151),_xlfn.XMATCH(U$2,[1]Coefficients!$G$1:$BO$1))</f>
        <v>3.6496351481019606E-7</v>
      </c>
      <c r="V20" cm="1">
        <f t="array" aca="1" ref="V20" ca="1">INDEX([1]Coefficients!$G$180:$BO$199,_xlfn.XMATCH($E20,[1]Coefficients!$B$132:$B$151),_xlfn.XMATCH(V$2,[1]Coefficients!$G$1:$BO$1))</f>
        <v>3.6496351481019606E-7</v>
      </c>
      <c r="W20" cm="1">
        <f t="array" aca="1" ref="W20" ca="1">INDEX([1]Coefficients!$G$180:$BO$199,_xlfn.XMATCH($E20,[1]Coefficients!$B$132:$B$151),_xlfn.XMATCH(W$2,[1]Coefficients!$G$1:$BO$1))</f>
        <v>3.6496351481019606E-7</v>
      </c>
    </row>
    <row r="21" spans="1:24" x14ac:dyDescent="0.3">
      <c r="A21" t="s">
        <v>42</v>
      </c>
      <c r="B21" t="s">
        <v>5</v>
      </c>
      <c r="C21" t="s">
        <v>15</v>
      </c>
      <c r="E21" t="s">
        <v>43</v>
      </c>
      <c r="G21" t="s">
        <v>17</v>
      </c>
      <c r="L21" t="s">
        <v>18</v>
      </c>
    </row>
    <row r="22" spans="1:24" x14ac:dyDescent="0.3">
      <c r="A22" t="s">
        <v>42</v>
      </c>
      <c r="B22" t="s">
        <v>5</v>
      </c>
      <c r="C22" t="s">
        <v>15</v>
      </c>
      <c r="E22" t="s">
        <v>43</v>
      </c>
      <c r="G22" t="s">
        <v>19</v>
      </c>
      <c r="H22" t="s">
        <v>23</v>
      </c>
    </row>
    <row r="23" spans="1:24" x14ac:dyDescent="0.3">
      <c r="A23" t="s">
        <v>42</v>
      </c>
      <c r="B23" t="s">
        <v>5</v>
      </c>
      <c r="C23" t="s">
        <v>15</v>
      </c>
      <c r="E23" t="s">
        <v>43</v>
      </c>
      <c r="G23" t="s">
        <v>24</v>
      </c>
      <c r="H23" t="b">
        <v>1</v>
      </c>
    </row>
    <row r="24" spans="1:24" x14ac:dyDescent="0.3">
      <c r="A24" t="s">
        <v>42</v>
      </c>
      <c r="B24" t="s">
        <v>5</v>
      </c>
      <c r="C24" t="s">
        <v>15</v>
      </c>
      <c r="E24" t="s">
        <v>43</v>
      </c>
      <c r="G24" t="s">
        <v>25</v>
      </c>
      <c r="K24" t="s">
        <v>26</v>
      </c>
      <c r="L24" t="s">
        <v>27</v>
      </c>
      <c r="M24" cm="1">
        <f t="array" aca="1" ref="M24" ca="1">INDEX([1]!JCIMS_prices,_xlfn.XMATCH($E24,[1]!JCIMS_prices_index),_xlfn.XMATCH(M$2,[1]!CER_year))*[1]!JCIMS_price_inflator</f>
        <v>3.3868227490873544</v>
      </c>
      <c r="N24" cm="1">
        <f t="array" aca="1" ref="N24" ca="1">INDEX([1]!JCIMS_prices,_xlfn.XMATCH($E24,[1]!JCIMS_prices_index),_xlfn.XMATCH(N$2,[1]!CER_year))*[1]!JCIMS_price_inflator</f>
        <v>3.287415745294838</v>
      </c>
      <c r="O24" cm="1">
        <f t="array" aca="1" ref="O24" ca="1">INDEX([1]!JCIMS_prices,_xlfn.XMATCH($E24,[1]!JCIMS_prices_index),_xlfn.XMATCH(O$2,[1]!CER_year))*[1]!JCIMS_price_inflator</f>
        <v>2.9891947339172846</v>
      </c>
      <c r="P24" cm="1">
        <f t="array" aca="1" ref="P24" ca="1">INDEX([1]!JCIMS_prices,_xlfn.XMATCH($E24,[1]!JCIMS_prices_index),_xlfn.XMATCH(P$2,[1]!CER_year))*[1]!JCIMS_price_inflator</f>
        <v>2.9891947339172846</v>
      </c>
      <c r="Q24" cm="1">
        <f t="array" aca="1" ref="Q24" ca="1">INDEX([1]!JCIMS_prices,_xlfn.XMATCH($E24,[1]!JCIMS_prices_index),_xlfn.XMATCH(Q$2,[1]!CER_year))*[1]!JCIMS_price_inflator</f>
        <v>2.9891947339172846</v>
      </c>
      <c r="R24" cm="1">
        <f t="array" aca="1" ref="R24" ca="1">INDEX([1]!JCIMS_prices,_xlfn.XMATCH($E24,[1]!JCIMS_prices_index),_xlfn.XMATCH(R$2,[1]!CER_year))*[1]!JCIMS_price_inflator</f>
        <v>2.9891947339172846</v>
      </c>
      <c r="S24" cm="1">
        <f t="array" aca="1" ref="S24" ca="1">INDEX([1]!JCIMS_prices,_xlfn.XMATCH($E24,[1]!JCIMS_prices_index),_xlfn.XMATCH(S$2,[1]!CER_year))*[1]!JCIMS_price_inflator</f>
        <v>2.9891947339172846</v>
      </c>
      <c r="T24" cm="1">
        <f t="array" aca="1" ref="T24" ca="1">INDEX([1]!JCIMS_prices,_xlfn.XMATCH($E24,[1]!JCIMS_prices_index),_xlfn.XMATCH(T$2,[1]!CER_year))*[1]!JCIMS_price_inflator</f>
        <v>2.9891947339172846</v>
      </c>
      <c r="U24" cm="1">
        <f t="array" aca="1" ref="U24" ca="1">INDEX([1]!JCIMS_prices,_xlfn.XMATCH($E24,[1]!JCIMS_prices_index),_xlfn.XMATCH(U$2,[1]!CER_year))*[1]!JCIMS_price_inflator</f>
        <v>2.9891947339172846</v>
      </c>
      <c r="V24" cm="1">
        <f t="array" aca="1" ref="V24" ca="1">INDEX([1]!JCIMS_prices,_xlfn.XMATCH($E24,[1]!JCIMS_prices_index),_xlfn.XMATCH(V$2,[1]!CER_year))*[1]!JCIMS_price_inflator</f>
        <v>2.9891947339172846</v>
      </c>
      <c r="W24" cm="1">
        <f t="array" aca="1" ref="W24" ca="1">INDEX([1]!JCIMS_prices,_xlfn.XMATCH($E24,[1]!JCIMS_prices_index),_xlfn.XMATCH(W$2,[1]!CER_year))*[1]!JCIMS_price_inflator</f>
        <v>2.9891947339172846</v>
      </c>
      <c r="X24" t="s">
        <v>44</v>
      </c>
    </row>
    <row r="25" spans="1:24" x14ac:dyDescent="0.3">
      <c r="A25" t="s">
        <v>42</v>
      </c>
      <c r="B25" t="s">
        <v>5</v>
      </c>
      <c r="C25" t="s">
        <v>15</v>
      </c>
      <c r="E25" t="s">
        <v>43</v>
      </c>
      <c r="G25" t="s">
        <v>34</v>
      </c>
      <c r="H25" t="s">
        <v>30</v>
      </c>
      <c r="I25" t="s">
        <v>31</v>
      </c>
      <c r="K25" t="s">
        <v>32</v>
      </c>
      <c r="L25" t="s">
        <v>33</v>
      </c>
      <c r="M25" cm="1">
        <f t="array" aca="1" ref="M25" ca="1">INDEX([1]Coefficients!$G$132:$BO$151,_xlfn.XMATCH($E25,[1]Coefficients!$B$132:$B$151),_xlfn.XMATCH(M$2,[1]Coefficients!$G$1:$BO$1))</f>
        <v>8.0091975639588225E-2</v>
      </c>
      <c r="N25" cm="1">
        <f t="array" aca="1" ref="N25" ca="1">INDEX([1]Coefficients!$G$132:$BO$151,_xlfn.XMATCH($E25,[1]Coefficients!$B$132:$B$151),_xlfn.XMATCH(N$2,[1]Coefficients!$G$1:$BO$1))</f>
        <v>8.3828873070901838E-2</v>
      </c>
      <c r="O25" cm="1">
        <f t="array" aca="1" ref="O25" ca="1">INDEX([1]Coefficients!$G$132:$BO$151,_xlfn.XMATCH($E25,[1]Coefficients!$B$132:$B$151),_xlfn.XMATCH(O$2,[1]Coefficients!$G$1:$BO$1))</f>
        <v>8.1571494077919054E-2</v>
      </c>
      <c r="P25" cm="1">
        <f t="array" aca="1" ref="P25" ca="1">INDEX([1]Coefficients!$G$132:$BO$151,_xlfn.XMATCH($E25,[1]Coefficients!$B$132:$B$151),_xlfn.XMATCH(P$2,[1]Coefficients!$G$1:$BO$1))</f>
        <v>8.0767021208888012E-2</v>
      </c>
      <c r="Q25" cm="1">
        <f t="array" aca="1" ref="Q25" ca="1">INDEX([1]Coefficients!$G$132:$BO$151,_xlfn.XMATCH($E25,[1]Coefficients!$B$132:$B$151),_xlfn.XMATCH(Q$2,[1]Coefficients!$G$1:$BO$1))</f>
        <v>8.1419557348284474E-2</v>
      </c>
      <c r="R25" cm="1">
        <f t="array" aca="1" ref="R25" ca="1">INDEX([1]Coefficients!$G$132:$BO$151,_xlfn.XMATCH($E25,[1]Coefficients!$B$132:$B$151),_xlfn.XMATCH(R$2,[1]Coefficients!$G$1:$BO$1))</f>
        <v>8.1419557348284474E-2</v>
      </c>
      <c r="S25" cm="1">
        <f t="array" aca="1" ref="S25" ca="1">INDEX([1]Coefficients!$G$132:$BO$151,_xlfn.XMATCH($E25,[1]Coefficients!$B$132:$B$151),_xlfn.XMATCH(S$2,[1]Coefficients!$G$1:$BO$1))</f>
        <v>8.1419557348284474E-2</v>
      </c>
      <c r="T25" cm="1">
        <f t="array" aca="1" ref="T25" ca="1">INDEX([1]Coefficients!$G$132:$BO$151,_xlfn.XMATCH($E25,[1]Coefficients!$B$132:$B$151),_xlfn.XMATCH(T$2,[1]Coefficients!$G$1:$BO$1))</f>
        <v>8.1419557348284474E-2</v>
      </c>
      <c r="U25" cm="1">
        <f t="array" aca="1" ref="U25" ca="1">INDEX([1]Coefficients!$G$132:$BO$151,_xlfn.XMATCH($E25,[1]Coefficients!$B$132:$B$151),_xlfn.XMATCH(U$2,[1]Coefficients!$G$1:$BO$1))</f>
        <v>8.1419557348284474E-2</v>
      </c>
      <c r="V25" cm="1">
        <f t="array" aca="1" ref="V25" ca="1">INDEX([1]Coefficients!$G$132:$BO$151,_xlfn.XMATCH($E25,[1]Coefficients!$B$132:$B$151),_xlfn.XMATCH(V$2,[1]Coefficients!$G$1:$BO$1))</f>
        <v>8.1419557348284474E-2</v>
      </c>
      <c r="W25" cm="1">
        <f t="array" aca="1" ref="W25" ca="1">INDEX([1]Coefficients!$G$132:$BO$151,_xlfn.XMATCH($E25,[1]Coefficients!$B$132:$B$151),_xlfn.XMATCH(W$2,[1]Coefficients!$G$1:$BO$1))</f>
        <v>8.1419557348284474E-2</v>
      </c>
    </row>
    <row r="26" spans="1:24" x14ac:dyDescent="0.3">
      <c r="A26" t="s">
        <v>42</v>
      </c>
      <c r="B26" t="s">
        <v>5</v>
      </c>
      <c r="C26" t="s">
        <v>15</v>
      </c>
      <c r="E26" t="s">
        <v>43</v>
      </c>
      <c r="G26" t="s">
        <v>34</v>
      </c>
      <c r="H26" t="s">
        <v>35</v>
      </c>
      <c r="I26" t="s">
        <v>31</v>
      </c>
      <c r="K26" t="s">
        <v>32</v>
      </c>
      <c r="L26" t="s">
        <v>36</v>
      </c>
      <c r="M26" cm="1">
        <f t="array" aca="1" ref="M26" ca="1">INDEX([1]Coefficients!$G$156:$BO$175,_xlfn.XMATCH($E26,[1]Coefficients!$B$132:$B$151),_xlfn.XMATCH(M$2,[1]Coefficients!$G$1:$BO$1))</f>
        <v>1.099660992763225E-6</v>
      </c>
      <c r="N26" cm="1">
        <f t="array" aca="1" ref="N26" ca="1">INDEX([1]Coefficients!$G$156:$BO$175,_xlfn.XMATCH($E26,[1]Coefficients!$B$132:$B$151),_xlfn.XMATCH(N$2,[1]Coefficients!$G$1:$BO$1))</f>
        <v>1.150968508982634E-6</v>
      </c>
      <c r="O26" cm="1">
        <f t="array" aca="1" ref="O26" ca="1">INDEX([1]Coefficients!$G$156:$BO$175,_xlfn.XMATCH($E26,[1]Coefficients!$B$132:$B$151),_xlfn.XMATCH(O$2,[1]Coefficients!$G$1:$BO$1))</f>
        <v>1.1199747470652502E-6</v>
      </c>
      <c r="P26" cm="1">
        <f t="array" aca="1" ref="P26" ca="1">INDEX([1]Coefficients!$G$156:$BO$175,_xlfn.XMATCH($E26,[1]Coefficients!$B$132:$B$151),_xlfn.XMATCH(P$2,[1]Coefficients!$G$1:$BO$1))</f>
        <v>1.1089293529824441E-6</v>
      </c>
      <c r="Q26" cm="1">
        <f t="array" aca="1" ref="Q26" ca="1">INDEX([1]Coefficients!$G$156:$BO$175,_xlfn.XMATCH($E26,[1]Coefficients!$B$132:$B$151),_xlfn.XMATCH(Q$2,[1]Coefficients!$G$1:$BO$1))</f>
        <v>1.1178886592441805E-6</v>
      </c>
      <c r="R26" cm="1">
        <f t="array" aca="1" ref="R26" ca="1">INDEX([1]Coefficients!$G$156:$BO$175,_xlfn.XMATCH($E26,[1]Coefficients!$B$132:$B$151),_xlfn.XMATCH(R$2,[1]Coefficients!$G$1:$BO$1))</f>
        <v>1.1178886592441805E-6</v>
      </c>
      <c r="S26" cm="1">
        <f t="array" aca="1" ref="S26" ca="1">INDEX([1]Coefficients!$G$156:$BO$175,_xlfn.XMATCH($E26,[1]Coefficients!$B$132:$B$151),_xlfn.XMATCH(S$2,[1]Coefficients!$G$1:$BO$1))</f>
        <v>1.1178886592441805E-6</v>
      </c>
      <c r="T26" cm="1">
        <f t="array" aca="1" ref="T26" ca="1">INDEX([1]Coefficients!$G$156:$BO$175,_xlfn.XMATCH($E26,[1]Coefficients!$B$132:$B$151),_xlfn.XMATCH(T$2,[1]Coefficients!$G$1:$BO$1))</f>
        <v>1.1178886592441805E-6</v>
      </c>
      <c r="U26" cm="1">
        <f t="array" aca="1" ref="U26" ca="1">INDEX([1]Coefficients!$G$156:$BO$175,_xlfn.XMATCH($E26,[1]Coefficients!$B$132:$B$151),_xlfn.XMATCH(U$2,[1]Coefficients!$G$1:$BO$1))</f>
        <v>1.1178886592441805E-6</v>
      </c>
      <c r="V26" cm="1">
        <f t="array" aca="1" ref="V26" ca="1">INDEX([1]Coefficients!$G$156:$BO$175,_xlfn.XMATCH($E26,[1]Coefficients!$B$132:$B$151),_xlfn.XMATCH(V$2,[1]Coefficients!$G$1:$BO$1))</f>
        <v>1.1178886592441805E-6</v>
      </c>
      <c r="W26" cm="1">
        <f t="array" aca="1" ref="W26" ca="1">INDEX([1]Coefficients!$G$156:$BO$175,_xlfn.XMATCH($E26,[1]Coefficients!$B$132:$B$151),_xlfn.XMATCH(W$2,[1]Coefficients!$G$1:$BO$1))</f>
        <v>1.1178886592441805E-6</v>
      </c>
    </row>
    <row r="27" spans="1:24" x14ac:dyDescent="0.3">
      <c r="A27" t="s">
        <v>42</v>
      </c>
      <c r="B27" t="s">
        <v>5</v>
      </c>
      <c r="C27" t="s">
        <v>15</v>
      </c>
      <c r="E27" t="s">
        <v>43</v>
      </c>
      <c r="G27" t="s">
        <v>34</v>
      </c>
      <c r="H27" t="s">
        <v>37</v>
      </c>
      <c r="I27" t="s">
        <v>31</v>
      </c>
      <c r="K27" t="s">
        <v>32</v>
      </c>
      <c r="L27" t="s">
        <v>38</v>
      </c>
      <c r="M27" cm="1">
        <f t="array" aca="1" ref="M27" ca="1">INDEX([1]Coefficients!$G$180:$BO$199,_xlfn.XMATCH($E27,[1]Coefficients!$B$132:$B$151),_xlfn.XMATCH(M$2,[1]Coefficients!$G$1:$BO$1))</f>
        <v>7.3310732850881664E-7</v>
      </c>
      <c r="N27" cm="1">
        <f t="array" aca="1" ref="N27" ca="1">INDEX([1]Coefficients!$G$180:$BO$199,_xlfn.XMATCH($E27,[1]Coefficients!$B$132:$B$151),_xlfn.XMATCH(N$2,[1]Coefficients!$G$1:$BO$1))</f>
        <v>7.6731233932175597E-7</v>
      </c>
      <c r="O27" cm="1">
        <f t="array" aca="1" ref="O27" ca="1">INDEX([1]Coefficients!$G$180:$BO$199,_xlfn.XMATCH($E27,[1]Coefficients!$B$132:$B$151),_xlfn.XMATCH(O$2,[1]Coefficients!$G$1:$BO$1))</f>
        <v>7.4664983137683352E-7</v>
      </c>
      <c r="P27" cm="1">
        <f t="array" aca="1" ref="P27" ca="1">INDEX([1]Coefficients!$G$180:$BO$199,_xlfn.XMATCH($E27,[1]Coefficients!$B$132:$B$151),_xlfn.XMATCH(P$2,[1]Coefficients!$G$1:$BO$1))</f>
        <v>7.3928623532162953E-7</v>
      </c>
      <c r="Q27" cm="1">
        <f t="array" aca="1" ref="Q27" ca="1">INDEX([1]Coefficients!$G$180:$BO$199,_xlfn.XMATCH($E27,[1]Coefficients!$B$132:$B$151),_xlfn.XMATCH(Q$2,[1]Coefficients!$G$1:$BO$1))</f>
        <v>7.45259106162787E-7</v>
      </c>
      <c r="R27" cm="1">
        <f t="array" aca="1" ref="R27" ca="1">INDEX([1]Coefficients!$G$180:$BO$199,_xlfn.XMATCH($E27,[1]Coefficients!$B$132:$B$151),_xlfn.XMATCH(R$2,[1]Coefficients!$G$1:$BO$1))</f>
        <v>7.45259106162787E-7</v>
      </c>
      <c r="S27" cm="1">
        <f t="array" aca="1" ref="S27" ca="1">INDEX([1]Coefficients!$G$180:$BO$199,_xlfn.XMATCH($E27,[1]Coefficients!$B$132:$B$151),_xlfn.XMATCH(S$2,[1]Coefficients!$G$1:$BO$1))</f>
        <v>7.45259106162787E-7</v>
      </c>
      <c r="T27" cm="1">
        <f t="array" aca="1" ref="T27" ca="1">INDEX([1]Coefficients!$G$180:$BO$199,_xlfn.XMATCH($E27,[1]Coefficients!$B$132:$B$151),_xlfn.XMATCH(T$2,[1]Coefficients!$G$1:$BO$1))</f>
        <v>7.45259106162787E-7</v>
      </c>
      <c r="U27" cm="1">
        <f t="array" aca="1" ref="U27" ca="1">INDEX([1]Coefficients!$G$180:$BO$199,_xlfn.XMATCH($E27,[1]Coefficients!$B$132:$B$151),_xlfn.XMATCH(U$2,[1]Coefficients!$G$1:$BO$1))</f>
        <v>7.45259106162787E-7</v>
      </c>
      <c r="V27" cm="1">
        <f t="array" aca="1" ref="V27" ca="1">INDEX([1]Coefficients!$G$180:$BO$199,_xlfn.XMATCH($E27,[1]Coefficients!$B$132:$B$151),_xlfn.XMATCH(V$2,[1]Coefficients!$G$1:$BO$1))</f>
        <v>7.45259106162787E-7</v>
      </c>
      <c r="W27" cm="1">
        <f t="array" aca="1" ref="W27" ca="1">INDEX([1]Coefficients!$G$180:$BO$199,_xlfn.XMATCH($E27,[1]Coefficients!$B$132:$B$151),_xlfn.XMATCH(W$2,[1]Coefficients!$G$1:$BO$1))</f>
        <v>7.45259106162787E-7</v>
      </c>
    </row>
    <row r="28" spans="1:24" x14ac:dyDescent="0.3">
      <c r="A28" t="s">
        <v>45</v>
      </c>
      <c r="B28" t="s">
        <v>5</v>
      </c>
      <c r="C28" t="s">
        <v>15</v>
      </c>
      <c r="E28" t="s">
        <v>46</v>
      </c>
      <c r="G28" t="s">
        <v>17</v>
      </c>
      <c r="L28" t="s">
        <v>18</v>
      </c>
    </row>
    <row r="29" spans="1:24" x14ac:dyDescent="0.3">
      <c r="A29" t="s">
        <v>45</v>
      </c>
      <c r="B29" t="s">
        <v>5</v>
      </c>
      <c r="C29" t="s">
        <v>15</v>
      </c>
      <c r="E29" t="s">
        <v>46</v>
      </c>
      <c r="G29" t="s">
        <v>19</v>
      </c>
      <c r="H29" t="s">
        <v>23</v>
      </c>
    </row>
    <row r="30" spans="1:24" x14ac:dyDescent="0.3">
      <c r="A30" t="s">
        <v>45</v>
      </c>
      <c r="B30" t="s">
        <v>5</v>
      </c>
      <c r="C30" t="s">
        <v>15</v>
      </c>
      <c r="E30" t="s">
        <v>46</v>
      </c>
      <c r="G30" t="s">
        <v>24</v>
      </c>
      <c r="H30" t="b">
        <v>1</v>
      </c>
    </row>
    <row r="31" spans="1:24" x14ac:dyDescent="0.3">
      <c r="A31" t="s">
        <v>45</v>
      </c>
      <c r="B31" t="s">
        <v>5</v>
      </c>
      <c r="C31" t="s">
        <v>15</v>
      </c>
      <c r="E31" t="s">
        <v>46</v>
      </c>
      <c r="G31" t="s">
        <v>25</v>
      </c>
      <c r="K31" t="s">
        <v>26</v>
      </c>
      <c r="L31" t="s">
        <v>27</v>
      </c>
      <c r="M31">
        <f ca="1">M24</f>
        <v>3.3868227490873544</v>
      </c>
      <c r="N31">
        <f t="shared" ref="N31:W31" ca="1" si="1">N24</f>
        <v>3.287415745294838</v>
      </c>
      <c r="O31">
        <f t="shared" ca="1" si="1"/>
        <v>2.9891947339172846</v>
      </c>
      <c r="P31">
        <f t="shared" ca="1" si="1"/>
        <v>2.9891947339172846</v>
      </c>
      <c r="Q31">
        <f t="shared" ca="1" si="1"/>
        <v>2.9891947339172846</v>
      </c>
      <c r="R31">
        <f t="shared" ca="1" si="1"/>
        <v>2.9891947339172846</v>
      </c>
      <c r="S31">
        <f t="shared" ca="1" si="1"/>
        <v>2.9891947339172846</v>
      </c>
      <c r="T31">
        <f t="shared" ca="1" si="1"/>
        <v>2.9891947339172846</v>
      </c>
      <c r="U31">
        <f t="shared" ca="1" si="1"/>
        <v>2.9891947339172846</v>
      </c>
      <c r="V31">
        <f t="shared" ca="1" si="1"/>
        <v>2.9891947339172846</v>
      </c>
      <c r="W31">
        <f t="shared" ca="1" si="1"/>
        <v>2.9891947339172846</v>
      </c>
      <c r="X31" t="s">
        <v>44</v>
      </c>
    </row>
    <row r="32" spans="1:24" x14ac:dyDescent="0.3">
      <c r="A32" t="s">
        <v>45</v>
      </c>
      <c r="B32" t="s">
        <v>5</v>
      </c>
      <c r="C32" t="s">
        <v>15</v>
      </c>
      <c r="E32" t="s">
        <v>46</v>
      </c>
      <c r="G32" t="s">
        <v>34</v>
      </c>
      <c r="H32" t="s">
        <v>30</v>
      </c>
      <c r="I32" t="s">
        <v>47</v>
      </c>
      <c r="K32" t="s">
        <v>32</v>
      </c>
      <c r="L32" t="s">
        <v>33</v>
      </c>
      <c r="M32">
        <f ca="1">M25*0.75</f>
        <v>6.0068981729691169E-2</v>
      </c>
      <c r="N32">
        <f t="shared" ref="N32:W32" ca="1" si="2">N25*0.75</f>
        <v>6.2871654803176386E-2</v>
      </c>
      <c r="O32">
        <f t="shared" ca="1" si="2"/>
        <v>6.1178620558439291E-2</v>
      </c>
      <c r="P32">
        <f t="shared" ca="1" si="2"/>
        <v>6.0575265906666009E-2</v>
      </c>
      <c r="Q32">
        <f t="shared" ca="1" si="2"/>
        <v>6.1064668011213352E-2</v>
      </c>
      <c r="R32">
        <f t="shared" ca="1" si="2"/>
        <v>6.1064668011213352E-2</v>
      </c>
      <c r="S32">
        <f t="shared" ca="1" si="2"/>
        <v>6.1064668011213352E-2</v>
      </c>
      <c r="T32">
        <f t="shared" ca="1" si="2"/>
        <v>6.1064668011213352E-2</v>
      </c>
      <c r="U32">
        <f t="shared" ca="1" si="2"/>
        <v>6.1064668011213352E-2</v>
      </c>
      <c r="V32">
        <f t="shared" ca="1" si="2"/>
        <v>6.1064668011213352E-2</v>
      </c>
      <c r="W32">
        <f t="shared" ca="1" si="2"/>
        <v>6.1064668011213352E-2</v>
      </c>
    </row>
    <row r="33" spans="1:24" x14ac:dyDescent="0.3">
      <c r="A33" t="s">
        <v>45</v>
      </c>
      <c r="B33" t="s">
        <v>5</v>
      </c>
      <c r="C33" t="s">
        <v>15</v>
      </c>
      <c r="E33" t="s">
        <v>46</v>
      </c>
      <c r="G33" t="s">
        <v>34</v>
      </c>
      <c r="H33" t="s">
        <v>30</v>
      </c>
      <c r="I33" t="s">
        <v>31</v>
      </c>
      <c r="K33" t="s">
        <v>32</v>
      </c>
      <c r="L33" t="s">
        <v>33</v>
      </c>
      <c r="M33">
        <f ca="1">M25*0.25</f>
        <v>2.0022993909897056E-2</v>
      </c>
      <c r="N33">
        <f t="shared" ref="N33:W33" ca="1" si="3">N25*0.25</f>
        <v>2.095721826772546E-2</v>
      </c>
      <c r="O33">
        <f t="shared" ca="1" si="3"/>
        <v>2.0392873519479764E-2</v>
      </c>
      <c r="P33">
        <f t="shared" ca="1" si="3"/>
        <v>2.0191755302222003E-2</v>
      </c>
      <c r="Q33">
        <f t="shared" ca="1" si="3"/>
        <v>2.0354889337071119E-2</v>
      </c>
      <c r="R33">
        <f t="shared" ca="1" si="3"/>
        <v>2.0354889337071119E-2</v>
      </c>
      <c r="S33">
        <f t="shared" ca="1" si="3"/>
        <v>2.0354889337071119E-2</v>
      </c>
      <c r="T33">
        <f t="shared" ca="1" si="3"/>
        <v>2.0354889337071119E-2</v>
      </c>
      <c r="U33">
        <f t="shared" ca="1" si="3"/>
        <v>2.0354889337071119E-2</v>
      </c>
      <c r="V33">
        <f t="shared" ca="1" si="3"/>
        <v>2.0354889337071119E-2</v>
      </c>
      <c r="W33">
        <f t="shared" ca="1" si="3"/>
        <v>2.0354889337071119E-2</v>
      </c>
    </row>
    <row r="34" spans="1:24" x14ac:dyDescent="0.3">
      <c r="A34" t="s">
        <v>45</v>
      </c>
      <c r="B34" t="s">
        <v>5</v>
      </c>
      <c r="C34" t="s">
        <v>15</v>
      </c>
      <c r="E34" t="s">
        <v>46</v>
      </c>
      <c r="G34" t="s">
        <v>34</v>
      </c>
      <c r="H34" t="s">
        <v>35</v>
      </c>
      <c r="I34" t="s">
        <v>31</v>
      </c>
      <c r="K34" t="s">
        <v>32</v>
      </c>
      <c r="L34" t="s">
        <v>36</v>
      </c>
      <c r="M34">
        <f ca="1">M26</f>
        <v>1.099660992763225E-6</v>
      </c>
      <c r="N34">
        <f t="shared" ref="N34:W34" ca="1" si="4">N26</f>
        <v>1.150968508982634E-6</v>
      </c>
      <c r="O34">
        <f t="shared" ca="1" si="4"/>
        <v>1.1199747470652502E-6</v>
      </c>
      <c r="P34">
        <f t="shared" ca="1" si="4"/>
        <v>1.1089293529824441E-6</v>
      </c>
      <c r="Q34">
        <f t="shared" ca="1" si="4"/>
        <v>1.1178886592441805E-6</v>
      </c>
      <c r="R34">
        <f t="shared" ca="1" si="4"/>
        <v>1.1178886592441805E-6</v>
      </c>
      <c r="S34">
        <f t="shared" ca="1" si="4"/>
        <v>1.1178886592441805E-6</v>
      </c>
      <c r="T34">
        <f t="shared" ca="1" si="4"/>
        <v>1.1178886592441805E-6</v>
      </c>
      <c r="U34">
        <f t="shared" ca="1" si="4"/>
        <v>1.1178886592441805E-6</v>
      </c>
      <c r="V34">
        <f t="shared" ca="1" si="4"/>
        <v>1.1178886592441805E-6</v>
      </c>
      <c r="W34">
        <f t="shared" ca="1" si="4"/>
        <v>1.1178886592441805E-6</v>
      </c>
    </row>
    <row r="35" spans="1:24" x14ac:dyDescent="0.3">
      <c r="A35" t="s">
        <v>45</v>
      </c>
      <c r="B35" t="s">
        <v>5</v>
      </c>
      <c r="C35" t="s">
        <v>15</v>
      </c>
      <c r="E35" t="s">
        <v>46</v>
      </c>
      <c r="G35" t="s">
        <v>34</v>
      </c>
      <c r="H35" t="s">
        <v>37</v>
      </c>
      <c r="I35" t="s">
        <v>31</v>
      </c>
      <c r="K35" t="s">
        <v>32</v>
      </c>
      <c r="L35" t="s">
        <v>38</v>
      </c>
      <c r="M35">
        <f t="shared" ref="M35:W35" ca="1" si="5">M27</f>
        <v>7.3310732850881664E-7</v>
      </c>
      <c r="N35">
        <f t="shared" ca="1" si="5"/>
        <v>7.6731233932175597E-7</v>
      </c>
      <c r="O35">
        <f t="shared" ca="1" si="5"/>
        <v>7.4664983137683352E-7</v>
      </c>
      <c r="P35">
        <f t="shared" ca="1" si="5"/>
        <v>7.3928623532162953E-7</v>
      </c>
      <c r="Q35">
        <f t="shared" ca="1" si="5"/>
        <v>7.45259106162787E-7</v>
      </c>
      <c r="R35">
        <f t="shared" ca="1" si="5"/>
        <v>7.45259106162787E-7</v>
      </c>
      <c r="S35">
        <f t="shared" ca="1" si="5"/>
        <v>7.45259106162787E-7</v>
      </c>
      <c r="T35">
        <f t="shared" ca="1" si="5"/>
        <v>7.45259106162787E-7</v>
      </c>
      <c r="U35">
        <f t="shared" ca="1" si="5"/>
        <v>7.45259106162787E-7</v>
      </c>
      <c r="V35">
        <f t="shared" ca="1" si="5"/>
        <v>7.45259106162787E-7</v>
      </c>
      <c r="W35">
        <f t="shared" ca="1" si="5"/>
        <v>7.45259106162787E-7</v>
      </c>
    </row>
    <row r="36" spans="1:24" x14ac:dyDescent="0.3">
      <c r="A36" t="s">
        <v>48</v>
      </c>
      <c r="B36" t="s">
        <v>5</v>
      </c>
      <c r="C36" t="s">
        <v>15</v>
      </c>
      <c r="E36" t="s">
        <v>49</v>
      </c>
      <c r="G36" t="s">
        <v>17</v>
      </c>
      <c r="L36" t="s">
        <v>18</v>
      </c>
    </row>
    <row r="37" spans="1:24" x14ac:dyDescent="0.3">
      <c r="A37" t="s">
        <v>48</v>
      </c>
      <c r="B37" t="s">
        <v>5</v>
      </c>
      <c r="C37" t="s">
        <v>15</v>
      </c>
      <c r="E37" t="s">
        <v>49</v>
      </c>
      <c r="G37" t="s">
        <v>19</v>
      </c>
      <c r="H37" t="s">
        <v>23</v>
      </c>
    </row>
    <row r="38" spans="1:24" x14ac:dyDescent="0.3">
      <c r="A38" t="s">
        <v>48</v>
      </c>
      <c r="B38" t="s">
        <v>5</v>
      </c>
      <c r="C38" t="s">
        <v>15</v>
      </c>
      <c r="E38" t="s">
        <v>49</v>
      </c>
      <c r="G38" t="s">
        <v>24</v>
      </c>
      <c r="H38" t="b">
        <v>1</v>
      </c>
    </row>
    <row r="39" spans="1:24" x14ac:dyDescent="0.3">
      <c r="A39" t="s">
        <v>48</v>
      </c>
      <c r="B39" t="s">
        <v>5</v>
      </c>
      <c r="C39" t="s">
        <v>15</v>
      </c>
      <c r="E39" t="s">
        <v>49</v>
      </c>
      <c r="G39" t="s">
        <v>25</v>
      </c>
      <c r="K39" t="s">
        <v>26</v>
      </c>
      <c r="L39" t="s">
        <v>27</v>
      </c>
      <c r="M39" cm="1">
        <f t="array" aca="1" ref="M39" ca="1">INDEX([1]!JCIMS_prices,_xlfn.XMATCH($E39,[1]!JCIMS_prices_index),_xlfn.XMATCH(M$2,[1]!CER_year))*[1]!JCIMS_price_inflator</f>
        <v>3.4716607615953659</v>
      </c>
      <c r="N39" cm="1">
        <f t="array" aca="1" ref="N39" ca="1">INDEX([1]!JCIMS_prices,_xlfn.XMATCH($E39,[1]!JCIMS_prices_index),_xlfn.XMATCH(N$2,[1]!CER_year))*[1]!JCIMS_price_inflator</f>
        <v>3.6789914519903935</v>
      </c>
      <c r="O39" cm="1">
        <f t="array" aca="1" ref="O39" ca="1">INDEX([1]!JCIMS_prices,_xlfn.XMATCH($E39,[1]!JCIMS_prices_index),_xlfn.XMATCH(O$2,[1]!CER_year))*[1]!JCIMS_price_inflator</f>
        <v>4.300983523175435</v>
      </c>
      <c r="P39" cm="1">
        <f t="array" aca="1" ref="P39" ca="1">INDEX([1]!JCIMS_prices,_xlfn.XMATCH($E39,[1]!JCIMS_prices_index),_xlfn.XMATCH(P$2,[1]!CER_year))*[1]!JCIMS_price_inflator</f>
        <v>4.300983523175435</v>
      </c>
      <c r="Q39" cm="1">
        <f t="array" aca="1" ref="Q39" ca="1">INDEX([1]!JCIMS_prices,_xlfn.XMATCH($E39,[1]!JCIMS_prices_index),_xlfn.XMATCH(Q$2,[1]!CER_year))*[1]!JCIMS_price_inflator</f>
        <v>4.300983523175435</v>
      </c>
      <c r="R39" cm="1">
        <f t="array" aca="1" ref="R39" ca="1">INDEX([1]!JCIMS_prices,_xlfn.XMATCH($E39,[1]!JCIMS_prices_index),_xlfn.XMATCH(R$2,[1]!CER_year))*[1]!JCIMS_price_inflator</f>
        <v>4.300983523175435</v>
      </c>
      <c r="S39" cm="1">
        <f t="array" aca="1" ref="S39" ca="1">INDEX([1]!JCIMS_prices,_xlfn.XMATCH($E39,[1]!JCIMS_prices_index),_xlfn.XMATCH(S$2,[1]!CER_year))*[1]!JCIMS_price_inflator</f>
        <v>4.300983523175435</v>
      </c>
      <c r="T39" cm="1">
        <f t="array" aca="1" ref="T39" ca="1">INDEX([1]!JCIMS_prices,_xlfn.XMATCH($E39,[1]!JCIMS_prices_index),_xlfn.XMATCH(T$2,[1]!CER_year))*[1]!JCIMS_price_inflator</f>
        <v>4.300983523175435</v>
      </c>
      <c r="U39" cm="1">
        <f t="array" aca="1" ref="U39" ca="1">INDEX([1]!JCIMS_prices,_xlfn.XMATCH($E39,[1]!JCIMS_prices_index),_xlfn.XMATCH(U$2,[1]!CER_year))*[1]!JCIMS_price_inflator</f>
        <v>4.300983523175435</v>
      </c>
      <c r="V39" cm="1">
        <f t="array" aca="1" ref="V39" ca="1">INDEX([1]!JCIMS_prices,_xlfn.XMATCH($E39,[1]!JCIMS_prices_index),_xlfn.XMATCH(V$2,[1]!CER_year))*[1]!JCIMS_price_inflator</f>
        <v>4.300983523175435</v>
      </c>
      <c r="W39" cm="1">
        <f t="array" aca="1" ref="W39" ca="1">INDEX([1]!JCIMS_prices,_xlfn.XMATCH($E39,[1]!JCIMS_prices_index),_xlfn.XMATCH(W$2,[1]!CER_year))*[1]!JCIMS_price_inflator</f>
        <v>4.300983523175435</v>
      </c>
      <c r="X39" t="s">
        <v>50</v>
      </c>
    </row>
    <row r="40" spans="1:24" x14ac:dyDescent="0.3">
      <c r="A40" t="s">
        <v>48</v>
      </c>
      <c r="B40" t="s">
        <v>5</v>
      </c>
      <c r="C40" t="s">
        <v>15</v>
      </c>
      <c r="E40" t="s">
        <v>49</v>
      </c>
      <c r="G40" t="s">
        <v>34</v>
      </c>
      <c r="H40" t="s">
        <v>30</v>
      </c>
      <c r="I40" t="s">
        <v>31</v>
      </c>
      <c r="K40" t="s">
        <v>32</v>
      </c>
      <c r="L40" t="s">
        <v>33</v>
      </c>
      <c r="M40" cm="1">
        <f t="array" aca="1" ref="M40" ca="1">INDEX([1]Coefficients!$G$132:$BO$151,_xlfn.XMATCH($E40,[1]Coefficients!$B$132:$B$151),_xlfn.XMATCH(M$2,[1]Coefficients!$G$1:$BO$1))</f>
        <v>0.11005896543936709</v>
      </c>
      <c r="N40" cm="1">
        <f t="array" aca="1" ref="N40" ca="1">INDEX([1]Coefficients!$G$132:$BO$151,_xlfn.XMATCH($E40,[1]Coefficients!$B$132:$B$151),_xlfn.XMATCH(N$2,[1]Coefficients!$G$1:$BO$1))</f>
        <v>0.11005896611747185</v>
      </c>
      <c r="O40" cm="1">
        <f t="array" aca="1" ref="O40" ca="1">INDEX([1]Coefficients!$G$132:$BO$151,_xlfn.XMATCH($E40,[1]Coefficients!$B$132:$B$151),_xlfn.XMATCH(O$2,[1]Coefficients!$G$1:$BO$1))</f>
        <v>0.11005898524737921</v>
      </c>
      <c r="P40" cm="1">
        <f t="array" aca="1" ref="P40" ca="1">INDEX([1]Coefficients!$G$132:$BO$151,_xlfn.XMATCH($E40,[1]Coefficients!$B$132:$B$151),_xlfn.XMATCH(P$2,[1]Coefficients!$G$1:$BO$1))</f>
        <v>0.11005896964909377</v>
      </c>
      <c r="Q40" cm="1">
        <f t="array" aca="1" ref="Q40" ca="1">INDEX([1]Coefficients!$G$132:$BO$151,_xlfn.XMATCH($E40,[1]Coefficients!$B$132:$B$151),_xlfn.XMATCH(Q$2,[1]Coefficients!$G$1:$BO$1))</f>
        <v>0.11005896413461123</v>
      </c>
      <c r="R40" cm="1">
        <f t="array" aca="1" ref="R40" ca="1">INDEX([1]Coefficients!$G$132:$BO$151,_xlfn.XMATCH($E40,[1]Coefficients!$B$132:$B$151),_xlfn.XMATCH(R$2,[1]Coefficients!$G$1:$BO$1))</f>
        <v>0.11005896413461123</v>
      </c>
      <c r="S40" cm="1">
        <f t="array" aca="1" ref="S40" ca="1">INDEX([1]Coefficients!$G$132:$BO$151,_xlfn.XMATCH($E40,[1]Coefficients!$B$132:$B$151),_xlfn.XMATCH(S$2,[1]Coefficients!$G$1:$BO$1))</f>
        <v>0.11005896413461123</v>
      </c>
      <c r="T40" cm="1">
        <f t="array" aca="1" ref="T40" ca="1">INDEX([1]Coefficients!$G$132:$BO$151,_xlfn.XMATCH($E40,[1]Coefficients!$B$132:$B$151),_xlfn.XMATCH(T$2,[1]Coefficients!$G$1:$BO$1))</f>
        <v>0.11005896413461123</v>
      </c>
      <c r="U40" cm="1">
        <f t="array" aca="1" ref="U40" ca="1">INDEX([1]Coefficients!$G$132:$BO$151,_xlfn.XMATCH($E40,[1]Coefficients!$B$132:$B$151),_xlfn.XMATCH(U$2,[1]Coefficients!$G$1:$BO$1))</f>
        <v>0.11005896413461123</v>
      </c>
      <c r="V40" cm="1">
        <f t="array" aca="1" ref="V40" ca="1">INDEX([1]Coefficients!$G$132:$BO$151,_xlfn.XMATCH($E40,[1]Coefficients!$B$132:$B$151),_xlfn.XMATCH(V$2,[1]Coefficients!$G$1:$BO$1))</f>
        <v>0.11005896413461123</v>
      </c>
      <c r="W40" cm="1">
        <f t="array" aca="1" ref="W40" ca="1">INDEX([1]Coefficients!$G$132:$BO$151,_xlfn.XMATCH($E40,[1]Coefficients!$B$132:$B$151),_xlfn.XMATCH(W$2,[1]Coefficients!$G$1:$BO$1))</f>
        <v>0.11005896413461123</v>
      </c>
    </row>
    <row r="41" spans="1:24" x14ac:dyDescent="0.3">
      <c r="A41" t="s">
        <v>48</v>
      </c>
      <c r="B41" t="s">
        <v>5</v>
      </c>
      <c r="C41" t="s">
        <v>15</v>
      </c>
      <c r="E41" t="s">
        <v>49</v>
      </c>
      <c r="G41" t="s">
        <v>34</v>
      </c>
      <c r="H41" t="s">
        <v>35</v>
      </c>
      <c r="I41" t="s">
        <v>31</v>
      </c>
      <c r="K41" t="s">
        <v>32</v>
      </c>
      <c r="L41" t="s">
        <v>36</v>
      </c>
      <c r="M41" cm="1">
        <f t="array" aca="1" ref="M41" ca="1">INDEX([1]Coefficients!$G$156:$BO$175,_xlfn.XMATCH($E41,[1]Coefficients!$B$132:$B$151),_xlfn.XMATCH(M$2,[1]Coefficients!$G$1:$BO$1))</f>
        <v>1.0405827176744446E-6</v>
      </c>
      <c r="N41" cm="1">
        <f t="array" aca="1" ref="N41" ca="1">INDEX([1]Coefficients!$G$156:$BO$175,_xlfn.XMATCH($E41,[1]Coefficients!$B$132:$B$151),_xlfn.XMATCH(N$2,[1]Coefficients!$G$1:$BO$1))</f>
        <v>1.0405827240857723E-6</v>
      </c>
      <c r="O41" cm="1">
        <f t="array" aca="1" ref="O41" ca="1">INDEX([1]Coefficients!$G$156:$BO$175,_xlfn.XMATCH($E41,[1]Coefficients!$B$132:$B$151),_xlfn.XMATCH(O$2,[1]Coefficients!$G$1:$BO$1))</f>
        <v>1.0405829049547356E-6</v>
      </c>
      <c r="P41" cm="1">
        <f t="array" aca="1" ref="P41" ca="1">INDEX([1]Coefficients!$G$156:$BO$175,_xlfn.XMATCH($E41,[1]Coefficients!$B$132:$B$151),_xlfn.XMATCH(P$2,[1]Coefficients!$G$1:$BO$1))</f>
        <v>1.0405827574764618E-6</v>
      </c>
      <c r="Q41" cm="1">
        <f t="array" aca="1" ref="Q41" ca="1">INDEX([1]Coefficients!$G$156:$BO$175,_xlfn.XMATCH($E41,[1]Coefficients!$B$132:$B$151),_xlfn.XMATCH(Q$2,[1]Coefficients!$G$1:$BO$1))</f>
        <v>1.040582705338272E-6</v>
      </c>
      <c r="R41" cm="1">
        <f t="array" aca="1" ref="R41" ca="1">INDEX([1]Coefficients!$G$156:$BO$175,_xlfn.XMATCH($E41,[1]Coefficients!$B$132:$B$151),_xlfn.XMATCH(R$2,[1]Coefficients!$G$1:$BO$1))</f>
        <v>1.040582705338272E-6</v>
      </c>
      <c r="S41" cm="1">
        <f t="array" aca="1" ref="S41" ca="1">INDEX([1]Coefficients!$G$156:$BO$175,_xlfn.XMATCH($E41,[1]Coefficients!$B$132:$B$151),_xlfn.XMATCH(S$2,[1]Coefficients!$G$1:$BO$1))</f>
        <v>1.040582705338272E-6</v>
      </c>
      <c r="T41" cm="1">
        <f t="array" aca="1" ref="T41" ca="1">INDEX([1]Coefficients!$G$156:$BO$175,_xlfn.XMATCH($E41,[1]Coefficients!$B$132:$B$151),_xlfn.XMATCH(T$2,[1]Coefficients!$G$1:$BO$1))</f>
        <v>1.040582705338272E-6</v>
      </c>
      <c r="U41" cm="1">
        <f t="array" aca="1" ref="U41" ca="1">INDEX([1]Coefficients!$G$156:$BO$175,_xlfn.XMATCH($E41,[1]Coefficients!$B$132:$B$151),_xlfn.XMATCH(U$2,[1]Coefficients!$G$1:$BO$1))</f>
        <v>1.040582705338272E-6</v>
      </c>
      <c r="V41" cm="1">
        <f t="array" aca="1" ref="V41" ca="1">INDEX([1]Coefficients!$G$156:$BO$175,_xlfn.XMATCH($E41,[1]Coefficients!$B$132:$B$151),_xlfn.XMATCH(V$2,[1]Coefficients!$G$1:$BO$1))</f>
        <v>1.040582705338272E-6</v>
      </c>
      <c r="W41" cm="1">
        <f t="array" aca="1" ref="W41" ca="1">INDEX([1]Coefficients!$G$156:$BO$175,_xlfn.XMATCH($E41,[1]Coefficients!$B$132:$B$151),_xlfn.XMATCH(W$2,[1]Coefficients!$G$1:$BO$1))</f>
        <v>1.040582705338272E-6</v>
      </c>
    </row>
    <row r="42" spans="1:24" x14ac:dyDescent="0.3">
      <c r="A42" t="s">
        <v>48</v>
      </c>
      <c r="B42" t="s">
        <v>5</v>
      </c>
      <c r="C42" t="s">
        <v>15</v>
      </c>
      <c r="E42" t="s">
        <v>49</v>
      </c>
      <c r="G42" t="s">
        <v>34</v>
      </c>
      <c r="H42" t="s">
        <v>37</v>
      </c>
      <c r="I42" t="s">
        <v>31</v>
      </c>
      <c r="K42" t="s">
        <v>32</v>
      </c>
      <c r="L42" t="s">
        <v>38</v>
      </c>
      <c r="M42" cm="1">
        <f t="array" aca="1" ref="M42" ca="1">INDEX([1]Coefficients!$G$180:$BO$199,_xlfn.XMATCH($E42,[1]Coefficients!$B$132:$B$151),_xlfn.XMATCH(M$2,[1]Coefficients!$G$1:$BO$1))</f>
        <v>6.9372181178296311E-7</v>
      </c>
      <c r="N42" cm="1">
        <f t="array" aca="1" ref="N42" ca="1">INDEX([1]Coefficients!$G$180:$BO$199,_xlfn.XMATCH($E42,[1]Coefficients!$B$132:$B$151),_xlfn.XMATCH(N$2,[1]Coefficients!$G$1:$BO$1))</f>
        <v>6.9372181605718157E-7</v>
      </c>
      <c r="O42" cm="1">
        <f t="array" aca="1" ref="O42" ca="1">INDEX([1]Coefficients!$G$180:$BO$199,_xlfn.XMATCH($E42,[1]Coefficients!$B$132:$B$151),_xlfn.XMATCH(O$2,[1]Coefficients!$G$1:$BO$1))</f>
        <v>6.937219366364905E-7</v>
      </c>
      <c r="P42" cm="1">
        <f t="array" aca="1" ref="P42" ca="1">INDEX([1]Coefficients!$G$180:$BO$199,_xlfn.XMATCH($E42,[1]Coefficients!$B$132:$B$151),_xlfn.XMATCH(P$2,[1]Coefficients!$G$1:$BO$1))</f>
        <v>6.9372183831764121E-7</v>
      </c>
      <c r="Q42" cm="1">
        <f t="array" aca="1" ref="Q42" ca="1">INDEX([1]Coefficients!$G$180:$BO$199,_xlfn.XMATCH($E42,[1]Coefficients!$B$132:$B$151),_xlfn.XMATCH(Q$2,[1]Coefficients!$G$1:$BO$1))</f>
        <v>6.9372180355884812E-7</v>
      </c>
      <c r="R42" cm="1">
        <f t="array" aca="1" ref="R42" ca="1">INDEX([1]Coefficients!$G$180:$BO$199,_xlfn.XMATCH($E42,[1]Coefficients!$B$132:$B$151),_xlfn.XMATCH(R$2,[1]Coefficients!$G$1:$BO$1))</f>
        <v>6.9372180355884812E-7</v>
      </c>
      <c r="S42" cm="1">
        <f t="array" aca="1" ref="S42" ca="1">INDEX([1]Coefficients!$G$180:$BO$199,_xlfn.XMATCH($E42,[1]Coefficients!$B$132:$B$151),_xlfn.XMATCH(S$2,[1]Coefficients!$G$1:$BO$1))</f>
        <v>6.9372180355884812E-7</v>
      </c>
      <c r="T42" cm="1">
        <f t="array" aca="1" ref="T42" ca="1">INDEX([1]Coefficients!$G$180:$BO$199,_xlfn.XMATCH($E42,[1]Coefficients!$B$132:$B$151),_xlfn.XMATCH(T$2,[1]Coefficients!$G$1:$BO$1))</f>
        <v>6.9372180355884812E-7</v>
      </c>
      <c r="U42" cm="1">
        <f t="array" aca="1" ref="U42" ca="1">INDEX([1]Coefficients!$G$180:$BO$199,_xlfn.XMATCH($E42,[1]Coefficients!$B$132:$B$151),_xlfn.XMATCH(U$2,[1]Coefficients!$G$1:$BO$1))</f>
        <v>6.9372180355884812E-7</v>
      </c>
      <c r="V42" cm="1">
        <f t="array" aca="1" ref="V42" ca="1">INDEX([1]Coefficients!$G$180:$BO$199,_xlfn.XMATCH($E42,[1]Coefficients!$B$132:$B$151),_xlfn.XMATCH(V$2,[1]Coefficients!$G$1:$BO$1))</f>
        <v>6.9372180355884812E-7</v>
      </c>
      <c r="W42" cm="1">
        <f t="array" aca="1" ref="W42" ca="1">INDEX([1]Coefficients!$G$180:$BO$199,_xlfn.XMATCH($E42,[1]Coefficients!$B$132:$B$151),_xlfn.XMATCH(W$2,[1]Coefficients!$G$1:$BO$1))</f>
        <v>6.9372180355884812E-7</v>
      </c>
    </row>
    <row r="43" spans="1:24" x14ac:dyDescent="0.3">
      <c r="A43" t="s">
        <v>51</v>
      </c>
      <c r="B43" t="s">
        <v>5</v>
      </c>
      <c r="C43" t="s">
        <v>15</v>
      </c>
      <c r="E43" t="s">
        <v>52</v>
      </c>
      <c r="G43" t="s">
        <v>17</v>
      </c>
      <c r="L43" t="s">
        <v>18</v>
      </c>
    </row>
    <row r="44" spans="1:24" x14ac:dyDescent="0.3">
      <c r="A44" t="s">
        <v>51</v>
      </c>
      <c r="B44" t="s">
        <v>5</v>
      </c>
      <c r="C44" t="s">
        <v>15</v>
      </c>
      <c r="E44" t="s">
        <v>52</v>
      </c>
      <c r="G44" t="s">
        <v>19</v>
      </c>
      <c r="H44" t="s">
        <v>23</v>
      </c>
    </row>
    <row r="45" spans="1:24" x14ac:dyDescent="0.3">
      <c r="A45" t="s">
        <v>51</v>
      </c>
      <c r="B45" t="s">
        <v>5</v>
      </c>
      <c r="C45" t="s">
        <v>15</v>
      </c>
      <c r="E45" t="s">
        <v>52</v>
      </c>
      <c r="G45" t="s">
        <v>24</v>
      </c>
      <c r="H45" t="b">
        <v>1</v>
      </c>
    </row>
    <row r="46" spans="1:24" x14ac:dyDescent="0.3">
      <c r="A46" t="s">
        <v>51</v>
      </c>
      <c r="B46" t="s">
        <v>5</v>
      </c>
      <c r="C46" t="s">
        <v>15</v>
      </c>
      <c r="E46" t="s">
        <v>52</v>
      </c>
      <c r="G46" t="s">
        <v>25</v>
      </c>
      <c r="K46" t="s">
        <v>53</v>
      </c>
      <c r="L46" t="s">
        <v>27</v>
      </c>
      <c r="M46" cm="1">
        <f t="array" aca="1" ref="M46" ca="1">ROUND(INDEX([1]!CER_prices,_xlfn.XMATCH("CAN"&amp;"Transportation"&amp;$A46,[1]!CER_prices_index),_xlfn.XMATCH(M$2,[1]!CER_year)),2)</f>
        <v>32.72</v>
      </c>
      <c r="N46" cm="1">
        <f t="array" aca="1" ref="N46" ca="1">ROUND(INDEX([1]!CER_prices,_xlfn.XMATCH("CAN"&amp;"Transportation"&amp;$A46,[1]!CER_prices_index),_xlfn.XMATCH(N$2,[1]!CER_year)),2)</f>
        <v>33.14</v>
      </c>
      <c r="O46" cm="1">
        <f t="array" aca="1" ref="O46" ca="1">ROUND(INDEX([1]!CER_prices,_xlfn.XMATCH("CAN"&amp;"Transportation"&amp;$A46,[1]!CER_prices_index),_xlfn.XMATCH(O$2,[1]!CER_year)),2)</f>
        <v>35.07</v>
      </c>
      <c r="P46" cm="1">
        <f t="array" aca="1" ref="P46" ca="1">ROUND(INDEX([1]!CER_prices,_xlfn.XMATCH("CAN"&amp;"Transportation"&amp;$A46,[1]!CER_prices_index),_xlfn.XMATCH(P$2,[1]!CER_year)),2)</f>
        <v>33.75</v>
      </c>
      <c r="Q46" cm="1">
        <f t="array" aca="1" ref="Q46" ca="1">ROUND(INDEX([1]!CER_prices,_xlfn.XMATCH("CAN"&amp;"Transportation"&amp;$A46,[1]!CER_prices_index),_xlfn.XMATCH(Q$2,[1]!CER_year)),2)</f>
        <v>32.840000000000003</v>
      </c>
      <c r="R46" cm="1">
        <f t="array" aca="1" ref="R46" ca="1">ROUND(INDEX([1]!CER_prices,_xlfn.XMATCH("CAN"&amp;"Transportation"&amp;$A46,[1]!CER_prices_index),_xlfn.XMATCH(R$2,[1]!CER_year)),2)</f>
        <v>34.19</v>
      </c>
      <c r="S46" cm="1">
        <f t="array" aca="1" ref="S46" ca="1">ROUND(INDEX([1]!CER_prices,_xlfn.XMATCH("CAN"&amp;"Transportation"&amp;$A46,[1]!CER_prices_index),_xlfn.XMATCH(S$2,[1]!CER_year)),2)</f>
        <v>33.58</v>
      </c>
      <c r="T46" cm="1">
        <f t="array" aca="1" ref="T46" ca="1">ROUND(INDEX([1]!CER_prices,_xlfn.XMATCH("CAN"&amp;"Transportation"&amp;$A46,[1]!CER_prices_index),_xlfn.XMATCH(T$2,[1]!CER_year)),2)</f>
        <v>34.6</v>
      </c>
      <c r="U46" cm="1">
        <f t="array" aca="1" ref="U46" ca="1">ROUND(INDEX([1]!CER_prices,_xlfn.XMATCH("CAN"&amp;"Transportation"&amp;$A46,[1]!CER_prices_index),_xlfn.XMATCH(U$2,[1]!CER_year)),2)</f>
        <v>34.89</v>
      </c>
      <c r="V46" cm="1">
        <f t="array" aca="1" ref="V46" ca="1">ROUND(INDEX([1]!CER_prices,_xlfn.XMATCH("CAN"&amp;"Transportation"&amp;$A46,[1]!CER_prices_index),_xlfn.XMATCH(V$2,[1]!CER_year)),2)</f>
        <v>34.880000000000003</v>
      </c>
      <c r="W46" cm="1">
        <f t="array" aca="1" ref="W46" ca="1">ROUND(INDEX([1]!CER_prices,_xlfn.XMATCH("CAN"&amp;"Transportation"&amp;$A46,[1]!CER_prices_index),_xlfn.XMATCH(W$2,[1]!CER_year)),2)</f>
        <v>34.97</v>
      </c>
      <c r="X46" t="s">
        <v>54</v>
      </c>
    </row>
    <row r="47" spans="1:24" x14ac:dyDescent="0.3">
      <c r="A47" t="s">
        <v>51</v>
      </c>
      <c r="B47" t="s">
        <v>5</v>
      </c>
      <c r="C47" t="s">
        <v>15</v>
      </c>
      <c r="E47" t="s">
        <v>52</v>
      </c>
      <c r="G47" t="s">
        <v>34</v>
      </c>
      <c r="H47" t="s">
        <v>30</v>
      </c>
      <c r="I47" t="s">
        <v>31</v>
      </c>
      <c r="K47" t="s">
        <v>32</v>
      </c>
      <c r="L47" t="s">
        <v>33</v>
      </c>
      <c r="M47" cm="1">
        <f t="array" aca="1" ref="M47" ca="1">INDEX([1]Coefficients!$G$132:$BO$151,_xlfn.XMATCH($E47,[1]Coefficients!$B$132:$B$151),_xlfn.XMATCH(M$2,[1]Coefficients!$G$1:$BO$1))</f>
        <v>6.9545118551339213E-2</v>
      </c>
      <c r="N47" cm="1">
        <f t="array" aca="1" ref="N47" ca="1">INDEX([1]Coefficients!$G$132:$BO$151,_xlfn.XMATCH($E47,[1]Coefficients!$B$132:$B$151),_xlfn.XMATCH(N$2,[1]Coefficients!$G$1:$BO$1))</f>
        <v>7.0235111930450358E-2</v>
      </c>
      <c r="O47" cm="1">
        <f t="array" aca="1" ref="O47" ca="1">INDEX([1]Coefficients!$G$132:$BO$151,_xlfn.XMATCH($E47,[1]Coefficients!$B$132:$B$151),_xlfn.XMATCH(O$2,[1]Coefficients!$G$1:$BO$1))</f>
        <v>7.0235079897689179E-2</v>
      </c>
      <c r="P47" cm="1">
        <f t="array" aca="1" ref="P47" ca="1">INDEX([1]Coefficients!$G$132:$BO$151,_xlfn.XMATCH($E47,[1]Coefficients!$B$132:$B$151),_xlfn.XMATCH(P$2,[1]Coefficients!$G$1:$BO$1))</f>
        <v>7.023507865734982E-2</v>
      </c>
      <c r="Q47" cm="1">
        <f t="array" aca="1" ref="Q47" ca="1">INDEX([1]Coefficients!$G$132:$BO$151,_xlfn.XMATCH($E47,[1]Coefficients!$B$132:$B$151),_xlfn.XMATCH(Q$2,[1]Coefficients!$G$1:$BO$1))</f>
        <v>7.023511852444228E-2</v>
      </c>
      <c r="R47" cm="1">
        <f t="array" aca="1" ref="R47" ca="1">INDEX([1]Coefficients!$G$132:$BO$151,_xlfn.XMATCH($E47,[1]Coefficients!$B$132:$B$151),_xlfn.XMATCH(R$2,[1]Coefficients!$G$1:$BO$1))</f>
        <v>7.023511852444228E-2</v>
      </c>
      <c r="S47" cm="1">
        <f t="array" aca="1" ref="S47" ca="1">INDEX([1]Coefficients!$G$132:$BO$151,_xlfn.XMATCH($E47,[1]Coefficients!$B$132:$B$151),_xlfn.XMATCH(S$2,[1]Coefficients!$G$1:$BO$1))</f>
        <v>7.023511852444228E-2</v>
      </c>
      <c r="T47" cm="1">
        <f t="array" aca="1" ref="T47" ca="1">INDEX([1]Coefficients!$G$132:$BO$151,_xlfn.XMATCH($E47,[1]Coefficients!$B$132:$B$151),_xlfn.XMATCH(T$2,[1]Coefficients!$G$1:$BO$1))</f>
        <v>7.023511852444228E-2</v>
      </c>
      <c r="U47" cm="1">
        <f t="array" aca="1" ref="U47" ca="1">INDEX([1]Coefficients!$G$132:$BO$151,_xlfn.XMATCH($E47,[1]Coefficients!$B$132:$B$151),_xlfn.XMATCH(U$2,[1]Coefficients!$G$1:$BO$1))</f>
        <v>7.023511852444228E-2</v>
      </c>
      <c r="V47" cm="1">
        <f t="array" aca="1" ref="V47" ca="1">INDEX([1]Coefficients!$G$132:$BO$151,_xlfn.XMATCH($E47,[1]Coefficients!$B$132:$B$151),_xlfn.XMATCH(V$2,[1]Coefficients!$G$1:$BO$1))</f>
        <v>7.023511852444228E-2</v>
      </c>
      <c r="W47" cm="1">
        <f t="array" aca="1" ref="W47" ca="1">INDEX([1]Coefficients!$G$132:$BO$151,_xlfn.XMATCH($E47,[1]Coefficients!$B$132:$B$151),_xlfn.XMATCH(W$2,[1]Coefficients!$G$1:$BO$1))</f>
        <v>7.023511852444228E-2</v>
      </c>
    </row>
    <row r="48" spans="1:24" x14ac:dyDescent="0.3">
      <c r="A48" t="s">
        <v>51</v>
      </c>
      <c r="B48" t="s">
        <v>5</v>
      </c>
      <c r="C48" t="s">
        <v>15</v>
      </c>
      <c r="E48" t="s">
        <v>52</v>
      </c>
      <c r="G48" t="s">
        <v>34</v>
      </c>
      <c r="H48" t="s">
        <v>35</v>
      </c>
      <c r="I48" t="s">
        <v>31</v>
      </c>
      <c r="K48" t="s">
        <v>32</v>
      </c>
      <c r="L48" t="s">
        <v>36</v>
      </c>
      <c r="M48" cm="1">
        <f t="array" aca="1" ref="M48" ca="1">INDEX([1]Coefficients!$G$156:$BO$175,_xlfn.XMATCH($E48,[1]Coefficients!$B$132:$B$151),_xlfn.XMATCH(M$2,[1]Coefficients!$G$1:$BO$1))</f>
        <v>3.4384761216833145E-6</v>
      </c>
      <c r="N48" cm="1">
        <f t="array" aca="1" ref="N48" ca="1">INDEX([1]Coefficients!$G$156:$BO$175,_xlfn.XMATCH($E48,[1]Coefficients!$B$132:$B$151),_xlfn.XMATCH(N$2,[1]Coefficients!$G$1:$BO$1))</f>
        <v>3.4725910359665046E-6</v>
      </c>
      <c r="O48" cm="1">
        <f t="array" aca="1" ref="O48" ca="1">INDEX([1]Coefficients!$G$156:$BO$175,_xlfn.XMATCH($E48,[1]Coefficients!$B$132:$B$151),_xlfn.XMATCH(O$2,[1]Coefficients!$G$1:$BO$1))</f>
        <v>3.4725894521905806E-6</v>
      </c>
      <c r="P48" cm="1">
        <f t="array" aca="1" ref="P48" ca="1">INDEX([1]Coefficients!$G$156:$BO$175,_xlfn.XMATCH($E48,[1]Coefficients!$B$132:$B$151),_xlfn.XMATCH(P$2,[1]Coefficients!$G$1:$BO$1))</f>
        <v>3.4725893908652516E-6</v>
      </c>
      <c r="Q48" cm="1">
        <f t="array" aca="1" ref="Q48" ca="1">INDEX([1]Coefficients!$G$156:$BO$175,_xlfn.XMATCH($E48,[1]Coefficients!$B$132:$B$151),_xlfn.XMATCH(Q$2,[1]Coefficients!$G$1:$BO$1))</f>
        <v>3.4725913619891544E-6</v>
      </c>
      <c r="R48" cm="1">
        <f t="array" aca="1" ref="R48" ca="1">INDEX([1]Coefficients!$G$156:$BO$175,_xlfn.XMATCH($E48,[1]Coefficients!$B$132:$B$151),_xlfn.XMATCH(R$2,[1]Coefficients!$G$1:$BO$1))</f>
        <v>3.4725913619891544E-6</v>
      </c>
      <c r="S48" cm="1">
        <f t="array" aca="1" ref="S48" ca="1">INDEX([1]Coefficients!$G$156:$BO$175,_xlfn.XMATCH($E48,[1]Coefficients!$B$132:$B$151),_xlfn.XMATCH(S$2,[1]Coefficients!$G$1:$BO$1))</f>
        <v>3.4725913619891544E-6</v>
      </c>
      <c r="T48" cm="1">
        <f t="array" aca="1" ref="T48" ca="1">INDEX([1]Coefficients!$G$156:$BO$175,_xlfn.XMATCH($E48,[1]Coefficients!$B$132:$B$151),_xlfn.XMATCH(T$2,[1]Coefficients!$G$1:$BO$1))</f>
        <v>3.4725913619891544E-6</v>
      </c>
      <c r="U48" cm="1">
        <f t="array" aca="1" ref="U48" ca="1">INDEX([1]Coefficients!$G$156:$BO$175,_xlfn.XMATCH($E48,[1]Coefficients!$B$132:$B$151),_xlfn.XMATCH(U$2,[1]Coefficients!$G$1:$BO$1))</f>
        <v>3.4725913619891544E-6</v>
      </c>
      <c r="V48" cm="1">
        <f t="array" aca="1" ref="V48" ca="1">INDEX([1]Coefficients!$G$156:$BO$175,_xlfn.XMATCH($E48,[1]Coefficients!$B$132:$B$151),_xlfn.XMATCH(V$2,[1]Coefficients!$G$1:$BO$1))</f>
        <v>3.4725913619891544E-6</v>
      </c>
      <c r="W48" cm="1">
        <f t="array" aca="1" ref="W48" ca="1">INDEX([1]Coefficients!$G$156:$BO$175,_xlfn.XMATCH($E48,[1]Coefficients!$B$132:$B$151),_xlfn.XMATCH(W$2,[1]Coefficients!$G$1:$BO$1))</f>
        <v>3.4725913619891544E-6</v>
      </c>
    </row>
    <row r="49" spans="1:24" x14ac:dyDescent="0.3">
      <c r="A49" t="s">
        <v>51</v>
      </c>
      <c r="B49" t="s">
        <v>5</v>
      </c>
      <c r="C49" t="s">
        <v>15</v>
      </c>
      <c r="E49" t="s">
        <v>52</v>
      </c>
      <c r="G49" t="s">
        <v>34</v>
      </c>
      <c r="H49" t="s">
        <v>37</v>
      </c>
      <c r="I49" t="s">
        <v>31</v>
      </c>
      <c r="K49" t="s">
        <v>32</v>
      </c>
      <c r="L49" t="s">
        <v>38</v>
      </c>
      <c r="M49" cm="1">
        <f t="array" aca="1" ref="M49" ca="1">INDEX([1]Coefficients!$G$180:$BO$199,_xlfn.XMATCH($E49,[1]Coefficients!$B$132:$B$151),_xlfn.XMATCH(M$2,[1]Coefficients!$G$1:$BO$1))</f>
        <v>1.0341281568972375E-5</v>
      </c>
      <c r="N49" cm="1">
        <f t="array" aca="1" ref="N49" ca="1">INDEX([1]Coefficients!$G$180:$BO$199,_xlfn.XMATCH($E49,[1]Coefficients!$B$132:$B$151),_xlfn.XMATCH(N$2,[1]Coefficients!$G$1:$BO$1))</f>
        <v>1.0443882814936855E-5</v>
      </c>
      <c r="O49" cm="1">
        <f t="array" aca="1" ref="O49" ca="1">INDEX([1]Coefficients!$G$180:$BO$199,_xlfn.XMATCH($E49,[1]Coefficients!$B$132:$B$151),_xlfn.XMATCH(O$2,[1]Coefficients!$G$1:$BO$1))</f>
        <v>1.0443878051700994E-5</v>
      </c>
      <c r="P49" cm="1">
        <f t="array" aca="1" ref="P49" ca="1">INDEX([1]Coefficients!$G$180:$BO$199,_xlfn.XMATCH($E49,[1]Coefficients!$B$132:$B$151),_xlfn.XMATCH(P$2,[1]Coefficients!$G$1:$BO$1))</f>
        <v>1.0443877867263915E-5</v>
      </c>
      <c r="Q49" cm="1">
        <f t="array" aca="1" ref="Q49" ca="1">INDEX([1]Coefficients!$G$180:$BO$199,_xlfn.XMATCH($E49,[1]Coefficients!$B$132:$B$151),_xlfn.XMATCH(Q$2,[1]Coefficients!$G$1:$BO$1))</f>
        <v>1.0443883795456103E-5</v>
      </c>
      <c r="R49" cm="1">
        <f t="array" aca="1" ref="R49" ca="1">INDEX([1]Coefficients!$G$180:$BO$199,_xlfn.XMATCH($E49,[1]Coefficients!$B$132:$B$151),_xlfn.XMATCH(R$2,[1]Coefficients!$G$1:$BO$1))</f>
        <v>1.0443883795456103E-5</v>
      </c>
      <c r="S49" cm="1">
        <f t="array" aca="1" ref="S49" ca="1">INDEX([1]Coefficients!$G$180:$BO$199,_xlfn.XMATCH($E49,[1]Coefficients!$B$132:$B$151),_xlfn.XMATCH(S$2,[1]Coefficients!$G$1:$BO$1))</f>
        <v>1.0443883795456103E-5</v>
      </c>
      <c r="T49" cm="1">
        <f t="array" aca="1" ref="T49" ca="1">INDEX([1]Coefficients!$G$180:$BO$199,_xlfn.XMATCH($E49,[1]Coefficients!$B$132:$B$151),_xlfn.XMATCH(T$2,[1]Coefficients!$G$1:$BO$1))</f>
        <v>1.0443883795456103E-5</v>
      </c>
      <c r="U49" cm="1">
        <f t="array" aca="1" ref="U49" ca="1">INDEX([1]Coefficients!$G$180:$BO$199,_xlfn.XMATCH($E49,[1]Coefficients!$B$132:$B$151),_xlfn.XMATCH(U$2,[1]Coefficients!$G$1:$BO$1))</f>
        <v>1.0443883795456103E-5</v>
      </c>
      <c r="V49" cm="1">
        <f t="array" aca="1" ref="V49" ca="1">INDEX([1]Coefficients!$G$180:$BO$199,_xlfn.XMATCH($E49,[1]Coefficients!$B$132:$B$151),_xlfn.XMATCH(V$2,[1]Coefficients!$G$1:$BO$1))</f>
        <v>1.0443883795456103E-5</v>
      </c>
      <c r="W49" cm="1">
        <f t="array" aca="1" ref="W49" ca="1">INDEX([1]Coefficients!$G$180:$BO$199,_xlfn.XMATCH($E49,[1]Coefficients!$B$132:$B$151),_xlfn.XMATCH(W$2,[1]Coefficients!$G$1:$BO$1))</f>
        <v>1.0443883795456103E-5</v>
      </c>
    </row>
    <row r="50" spans="1:24" x14ac:dyDescent="0.3">
      <c r="A50" t="s">
        <v>55</v>
      </c>
      <c r="B50" t="s">
        <v>5</v>
      </c>
      <c r="C50" t="s">
        <v>15</v>
      </c>
      <c r="E50" t="s">
        <v>56</v>
      </c>
      <c r="G50" t="s">
        <v>17</v>
      </c>
      <c r="L50" t="s">
        <v>18</v>
      </c>
    </row>
    <row r="51" spans="1:24" x14ac:dyDescent="0.3">
      <c r="A51" t="s">
        <v>55</v>
      </c>
      <c r="B51" t="s">
        <v>5</v>
      </c>
      <c r="C51" t="s">
        <v>15</v>
      </c>
      <c r="E51" t="s">
        <v>56</v>
      </c>
      <c r="G51" t="s">
        <v>19</v>
      </c>
      <c r="H51" t="s">
        <v>23</v>
      </c>
    </row>
    <row r="52" spans="1:24" x14ac:dyDescent="0.3">
      <c r="A52" t="s">
        <v>55</v>
      </c>
      <c r="B52" t="s">
        <v>5</v>
      </c>
      <c r="C52" t="s">
        <v>15</v>
      </c>
      <c r="E52" t="s">
        <v>56</v>
      </c>
      <c r="G52" t="s">
        <v>24</v>
      </c>
      <c r="H52" t="b">
        <v>1</v>
      </c>
    </row>
    <row r="53" spans="1:24" x14ac:dyDescent="0.3">
      <c r="A53" t="s">
        <v>55</v>
      </c>
      <c r="B53" t="s">
        <v>5</v>
      </c>
      <c r="C53" t="s">
        <v>15</v>
      </c>
      <c r="E53" t="s">
        <v>56</v>
      </c>
      <c r="G53" t="s">
        <v>25</v>
      </c>
      <c r="K53" t="s">
        <v>53</v>
      </c>
      <c r="L53" t="s">
        <v>27</v>
      </c>
      <c r="M53" cm="1">
        <f t="array" aca="1" ref="M53" ca="1">ROUND(INDEX([1]!CER_prices,_xlfn.XMATCH("CAN"&amp;"Industrial"&amp;$A53,[1]!CER_prices_index),_xlfn.XMATCH(M$2,[1]!CER_year)),2)</f>
        <v>14.71</v>
      </c>
      <c r="N53" cm="1">
        <f t="array" aca="1" ref="N53" ca="1">ROUND(INDEX([1]!CER_prices,_xlfn.XMATCH("CAN"&amp;"Industrial"&amp;$A53,[1]!CER_prices_index),_xlfn.XMATCH(N$2,[1]!CER_year)),2)</f>
        <v>16.170000000000002</v>
      </c>
      <c r="O53" cm="1">
        <f t="array" aca="1" ref="O53" ca="1">ROUND(INDEX([1]!CER_prices,_xlfn.XMATCH("CAN"&amp;"Industrial"&amp;$A53,[1]!CER_prices_index),_xlfn.XMATCH(O$2,[1]!CER_year)),2)</f>
        <v>20.72</v>
      </c>
      <c r="P53" cm="1">
        <f t="array" aca="1" ref="P53" ca="1">ROUND(INDEX([1]!CER_prices,_xlfn.XMATCH("CAN"&amp;"Industrial"&amp;$A53,[1]!CER_prices_index),_xlfn.XMATCH(P$2,[1]!CER_year)),2)</f>
        <v>21.31</v>
      </c>
      <c r="Q53" cm="1">
        <f t="array" aca="1" ref="Q53" ca="1">ROUND(INDEX([1]!CER_prices,_xlfn.XMATCH("CAN"&amp;"Industrial"&amp;$A53,[1]!CER_prices_index),_xlfn.XMATCH(Q$2,[1]!CER_year)),2)</f>
        <v>23.28</v>
      </c>
      <c r="R53" cm="1">
        <f t="array" aca="1" ref="R53" ca="1">ROUND(INDEX([1]!CER_prices,_xlfn.XMATCH("CAN"&amp;"Industrial"&amp;$A53,[1]!CER_prices_index),_xlfn.XMATCH(R$2,[1]!CER_year)),2)</f>
        <v>26.92</v>
      </c>
      <c r="S53" cm="1">
        <f t="array" aca="1" ref="S53" ca="1">ROUND(INDEX([1]!CER_prices,_xlfn.XMATCH("CAN"&amp;"Industrial"&amp;$A53,[1]!CER_prices_index),_xlfn.XMATCH(S$2,[1]!CER_year)),2)</f>
        <v>27.51</v>
      </c>
      <c r="T53" cm="1">
        <f t="array" aca="1" ref="T53" ca="1">ROUND(INDEX([1]!CER_prices,_xlfn.XMATCH("CAN"&amp;"Industrial"&amp;$A53,[1]!CER_prices_index),_xlfn.XMATCH(T$2,[1]!CER_year)),2)</f>
        <v>27.51</v>
      </c>
      <c r="U53" cm="1">
        <f t="array" aca="1" ref="U53" ca="1">ROUND(INDEX([1]!CER_prices,_xlfn.XMATCH("CAN"&amp;"Industrial"&amp;$A53,[1]!CER_prices_index),_xlfn.XMATCH(U$2,[1]!CER_year)),2)</f>
        <v>27.19</v>
      </c>
      <c r="V53" cm="1">
        <f t="array" aca="1" ref="V53" ca="1">ROUND(INDEX([1]!CER_prices,_xlfn.XMATCH("CAN"&amp;"Industrial"&amp;$A53,[1]!CER_prices_index),_xlfn.XMATCH(V$2,[1]!CER_year)),2)</f>
        <v>26.65</v>
      </c>
      <c r="W53" cm="1">
        <f t="array" aca="1" ref="W53" ca="1">ROUND(INDEX([1]!CER_prices,_xlfn.XMATCH("CAN"&amp;"Industrial"&amp;$A53,[1]!CER_prices_index),_xlfn.XMATCH(W$2,[1]!CER_year)),2)</f>
        <v>26.27</v>
      </c>
      <c r="X53" t="s">
        <v>57</v>
      </c>
    </row>
    <row r="54" spans="1:24" x14ac:dyDescent="0.3">
      <c r="A54" t="s">
        <v>55</v>
      </c>
      <c r="B54" t="s">
        <v>5</v>
      </c>
      <c r="C54" t="s">
        <v>15</v>
      </c>
      <c r="E54" t="s">
        <v>56</v>
      </c>
      <c r="G54" t="s">
        <v>34</v>
      </c>
      <c r="H54" t="s">
        <v>30</v>
      </c>
      <c r="I54" t="s">
        <v>31</v>
      </c>
      <c r="K54" t="s">
        <v>32</v>
      </c>
      <c r="L54" t="s">
        <v>33</v>
      </c>
      <c r="M54" cm="1">
        <f t="array" aca="1" ref="M54" ca="1">INDEX([1]Coefficients!$G$132:$BO$151,_xlfn.XMATCH($E54,[1]Coefficients!$B$132:$B$151),_xlfn.XMATCH(M$2,[1]Coefficients!$G$1:$BO$1))</f>
        <v>7.4258820594561403E-2</v>
      </c>
      <c r="N54" cm="1">
        <f t="array" aca="1" ref="N54" ca="1">INDEX([1]Coefficients!$G$132:$BO$151,_xlfn.XMATCH($E54,[1]Coefficients!$B$132:$B$151),_xlfn.XMATCH(N$2,[1]Coefficients!$G$1:$BO$1))</f>
        <v>7.4258832926937329E-2</v>
      </c>
      <c r="O54" cm="1">
        <f t="array" aca="1" ref="O54" ca="1">INDEX([1]Coefficients!$G$132:$BO$151,_xlfn.XMATCH($E54,[1]Coefficients!$B$132:$B$151),_xlfn.XMATCH(O$2,[1]Coefficients!$G$1:$BO$1))</f>
        <v>7.4258830425409775E-2</v>
      </c>
      <c r="P54" cm="1">
        <f t="array" aca="1" ref="P54" ca="1">INDEX([1]Coefficients!$G$132:$BO$151,_xlfn.XMATCH($E54,[1]Coefficients!$B$132:$B$151),_xlfn.XMATCH(P$2,[1]Coefficients!$G$1:$BO$1))</f>
        <v>7.4258813837745491E-2</v>
      </c>
      <c r="Q54" cm="1">
        <f t="array" aca="1" ref="Q54" ca="1">INDEX([1]Coefficients!$G$132:$BO$151,_xlfn.XMATCH($E54,[1]Coefficients!$B$132:$B$151),_xlfn.XMATCH(Q$2,[1]Coefficients!$G$1:$BO$1))</f>
        <v>7.4259150432924262E-2</v>
      </c>
      <c r="R54" cm="1">
        <f t="array" aca="1" ref="R54" ca="1">INDEX([1]Coefficients!$G$132:$BO$151,_xlfn.XMATCH($E54,[1]Coefficients!$B$132:$B$151),_xlfn.XMATCH(R$2,[1]Coefficients!$G$1:$BO$1))</f>
        <v>7.4259150432924262E-2</v>
      </c>
      <c r="S54" cm="1">
        <f t="array" aca="1" ref="S54" ca="1">INDEX([1]Coefficients!$G$132:$BO$151,_xlfn.XMATCH($E54,[1]Coefficients!$B$132:$B$151),_xlfn.XMATCH(S$2,[1]Coefficients!$G$1:$BO$1))</f>
        <v>7.4259150432924262E-2</v>
      </c>
      <c r="T54" cm="1">
        <f t="array" aca="1" ref="T54" ca="1">INDEX([1]Coefficients!$G$132:$BO$151,_xlfn.XMATCH($E54,[1]Coefficients!$B$132:$B$151),_xlfn.XMATCH(T$2,[1]Coefficients!$G$1:$BO$1))</f>
        <v>7.4259150432924262E-2</v>
      </c>
      <c r="U54" cm="1">
        <f t="array" aca="1" ref="U54" ca="1">INDEX([1]Coefficients!$G$132:$BO$151,_xlfn.XMATCH($E54,[1]Coefficients!$B$132:$B$151),_xlfn.XMATCH(U$2,[1]Coefficients!$G$1:$BO$1))</f>
        <v>7.4259150432924262E-2</v>
      </c>
      <c r="V54" cm="1">
        <f t="array" aca="1" ref="V54" ca="1">INDEX([1]Coefficients!$G$132:$BO$151,_xlfn.XMATCH($E54,[1]Coefficients!$B$132:$B$151),_xlfn.XMATCH(V$2,[1]Coefficients!$G$1:$BO$1))</f>
        <v>7.4259150432924262E-2</v>
      </c>
      <c r="W54" cm="1">
        <f t="array" aca="1" ref="W54" ca="1">INDEX([1]Coefficients!$G$132:$BO$151,_xlfn.XMATCH($E54,[1]Coefficients!$B$132:$B$151),_xlfn.XMATCH(W$2,[1]Coefficients!$G$1:$BO$1))</f>
        <v>7.4259150432924262E-2</v>
      </c>
    </row>
    <row r="55" spans="1:24" x14ac:dyDescent="0.3">
      <c r="A55" t="s">
        <v>55</v>
      </c>
      <c r="B55" t="s">
        <v>5</v>
      </c>
      <c r="C55" t="s">
        <v>15</v>
      </c>
      <c r="E55" t="s">
        <v>56</v>
      </c>
      <c r="G55" t="s">
        <v>34</v>
      </c>
      <c r="H55" t="s">
        <v>35</v>
      </c>
      <c r="I55" t="s">
        <v>31</v>
      </c>
      <c r="K55" t="s">
        <v>32</v>
      </c>
      <c r="L55" t="s">
        <v>36</v>
      </c>
      <c r="M55" cm="1">
        <f t="array" aca="1" ref="M55" ca="1">INDEX([1]Coefficients!$G$156:$BO$175,_xlfn.XMATCH($E55,[1]Coefficients!$B$132:$B$151),_xlfn.XMATCH(M$2,[1]Coefficients!$G$1:$BO$1))</f>
        <v>2.8235293001734373E-6</v>
      </c>
      <c r="N55" cm="1">
        <f t="array" aca="1" ref="N55" ca="1">INDEX([1]Coefficients!$G$156:$BO$175,_xlfn.XMATCH($E55,[1]Coefficients!$B$132:$B$151),_xlfn.XMATCH(N$2,[1]Coefficients!$G$1:$BO$1))</f>
        <v>2.8235297690850697E-6</v>
      </c>
      <c r="O55" cm="1">
        <f t="array" aca="1" ref="O55" ca="1">INDEX([1]Coefficients!$G$156:$BO$175,_xlfn.XMATCH($E55,[1]Coefficients!$B$132:$B$151),_xlfn.XMATCH(O$2,[1]Coefficients!$G$1:$BO$1))</f>
        <v>2.8235296739699532E-6</v>
      </c>
      <c r="P55" cm="1">
        <f t="array" aca="1" ref="P55" ca="1">INDEX([1]Coefficients!$G$156:$BO$175,_xlfn.XMATCH($E55,[1]Coefficients!$B$132:$B$151),_xlfn.XMATCH(P$2,[1]Coefficients!$G$1:$BO$1))</f>
        <v>2.8235290432602849E-6</v>
      </c>
      <c r="Q55" cm="1">
        <f t="array" aca="1" ref="Q55" ca="1">INDEX([1]Coefficients!$G$156:$BO$175,_xlfn.XMATCH($E55,[1]Coefficients!$B$132:$B$151),_xlfn.XMATCH(Q$2,[1]Coefficients!$G$1:$BO$1))</f>
        <v>2.8235418415560557E-6</v>
      </c>
      <c r="R55" cm="1">
        <f t="array" aca="1" ref="R55" ca="1">INDEX([1]Coefficients!$G$156:$BO$175,_xlfn.XMATCH($E55,[1]Coefficients!$B$132:$B$151),_xlfn.XMATCH(R$2,[1]Coefficients!$G$1:$BO$1))</f>
        <v>2.8235418415560557E-6</v>
      </c>
      <c r="S55" cm="1">
        <f t="array" aca="1" ref="S55" ca="1">INDEX([1]Coefficients!$G$156:$BO$175,_xlfn.XMATCH($E55,[1]Coefficients!$B$132:$B$151),_xlfn.XMATCH(S$2,[1]Coefficients!$G$1:$BO$1))</f>
        <v>2.8235418415560557E-6</v>
      </c>
      <c r="T55" cm="1">
        <f t="array" aca="1" ref="T55" ca="1">INDEX([1]Coefficients!$G$156:$BO$175,_xlfn.XMATCH($E55,[1]Coefficients!$B$132:$B$151),_xlfn.XMATCH(T$2,[1]Coefficients!$G$1:$BO$1))</f>
        <v>2.8235418415560557E-6</v>
      </c>
      <c r="U55" cm="1">
        <f t="array" aca="1" ref="U55" ca="1">INDEX([1]Coefficients!$G$156:$BO$175,_xlfn.XMATCH($E55,[1]Coefficients!$B$132:$B$151),_xlfn.XMATCH(U$2,[1]Coefficients!$G$1:$BO$1))</f>
        <v>2.8235418415560557E-6</v>
      </c>
      <c r="V55" cm="1">
        <f t="array" aca="1" ref="V55" ca="1">INDEX([1]Coefficients!$G$156:$BO$175,_xlfn.XMATCH($E55,[1]Coefficients!$B$132:$B$151),_xlfn.XMATCH(V$2,[1]Coefficients!$G$1:$BO$1))</f>
        <v>2.8235418415560557E-6</v>
      </c>
      <c r="W55" cm="1">
        <f t="array" aca="1" ref="W55" ca="1">INDEX([1]Coefficients!$G$156:$BO$175,_xlfn.XMATCH($E55,[1]Coefficients!$B$132:$B$151),_xlfn.XMATCH(W$2,[1]Coefficients!$G$1:$BO$1))</f>
        <v>2.8235418415560557E-6</v>
      </c>
    </row>
    <row r="56" spans="1:24" x14ac:dyDescent="0.3">
      <c r="A56" t="s">
        <v>55</v>
      </c>
      <c r="B56" t="s">
        <v>5</v>
      </c>
      <c r="C56" t="s">
        <v>15</v>
      </c>
      <c r="E56" t="s">
        <v>56</v>
      </c>
      <c r="G56" t="s">
        <v>34</v>
      </c>
      <c r="H56" t="s">
        <v>37</v>
      </c>
      <c r="I56" t="s">
        <v>31</v>
      </c>
      <c r="K56" t="s">
        <v>32</v>
      </c>
      <c r="L56" t="s">
        <v>38</v>
      </c>
      <c r="M56" cm="1">
        <f t="array" aca="1" ref="M56" ca="1">INDEX([1]Coefficients!$G$180:$BO$199,_xlfn.XMATCH($E56,[1]Coefficients!$B$132:$B$151),_xlfn.XMATCH(M$2,[1]Coefficients!$G$1:$BO$1))</f>
        <v>1.5058822934258332E-6</v>
      </c>
      <c r="N56" cm="1">
        <f t="array" aca="1" ref="N56" ca="1">INDEX([1]Coefficients!$G$180:$BO$199,_xlfn.XMATCH($E56,[1]Coefficients!$B$132:$B$151),_xlfn.XMATCH(N$2,[1]Coefficients!$G$1:$BO$1))</f>
        <v>1.5058825435120371E-6</v>
      </c>
      <c r="O56" cm="1">
        <f t="array" aca="1" ref="O56" ca="1">INDEX([1]Coefficients!$G$180:$BO$199,_xlfn.XMATCH($E56,[1]Coefficients!$B$132:$B$151),_xlfn.XMATCH(O$2,[1]Coefficients!$G$1:$BO$1))</f>
        <v>1.5058824927839748E-6</v>
      </c>
      <c r="P56" cm="1">
        <f t="array" aca="1" ref="P56" ca="1">INDEX([1]Coefficients!$G$180:$BO$199,_xlfn.XMATCH($E56,[1]Coefficients!$B$132:$B$151),_xlfn.XMATCH(P$2,[1]Coefficients!$G$1:$BO$1))</f>
        <v>1.5058821564054852E-6</v>
      </c>
      <c r="Q56" cm="1">
        <f t="array" aca="1" ref="Q56" ca="1">INDEX([1]Coefficients!$G$180:$BO$199,_xlfn.XMATCH($E56,[1]Coefficients!$B$132:$B$151),_xlfn.XMATCH(Q$2,[1]Coefficients!$G$1:$BO$1))</f>
        <v>1.5058889821632295E-6</v>
      </c>
      <c r="R56" cm="1">
        <f t="array" aca="1" ref="R56" ca="1">INDEX([1]Coefficients!$G$180:$BO$199,_xlfn.XMATCH($E56,[1]Coefficients!$B$132:$B$151),_xlfn.XMATCH(R$2,[1]Coefficients!$G$1:$BO$1))</f>
        <v>1.5058889821632295E-6</v>
      </c>
      <c r="S56" cm="1">
        <f t="array" aca="1" ref="S56" ca="1">INDEX([1]Coefficients!$G$180:$BO$199,_xlfn.XMATCH($E56,[1]Coefficients!$B$132:$B$151),_xlfn.XMATCH(S$2,[1]Coefficients!$G$1:$BO$1))</f>
        <v>1.5058889821632295E-6</v>
      </c>
      <c r="T56" cm="1">
        <f t="array" aca="1" ref="T56" ca="1">INDEX([1]Coefficients!$G$180:$BO$199,_xlfn.XMATCH($E56,[1]Coefficients!$B$132:$B$151),_xlfn.XMATCH(T$2,[1]Coefficients!$G$1:$BO$1))</f>
        <v>1.5058889821632295E-6</v>
      </c>
      <c r="U56" cm="1">
        <f t="array" aca="1" ref="U56" ca="1">INDEX([1]Coefficients!$G$180:$BO$199,_xlfn.XMATCH($E56,[1]Coefficients!$B$132:$B$151),_xlfn.XMATCH(U$2,[1]Coefficients!$G$1:$BO$1))</f>
        <v>1.5058889821632295E-6</v>
      </c>
      <c r="V56" cm="1">
        <f t="array" aca="1" ref="V56" ca="1">INDEX([1]Coefficients!$G$180:$BO$199,_xlfn.XMATCH($E56,[1]Coefficients!$B$132:$B$151),_xlfn.XMATCH(V$2,[1]Coefficients!$G$1:$BO$1))</f>
        <v>1.5058889821632295E-6</v>
      </c>
      <c r="W56" cm="1">
        <f t="array" aca="1" ref="W56" ca="1">INDEX([1]Coefficients!$G$180:$BO$199,_xlfn.XMATCH($E56,[1]Coefficients!$B$132:$B$151),_xlfn.XMATCH(W$2,[1]Coefficients!$G$1:$BO$1))</f>
        <v>1.5058889821632295E-6</v>
      </c>
    </row>
    <row r="57" spans="1:24" x14ac:dyDescent="0.3">
      <c r="A57" t="s">
        <v>58</v>
      </c>
      <c r="B57" t="s">
        <v>5</v>
      </c>
      <c r="C57" t="s">
        <v>15</v>
      </c>
      <c r="E57" t="s">
        <v>59</v>
      </c>
      <c r="G57" t="s">
        <v>17</v>
      </c>
      <c r="L57" t="s">
        <v>18</v>
      </c>
    </row>
    <row r="58" spans="1:24" x14ac:dyDescent="0.3">
      <c r="A58" t="s">
        <v>58</v>
      </c>
      <c r="B58" t="s">
        <v>5</v>
      </c>
      <c r="C58" t="s">
        <v>15</v>
      </c>
      <c r="E58" t="s">
        <v>59</v>
      </c>
      <c r="G58" t="s">
        <v>19</v>
      </c>
      <c r="H58" t="s">
        <v>23</v>
      </c>
    </row>
    <row r="59" spans="1:24" x14ac:dyDescent="0.3">
      <c r="A59" t="s">
        <v>58</v>
      </c>
      <c r="B59" t="s">
        <v>5</v>
      </c>
      <c r="C59" t="s">
        <v>15</v>
      </c>
      <c r="E59" t="s">
        <v>59</v>
      </c>
      <c r="G59" t="s">
        <v>24</v>
      </c>
      <c r="H59" t="b">
        <v>1</v>
      </c>
    </row>
    <row r="60" spans="1:24" x14ac:dyDescent="0.3">
      <c r="A60" t="s">
        <v>58</v>
      </c>
      <c r="B60" t="s">
        <v>5</v>
      </c>
      <c r="C60" t="s">
        <v>15</v>
      </c>
      <c r="E60" t="s">
        <v>59</v>
      </c>
      <c r="G60" t="s">
        <v>25</v>
      </c>
      <c r="K60" t="s">
        <v>53</v>
      </c>
      <c r="L60" t="s">
        <v>27</v>
      </c>
      <c r="M60" cm="1">
        <f t="array" aca="1" ref="M60" ca="1">ROUND(INDEX([1]!CER_prices,_xlfn.XMATCH("CAN"&amp;"Transportation"&amp;$A60,[1]!CER_prices_index),_xlfn.XMATCH(M$2,[1]!CER_year)),2)</f>
        <v>34.94</v>
      </c>
      <c r="N60" cm="1">
        <f t="array" aca="1" ref="N60" ca="1">ROUND(INDEX([1]!CER_prices,_xlfn.XMATCH("CAN"&amp;"Transportation"&amp;$A60,[1]!CER_prices_index),_xlfn.XMATCH(N$2,[1]!CER_year)),2)</f>
        <v>35.29</v>
      </c>
      <c r="O60" cm="1">
        <f t="array" aca="1" ref="O60" ca="1">ROUND(INDEX([1]!CER_prices,_xlfn.XMATCH("CAN"&amp;"Transportation"&amp;$A60,[1]!CER_prices_index),_xlfn.XMATCH(O$2,[1]!CER_year)),2)</f>
        <v>37.36</v>
      </c>
      <c r="P60" cm="1">
        <f t="array" aca="1" ref="P60" ca="1">ROUND(INDEX([1]!CER_prices,_xlfn.XMATCH("CAN"&amp;"Transportation"&amp;$A60,[1]!CER_prices_index),_xlfn.XMATCH(P$2,[1]!CER_year)),2)</f>
        <v>36.04</v>
      </c>
      <c r="Q60" cm="1">
        <f t="array" aca="1" ref="Q60" ca="1">ROUND(INDEX([1]!CER_prices,_xlfn.XMATCH("CAN"&amp;"Transportation"&amp;$A60,[1]!CER_prices_index),_xlfn.XMATCH(Q$2,[1]!CER_year)),2)</f>
        <v>35.99</v>
      </c>
      <c r="R60" cm="1">
        <f t="array" aca="1" ref="R60" ca="1">ROUND(INDEX([1]!CER_prices,_xlfn.XMATCH("CAN"&amp;"Transportation"&amp;$A60,[1]!CER_prices_index),_xlfn.XMATCH(R$2,[1]!CER_year)),2)</f>
        <v>38.42</v>
      </c>
      <c r="S60" cm="1">
        <f t="array" aca="1" ref="S60" ca="1">ROUND(INDEX([1]!CER_prices,_xlfn.XMATCH("CAN"&amp;"Transportation"&amp;$A60,[1]!CER_prices_index),_xlfn.XMATCH(S$2,[1]!CER_year)),2)</f>
        <v>37.840000000000003</v>
      </c>
      <c r="T60" cm="1">
        <f t="array" aca="1" ref="T60" ca="1">ROUND(INDEX([1]!CER_prices,_xlfn.XMATCH("CAN"&amp;"Transportation"&amp;$A60,[1]!CER_prices_index),_xlfn.XMATCH(T$2,[1]!CER_year)),2)</f>
        <v>38.71</v>
      </c>
      <c r="U60" cm="1">
        <f t="array" aca="1" ref="U60" ca="1">ROUND(INDEX([1]!CER_prices,_xlfn.XMATCH("CAN"&amp;"Transportation"&amp;$A60,[1]!CER_prices_index),_xlfn.XMATCH(U$2,[1]!CER_year)),2)</f>
        <v>38.909999999999997</v>
      </c>
      <c r="V60" cm="1">
        <f t="array" aca="1" ref="V60" ca="1">ROUND(INDEX([1]!CER_prices,_xlfn.XMATCH("CAN"&amp;"Transportation"&amp;$A60,[1]!CER_prices_index),_xlfn.XMATCH(V$2,[1]!CER_year)),2)</f>
        <v>38.81</v>
      </c>
      <c r="W60" cm="1">
        <f t="array" aca="1" ref="W60" ca="1">ROUND(INDEX([1]!CER_prices,_xlfn.XMATCH("CAN"&amp;"Transportation"&amp;$A60,[1]!CER_prices_index),_xlfn.XMATCH(W$2,[1]!CER_year)),2)</f>
        <v>38.83</v>
      </c>
      <c r="X60" t="s">
        <v>54</v>
      </c>
    </row>
    <row r="61" spans="1:24" x14ac:dyDescent="0.3">
      <c r="A61" t="s">
        <v>58</v>
      </c>
      <c r="B61" t="s">
        <v>5</v>
      </c>
      <c r="C61" t="s">
        <v>15</v>
      </c>
      <c r="E61" t="s">
        <v>59</v>
      </c>
      <c r="G61" t="s">
        <v>34</v>
      </c>
      <c r="H61" t="s">
        <v>30</v>
      </c>
      <c r="I61" t="s">
        <v>31</v>
      </c>
      <c r="K61" t="s">
        <v>32</v>
      </c>
      <c r="L61" t="s">
        <v>33</v>
      </c>
      <c r="M61" cm="1">
        <f t="array" aca="1" ref="M61" ca="1">INDEX([1]Coefficients!$G$132:$BO$151,_xlfn.XMATCH($E61,[1]Coefficients!$B$132:$B$151),_xlfn.XMATCH(M$2,[1]Coefficients!$G$1:$BO$1))</f>
        <v>6.6820544015017649E-2</v>
      </c>
      <c r="N61" cm="1">
        <f t="array" aca="1" ref="N61" ca="1">INDEX([1]Coefficients!$G$132:$BO$151,_xlfn.XMATCH($E61,[1]Coefficients!$B$132:$B$151),_xlfn.XMATCH(N$2,[1]Coefficients!$G$1:$BO$1))</f>
        <v>6.617145172090251E-2</v>
      </c>
      <c r="O61" cm="1">
        <f t="array" aca="1" ref="O61" ca="1">INDEX([1]Coefficients!$G$132:$BO$151,_xlfn.XMATCH($E61,[1]Coefficients!$B$132:$B$151),_xlfn.XMATCH(O$2,[1]Coefficients!$G$1:$BO$1))</f>
        <v>6.6171385002939842E-2</v>
      </c>
      <c r="P61" cm="1">
        <f t="array" aca="1" ref="P61" ca="1">INDEX([1]Coefficients!$G$132:$BO$151,_xlfn.XMATCH($E61,[1]Coefficients!$B$132:$B$151),_xlfn.XMATCH(P$2,[1]Coefficients!$G$1:$BO$1))</f>
        <v>6.6171491685726766E-2</v>
      </c>
      <c r="Q61" cm="1">
        <f t="array" aca="1" ref="Q61" ca="1">INDEX([1]Coefficients!$G$132:$BO$151,_xlfn.XMATCH($E61,[1]Coefficients!$B$132:$B$151),_xlfn.XMATCH(Q$2,[1]Coefficients!$G$1:$BO$1))</f>
        <v>6.6171498750999591E-2</v>
      </c>
      <c r="R61" cm="1">
        <f t="array" aca="1" ref="R61" ca="1">INDEX([1]Coefficients!$G$132:$BO$151,_xlfn.XMATCH($E61,[1]Coefficients!$B$132:$B$151),_xlfn.XMATCH(R$2,[1]Coefficients!$G$1:$BO$1))</f>
        <v>6.6171498750999591E-2</v>
      </c>
      <c r="S61" cm="1">
        <f t="array" aca="1" ref="S61" ca="1">INDEX([1]Coefficients!$G$132:$BO$151,_xlfn.XMATCH($E61,[1]Coefficients!$B$132:$B$151),_xlfn.XMATCH(S$2,[1]Coefficients!$G$1:$BO$1))</f>
        <v>6.6171498750999591E-2</v>
      </c>
      <c r="T61" cm="1">
        <f t="array" aca="1" ref="T61" ca="1">INDEX([1]Coefficients!$G$132:$BO$151,_xlfn.XMATCH($E61,[1]Coefficients!$B$132:$B$151),_xlfn.XMATCH(T$2,[1]Coefficients!$G$1:$BO$1))</f>
        <v>6.6171498750999591E-2</v>
      </c>
      <c r="U61" cm="1">
        <f t="array" aca="1" ref="U61" ca="1">INDEX([1]Coefficients!$G$132:$BO$151,_xlfn.XMATCH($E61,[1]Coefficients!$B$132:$B$151),_xlfn.XMATCH(U$2,[1]Coefficients!$G$1:$BO$1))</f>
        <v>6.6171498750999591E-2</v>
      </c>
      <c r="V61" cm="1">
        <f t="array" aca="1" ref="V61" ca="1">INDEX([1]Coefficients!$G$132:$BO$151,_xlfn.XMATCH($E61,[1]Coefficients!$B$132:$B$151),_xlfn.XMATCH(V$2,[1]Coefficients!$G$1:$BO$1))</f>
        <v>6.6171498750999591E-2</v>
      </c>
      <c r="W61" cm="1">
        <f t="array" aca="1" ref="W61" ca="1">INDEX([1]Coefficients!$G$132:$BO$151,_xlfn.XMATCH($E61,[1]Coefficients!$B$132:$B$151),_xlfn.XMATCH(W$2,[1]Coefficients!$G$1:$BO$1))</f>
        <v>6.6171498750999591E-2</v>
      </c>
    </row>
    <row r="62" spans="1:24" x14ac:dyDescent="0.3">
      <c r="A62" t="s">
        <v>58</v>
      </c>
      <c r="B62" t="s">
        <v>5</v>
      </c>
      <c r="C62" t="s">
        <v>15</v>
      </c>
      <c r="E62" t="s">
        <v>59</v>
      </c>
      <c r="G62" t="s">
        <v>34</v>
      </c>
      <c r="H62" t="s">
        <v>35</v>
      </c>
      <c r="I62" t="s">
        <v>31</v>
      </c>
      <c r="K62" t="s">
        <v>32</v>
      </c>
      <c r="L62" t="s">
        <v>36</v>
      </c>
      <c r="M62" cm="1">
        <f t="array" aca="1" ref="M62" ca="1">INDEX([1]Coefficients!$G$156:$BO$175,_xlfn.XMATCH($E62,[1]Coefficients!$B$132:$B$151),_xlfn.XMATCH(M$2,[1]Coefficients!$G$1:$BO$1))</f>
        <v>2.8851702942581023E-6</v>
      </c>
      <c r="N62" cm="1">
        <f t="array" aca="1" ref="N62" ca="1">INDEX([1]Coefficients!$G$156:$BO$175,_xlfn.XMATCH($E62,[1]Coefficients!$B$132:$B$151),_xlfn.XMATCH(N$2,[1]Coefficients!$G$1:$BO$1))</f>
        <v>2.8571438566883642E-6</v>
      </c>
      <c r="O62" cm="1">
        <f t="array" aca="1" ref="O62" ca="1">INDEX([1]Coefficients!$G$156:$BO$175,_xlfn.XMATCH($E62,[1]Coefficients!$B$132:$B$151),_xlfn.XMATCH(O$2,[1]Coefficients!$G$1:$BO$1))</f>
        <v>2.8571409759473164E-6</v>
      </c>
      <c r="P62" cm="1">
        <f t="array" aca="1" ref="P62" ca="1">INDEX([1]Coefficients!$G$156:$BO$175,_xlfn.XMATCH($E62,[1]Coefficients!$B$132:$B$151),_xlfn.XMATCH(P$2,[1]Coefficients!$G$1:$BO$1))</f>
        <v>2.8571455822852664E-6</v>
      </c>
      <c r="Q62" cm="1">
        <f t="array" aca="1" ref="Q62" ca="1">INDEX([1]Coefficients!$G$156:$BO$175,_xlfn.XMATCH($E62,[1]Coefficients!$B$132:$B$151),_xlfn.XMATCH(Q$2,[1]Coefficients!$G$1:$BO$1))</f>
        <v>2.8571458873488601E-6</v>
      </c>
      <c r="R62" cm="1">
        <f t="array" aca="1" ref="R62" ca="1">INDEX([1]Coefficients!$G$156:$BO$175,_xlfn.XMATCH($E62,[1]Coefficients!$B$132:$B$151),_xlfn.XMATCH(R$2,[1]Coefficients!$G$1:$BO$1))</f>
        <v>2.8571458873488601E-6</v>
      </c>
      <c r="S62" cm="1">
        <f t="array" aca="1" ref="S62" ca="1">INDEX([1]Coefficients!$G$156:$BO$175,_xlfn.XMATCH($E62,[1]Coefficients!$B$132:$B$151),_xlfn.XMATCH(S$2,[1]Coefficients!$G$1:$BO$1))</f>
        <v>2.8571458873488601E-6</v>
      </c>
      <c r="T62" cm="1">
        <f t="array" aca="1" ref="T62" ca="1">INDEX([1]Coefficients!$G$156:$BO$175,_xlfn.XMATCH($E62,[1]Coefficients!$B$132:$B$151),_xlfn.XMATCH(T$2,[1]Coefficients!$G$1:$BO$1))</f>
        <v>2.8571458873488601E-6</v>
      </c>
      <c r="U62" cm="1">
        <f t="array" aca="1" ref="U62" ca="1">INDEX([1]Coefficients!$G$156:$BO$175,_xlfn.XMATCH($E62,[1]Coefficients!$B$132:$B$151),_xlfn.XMATCH(U$2,[1]Coefficients!$G$1:$BO$1))</f>
        <v>2.8571458873488601E-6</v>
      </c>
      <c r="V62" cm="1">
        <f t="array" aca="1" ref="V62" ca="1">INDEX([1]Coefficients!$G$156:$BO$175,_xlfn.XMATCH($E62,[1]Coefficients!$B$132:$B$151),_xlfn.XMATCH(V$2,[1]Coefficients!$G$1:$BO$1))</f>
        <v>2.8571458873488601E-6</v>
      </c>
      <c r="W62" cm="1">
        <f t="array" aca="1" ref="W62" ca="1">INDEX([1]Coefficients!$G$156:$BO$175,_xlfn.XMATCH($E62,[1]Coefficients!$B$132:$B$151),_xlfn.XMATCH(W$2,[1]Coefficients!$G$1:$BO$1))</f>
        <v>2.8571458873488601E-6</v>
      </c>
    </row>
    <row r="63" spans="1:24" x14ac:dyDescent="0.3">
      <c r="A63" t="s">
        <v>58</v>
      </c>
      <c r="B63" t="s">
        <v>5</v>
      </c>
      <c r="C63" t="s">
        <v>15</v>
      </c>
      <c r="E63" t="s">
        <v>59</v>
      </c>
      <c r="G63" t="s">
        <v>34</v>
      </c>
      <c r="H63" t="s">
        <v>37</v>
      </c>
      <c r="I63" t="s">
        <v>31</v>
      </c>
      <c r="K63" t="s">
        <v>32</v>
      </c>
      <c r="L63" t="s">
        <v>38</v>
      </c>
      <c r="M63" cm="1">
        <f t="array" aca="1" ref="M63" ca="1">INDEX([1]Coefficients!$G$180:$BO$199,_xlfn.XMATCH($E63,[1]Coefficients!$B$132:$B$151),_xlfn.XMATCH(M$2,[1]Coefficients!$G$1:$BO$1))</f>
        <v>5.7703405885162051E-7</v>
      </c>
      <c r="N63" cm="1">
        <f t="array" aca="1" ref="N63" ca="1">INDEX([1]Coefficients!$G$180:$BO$199,_xlfn.XMATCH($E63,[1]Coefficients!$B$132:$B$151),_xlfn.XMATCH(N$2,[1]Coefficients!$G$1:$BO$1))</f>
        <v>5.7142877133767288E-7</v>
      </c>
      <c r="O63" cm="1">
        <f t="array" aca="1" ref="O63" ca="1">INDEX([1]Coefficients!$G$180:$BO$199,_xlfn.XMATCH($E63,[1]Coefficients!$B$132:$B$151),_xlfn.XMATCH(O$2,[1]Coefficients!$G$1:$BO$1))</f>
        <v>5.7142819518946321E-7</v>
      </c>
      <c r="P63" cm="1">
        <f t="array" aca="1" ref="P63" ca="1">INDEX([1]Coefficients!$G$180:$BO$199,_xlfn.XMATCH($E63,[1]Coefficients!$B$132:$B$151),_xlfn.XMATCH(P$2,[1]Coefficients!$G$1:$BO$1))</f>
        <v>5.7142911645705326E-7</v>
      </c>
      <c r="Q63" cm="1">
        <f t="array" aca="1" ref="Q63" ca="1">INDEX([1]Coefficients!$G$180:$BO$199,_xlfn.XMATCH($E63,[1]Coefficients!$B$132:$B$151),_xlfn.XMATCH(Q$2,[1]Coefficients!$G$1:$BO$1))</f>
        <v>5.71429177469772E-7</v>
      </c>
      <c r="R63" cm="1">
        <f t="array" aca="1" ref="R63" ca="1">INDEX([1]Coefficients!$G$180:$BO$199,_xlfn.XMATCH($E63,[1]Coefficients!$B$132:$B$151),_xlfn.XMATCH(R$2,[1]Coefficients!$G$1:$BO$1))</f>
        <v>5.71429177469772E-7</v>
      </c>
      <c r="S63" cm="1">
        <f t="array" aca="1" ref="S63" ca="1">INDEX([1]Coefficients!$G$180:$BO$199,_xlfn.XMATCH($E63,[1]Coefficients!$B$132:$B$151),_xlfn.XMATCH(S$2,[1]Coefficients!$G$1:$BO$1))</f>
        <v>5.71429177469772E-7</v>
      </c>
      <c r="T63" cm="1">
        <f t="array" aca="1" ref="T63" ca="1">INDEX([1]Coefficients!$G$180:$BO$199,_xlfn.XMATCH($E63,[1]Coefficients!$B$132:$B$151),_xlfn.XMATCH(T$2,[1]Coefficients!$G$1:$BO$1))</f>
        <v>5.71429177469772E-7</v>
      </c>
      <c r="U63" cm="1">
        <f t="array" aca="1" ref="U63" ca="1">INDEX([1]Coefficients!$G$180:$BO$199,_xlfn.XMATCH($E63,[1]Coefficients!$B$132:$B$151),_xlfn.XMATCH(U$2,[1]Coefficients!$G$1:$BO$1))</f>
        <v>5.71429177469772E-7</v>
      </c>
      <c r="V63" cm="1">
        <f t="array" aca="1" ref="V63" ca="1">INDEX([1]Coefficients!$G$180:$BO$199,_xlfn.XMATCH($E63,[1]Coefficients!$B$132:$B$151),_xlfn.XMATCH(V$2,[1]Coefficients!$G$1:$BO$1))</f>
        <v>5.71429177469772E-7</v>
      </c>
      <c r="W63" cm="1">
        <f t="array" aca="1" ref="W63" ca="1">INDEX([1]Coefficients!$G$180:$BO$199,_xlfn.XMATCH($E63,[1]Coefficients!$B$132:$B$151),_xlfn.XMATCH(W$2,[1]Coefficients!$G$1:$BO$1))</f>
        <v>5.71429177469772E-7</v>
      </c>
    </row>
    <row r="64" spans="1:24" x14ac:dyDescent="0.3">
      <c r="A64" t="s">
        <v>60</v>
      </c>
      <c r="B64" t="s">
        <v>5</v>
      </c>
      <c r="C64" t="s">
        <v>15</v>
      </c>
      <c r="E64" t="s">
        <v>61</v>
      </c>
      <c r="G64" t="s">
        <v>17</v>
      </c>
      <c r="L64" t="s">
        <v>18</v>
      </c>
    </row>
    <row r="65" spans="1:24" x14ac:dyDescent="0.3">
      <c r="A65" t="s">
        <v>60</v>
      </c>
      <c r="B65" t="s">
        <v>5</v>
      </c>
      <c r="C65" t="s">
        <v>15</v>
      </c>
      <c r="E65" t="s">
        <v>61</v>
      </c>
      <c r="G65" t="s">
        <v>19</v>
      </c>
      <c r="H65" t="s">
        <v>23</v>
      </c>
    </row>
    <row r="66" spans="1:24" x14ac:dyDescent="0.3">
      <c r="A66" t="s">
        <v>60</v>
      </c>
      <c r="B66" t="s">
        <v>5</v>
      </c>
      <c r="C66" t="s">
        <v>15</v>
      </c>
      <c r="E66" t="s">
        <v>61</v>
      </c>
      <c r="G66" t="s">
        <v>24</v>
      </c>
      <c r="H66" t="b">
        <v>1</v>
      </c>
    </row>
    <row r="67" spans="1:24" x14ac:dyDescent="0.3">
      <c r="A67" t="s">
        <v>60</v>
      </c>
      <c r="B67" t="s">
        <v>5</v>
      </c>
      <c r="C67" t="s">
        <v>15</v>
      </c>
      <c r="E67" t="s">
        <v>61</v>
      </c>
      <c r="G67" t="s">
        <v>25</v>
      </c>
      <c r="K67" t="s">
        <v>26</v>
      </c>
      <c r="L67" t="s">
        <v>27</v>
      </c>
      <c r="M67" cm="1">
        <f t="array" aca="1" ref="M67" ca="1">INDEX([1]!JCIMS_prices,_xlfn.XMATCH($E67,[1]!JCIMS_prices_index),_xlfn.XMATCH(M$2,[1]!CER_year))*[1]!JCIMS_price_inflator</f>
        <v>22.519919250358978</v>
      </c>
      <c r="N67" cm="1">
        <f t="array" aca="1" ref="N67" ca="1">INDEX([1]!JCIMS_prices,_xlfn.XMATCH($E67,[1]!JCIMS_prices_index),_xlfn.XMATCH(N$2,[1]!CER_year))*[1]!JCIMS_price_inflator</f>
        <v>25.974377625801658</v>
      </c>
      <c r="O67" cm="1">
        <f t="array" aca="1" ref="O67" ca="1">INDEX([1]!JCIMS_prices,_xlfn.XMATCH($E67,[1]!JCIMS_prices_index),_xlfn.XMATCH(O$2,[1]!CER_year))*[1]!JCIMS_price_inflator</f>
        <v>34.832046245850542</v>
      </c>
      <c r="P67" cm="1">
        <f t="array" aca="1" ref="P67" ca="1">INDEX([1]!JCIMS_prices,_xlfn.XMATCH($E67,[1]!JCIMS_prices_index),_xlfn.XMATCH(P$2,[1]!CER_year))*[1]!JCIMS_price_inflator</f>
        <v>35.584899498990282</v>
      </c>
      <c r="Q67" cm="1">
        <f t="array" aca="1" ref="Q67" ca="1">INDEX([1]!JCIMS_prices,_xlfn.XMATCH($E67,[1]!JCIMS_prices_index),_xlfn.XMATCH(Q$2,[1]!CER_year))*[1]!JCIMS_price_inflator</f>
        <v>42.035931261204688</v>
      </c>
      <c r="R67" cm="1">
        <f t="array" aca="1" ref="R67" ca="1">INDEX([1]!JCIMS_prices,_xlfn.XMATCH($E67,[1]!JCIMS_prices_index),_xlfn.XMATCH(R$2,[1]!CER_year))*[1]!JCIMS_price_inflator</f>
        <v>44.595473418587396</v>
      </c>
      <c r="S67" cm="1">
        <f t="array" aca="1" ref="S67" ca="1">INDEX([1]!JCIMS_prices,_xlfn.XMATCH($E67,[1]!JCIMS_prices_index),_xlfn.XMATCH(S$2,[1]!CER_year))*[1]!JCIMS_price_inflator</f>
        <v>46.29150031902018</v>
      </c>
      <c r="T67" cm="1">
        <f t="array" aca="1" ref="T67" ca="1">INDEX([1]!JCIMS_prices,_xlfn.XMATCH($E67,[1]!JCIMS_prices_index),_xlfn.XMATCH(T$2,[1]!CER_year))*[1]!JCIMS_price_inflator</f>
        <v>47.05574628232727</v>
      </c>
      <c r="U67" cm="1">
        <f t="array" aca="1" ref="U67" ca="1">INDEX([1]!JCIMS_prices,_xlfn.XMATCH($E67,[1]!JCIMS_prices_index),_xlfn.XMATCH(U$2,[1]!CER_year))*[1]!JCIMS_price_inflator</f>
        <v>48.437242689417488</v>
      </c>
      <c r="V67" cm="1">
        <f t="array" aca="1" ref="V67" ca="1">INDEX([1]!JCIMS_prices,_xlfn.XMATCH($E67,[1]!JCIMS_prices_index),_xlfn.XMATCH(V$2,[1]!CER_year))*[1]!JCIMS_price_inflator</f>
        <v>48.437242689417488</v>
      </c>
      <c r="W67" cm="1">
        <f t="array" aca="1" ref="W67" ca="1">INDEX([1]!JCIMS_prices,_xlfn.XMATCH($E67,[1]!JCIMS_prices_index),_xlfn.XMATCH(W$2,[1]!CER_year))*[1]!JCIMS_price_inflator</f>
        <v>48.437242689417488</v>
      </c>
      <c r="X67" t="s">
        <v>62</v>
      </c>
    </row>
    <row r="68" spans="1:24" x14ac:dyDescent="0.3">
      <c r="A68" t="s">
        <v>60</v>
      </c>
      <c r="B68" t="s">
        <v>5</v>
      </c>
      <c r="C68" t="s">
        <v>15</v>
      </c>
      <c r="E68" t="s">
        <v>61</v>
      </c>
      <c r="G68" t="s">
        <v>34</v>
      </c>
      <c r="H68" t="s">
        <v>30</v>
      </c>
      <c r="I68" t="s">
        <v>31</v>
      </c>
      <c r="K68" t="s">
        <v>32</v>
      </c>
      <c r="L68" t="s">
        <v>33</v>
      </c>
      <c r="M68" cm="1">
        <f t="array" aca="1" ref="M68" ca="1">INDEX([1]Coefficients!$G$132:$BO$151,_xlfn.XMATCH($E68,[1]Coefficients!$B$132:$B$151),_xlfn.XMATCH(M$2,[1]Coefficients!$G$1:$BO$1))</f>
        <v>7.0387861677160102E-2</v>
      </c>
      <c r="N68" cm="1">
        <f t="array" aca="1" ref="N68" ca="1">INDEX([1]Coefficients!$G$132:$BO$151,_xlfn.XMATCH($E68,[1]Coefficients!$B$132:$B$151),_xlfn.XMATCH(N$2,[1]Coefficients!$G$1:$BO$1))</f>
        <v>6.844885998589674E-2</v>
      </c>
      <c r="O68" cm="1">
        <f t="array" aca="1" ref="O68" ca="1">INDEX([1]Coefficients!$G$132:$BO$151,_xlfn.XMATCH($E68,[1]Coefficients!$B$132:$B$151),_xlfn.XMATCH(O$2,[1]Coefficients!$G$1:$BO$1))</f>
        <v>6.8448873072360611E-2</v>
      </c>
      <c r="P68" cm="1">
        <f t="array" aca="1" ref="P68" ca="1">INDEX([1]Coefficients!$G$132:$BO$151,_xlfn.XMATCH($E68,[1]Coefficients!$B$132:$B$151),_xlfn.XMATCH(P$2,[1]Coefficients!$G$1:$BO$1))</f>
        <v>6.8448884545662614E-2</v>
      </c>
      <c r="Q68" cm="1">
        <f t="array" aca="1" ref="Q68" ca="1">INDEX([1]Coefficients!$G$132:$BO$151,_xlfn.XMATCH($E68,[1]Coefficients!$B$132:$B$151),_xlfn.XMATCH(Q$2,[1]Coefficients!$G$1:$BO$1))</f>
        <v>6.8449580905341784E-2</v>
      </c>
      <c r="R68" cm="1">
        <f t="array" aca="1" ref="R68" ca="1">INDEX([1]Coefficients!$G$132:$BO$151,_xlfn.XMATCH($E68,[1]Coefficients!$B$132:$B$151),_xlfn.XMATCH(R$2,[1]Coefficients!$G$1:$BO$1))</f>
        <v>6.8449580905341784E-2</v>
      </c>
      <c r="S68" cm="1">
        <f t="array" aca="1" ref="S68" ca="1">INDEX([1]Coefficients!$G$132:$BO$151,_xlfn.XMATCH($E68,[1]Coefficients!$B$132:$B$151),_xlfn.XMATCH(S$2,[1]Coefficients!$G$1:$BO$1))</f>
        <v>6.8449580905341784E-2</v>
      </c>
      <c r="T68" cm="1">
        <f t="array" aca="1" ref="T68" ca="1">INDEX([1]Coefficients!$G$132:$BO$151,_xlfn.XMATCH($E68,[1]Coefficients!$B$132:$B$151),_xlfn.XMATCH(T$2,[1]Coefficients!$G$1:$BO$1))</f>
        <v>6.8449580905341784E-2</v>
      </c>
      <c r="U68" cm="1">
        <f t="array" aca="1" ref="U68" ca="1">INDEX([1]Coefficients!$G$132:$BO$151,_xlfn.XMATCH($E68,[1]Coefficients!$B$132:$B$151),_xlfn.XMATCH(U$2,[1]Coefficients!$G$1:$BO$1))</f>
        <v>6.8449580905341784E-2</v>
      </c>
      <c r="V68" cm="1">
        <f t="array" aca="1" ref="V68" ca="1">INDEX([1]Coefficients!$G$132:$BO$151,_xlfn.XMATCH($E68,[1]Coefficients!$B$132:$B$151),_xlfn.XMATCH(V$2,[1]Coefficients!$G$1:$BO$1))</f>
        <v>6.8449580905341784E-2</v>
      </c>
      <c r="W68" cm="1">
        <f t="array" aca="1" ref="W68" ca="1">INDEX([1]Coefficients!$G$132:$BO$151,_xlfn.XMATCH($E68,[1]Coefficients!$B$132:$B$151),_xlfn.XMATCH(W$2,[1]Coefficients!$G$1:$BO$1))</f>
        <v>6.8449580905341784E-2</v>
      </c>
    </row>
    <row r="69" spans="1:24" x14ac:dyDescent="0.3">
      <c r="A69" t="s">
        <v>60</v>
      </c>
      <c r="B69" t="s">
        <v>5</v>
      </c>
      <c r="C69" t="s">
        <v>15</v>
      </c>
      <c r="E69" t="s">
        <v>61</v>
      </c>
      <c r="G69" t="s">
        <v>34</v>
      </c>
      <c r="H69" t="s">
        <v>35</v>
      </c>
      <c r="I69" t="s">
        <v>31</v>
      </c>
      <c r="K69" t="s">
        <v>32</v>
      </c>
      <c r="L69" t="s">
        <v>36</v>
      </c>
      <c r="M69" cm="1">
        <f t="array" aca="1" ref="M69" ca="1">INDEX([1]Coefficients!$G$156:$BO$175,_xlfn.XMATCH($E69,[1]Coefficients!$B$132:$B$151),_xlfn.XMATCH(M$2,[1]Coefficients!$G$1:$BO$1))</f>
        <v>7.9736249556157934E-7</v>
      </c>
      <c r="N69" cm="1">
        <f t="array" aca="1" ref="N69" ca="1">INDEX([1]Coefficients!$G$156:$BO$175,_xlfn.XMATCH($E69,[1]Coefficients!$B$132:$B$151),_xlfn.XMATCH(N$2,[1]Coefficients!$G$1:$BO$1))</f>
        <v>7.7539724202773649E-7</v>
      </c>
      <c r="O69" cm="1">
        <f t="array" aca="1" ref="O69" ca="1">INDEX([1]Coefficients!$G$156:$BO$175,_xlfn.XMATCH($E69,[1]Coefficients!$B$132:$B$151),_xlfn.XMATCH(O$2,[1]Coefficients!$G$1:$BO$1))</f>
        <v>7.7539739027283511E-7</v>
      </c>
      <c r="P69" cm="1">
        <f t="array" aca="1" ref="P69" ca="1">INDEX([1]Coefficients!$G$156:$BO$175,_xlfn.XMATCH($E69,[1]Coefficients!$B$132:$B$151),_xlfn.XMATCH(P$2,[1]Coefficients!$G$1:$BO$1))</f>
        <v>7.7539752024383434E-7</v>
      </c>
      <c r="Q69" cm="1">
        <f t="array" aca="1" ref="Q69" ca="1">INDEX([1]Coefficients!$G$156:$BO$175,_xlfn.XMATCH($E69,[1]Coefficients!$B$132:$B$151),_xlfn.XMATCH(Q$2,[1]Coefficients!$G$1:$BO$1))</f>
        <v>7.7540540869332489E-7</v>
      </c>
      <c r="R69" cm="1">
        <f t="array" aca="1" ref="R69" ca="1">INDEX([1]Coefficients!$G$156:$BO$175,_xlfn.XMATCH($E69,[1]Coefficients!$B$132:$B$151),_xlfn.XMATCH(R$2,[1]Coefficients!$G$1:$BO$1))</f>
        <v>7.7540540869332489E-7</v>
      </c>
      <c r="S69" cm="1">
        <f t="array" aca="1" ref="S69" ca="1">INDEX([1]Coefficients!$G$156:$BO$175,_xlfn.XMATCH($E69,[1]Coefficients!$B$132:$B$151),_xlfn.XMATCH(S$2,[1]Coefficients!$G$1:$BO$1))</f>
        <v>7.7540540869332489E-7</v>
      </c>
      <c r="T69" cm="1">
        <f t="array" aca="1" ref="T69" ca="1">INDEX([1]Coefficients!$G$156:$BO$175,_xlfn.XMATCH($E69,[1]Coefficients!$B$132:$B$151),_xlfn.XMATCH(T$2,[1]Coefficients!$G$1:$BO$1))</f>
        <v>7.7540540869332489E-7</v>
      </c>
      <c r="U69" cm="1">
        <f t="array" aca="1" ref="U69" ca="1">INDEX([1]Coefficients!$G$156:$BO$175,_xlfn.XMATCH($E69,[1]Coefficients!$B$132:$B$151),_xlfn.XMATCH(U$2,[1]Coefficients!$G$1:$BO$1))</f>
        <v>7.7540540869332489E-7</v>
      </c>
      <c r="V69" cm="1">
        <f t="array" aca="1" ref="V69" ca="1">INDEX([1]Coefficients!$G$156:$BO$175,_xlfn.XMATCH($E69,[1]Coefficients!$B$132:$B$151),_xlfn.XMATCH(V$2,[1]Coefficients!$G$1:$BO$1))</f>
        <v>7.7540540869332489E-7</v>
      </c>
      <c r="W69" cm="1">
        <f t="array" aca="1" ref="W69" ca="1">INDEX([1]Coefficients!$G$156:$BO$175,_xlfn.XMATCH($E69,[1]Coefficients!$B$132:$B$151),_xlfn.XMATCH(W$2,[1]Coefficients!$G$1:$BO$1))</f>
        <v>7.7540540869332489E-7</v>
      </c>
    </row>
    <row r="70" spans="1:24" x14ac:dyDescent="0.3">
      <c r="A70" t="s">
        <v>60</v>
      </c>
      <c r="B70" t="s">
        <v>5</v>
      </c>
      <c r="C70" t="s">
        <v>15</v>
      </c>
      <c r="E70" t="s">
        <v>61</v>
      </c>
      <c r="G70" t="s">
        <v>34</v>
      </c>
      <c r="H70" t="s">
        <v>37</v>
      </c>
      <c r="I70" t="s">
        <v>31</v>
      </c>
      <c r="K70" t="s">
        <v>32</v>
      </c>
      <c r="L70" t="s">
        <v>38</v>
      </c>
      <c r="M70" cm="1">
        <f t="array" aca="1" ref="M70" ca="1">INDEX([1]Coefficients!$G$180:$BO$199,_xlfn.XMATCH($E70,[1]Coefficients!$B$132:$B$151),_xlfn.XMATCH(M$2,[1]Coefficients!$G$1:$BO$1))</f>
        <v>1.9521633512024873E-6</v>
      </c>
      <c r="N70" cm="1">
        <f t="array" aca="1" ref="N70" ca="1">INDEX([1]Coefficients!$G$180:$BO$199,_xlfn.XMATCH($E70,[1]Coefficients!$B$132:$B$151),_xlfn.XMATCH(N$2,[1]Coefficients!$G$1:$BO$1))</f>
        <v>1.8983863511713548E-6</v>
      </c>
      <c r="O70" cm="1">
        <f t="array" aca="1" ref="O70" ca="1">INDEX([1]Coefficients!$G$180:$BO$199,_xlfn.XMATCH($E70,[1]Coefficients!$B$132:$B$151),_xlfn.XMATCH(O$2,[1]Coefficients!$G$1:$BO$1))</f>
        <v>1.8983867141162517E-6</v>
      </c>
      <c r="P70" cm="1">
        <f t="array" aca="1" ref="P70" ca="1">INDEX([1]Coefficients!$G$180:$BO$199,_xlfn.XMATCH($E70,[1]Coefficients!$B$132:$B$151),_xlfn.XMATCH(P$2,[1]Coefficients!$G$1:$BO$1))</f>
        <v>1.8983870323211118E-6</v>
      </c>
      <c r="Q70" cm="1">
        <f t="array" aca="1" ref="Q70" ca="1">INDEX([1]Coefficients!$G$180:$BO$199,_xlfn.XMATCH($E70,[1]Coefficients!$B$132:$B$151),_xlfn.XMATCH(Q$2,[1]Coefficients!$G$1:$BO$1))</f>
        <v>1.8984063454215886E-6</v>
      </c>
      <c r="R70" cm="1">
        <f t="array" aca="1" ref="R70" ca="1">INDEX([1]Coefficients!$G$180:$BO$199,_xlfn.XMATCH($E70,[1]Coefficients!$B$132:$B$151),_xlfn.XMATCH(R$2,[1]Coefficients!$G$1:$BO$1))</f>
        <v>1.8984063454215886E-6</v>
      </c>
      <c r="S70" cm="1">
        <f t="array" aca="1" ref="S70" ca="1">INDEX([1]Coefficients!$G$180:$BO$199,_xlfn.XMATCH($E70,[1]Coefficients!$B$132:$B$151),_xlfn.XMATCH(S$2,[1]Coefficients!$G$1:$BO$1))</f>
        <v>1.8984063454215886E-6</v>
      </c>
      <c r="T70" cm="1">
        <f t="array" aca="1" ref="T70" ca="1">INDEX([1]Coefficients!$G$180:$BO$199,_xlfn.XMATCH($E70,[1]Coefficients!$B$132:$B$151),_xlfn.XMATCH(T$2,[1]Coefficients!$G$1:$BO$1))</f>
        <v>1.8984063454215886E-6</v>
      </c>
      <c r="U70" cm="1">
        <f t="array" aca="1" ref="U70" ca="1">INDEX([1]Coefficients!$G$180:$BO$199,_xlfn.XMATCH($E70,[1]Coefficients!$B$132:$B$151),_xlfn.XMATCH(U$2,[1]Coefficients!$G$1:$BO$1))</f>
        <v>1.8984063454215886E-6</v>
      </c>
      <c r="V70" cm="1">
        <f t="array" aca="1" ref="V70" ca="1">INDEX([1]Coefficients!$G$180:$BO$199,_xlfn.XMATCH($E70,[1]Coefficients!$B$132:$B$151),_xlfn.XMATCH(V$2,[1]Coefficients!$G$1:$BO$1))</f>
        <v>1.8984063454215886E-6</v>
      </c>
      <c r="W70" cm="1">
        <f t="array" aca="1" ref="W70" ca="1">INDEX([1]Coefficients!$G$180:$BO$199,_xlfn.XMATCH($E70,[1]Coefficients!$B$132:$B$151),_xlfn.XMATCH(W$2,[1]Coefficients!$G$1:$BO$1))</f>
        <v>1.8984063454215886E-6</v>
      </c>
    </row>
    <row r="71" spans="1:24" x14ac:dyDescent="0.3">
      <c r="A71" t="s">
        <v>63</v>
      </c>
      <c r="B71" t="s">
        <v>5</v>
      </c>
      <c r="C71" t="s">
        <v>15</v>
      </c>
      <c r="E71" t="s">
        <v>64</v>
      </c>
      <c r="G71" t="s">
        <v>17</v>
      </c>
      <c r="L71" t="s">
        <v>18</v>
      </c>
    </row>
    <row r="72" spans="1:24" x14ac:dyDescent="0.3">
      <c r="A72" t="s">
        <v>63</v>
      </c>
      <c r="B72" t="s">
        <v>5</v>
      </c>
      <c r="C72" t="s">
        <v>15</v>
      </c>
      <c r="E72" t="s">
        <v>64</v>
      </c>
      <c r="G72" t="s">
        <v>19</v>
      </c>
      <c r="H72" t="s">
        <v>23</v>
      </c>
    </row>
    <row r="73" spans="1:24" x14ac:dyDescent="0.3">
      <c r="A73" t="s">
        <v>63</v>
      </c>
      <c r="B73" t="s">
        <v>5</v>
      </c>
      <c r="C73" t="s">
        <v>15</v>
      </c>
      <c r="E73" t="s">
        <v>64</v>
      </c>
      <c r="G73" t="s">
        <v>24</v>
      </c>
      <c r="H73" t="b">
        <v>1</v>
      </c>
    </row>
    <row r="74" spans="1:24" x14ac:dyDescent="0.3">
      <c r="A74" t="s">
        <v>63</v>
      </c>
      <c r="B74" t="s">
        <v>5</v>
      </c>
      <c r="C74" t="s">
        <v>15</v>
      </c>
      <c r="E74" t="s">
        <v>64</v>
      </c>
      <c r="G74" t="s">
        <v>25</v>
      </c>
      <c r="K74" t="s">
        <v>26</v>
      </c>
      <c r="L74" t="s">
        <v>27</v>
      </c>
      <c r="M74" cm="1">
        <f t="array" aca="1" ref="M74" ca="1">INDEX([1]!JCIMS_prices,_xlfn.XMATCH($E74,[1]!JCIMS_prices_index),_xlfn.XMATCH(M$2,[1]!CER_year))*[1]!JCIMS_price_inflator</f>
        <v>44.370594789134067</v>
      </c>
      <c r="N74" cm="1">
        <f t="array" aca="1" ref="N74" ca="1">INDEX([1]!JCIMS_prices,_xlfn.XMATCH($E74,[1]!JCIMS_prices_index),_xlfn.XMATCH(N$2,[1]!CER_year))*[1]!JCIMS_price_inflator</f>
        <v>35.647320687620834</v>
      </c>
      <c r="O74" cm="1">
        <f t="array" aca="1" ref="O74" ca="1">INDEX([1]!JCIMS_prices,_xlfn.XMATCH($E74,[1]!JCIMS_prices_index),_xlfn.XMATCH(O$2,[1]!CER_year))*[1]!JCIMS_price_inflator</f>
        <v>45.389873032196903</v>
      </c>
      <c r="P74" cm="1">
        <f t="array" aca="1" ref="P74" ca="1">INDEX([1]!JCIMS_prices,_xlfn.XMATCH($E74,[1]!JCIMS_prices_index),_xlfn.XMATCH(P$2,[1]!CER_year))*[1]!JCIMS_price_inflator</f>
        <v>27.433685707639139</v>
      </c>
      <c r="Q74" cm="1">
        <f t="array" aca="1" ref="Q74" ca="1">INDEX([1]!JCIMS_prices,_xlfn.XMATCH($E74,[1]!JCIMS_prices_index),_xlfn.XMATCH(Q$2,[1]!CER_year))*[1]!JCIMS_price_inflator</f>
        <v>36.56916338547429</v>
      </c>
      <c r="R74" cm="1">
        <f t="array" aca="1" ref="R74" ca="1">INDEX([1]!JCIMS_prices,_xlfn.XMATCH($E74,[1]!JCIMS_prices_index),_xlfn.XMATCH(R$2,[1]!CER_year))*[1]!JCIMS_price_inflator</f>
        <v>38.910973204281611</v>
      </c>
      <c r="S74" cm="1">
        <f t="array" aca="1" ref="S74" ca="1">INDEX([1]!JCIMS_prices,_xlfn.XMATCH($E74,[1]!JCIMS_prices_index),_xlfn.XMATCH(S$2,[1]!CER_year))*[1]!JCIMS_price_inflator</f>
        <v>39.680924020988954</v>
      </c>
      <c r="T74" cm="1">
        <f t="array" aca="1" ref="T74" ca="1">INDEX([1]!JCIMS_prices,_xlfn.XMATCH($E74,[1]!JCIMS_prices_index),_xlfn.XMATCH(T$2,[1]!CER_year))*[1]!JCIMS_price_inflator</f>
        <v>40.358633783686564</v>
      </c>
      <c r="U74" cm="1">
        <f t="array" aca="1" ref="U74" ca="1">INDEX([1]!JCIMS_prices,_xlfn.XMATCH($E74,[1]!JCIMS_prices_index),_xlfn.XMATCH(U$2,[1]!CER_year))*[1]!JCIMS_price_inflator</f>
        <v>41.147645603767486</v>
      </c>
      <c r="V74" cm="1">
        <f t="array" aca="1" ref="V74" ca="1">INDEX([1]!JCIMS_prices,_xlfn.XMATCH($E74,[1]!JCIMS_prices_index),_xlfn.XMATCH(V$2,[1]!CER_year))*[1]!JCIMS_price_inflator</f>
        <v>41.147645603767486</v>
      </c>
      <c r="W74" cm="1">
        <f t="array" aca="1" ref="W74" ca="1">INDEX([1]!JCIMS_prices,_xlfn.XMATCH($E74,[1]!JCIMS_prices_index),_xlfn.XMATCH(W$2,[1]!CER_year))*[1]!JCIMS_price_inflator</f>
        <v>41.147645603767486</v>
      </c>
      <c r="X74" t="s">
        <v>65</v>
      </c>
    </row>
    <row r="75" spans="1:24" x14ac:dyDescent="0.3">
      <c r="A75" t="s">
        <v>63</v>
      </c>
      <c r="B75" t="s">
        <v>5</v>
      </c>
      <c r="C75" t="s">
        <v>15</v>
      </c>
      <c r="E75" t="s">
        <v>64</v>
      </c>
      <c r="G75" t="s">
        <v>34</v>
      </c>
      <c r="H75" t="s">
        <v>30</v>
      </c>
      <c r="I75" t="s">
        <v>31</v>
      </c>
      <c r="K75" t="s">
        <v>32</v>
      </c>
      <c r="L75" t="s">
        <v>33</v>
      </c>
      <c r="M75" cm="1">
        <f t="array" aca="1" ref="M75" ca="1">INDEX([1]Coefficients!$G$132:$BO$151,_xlfn.XMATCH($E75,[1]Coefficients!$B$132:$B$151),_xlfn.XMATCH(M$2,[1]Coefficients!$G$1:$BO$1))</f>
        <v>5.6428552456839302E-2</v>
      </c>
      <c r="N75" cm="1">
        <f t="array" aca="1" ref="N75" ca="1">INDEX([1]Coefficients!$G$132:$BO$151,_xlfn.XMATCH($E75,[1]Coefficients!$B$132:$B$151),_xlfn.XMATCH(N$2,[1]Coefficients!$G$1:$BO$1))</f>
        <v>5.6530067848684633E-2</v>
      </c>
      <c r="O75" cm="1">
        <f t="array" aca="1" ref="O75" ca="1">INDEX([1]Coefficients!$G$132:$BO$151,_xlfn.XMATCH($E75,[1]Coefficients!$B$132:$B$151),_xlfn.XMATCH(O$2,[1]Coefficients!$G$1:$BO$1))</f>
        <v>5.6530067848684633E-2</v>
      </c>
      <c r="P75" cm="1">
        <f t="array" aca="1" ref="P75" ca="1">INDEX([1]Coefficients!$G$132:$BO$151,_xlfn.XMATCH($E75,[1]Coefficients!$B$132:$B$151),_xlfn.XMATCH(P$2,[1]Coefficients!$G$1:$BO$1))</f>
        <v>5.6530067848684633E-2</v>
      </c>
      <c r="Q75" cm="1">
        <f t="array" aca="1" ref="Q75" ca="1">INDEX([1]Coefficients!$G$132:$BO$151,_xlfn.XMATCH($E75,[1]Coefficients!$B$132:$B$151),_xlfn.XMATCH(Q$2,[1]Coefficients!$G$1:$BO$1))</f>
        <v>5.6530067848684633E-2</v>
      </c>
      <c r="R75" cm="1">
        <f t="array" aca="1" ref="R75" ca="1">INDEX([1]Coefficients!$G$132:$BO$151,_xlfn.XMATCH($E75,[1]Coefficients!$B$132:$B$151),_xlfn.XMATCH(R$2,[1]Coefficients!$G$1:$BO$1))</f>
        <v>5.6530067848684633E-2</v>
      </c>
      <c r="S75" cm="1">
        <f t="array" aca="1" ref="S75" ca="1">INDEX([1]Coefficients!$G$132:$BO$151,_xlfn.XMATCH($E75,[1]Coefficients!$B$132:$B$151),_xlfn.XMATCH(S$2,[1]Coefficients!$G$1:$BO$1))</f>
        <v>5.6530067848684633E-2</v>
      </c>
      <c r="T75" cm="1">
        <f t="array" aca="1" ref="T75" ca="1">INDEX([1]Coefficients!$G$132:$BO$151,_xlfn.XMATCH($E75,[1]Coefficients!$B$132:$B$151),_xlfn.XMATCH(T$2,[1]Coefficients!$G$1:$BO$1))</f>
        <v>5.6530067848684633E-2</v>
      </c>
      <c r="U75" cm="1">
        <f t="array" aca="1" ref="U75" ca="1">INDEX([1]Coefficients!$G$132:$BO$151,_xlfn.XMATCH($E75,[1]Coefficients!$B$132:$B$151),_xlfn.XMATCH(U$2,[1]Coefficients!$G$1:$BO$1))</f>
        <v>5.6530067848684633E-2</v>
      </c>
      <c r="V75" cm="1">
        <f t="array" aca="1" ref="V75" ca="1">INDEX([1]Coefficients!$G$132:$BO$151,_xlfn.XMATCH($E75,[1]Coefficients!$B$132:$B$151),_xlfn.XMATCH(V$2,[1]Coefficients!$G$1:$BO$1))</f>
        <v>5.6530067848684633E-2</v>
      </c>
      <c r="W75" cm="1">
        <f t="array" aca="1" ref="W75" ca="1">INDEX([1]Coefficients!$G$132:$BO$151,_xlfn.XMATCH($E75,[1]Coefficients!$B$132:$B$151),_xlfn.XMATCH(W$2,[1]Coefficients!$G$1:$BO$1))</f>
        <v>5.6530067848684633E-2</v>
      </c>
    </row>
    <row r="76" spans="1:24" x14ac:dyDescent="0.3">
      <c r="A76" t="s">
        <v>63</v>
      </c>
      <c r="B76" t="s">
        <v>5</v>
      </c>
      <c r="C76" t="s">
        <v>15</v>
      </c>
      <c r="E76" t="s">
        <v>64</v>
      </c>
      <c r="G76" t="s">
        <v>34</v>
      </c>
      <c r="H76" t="s">
        <v>35</v>
      </c>
      <c r="I76" t="s">
        <v>31</v>
      </c>
      <c r="K76" t="s">
        <v>32</v>
      </c>
      <c r="L76" t="s">
        <v>36</v>
      </c>
      <c r="M76" cm="1">
        <f t="array" aca="1" ref="M76" ca="1">INDEX([1]Coefficients!$G$156:$BO$175,_xlfn.XMATCH($E76,[1]Coefficients!$B$132:$B$151),_xlfn.XMATCH(M$2,[1]Coefficients!$G$1:$BO$1))</f>
        <v>8.9391766268260293E-7</v>
      </c>
      <c r="N76" cm="1">
        <f t="array" aca="1" ref="N76" ca="1">INDEX([1]Coefficients!$G$156:$BO$175,_xlfn.XMATCH($E76,[1]Coefficients!$B$132:$B$151),_xlfn.XMATCH(N$2,[1]Coefficients!$G$1:$BO$1))</f>
        <v>8.9552582730589518E-7</v>
      </c>
      <c r="O76" cm="1">
        <f t="array" aca="1" ref="O76" ca="1">INDEX([1]Coefficients!$G$156:$BO$175,_xlfn.XMATCH($E76,[1]Coefficients!$B$132:$B$151),_xlfn.XMATCH(O$2,[1]Coefficients!$G$1:$BO$1))</f>
        <v>8.9552582730589518E-7</v>
      </c>
      <c r="P76" cm="1">
        <f t="array" aca="1" ref="P76" ca="1">INDEX([1]Coefficients!$G$156:$BO$175,_xlfn.XMATCH($E76,[1]Coefficients!$B$132:$B$151),_xlfn.XMATCH(P$2,[1]Coefficients!$G$1:$BO$1))</f>
        <v>8.9552582730589518E-7</v>
      </c>
      <c r="Q76" cm="1">
        <f t="array" aca="1" ref="Q76" ca="1">INDEX([1]Coefficients!$G$156:$BO$175,_xlfn.XMATCH($E76,[1]Coefficients!$B$132:$B$151),_xlfn.XMATCH(Q$2,[1]Coefficients!$G$1:$BO$1))</f>
        <v>8.9552582730589518E-7</v>
      </c>
      <c r="R76" cm="1">
        <f t="array" aca="1" ref="R76" ca="1">INDEX([1]Coefficients!$G$156:$BO$175,_xlfn.XMATCH($E76,[1]Coefficients!$B$132:$B$151),_xlfn.XMATCH(R$2,[1]Coefficients!$G$1:$BO$1))</f>
        <v>8.9552582730589518E-7</v>
      </c>
      <c r="S76" cm="1">
        <f t="array" aca="1" ref="S76" ca="1">INDEX([1]Coefficients!$G$156:$BO$175,_xlfn.XMATCH($E76,[1]Coefficients!$B$132:$B$151),_xlfn.XMATCH(S$2,[1]Coefficients!$G$1:$BO$1))</f>
        <v>8.9552582730589518E-7</v>
      </c>
      <c r="T76" cm="1">
        <f t="array" aca="1" ref="T76" ca="1">INDEX([1]Coefficients!$G$156:$BO$175,_xlfn.XMATCH($E76,[1]Coefficients!$B$132:$B$151),_xlfn.XMATCH(T$2,[1]Coefficients!$G$1:$BO$1))</f>
        <v>8.9552582730589518E-7</v>
      </c>
      <c r="U76" cm="1">
        <f t="array" aca="1" ref="U76" ca="1">INDEX([1]Coefficients!$G$156:$BO$175,_xlfn.XMATCH($E76,[1]Coefficients!$B$132:$B$151),_xlfn.XMATCH(U$2,[1]Coefficients!$G$1:$BO$1))</f>
        <v>8.9552582730589518E-7</v>
      </c>
      <c r="V76" cm="1">
        <f t="array" aca="1" ref="V76" ca="1">INDEX([1]Coefficients!$G$156:$BO$175,_xlfn.XMATCH($E76,[1]Coefficients!$B$132:$B$151),_xlfn.XMATCH(V$2,[1]Coefficients!$G$1:$BO$1))</f>
        <v>8.9552582730589518E-7</v>
      </c>
      <c r="W76" cm="1">
        <f t="array" aca="1" ref="W76" ca="1">INDEX([1]Coefficients!$G$156:$BO$175,_xlfn.XMATCH($E76,[1]Coefficients!$B$132:$B$151),_xlfn.XMATCH(W$2,[1]Coefficients!$G$1:$BO$1))</f>
        <v>8.9552582730589518E-7</v>
      </c>
    </row>
    <row r="77" spans="1:24" x14ac:dyDescent="0.3">
      <c r="A77" t="s">
        <v>63</v>
      </c>
      <c r="B77" t="s">
        <v>5</v>
      </c>
      <c r="C77" t="s">
        <v>15</v>
      </c>
      <c r="E77" t="s">
        <v>64</v>
      </c>
      <c r="G77" t="s">
        <v>34</v>
      </c>
      <c r="H77" t="s">
        <v>37</v>
      </c>
      <c r="I77" t="s">
        <v>31</v>
      </c>
      <c r="K77" t="s">
        <v>32</v>
      </c>
      <c r="L77" t="s">
        <v>38</v>
      </c>
      <c r="M77" cm="1">
        <f t="array" aca="1" ref="M77" ca="1">INDEX([1]Coefficients!$G$180:$BO$199,_xlfn.XMATCH($E77,[1]Coefficients!$B$132:$B$151),_xlfn.XMATCH(M$2,[1]Coefficients!$G$1:$BO$1))</f>
        <v>4.0226294820717126E-6</v>
      </c>
      <c r="N77" cm="1">
        <f t="array" aca="1" ref="N77" ca="1">INDEX([1]Coefficients!$G$180:$BO$199,_xlfn.XMATCH($E77,[1]Coefficients!$B$132:$B$151),_xlfn.XMATCH(N$2,[1]Coefficients!$G$1:$BO$1))</f>
        <v>4.0298662228765281E-6</v>
      </c>
      <c r="O77" cm="1">
        <f t="array" aca="1" ref="O77" ca="1">INDEX([1]Coefficients!$G$180:$BO$199,_xlfn.XMATCH($E77,[1]Coefficients!$B$132:$B$151),_xlfn.XMATCH(O$2,[1]Coefficients!$G$1:$BO$1))</f>
        <v>4.0298662228765281E-6</v>
      </c>
      <c r="P77" cm="1">
        <f t="array" aca="1" ref="P77" ca="1">INDEX([1]Coefficients!$G$180:$BO$199,_xlfn.XMATCH($E77,[1]Coefficients!$B$132:$B$151),_xlfn.XMATCH(P$2,[1]Coefficients!$G$1:$BO$1))</f>
        <v>4.0298662228765281E-6</v>
      </c>
      <c r="Q77" cm="1">
        <f t="array" aca="1" ref="Q77" ca="1">INDEX([1]Coefficients!$G$180:$BO$199,_xlfn.XMATCH($E77,[1]Coefficients!$B$132:$B$151),_xlfn.XMATCH(Q$2,[1]Coefficients!$G$1:$BO$1))</f>
        <v>4.0298662228765281E-6</v>
      </c>
      <c r="R77" cm="1">
        <f t="array" aca="1" ref="R77" ca="1">INDEX([1]Coefficients!$G$180:$BO$199,_xlfn.XMATCH($E77,[1]Coefficients!$B$132:$B$151),_xlfn.XMATCH(R$2,[1]Coefficients!$G$1:$BO$1))</f>
        <v>4.0298662228765281E-6</v>
      </c>
      <c r="S77" cm="1">
        <f t="array" aca="1" ref="S77" ca="1">INDEX([1]Coefficients!$G$180:$BO$199,_xlfn.XMATCH($E77,[1]Coefficients!$B$132:$B$151),_xlfn.XMATCH(S$2,[1]Coefficients!$G$1:$BO$1))</f>
        <v>4.0298662228765281E-6</v>
      </c>
      <c r="T77" cm="1">
        <f t="array" aca="1" ref="T77" ca="1">INDEX([1]Coefficients!$G$180:$BO$199,_xlfn.XMATCH($E77,[1]Coefficients!$B$132:$B$151),_xlfn.XMATCH(T$2,[1]Coefficients!$G$1:$BO$1))</f>
        <v>4.0298662228765281E-6</v>
      </c>
      <c r="U77" cm="1">
        <f t="array" aca="1" ref="U77" ca="1">INDEX([1]Coefficients!$G$180:$BO$199,_xlfn.XMATCH($E77,[1]Coefficients!$B$132:$B$151),_xlfn.XMATCH(U$2,[1]Coefficients!$G$1:$BO$1))</f>
        <v>4.0298662228765281E-6</v>
      </c>
      <c r="V77" cm="1">
        <f t="array" aca="1" ref="V77" ca="1">INDEX([1]Coefficients!$G$180:$BO$199,_xlfn.XMATCH($E77,[1]Coefficients!$B$132:$B$151),_xlfn.XMATCH(V$2,[1]Coefficients!$G$1:$BO$1))</f>
        <v>4.0298662228765281E-6</v>
      </c>
      <c r="W77" cm="1">
        <f t="array" aca="1" ref="W77" ca="1">INDEX([1]Coefficients!$G$180:$BO$199,_xlfn.XMATCH($E77,[1]Coefficients!$B$132:$B$151),_xlfn.XMATCH(W$2,[1]Coefficients!$G$1:$BO$1))</f>
        <v>4.0298662228765281E-6</v>
      </c>
    </row>
    <row r="78" spans="1:24" x14ac:dyDescent="0.3">
      <c r="A78" t="s">
        <v>66</v>
      </c>
      <c r="B78" t="s">
        <v>5</v>
      </c>
      <c r="C78" t="s">
        <v>15</v>
      </c>
      <c r="E78" t="s">
        <v>67</v>
      </c>
      <c r="G78" t="s">
        <v>17</v>
      </c>
      <c r="L78" t="s">
        <v>18</v>
      </c>
    </row>
    <row r="79" spans="1:24" x14ac:dyDescent="0.3">
      <c r="A79" t="s">
        <v>66</v>
      </c>
      <c r="B79" t="s">
        <v>5</v>
      </c>
      <c r="C79" t="s">
        <v>15</v>
      </c>
      <c r="E79" t="s">
        <v>67</v>
      </c>
      <c r="G79" t="s">
        <v>19</v>
      </c>
      <c r="H79" t="s">
        <v>23</v>
      </c>
    </row>
    <row r="80" spans="1:24" x14ac:dyDescent="0.3">
      <c r="A80" t="s">
        <v>66</v>
      </c>
      <c r="B80" t="s">
        <v>5</v>
      </c>
      <c r="C80" t="s">
        <v>15</v>
      </c>
      <c r="E80" t="s">
        <v>67</v>
      </c>
      <c r="G80" t="s">
        <v>24</v>
      </c>
      <c r="H80" t="b">
        <v>1</v>
      </c>
    </row>
    <row r="81" spans="1:24" x14ac:dyDescent="0.3">
      <c r="A81" t="s">
        <v>66</v>
      </c>
      <c r="B81" t="s">
        <v>5</v>
      </c>
      <c r="C81" t="s">
        <v>15</v>
      </c>
      <c r="E81" t="s">
        <v>67</v>
      </c>
      <c r="G81" t="s">
        <v>25</v>
      </c>
      <c r="K81" t="s">
        <v>53</v>
      </c>
      <c r="L81" t="s">
        <v>27</v>
      </c>
      <c r="M81" cm="1">
        <f t="array" aca="1" ref="M81" ca="1">ROUND(INDEX([1]!CER_prod_cost,_xlfn.XMATCH("CAN"&amp;"Production cost"&amp;$A81,[1]!CER_prod_cost_index),_xlfn.XMATCH(M$2,[1]!CER_year)),2)</f>
        <v>11.99</v>
      </c>
      <c r="N81" cm="1">
        <f t="array" aca="1" ref="N81" ca="1">ROUND(INDEX([1]!CER_prod_cost,_xlfn.XMATCH("CAN"&amp;"Production cost"&amp;$A81,[1]!CER_prod_cost_index),_xlfn.XMATCH(N$2,[1]!CER_year)),2)</f>
        <v>11.99</v>
      </c>
      <c r="O81" cm="1">
        <f t="array" aca="1" ref="O81" ca="1">ROUND(INDEX([1]!CER_prod_cost,_xlfn.XMATCH("CAN"&amp;"Production cost"&amp;$A81,[1]!CER_prod_cost_index),_xlfn.XMATCH(O$2,[1]!CER_year)),2)</f>
        <v>5.14</v>
      </c>
      <c r="P81" cm="1">
        <f t="array" aca="1" ref="P81" ca="1">ROUND(INDEX([1]!CER_prod_cost,_xlfn.XMATCH("CAN"&amp;"Production cost"&amp;$A81,[1]!CER_prod_cost_index),_xlfn.XMATCH(P$2,[1]!CER_year)),2)</f>
        <v>2.9</v>
      </c>
      <c r="Q81" cm="1">
        <f t="array" aca="1" ref="Q81" ca="1">ROUND(INDEX([1]!CER_prod_cost,_xlfn.XMATCH("CAN"&amp;"Production cost"&amp;$A81,[1]!CER_prod_cost_index),_xlfn.XMATCH(Q$2,[1]!CER_year)),2)</f>
        <v>3.53</v>
      </c>
      <c r="R81" cm="1">
        <f t="array" aca="1" ref="R81" ca="1">ROUND(INDEX([1]!CER_prod_cost,_xlfn.XMATCH("CAN"&amp;"Production cost"&amp;$A81,[1]!CER_prod_cost_index),_xlfn.XMATCH(R$2,[1]!CER_year)),2)</f>
        <v>3.01</v>
      </c>
      <c r="S81" cm="1">
        <f t="array" aca="1" ref="S81" ca="1">ROUND(INDEX([1]!CER_prod_cost,_xlfn.XMATCH("CAN"&amp;"Production cost"&amp;$A81,[1]!CER_prod_cost_index),_xlfn.XMATCH(S$2,[1]!CER_year)),2)</f>
        <v>3.4</v>
      </c>
      <c r="T81" cm="1">
        <f t="array" aca="1" ref="T81" ca="1">ROUND(INDEX([1]!CER_prod_cost,_xlfn.XMATCH("CAN"&amp;"Production cost"&amp;$A81,[1]!CER_prod_cost_index),_xlfn.XMATCH(T$2,[1]!CER_year)),2)</f>
        <v>3.6</v>
      </c>
      <c r="U81" cm="1">
        <f t="array" aca="1" ref="U81" ca="1">ROUND(INDEX([1]!CER_prod_cost,_xlfn.XMATCH("CAN"&amp;"Production cost"&amp;$A81,[1]!CER_prod_cost_index),_xlfn.XMATCH(U$2,[1]!CER_year)),2)</f>
        <v>3.78</v>
      </c>
      <c r="V81" cm="1">
        <f t="array" aca="1" ref="V81" ca="1">ROUND(INDEX([1]!CER_prod_cost,_xlfn.XMATCH("CAN"&amp;"Production cost"&amp;$A81,[1]!CER_prod_cost_index),_xlfn.XMATCH(V$2,[1]!CER_year)),2)</f>
        <v>3.78</v>
      </c>
      <c r="W81" cm="1">
        <f t="array" aca="1" ref="W81" ca="1">ROUND(INDEX([1]!CER_prod_cost,_xlfn.XMATCH("CAN"&amp;"Production cost"&amp;$A81,[1]!CER_prod_cost_index),_xlfn.XMATCH(W$2,[1]!CER_year)),2)</f>
        <v>3.78</v>
      </c>
      <c r="X81" t="s">
        <v>54</v>
      </c>
    </row>
    <row r="82" spans="1:24" x14ac:dyDescent="0.3">
      <c r="A82" t="s">
        <v>66</v>
      </c>
      <c r="B82" t="s">
        <v>5</v>
      </c>
      <c r="C82" t="s">
        <v>15</v>
      </c>
      <c r="E82" t="s">
        <v>67</v>
      </c>
      <c r="G82" t="s">
        <v>34</v>
      </c>
      <c r="H82" t="s">
        <v>30</v>
      </c>
      <c r="I82" t="s">
        <v>31</v>
      </c>
      <c r="K82" t="s">
        <v>32</v>
      </c>
      <c r="L82" t="s">
        <v>33</v>
      </c>
      <c r="M82" cm="1">
        <f t="array" aca="1" ref="M82" ca="1">INDEX([1]Coefficients!$G$132:$BO$151,_xlfn.XMATCH($E82,[1]Coefficients!$B$132:$B$151),_xlfn.XMATCH(M$2,[1]Coefficients!$G$1:$BO$1))</f>
        <v>5.0659506393256851E-2</v>
      </c>
      <c r="N82" cm="1">
        <f t="array" aca="1" ref="N82" ca="1">INDEX([1]Coefficients!$G$132:$BO$151,_xlfn.XMATCH($E82,[1]Coefficients!$B$132:$B$151),_xlfn.XMATCH(N$2,[1]Coefficients!$G$1:$BO$1))</f>
        <v>5.0269095405659998E-2</v>
      </c>
      <c r="O82" cm="1">
        <f t="array" aca="1" ref="O82" ca="1">INDEX([1]Coefficients!$G$132:$BO$151,_xlfn.XMATCH($E82,[1]Coefficients!$B$132:$B$151),_xlfn.XMATCH(O$2,[1]Coefficients!$G$1:$BO$1))</f>
        <v>4.9926715324116293E-2</v>
      </c>
      <c r="P82" cm="1">
        <f t="array" aca="1" ref="P82" ca="1">INDEX([1]Coefficients!$G$132:$BO$151,_xlfn.XMATCH($E82,[1]Coefficients!$B$132:$B$151),_xlfn.XMATCH(P$2,[1]Coefficients!$G$1:$BO$1))</f>
        <v>4.9020411139724628E-2</v>
      </c>
      <c r="Q82" cm="1">
        <f t="array" aca="1" ref="Q82" ca="1">INDEX([1]Coefficients!$G$132:$BO$151,_xlfn.XMATCH($E82,[1]Coefficients!$B$132:$B$151),_xlfn.XMATCH(Q$2,[1]Coefficients!$G$1:$BO$1))</f>
        <v>4.8970518393498863E-2</v>
      </c>
      <c r="R82" cm="1">
        <f t="array" aca="1" ref="R82" ca="1">INDEX([1]Coefficients!$G$132:$BO$151,_xlfn.XMATCH($E82,[1]Coefficients!$B$132:$B$151),_xlfn.XMATCH(R$2,[1]Coefficients!$G$1:$BO$1))</f>
        <v>4.8970518393498863E-2</v>
      </c>
      <c r="S82" cm="1">
        <f t="array" aca="1" ref="S82" ca="1">INDEX([1]Coefficients!$G$132:$BO$151,_xlfn.XMATCH($E82,[1]Coefficients!$B$132:$B$151),_xlfn.XMATCH(S$2,[1]Coefficients!$G$1:$BO$1))</f>
        <v>4.8970518393498863E-2</v>
      </c>
      <c r="T82" cm="1">
        <f t="array" aca="1" ref="T82" ca="1">INDEX([1]Coefficients!$G$132:$BO$151,_xlfn.XMATCH($E82,[1]Coefficients!$B$132:$B$151),_xlfn.XMATCH(T$2,[1]Coefficients!$G$1:$BO$1))</f>
        <v>4.8970518393498863E-2</v>
      </c>
      <c r="U82" cm="1">
        <f t="array" aca="1" ref="U82" ca="1">INDEX([1]Coefficients!$G$132:$BO$151,_xlfn.XMATCH($E82,[1]Coefficients!$B$132:$B$151),_xlfn.XMATCH(U$2,[1]Coefficients!$G$1:$BO$1))</f>
        <v>4.8970518393498863E-2</v>
      </c>
      <c r="V82" cm="1">
        <f t="array" aca="1" ref="V82" ca="1">INDEX([1]Coefficients!$G$132:$BO$151,_xlfn.XMATCH($E82,[1]Coefficients!$B$132:$B$151),_xlfn.XMATCH(V$2,[1]Coefficients!$G$1:$BO$1))</f>
        <v>4.8970518393498863E-2</v>
      </c>
      <c r="W82" cm="1">
        <f t="array" aca="1" ref="W82" ca="1">INDEX([1]Coefficients!$G$132:$BO$151,_xlfn.XMATCH($E82,[1]Coefficients!$B$132:$B$151),_xlfn.XMATCH(W$2,[1]Coefficients!$G$1:$BO$1))</f>
        <v>4.8970518393498863E-2</v>
      </c>
    </row>
    <row r="83" spans="1:24" x14ac:dyDescent="0.3">
      <c r="A83" t="s">
        <v>66</v>
      </c>
      <c r="B83" t="s">
        <v>5</v>
      </c>
      <c r="C83" t="s">
        <v>15</v>
      </c>
      <c r="E83" t="s">
        <v>67</v>
      </c>
      <c r="G83" t="s">
        <v>34</v>
      </c>
      <c r="H83" t="s">
        <v>35</v>
      </c>
      <c r="I83" t="s">
        <v>31</v>
      </c>
      <c r="K83" t="s">
        <v>32</v>
      </c>
      <c r="L83" t="s">
        <v>36</v>
      </c>
      <c r="M83" cm="1">
        <f t="array" aca="1" ref="M83" ca="1">INDEX([1]Coefficients!$G$156:$BO$175,_xlfn.XMATCH($E83,[1]Coefficients!$B$132:$B$151),_xlfn.XMATCH(M$2,[1]Coefficients!$G$1:$BO$1))</f>
        <v>9.7394051232794818E-7</v>
      </c>
      <c r="N83" cm="1">
        <f t="array" aca="1" ref="N83" ca="1">INDEX([1]Coefficients!$G$156:$BO$175,_xlfn.XMATCH($E83,[1]Coefficients!$B$132:$B$151),_xlfn.XMATCH(N$2,[1]Coefficients!$G$1:$BO$1))</f>
        <v>9.6706745968712354E-7</v>
      </c>
      <c r="O83" cm="1">
        <f t="array" aca="1" ref="O83" ca="1">INDEX([1]Coefficients!$G$156:$BO$175,_xlfn.XMATCH($E83,[1]Coefficients!$B$132:$B$151),_xlfn.XMATCH(O$2,[1]Coefficients!$G$1:$BO$1))</f>
        <v>9.6053998074030376E-7</v>
      </c>
      <c r="P83" cm="1">
        <f t="array" aca="1" ref="P83" ca="1">INDEX([1]Coefficients!$G$156:$BO$175,_xlfn.XMATCH($E83,[1]Coefficients!$B$132:$B$151),_xlfn.XMATCH(P$2,[1]Coefficients!$G$1:$BO$1))</f>
        <v>9.4291540484527353E-7</v>
      </c>
      <c r="Q83" cm="1">
        <f t="array" aca="1" ref="Q83" ca="1">INDEX([1]Coefficients!$G$156:$BO$175,_xlfn.XMATCH($E83,[1]Coefficients!$B$132:$B$151),_xlfn.XMATCH(Q$2,[1]Coefficients!$G$1:$BO$1))</f>
        <v>9.4195570993630577E-7</v>
      </c>
      <c r="R83" cm="1">
        <f t="array" aca="1" ref="R83" ca="1">INDEX([1]Coefficients!$G$156:$BO$175,_xlfn.XMATCH($E83,[1]Coefficients!$B$132:$B$151),_xlfn.XMATCH(R$2,[1]Coefficients!$G$1:$BO$1))</f>
        <v>9.4195570993630577E-7</v>
      </c>
      <c r="S83" cm="1">
        <f t="array" aca="1" ref="S83" ca="1">INDEX([1]Coefficients!$G$156:$BO$175,_xlfn.XMATCH($E83,[1]Coefficients!$B$132:$B$151),_xlfn.XMATCH(S$2,[1]Coefficients!$G$1:$BO$1))</f>
        <v>9.4195570993630577E-7</v>
      </c>
      <c r="T83" cm="1">
        <f t="array" aca="1" ref="T83" ca="1">INDEX([1]Coefficients!$G$156:$BO$175,_xlfn.XMATCH($E83,[1]Coefficients!$B$132:$B$151),_xlfn.XMATCH(T$2,[1]Coefficients!$G$1:$BO$1))</f>
        <v>9.4195570993630577E-7</v>
      </c>
      <c r="U83" cm="1">
        <f t="array" aca="1" ref="U83" ca="1">INDEX([1]Coefficients!$G$156:$BO$175,_xlfn.XMATCH($E83,[1]Coefficients!$B$132:$B$151),_xlfn.XMATCH(U$2,[1]Coefficients!$G$1:$BO$1))</f>
        <v>9.4195570993630577E-7</v>
      </c>
      <c r="V83" cm="1">
        <f t="array" aca="1" ref="V83" ca="1">INDEX([1]Coefficients!$G$156:$BO$175,_xlfn.XMATCH($E83,[1]Coefficients!$B$132:$B$151),_xlfn.XMATCH(V$2,[1]Coefficients!$G$1:$BO$1))</f>
        <v>9.4195570993630577E-7</v>
      </c>
      <c r="W83" cm="1">
        <f t="array" aca="1" ref="W83" ca="1">INDEX([1]Coefficients!$G$156:$BO$175,_xlfn.XMATCH($E83,[1]Coefficients!$B$132:$B$151),_xlfn.XMATCH(W$2,[1]Coefficients!$G$1:$BO$1))</f>
        <v>9.4195570993630577E-7</v>
      </c>
    </row>
    <row r="84" spans="1:24" x14ac:dyDescent="0.3">
      <c r="A84" t="s">
        <v>66</v>
      </c>
      <c r="B84" t="s">
        <v>5</v>
      </c>
      <c r="C84" t="s">
        <v>15</v>
      </c>
      <c r="E84" t="s">
        <v>67</v>
      </c>
      <c r="G84" t="s">
        <v>34</v>
      </c>
      <c r="H84" t="s">
        <v>37</v>
      </c>
      <c r="I84" t="s">
        <v>31</v>
      </c>
      <c r="K84" t="s">
        <v>32</v>
      </c>
      <c r="L84" t="s">
        <v>38</v>
      </c>
      <c r="M84" cm="1">
        <f t="array" aca="1" ref="M84" ca="1">INDEX([1]Coefficients!$G$180:$BO$199,_xlfn.XMATCH($E84,[1]Coefficients!$B$132:$B$151),_xlfn.XMATCH(M$2,[1]Coefficients!$G$1:$BO$1))</f>
        <v>8.6864964613033235E-7</v>
      </c>
      <c r="N84" cm="1">
        <f t="array" aca="1" ref="N84" ca="1">INDEX([1]Coefficients!$G$180:$BO$199,_xlfn.XMATCH($E84,[1]Coefficients!$B$132:$B$151),_xlfn.XMATCH(N$2,[1]Coefficients!$G$1:$BO$1))</f>
        <v>8.6251962620743449E-7</v>
      </c>
      <c r="O84" cm="1">
        <f t="array" aca="1" ref="O84" ca="1">INDEX([1]Coefficients!$G$180:$BO$199,_xlfn.XMATCH($E84,[1]Coefficients!$B$132:$B$151),_xlfn.XMATCH(O$2,[1]Coefficients!$G$1:$BO$1))</f>
        <v>8.5669782066027099E-7</v>
      </c>
      <c r="P84" cm="1">
        <f t="array" aca="1" ref="P84" ca="1">INDEX([1]Coefficients!$G$180:$BO$199,_xlfn.XMATCH($E84,[1]Coefficients!$B$132:$B$151),_xlfn.XMATCH(P$2,[1]Coefficients!$G$1:$BO$1))</f>
        <v>8.409786043214603E-7</v>
      </c>
      <c r="Q84" cm="1">
        <f t="array" aca="1" ref="Q84" ca="1">INDEX([1]Coefficients!$G$180:$BO$199,_xlfn.XMATCH($E84,[1]Coefficients!$B$132:$B$151),_xlfn.XMATCH(Q$2,[1]Coefficients!$G$1:$BO$1))</f>
        <v>8.4012266021346199E-7</v>
      </c>
      <c r="R84" cm="1">
        <f t="array" aca="1" ref="R84" ca="1">INDEX([1]Coefficients!$G$180:$BO$199,_xlfn.XMATCH($E84,[1]Coefficients!$B$132:$B$151),_xlfn.XMATCH(R$2,[1]Coefficients!$G$1:$BO$1))</f>
        <v>8.4012266021346199E-7</v>
      </c>
      <c r="S84" cm="1">
        <f t="array" aca="1" ref="S84" ca="1">INDEX([1]Coefficients!$G$180:$BO$199,_xlfn.XMATCH($E84,[1]Coefficients!$B$132:$B$151),_xlfn.XMATCH(S$2,[1]Coefficients!$G$1:$BO$1))</f>
        <v>8.4012266021346199E-7</v>
      </c>
      <c r="T84" cm="1">
        <f t="array" aca="1" ref="T84" ca="1">INDEX([1]Coefficients!$G$180:$BO$199,_xlfn.XMATCH($E84,[1]Coefficients!$B$132:$B$151),_xlfn.XMATCH(T$2,[1]Coefficients!$G$1:$BO$1))</f>
        <v>8.4012266021346199E-7</v>
      </c>
      <c r="U84" cm="1">
        <f t="array" aca="1" ref="U84" ca="1">INDEX([1]Coefficients!$G$180:$BO$199,_xlfn.XMATCH($E84,[1]Coefficients!$B$132:$B$151),_xlfn.XMATCH(U$2,[1]Coefficients!$G$1:$BO$1))</f>
        <v>8.4012266021346199E-7</v>
      </c>
      <c r="V84" cm="1">
        <f t="array" aca="1" ref="V84" ca="1">INDEX([1]Coefficients!$G$180:$BO$199,_xlfn.XMATCH($E84,[1]Coefficients!$B$132:$B$151),_xlfn.XMATCH(V$2,[1]Coefficients!$G$1:$BO$1))</f>
        <v>8.4012266021346199E-7</v>
      </c>
      <c r="W84" cm="1">
        <f t="array" aca="1" ref="W84" ca="1">INDEX([1]Coefficients!$G$180:$BO$199,_xlfn.XMATCH($E84,[1]Coefficients!$B$132:$B$151),_xlfn.XMATCH(W$2,[1]Coefficients!$G$1:$BO$1))</f>
        <v>8.4012266021346199E-7</v>
      </c>
    </row>
    <row r="85" spans="1:24" x14ac:dyDescent="0.3">
      <c r="A85" t="s">
        <v>68</v>
      </c>
      <c r="B85" t="s">
        <v>5</v>
      </c>
      <c r="C85" t="s">
        <v>15</v>
      </c>
      <c r="E85" t="s">
        <v>69</v>
      </c>
      <c r="G85" t="s">
        <v>17</v>
      </c>
      <c r="L85" t="s">
        <v>18</v>
      </c>
    </row>
    <row r="86" spans="1:24" x14ac:dyDescent="0.3">
      <c r="A86" t="s">
        <v>68</v>
      </c>
      <c r="B86" t="s">
        <v>5</v>
      </c>
      <c r="C86" t="s">
        <v>15</v>
      </c>
      <c r="E86" t="s">
        <v>69</v>
      </c>
      <c r="G86" t="s">
        <v>19</v>
      </c>
      <c r="H86" t="s">
        <v>23</v>
      </c>
    </row>
    <row r="87" spans="1:24" x14ac:dyDescent="0.3">
      <c r="A87" t="s">
        <v>68</v>
      </c>
      <c r="B87" t="s">
        <v>5</v>
      </c>
      <c r="C87" t="s">
        <v>15</v>
      </c>
      <c r="E87" t="s">
        <v>69</v>
      </c>
      <c r="G87" t="s">
        <v>24</v>
      </c>
      <c r="H87" t="b">
        <v>1</v>
      </c>
    </row>
    <row r="88" spans="1:24" x14ac:dyDescent="0.3">
      <c r="A88" t="s">
        <v>68</v>
      </c>
      <c r="B88" t="s">
        <v>5</v>
      </c>
      <c r="C88" t="s">
        <v>15</v>
      </c>
      <c r="E88" t="s">
        <v>69</v>
      </c>
      <c r="G88" t="s">
        <v>25</v>
      </c>
      <c r="K88" t="s">
        <v>53</v>
      </c>
      <c r="L88" t="s">
        <v>27</v>
      </c>
      <c r="M88">
        <f t="shared" ref="M88:W88" ca="1" si="6">M81</f>
        <v>11.99</v>
      </c>
      <c r="N88">
        <f t="shared" ca="1" si="6"/>
        <v>11.99</v>
      </c>
      <c r="O88">
        <f t="shared" ca="1" si="6"/>
        <v>5.14</v>
      </c>
      <c r="P88">
        <f t="shared" ca="1" si="6"/>
        <v>2.9</v>
      </c>
      <c r="Q88">
        <f t="shared" ca="1" si="6"/>
        <v>3.53</v>
      </c>
      <c r="R88">
        <f t="shared" ca="1" si="6"/>
        <v>3.01</v>
      </c>
      <c r="S88">
        <f t="shared" ca="1" si="6"/>
        <v>3.4</v>
      </c>
      <c r="T88">
        <f t="shared" ca="1" si="6"/>
        <v>3.6</v>
      </c>
      <c r="U88">
        <f t="shared" ca="1" si="6"/>
        <v>3.78</v>
      </c>
      <c r="V88">
        <f t="shared" ca="1" si="6"/>
        <v>3.78</v>
      </c>
      <c r="W88">
        <f t="shared" ca="1" si="6"/>
        <v>3.78</v>
      </c>
    </row>
    <row r="89" spans="1:24" x14ac:dyDescent="0.3">
      <c r="A89" t="s">
        <v>70</v>
      </c>
      <c r="B89" t="s">
        <v>5</v>
      </c>
      <c r="C89" t="s">
        <v>15</v>
      </c>
      <c r="E89" t="s">
        <v>71</v>
      </c>
      <c r="G89" t="s">
        <v>17</v>
      </c>
      <c r="L89" t="s">
        <v>18</v>
      </c>
    </row>
    <row r="90" spans="1:24" x14ac:dyDescent="0.3">
      <c r="A90" t="s">
        <v>70</v>
      </c>
      <c r="B90" t="s">
        <v>5</v>
      </c>
      <c r="C90" t="s">
        <v>15</v>
      </c>
      <c r="E90" t="s">
        <v>71</v>
      </c>
      <c r="G90" t="s">
        <v>19</v>
      </c>
      <c r="H90" t="s">
        <v>23</v>
      </c>
    </row>
    <row r="91" spans="1:24" x14ac:dyDescent="0.3">
      <c r="A91" t="s">
        <v>70</v>
      </c>
      <c r="B91" t="s">
        <v>5</v>
      </c>
      <c r="C91" t="s">
        <v>15</v>
      </c>
      <c r="E91" t="s">
        <v>71</v>
      </c>
      <c r="G91" t="s">
        <v>24</v>
      </c>
      <c r="H91" t="b">
        <v>1</v>
      </c>
    </row>
    <row r="92" spans="1:24" x14ac:dyDescent="0.3">
      <c r="A92" t="s">
        <v>70</v>
      </c>
      <c r="B92" t="s">
        <v>5</v>
      </c>
      <c r="C92" t="s">
        <v>15</v>
      </c>
      <c r="E92" t="s">
        <v>71</v>
      </c>
      <c r="G92" t="s">
        <v>25</v>
      </c>
      <c r="K92" t="s">
        <v>26</v>
      </c>
      <c r="L92" t="s">
        <v>27</v>
      </c>
      <c r="M92" cm="1">
        <f t="array" aca="1" ref="M92" ca="1">INDEX([1]!JCIMS_prices,_xlfn.XMATCH($E92,[1]!JCIMS_prices_index),_xlfn.XMATCH(M$2,[1]!CER_year))*[1]!JCIMS_price_inflator</f>
        <v>3.4716607615953659</v>
      </c>
      <c r="N92" cm="1">
        <f t="array" aca="1" ref="N92" ca="1">INDEX([1]!JCIMS_prices,_xlfn.XMATCH($E92,[1]!JCIMS_prices_index),_xlfn.XMATCH(N$2,[1]!CER_year))*[1]!JCIMS_price_inflator</f>
        <v>3.6789914519903935</v>
      </c>
      <c r="O92" cm="1">
        <f t="array" aca="1" ref="O92" ca="1">INDEX([1]!JCIMS_prices,_xlfn.XMATCH($E92,[1]!JCIMS_prices_index),_xlfn.XMATCH(O$2,[1]!CER_year))*[1]!JCIMS_price_inflator</f>
        <v>4.300983523175435</v>
      </c>
      <c r="P92" cm="1">
        <f t="array" aca="1" ref="P92" ca="1">INDEX([1]!JCIMS_prices,_xlfn.XMATCH($E92,[1]!JCIMS_prices_index),_xlfn.XMATCH(P$2,[1]!CER_year))*[1]!JCIMS_price_inflator</f>
        <v>4.300983523175435</v>
      </c>
      <c r="Q92" cm="1">
        <f t="array" aca="1" ref="Q92" ca="1">INDEX([1]!JCIMS_prices,_xlfn.XMATCH($E92,[1]!JCIMS_prices_index),_xlfn.XMATCH(Q$2,[1]!CER_year))*[1]!JCIMS_price_inflator</f>
        <v>4.300983523175435</v>
      </c>
      <c r="R92" cm="1">
        <f t="array" aca="1" ref="R92" ca="1">INDEX([1]!JCIMS_prices,_xlfn.XMATCH($E92,[1]!JCIMS_prices_index),_xlfn.XMATCH(R$2,[1]!CER_year))*[1]!JCIMS_price_inflator</f>
        <v>4.300983523175435</v>
      </c>
      <c r="S92" cm="1">
        <f t="array" aca="1" ref="S92" ca="1">INDEX([1]!JCIMS_prices,_xlfn.XMATCH($E92,[1]!JCIMS_prices_index),_xlfn.XMATCH(S$2,[1]!CER_year))*[1]!JCIMS_price_inflator</f>
        <v>4.300983523175435</v>
      </c>
      <c r="T92" cm="1">
        <f t="array" aca="1" ref="T92" ca="1">INDEX([1]!JCIMS_prices,_xlfn.XMATCH($E92,[1]!JCIMS_prices_index),_xlfn.XMATCH(T$2,[1]!CER_year))*[1]!JCIMS_price_inflator</f>
        <v>4.300983523175435</v>
      </c>
      <c r="U92" cm="1">
        <f t="array" aca="1" ref="U92" ca="1">INDEX([1]!JCIMS_prices,_xlfn.XMATCH($E92,[1]!JCIMS_prices_index),_xlfn.XMATCH(U$2,[1]!CER_year))*[1]!JCIMS_price_inflator</f>
        <v>4.300983523175435</v>
      </c>
      <c r="V92" cm="1">
        <f t="array" aca="1" ref="V92" ca="1">INDEX([1]!JCIMS_prices,_xlfn.XMATCH($E92,[1]!JCIMS_prices_index),_xlfn.XMATCH(V$2,[1]!CER_year))*[1]!JCIMS_price_inflator</f>
        <v>4.300983523175435</v>
      </c>
      <c r="W92" cm="1">
        <f t="array" aca="1" ref="W92" ca="1">INDEX([1]!JCIMS_prices,_xlfn.XMATCH($E92,[1]!JCIMS_prices_index),_xlfn.XMATCH(W$2,[1]!CER_year))*[1]!JCIMS_price_inflator</f>
        <v>4.300983523175435</v>
      </c>
      <c r="X92" t="s">
        <v>72</v>
      </c>
    </row>
    <row r="93" spans="1:24" x14ac:dyDescent="0.3">
      <c r="A93" t="s">
        <v>70</v>
      </c>
      <c r="B93" t="s">
        <v>5</v>
      </c>
      <c r="C93" t="s">
        <v>15</v>
      </c>
      <c r="E93" t="s">
        <v>71</v>
      </c>
      <c r="G93" t="s">
        <v>34</v>
      </c>
      <c r="H93" t="s">
        <v>30</v>
      </c>
      <c r="I93" t="s">
        <v>31</v>
      </c>
      <c r="K93" t="s">
        <v>32</v>
      </c>
      <c r="L93" t="s">
        <v>33</v>
      </c>
      <c r="M93" cm="1">
        <f t="array" aca="1" ref="M93" ca="1">INDEX([1]Coefficients!$G$132:$BO$151,_xlfn.XMATCH($E93,[1]Coefficients!$B$132:$B$151),_xlfn.XMATCH(M$2,[1]Coefficients!$G$1:$BO$1))</f>
        <v>7.762551786473218E-2</v>
      </c>
      <c r="N93" cm="1">
        <f t="array" aca="1" ref="N93" ca="1">INDEX([1]Coefficients!$G$132:$BO$151,_xlfn.XMATCH($E93,[1]Coefficients!$B$132:$B$151),_xlfn.XMATCH(N$2,[1]Coefficients!$G$1:$BO$1))</f>
        <v>7.9901480514705525E-2</v>
      </c>
      <c r="O93" cm="1">
        <f t="array" aca="1" ref="O93" ca="1">INDEX([1]Coefficients!$G$132:$BO$151,_xlfn.XMATCH($E93,[1]Coefficients!$B$132:$B$151),_xlfn.XMATCH(O$2,[1]Coefficients!$G$1:$BO$1))</f>
        <v>8.0477022875806686E-2</v>
      </c>
      <c r="P93" cm="1">
        <f t="array" aca="1" ref="P93" ca="1">INDEX([1]Coefficients!$G$132:$BO$151,_xlfn.XMATCH($E93,[1]Coefficients!$B$132:$B$151),_xlfn.XMATCH(P$2,[1]Coefficients!$G$1:$BO$1))</f>
        <v>7.9010927100618897E-2</v>
      </c>
      <c r="Q93" cm="1">
        <f t="array" aca="1" ref="Q93" ca="1">INDEX([1]Coefficients!$G$132:$BO$151,_xlfn.XMATCH($E93,[1]Coefficients!$B$132:$B$151),_xlfn.XMATCH(Q$2,[1]Coefficients!$G$1:$BO$1))</f>
        <v>8.0332825143026143E-2</v>
      </c>
      <c r="R93" cm="1">
        <f t="array" aca="1" ref="R93" ca="1">INDEX([1]Coefficients!$G$132:$BO$151,_xlfn.XMATCH($E93,[1]Coefficients!$B$132:$B$151),_xlfn.XMATCH(R$2,[1]Coefficients!$G$1:$BO$1))</f>
        <v>8.0332825143026143E-2</v>
      </c>
      <c r="S93" cm="1">
        <f t="array" aca="1" ref="S93" ca="1">INDEX([1]Coefficients!$G$132:$BO$151,_xlfn.XMATCH($E93,[1]Coefficients!$B$132:$B$151),_xlfn.XMATCH(S$2,[1]Coefficients!$G$1:$BO$1))</f>
        <v>8.0332825143026143E-2</v>
      </c>
      <c r="T93" cm="1">
        <f t="array" aca="1" ref="T93" ca="1">INDEX([1]Coefficients!$G$132:$BO$151,_xlfn.XMATCH($E93,[1]Coefficients!$B$132:$B$151),_xlfn.XMATCH(T$2,[1]Coefficients!$G$1:$BO$1))</f>
        <v>8.0332825143026143E-2</v>
      </c>
      <c r="U93" cm="1">
        <f t="array" aca="1" ref="U93" ca="1">INDEX([1]Coefficients!$G$132:$BO$151,_xlfn.XMATCH($E93,[1]Coefficients!$B$132:$B$151),_xlfn.XMATCH(U$2,[1]Coefficients!$G$1:$BO$1))</f>
        <v>8.0332825143026143E-2</v>
      </c>
      <c r="V93" cm="1">
        <f t="array" aca="1" ref="V93" ca="1">INDEX([1]Coefficients!$G$132:$BO$151,_xlfn.XMATCH($E93,[1]Coefficients!$B$132:$B$151),_xlfn.XMATCH(V$2,[1]Coefficients!$G$1:$BO$1))</f>
        <v>8.0332825143026143E-2</v>
      </c>
      <c r="W93" cm="1">
        <f t="array" aca="1" ref="W93" ca="1">INDEX([1]Coefficients!$G$132:$BO$151,_xlfn.XMATCH($E93,[1]Coefficients!$B$132:$B$151),_xlfn.XMATCH(W$2,[1]Coefficients!$G$1:$BO$1))</f>
        <v>8.0332825143026143E-2</v>
      </c>
    </row>
    <row r="94" spans="1:24" x14ac:dyDescent="0.3">
      <c r="A94" t="s">
        <v>70</v>
      </c>
      <c r="B94" t="s">
        <v>5</v>
      </c>
      <c r="C94" t="s">
        <v>15</v>
      </c>
      <c r="E94" t="s">
        <v>71</v>
      </c>
      <c r="G94" t="s">
        <v>34</v>
      </c>
      <c r="H94" t="s">
        <v>35</v>
      </c>
      <c r="I94" t="s">
        <v>31</v>
      </c>
      <c r="K94" t="s">
        <v>32</v>
      </c>
      <c r="L94" t="s">
        <v>36</v>
      </c>
      <c r="M94" cm="1">
        <f t="array" aca="1" ref="M94" ca="1">INDEX([1]Coefficients!$G$156:$BO$175,_xlfn.XMATCH($E94,[1]Coefficients!$B$132:$B$151),_xlfn.XMATCH(M$2,[1]Coefficients!$G$1:$BO$1))</f>
        <v>2.5889967532216271E-6</v>
      </c>
      <c r="N94" cm="1">
        <f t="array" aca="1" ref="N94" ca="1">INDEX([1]Coefficients!$G$156:$BO$175,_xlfn.XMATCH($E94,[1]Coefficients!$B$132:$B$151),_xlfn.XMATCH(N$2,[1]Coefficients!$G$1:$BO$1))</f>
        <v>2.5889967686127557E-6</v>
      </c>
      <c r="O94" cm="1">
        <f t="array" aca="1" ref="O94" ca="1">INDEX([1]Coefficients!$G$156:$BO$175,_xlfn.XMATCH($E94,[1]Coefficients!$B$132:$B$151),_xlfn.XMATCH(O$2,[1]Coefficients!$G$1:$BO$1))</f>
        <v>2.5889975645349421E-6</v>
      </c>
      <c r="P94" cm="1">
        <f t="array" aca="1" ref="P94" ca="1">INDEX([1]Coefficients!$G$156:$BO$175,_xlfn.XMATCH($E94,[1]Coefficients!$B$132:$B$151),_xlfn.XMATCH(P$2,[1]Coefficients!$G$1:$BO$1))</f>
        <v>2.5888319141025715E-6</v>
      </c>
      <c r="Q94" cm="1">
        <f t="array" aca="1" ref="Q94" ca="1">INDEX([1]Coefficients!$G$156:$BO$175,_xlfn.XMATCH($E94,[1]Coefficients!$B$132:$B$151),_xlfn.XMATCH(Q$2,[1]Coefficients!$G$1:$BO$1))</f>
        <v>2.5888326702776725E-6</v>
      </c>
      <c r="R94" cm="1">
        <f t="array" aca="1" ref="R94" ca="1">INDEX([1]Coefficients!$G$156:$BO$175,_xlfn.XMATCH($E94,[1]Coefficients!$B$132:$B$151),_xlfn.XMATCH(R$2,[1]Coefficients!$G$1:$BO$1))</f>
        <v>2.5888326702776725E-6</v>
      </c>
      <c r="S94" cm="1">
        <f t="array" aca="1" ref="S94" ca="1">INDEX([1]Coefficients!$G$156:$BO$175,_xlfn.XMATCH($E94,[1]Coefficients!$B$132:$B$151),_xlfn.XMATCH(S$2,[1]Coefficients!$G$1:$BO$1))</f>
        <v>2.5888326702776725E-6</v>
      </c>
      <c r="T94" cm="1">
        <f t="array" aca="1" ref="T94" ca="1">INDEX([1]Coefficients!$G$156:$BO$175,_xlfn.XMATCH($E94,[1]Coefficients!$B$132:$B$151),_xlfn.XMATCH(T$2,[1]Coefficients!$G$1:$BO$1))</f>
        <v>2.5888326702776725E-6</v>
      </c>
      <c r="U94" cm="1">
        <f t="array" aca="1" ref="U94" ca="1">INDEX([1]Coefficients!$G$156:$BO$175,_xlfn.XMATCH($E94,[1]Coefficients!$B$132:$B$151),_xlfn.XMATCH(U$2,[1]Coefficients!$G$1:$BO$1))</f>
        <v>2.5888326702776725E-6</v>
      </c>
      <c r="V94" cm="1">
        <f t="array" aca="1" ref="V94" ca="1">INDEX([1]Coefficients!$G$156:$BO$175,_xlfn.XMATCH($E94,[1]Coefficients!$B$132:$B$151),_xlfn.XMATCH(V$2,[1]Coefficients!$G$1:$BO$1))</f>
        <v>2.5888326702776725E-6</v>
      </c>
      <c r="W94" cm="1">
        <f t="array" aca="1" ref="W94" ca="1">INDEX([1]Coefficients!$G$156:$BO$175,_xlfn.XMATCH($E94,[1]Coefficients!$B$132:$B$151),_xlfn.XMATCH(W$2,[1]Coefficients!$G$1:$BO$1))</f>
        <v>2.5888326702776725E-6</v>
      </c>
    </row>
    <row r="95" spans="1:24" x14ac:dyDescent="0.3">
      <c r="A95" t="s">
        <v>70</v>
      </c>
      <c r="B95" t="s">
        <v>5</v>
      </c>
      <c r="C95" t="s">
        <v>15</v>
      </c>
      <c r="E95" t="s">
        <v>71</v>
      </c>
      <c r="G95" t="s">
        <v>34</v>
      </c>
      <c r="H95" t="s">
        <v>37</v>
      </c>
      <c r="I95" t="s">
        <v>31</v>
      </c>
      <c r="K95" t="s">
        <v>32</v>
      </c>
      <c r="L95" t="s">
        <v>38</v>
      </c>
      <c r="M95" cm="1">
        <f t="array" aca="1" ref="M95" ca="1">INDEX([1]Coefficients!$G$180:$BO$199,_xlfn.XMATCH($E95,[1]Coefficients!$B$132:$B$151),_xlfn.XMATCH(M$2,[1]Coefficients!$G$1:$BO$1))</f>
        <v>5.9546925324097432E-7</v>
      </c>
      <c r="N95" cm="1">
        <f t="array" aca="1" ref="N95" ca="1">INDEX([1]Coefficients!$G$180:$BO$199,_xlfn.XMATCH($E95,[1]Coefficients!$B$132:$B$151),_xlfn.XMATCH(N$2,[1]Coefficients!$G$1:$BO$1))</f>
        <v>5.9331175947375652E-7</v>
      </c>
      <c r="O95" cm="1">
        <f t="array" aca="1" ref="O95" ca="1">INDEX([1]Coefficients!$G$180:$BO$199,_xlfn.XMATCH($E95,[1]Coefficients!$B$132:$B$151),_xlfn.XMATCH(O$2,[1]Coefficients!$G$1:$BO$1))</f>
        <v>5.9331194187259091E-7</v>
      </c>
      <c r="P95" cm="1">
        <f t="array" aca="1" ref="P95" ca="1">INDEX([1]Coefficients!$G$180:$BO$199,_xlfn.XMATCH($E95,[1]Coefficients!$B$132:$B$151),_xlfn.XMATCH(P$2,[1]Coefficients!$G$1:$BO$1))</f>
        <v>5.9327398031517265E-7</v>
      </c>
      <c r="Q95" cm="1">
        <f t="array" aca="1" ref="Q95" ca="1">INDEX([1]Coefficients!$G$180:$BO$199,_xlfn.XMATCH($E95,[1]Coefficients!$B$132:$B$151),_xlfn.XMATCH(Q$2,[1]Coefficients!$G$1:$BO$1))</f>
        <v>5.9327415360529985E-7</v>
      </c>
      <c r="R95" cm="1">
        <f t="array" aca="1" ref="R95" ca="1">INDEX([1]Coefficients!$G$180:$BO$199,_xlfn.XMATCH($E95,[1]Coefficients!$B$132:$B$151),_xlfn.XMATCH(R$2,[1]Coefficients!$G$1:$BO$1))</f>
        <v>5.9327415360529985E-7</v>
      </c>
      <c r="S95" cm="1">
        <f t="array" aca="1" ref="S95" ca="1">INDEX([1]Coefficients!$G$180:$BO$199,_xlfn.XMATCH($E95,[1]Coefficients!$B$132:$B$151),_xlfn.XMATCH(S$2,[1]Coefficients!$G$1:$BO$1))</f>
        <v>5.9327415360529985E-7</v>
      </c>
      <c r="T95" cm="1">
        <f t="array" aca="1" ref="T95" ca="1">INDEX([1]Coefficients!$G$180:$BO$199,_xlfn.XMATCH($E95,[1]Coefficients!$B$132:$B$151),_xlfn.XMATCH(T$2,[1]Coefficients!$G$1:$BO$1))</f>
        <v>5.9327415360529985E-7</v>
      </c>
      <c r="U95" cm="1">
        <f t="array" aca="1" ref="U95" ca="1">INDEX([1]Coefficients!$G$180:$BO$199,_xlfn.XMATCH($E95,[1]Coefficients!$B$132:$B$151),_xlfn.XMATCH(U$2,[1]Coefficients!$G$1:$BO$1))</f>
        <v>5.9327415360529985E-7</v>
      </c>
      <c r="V95" cm="1">
        <f t="array" aca="1" ref="V95" ca="1">INDEX([1]Coefficients!$G$180:$BO$199,_xlfn.XMATCH($E95,[1]Coefficients!$B$132:$B$151),_xlfn.XMATCH(V$2,[1]Coefficients!$G$1:$BO$1))</f>
        <v>5.9327415360529985E-7</v>
      </c>
      <c r="W95" cm="1">
        <f t="array" aca="1" ref="W95" ca="1">INDEX([1]Coefficients!$G$180:$BO$199,_xlfn.XMATCH($E95,[1]Coefficients!$B$132:$B$151),_xlfn.XMATCH(W$2,[1]Coefficients!$G$1:$BO$1))</f>
        <v>5.9327415360529985E-7</v>
      </c>
    </row>
    <row r="96" spans="1:24" x14ac:dyDescent="0.3">
      <c r="A96" t="s">
        <v>73</v>
      </c>
      <c r="B96" t="s">
        <v>5</v>
      </c>
      <c r="C96" t="s">
        <v>15</v>
      </c>
      <c r="E96" t="s">
        <v>74</v>
      </c>
      <c r="G96" t="s">
        <v>17</v>
      </c>
      <c r="L96" t="s">
        <v>18</v>
      </c>
    </row>
    <row r="97" spans="1:24" x14ac:dyDescent="0.3">
      <c r="A97" t="s">
        <v>73</v>
      </c>
      <c r="B97" t="s">
        <v>5</v>
      </c>
      <c r="C97" t="s">
        <v>15</v>
      </c>
      <c r="E97" t="s">
        <v>74</v>
      </c>
      <c r="G97" t="s">
        <v>19</v>
      </c>
      <c r="H97" t="s">
        <v>23</v>
      </c>
    </row>
    <row r="98" spans="1:24" x14ac:dyDescent="0.3">
      <c r="A98" t="s">
        <v>73</v>
      </c>
      <c r="B98" t="s">
        <v>5</v>
      </c>
      <c r="C98" t="s">
        <v>15</v>
      </c>
      <c r="E98" t="s">
        <v>74</v>
      </c>
      <c r="G98" t="s">
        <v>24</v>
      </c>
      <c r="H98" t="b">
        <v>1</v>
      </c>
    </row>
    <row r="99" spans="1:24" x14ac:dyDescent="0.3">
      <c r="A99" t="s">
        <v>73</v>
      </c>
      <c r="B99" t="s">
        <v>5</v>
      </c>
      <c r="C99" t="s">
        <v>15</v>
      </c>
      <c r="E99" t="s">
        <v>74</v>
      </c>
      <c r="G99" t="s">
        <v>25</v>
      </c>
      <c r="K99" t="s">
        <v>26</v>
      </c>
      <c r="L99" t="s">
        <v>27</v>
      </c>
      <c r="M99" cm="1">
        <f t="array" aca="1" ref="M99" ca="1">INDEX([1]!JCIMS_prices,_xlfn.XMATCH($E99,[1]!JCIMS_prices_index),_xlfn.XMATCH(M$2,[1]!CER_year))*[1]!JCIMS_price_inflator</f>
        <v>17.153003406339085</v>
      </c>
      <c r="N99">
        <f ca="1">M99</f>
        <v>17.153003406339085</v>
      </c>
      <c r="O99">
        <f t="shared" ref="O99:W99" ca="1" si="7">N99</f>
        <v>17.153003406339085</v>
      </c>
      <c r="P99">
        <f t="shared" ca="1" si="7"/>
        <v>17.153003406339085</v>
      </c>
      <c r="Q99">
        <f t="shared" ca="1" si="7"/>
        <v>17.153003406339085</v>
      </c>
      <c r="R99">
        <f t="shared" ca="1" si="7"/>
        <v>17.153003406339085</v>
      </c>
      <c r="S99">
        <f t="shared" ca="1" si="7"/>
        <v>17.153003406339085</v>
      </c>
      <c r="T99">
        <f t="shared" ca="1" si="7"/>
        <v>17.153003406339085</v>
      </c>
      <c r="U99">
        <f t="shared" ca="1" si="7"/>
        <v>17.153003406339085</v>
      </c>
      <c r="V99">
        <f t="shared" ca="1" si="7"/>
        <v>17.153003406339085</v>
      </c>
      <c r="W99">
        <f t="shared" ca="1" si="7"/>
        <v>17.153003406339085</v>
      </c>
      <c r="X99" t="s">
        <v>75</v>
      </c>
    </row>
    <row r="100" spans="1:24" x14ac:dyDescent="0.3">
      <c r="A100" t="s">
        <v>73</v>
      </c>
      <c r="B100" t="s">
        <v>5</v>
      </c>
      <c r="C100" t="s">
        <v>15</v>
      </c>
      <c r="E100" t="s">
        <v>74</v>
      </c>
      <c r="G100" t="s">
        <v>34</v>
      </c>
      <c r="H100" t="s">
        <v>30</v>
      </c>
      <c r="I100" t="s">
        <v>31</v>
      </c>
      <c r="K100" t="s">
        <v>32</v>
      </c>
      <c r="L100" t="s">
        <v>33</v>
      </c>
      <c r="M100" cm="1">
        <f t="array" aca="1" ref="M100" ca="1">INDEX([1]Coefficients!$G$132:$BO$151,_xlfn.XMATCH($E100,[1]Coefficients!$B$132:$B$151),_xlfn.XMATCH(M$2,[1]Coefficients!$G$1:$BO$1))</f>
        <v>5.9857766397253279E-2</v>
      </c>
      <c r="N100" cm="1">
        <f t="array" aca="1" ref="N100" ca="1">INDEX([1]Coefficients!$G$132:$BO$151,_xlfn.XMATCH($E100,[1]Coefficients!$B$132:$B$151),_xlfn.XMATCH(N$2,[1]Coefficients!$G$1:$BO$1))</f>
        <v>5.985775273523862E-2</v>
      </c>
      <c r="O100" cm="1">
        <f t="array" aca="1" ref="O100" ca="1">INDEX([1]Coefficients!$G$132:$BO$151,_xlfn.XMATCH($E100,[1]Coefficients!$B$132:$B$151),_xlfn.XMATCH(O$2,[1]Coefficients!$G$1:$BO$1))</f>
        <v>5.9857810547601559E-2</v>
      </c>
      <c r="P100" cm="1">
        <f t="array" aca="1" ref="P100" ca="1">INDEX([1]Coefficients!$G$132:$BO$151,_xlfn.XMATCH($E100,[1]Coefficients!$B$132:$B$151),_xlfn.XMATCH(P$2,[1]Coefficients!$G$1:$BO$1))</f>
        <v>5.9857814030780346E-2</v>
      </c>
      <c r="Q100" cm="1">
        <f t="array" aca="1" ref="Q100" ca="1">INDEX([1]Coefficients!$G$132:$BO$151,_xlfn.XMATCH($E100,[1]Coefficients!$B$132:$B$151),_xlfn.XMATCH(Q$2,[1]Coefficients!$G$1:$BO$1))</f>
        <v>5.9860457516754152E-2</v>
      </c>
      <c r="R100" cm="1">
        <f t="array" aca="1" ref="R100" ca="1">INDEX([1]Coefficients!$G$132:$BO$151,_xlfn.XMATCH($E100,[1]Coefficients!$B$132:$B$151),_xlfn.XMATCH(R$2,[1]Coefficients!$G$1:$BO$1))</f>
        <v>5.9860457516754152E-2</v>
      </c>
      <c r="S100" cm="1">
        <f t="array" aca="1" ref="S100" ca="1">INDEX([1]Coefficients!$G$132:$BO$151,_xlfn.XMATCH($E100,[1]Coefficients!$B$132:$B$151),_xlfn.XMATCH(S$2,[1]Coefficients!$G$1:$BO$1))</f>
        <v>5.9860457516754152E-2</v>
      </c>
      <c r="T100" cm="1">
        <f t="array" aca="1" ref="T100" ca="1">INDEX([1]Coefficients!$G$132:$BO$151,_xlfn.XMATCH($E100,[1]Coefficients!$B$132:$B$151),_xlfn.XMATCH(T$2,[1]Coefficients!$G$1:$BO$1))</f>
        <v>5.9860457516754152E-2</v>
      </c>
      <c r="U100" cm="1">
        <f t="array" aca="1" ref="U100" ca="1">INDEX([1]Coefficients!$G$132:$BO$151,_xlfn.XMATCH($E100,[1]Coefficients!$B$132:$B$151),_xlfn.XMATCH(U$2,[1]Coefficients!$G$1:$BO$1))</f>
        <v>5.9860457516754152E-2</v>
      </c>
      <c r="V100" cm="1">
        <f t="array" aca="1" ref="V100" ca="1">INDEX([1]Coefficients!$G$132:$BO$151,_xlfn.XMATCH($E100,[1]Coefficients!$B$132:$B$151),_xlfn.XMATCH(V$2,[1]Coefficients!$G$1:$BO$1))</f>
        <v>5.9860457516754152E-2</v>
      </c>
      <c r="W100" cm="1">
        <f t="array" aca="1" ref="W100" ca="1">INDEX([1]Coefficients!$G$132:$BO$151,_xlfn.XMATCH($E100,[1]Coefficients!$B$132:$B$151),_xlfn.XMATCH(W$2,[1]Coefficients!$G$1:$BO$1))</f>
        <v>5.9860457516754152E-2</v>
      </c>
    </row>
    <row r="101" spans="1:24" x14ac:dyDescent="0.3">
      <c r="A101" t="s">
        <v>73</v>
      </c>
      <c r="B101" t="s">
        <v>5</v>
      </c>
      <c r="C101" t="s">
        <v>15</v>
      </c>
      <c r="E101" t="s">
        <v>74</v>
      </c>
      <c r="G101" t="s">
        <v>34</v>
      </c>
      <c r="H101" t="s">
        <v>35</v>
      </c>
      <c r="I101" t="s">
        <v>31</v>
      </c>
      <c r="K101" t="s">
        <v>32</v>
      </c>
      <c r="L101" t="s">
        <v>36</v>
      </c>
      <c r="M101" cm="1">
        <f t="array" aca="1" ref="M101" ca="1">INDEX([1]Coefficients!$G$156:$BO$175,_xlfn.XMATCH($E101,[1]Coefficients!$B$132:$B$151),_xlfn.XMATCH(M$2,[1]Coefficients!$G$1:$BO$1))</f>
        <v>9.4824184391688377E-7</v>
      </c>
      <c r="N101" cm="1">
        <f t="array" aca="1" ref="N101" ca="1">INDEX([1]Coefficients!$G$156:$BO$175,_xlfn.XMATCH($E101,[1]Coefficients!$B$132:$B$151),_xlfn.XMATCH(N$2,[1]Coefficients!$G$1:$BO$1))</f>
        <v>9.482416274889288E-7</v>
      </c>
      <c r="O101" cm="1">
        <f t="array" aca="1" ref="O101" ca="1">INDEX([1]Coefficients!$G$156:$BO$175,_xlfn.XMATCH($E101,[1]Coefficients!$B$132:$B$151),_xlfn.XMATCH(O$2,[1]Coefficients!$G$1:$BO$1))</f>
        <v>9.4824254332834167E-7</v>
      </c>
      <c r="P101" cm="1">
        <f t="array" aca="1" ref="P101" ca="1">INDEX([1]Coefficients!$G$156:$BO$175,_xlfn.XMATCH($E101,[1]Coefficients!$B$132:$B$151),_xlfn.XMATCH(P$2,[1]Coefficients!$G$1:$BO$1))</f>
        <v>9.4824259850741151E-7</v>
      </c>
      <c r="Q101" cm="1">
        <f t="array" aca="1" ref="Q101" ca="1">INDEX([1]Coefficients!$G$156:$BO$175,_xlfn.XMATCH($E101,[1]Coefficients!$B$132:$B$151),_xlfn.XMATCH(Q$2,[1]Coefficients!$G$1:$BO$1))</f>
        <v>9.4828447551293711E-7</v>
      </c>
      <c r="R101" cm="1">
        <f t="array" aca="1" ref="R101" ca="1">INDEX([1]Coefficients!$G$156:$BO$175,_xlfn.XMATCH($E101,[1]Coefficients!$B$132:$B$151),_xlfn.XMATCH(R$2,[1]Coefficients!$G$1:$BO$1))</f>
        <v>9.4828447551293711E-7</v>
      </c>
      <c r="S101" cm="1">
        <f t="array" aca="1" ref="S101" ca="1">INDEX([1]Coefficients!$G$156:$BO$175,_xlfn.XMATCH($E101,[1]Coefficients!$B$132:$B$151),_xlfn.XMATCH(S$2,[1]Coefficients!$G$1:$BO$1))</f>
        <v>9.4828447551293711E-7</v>
      </c>
      <c r="T101" cm="1">
        <f t="array" aca="1" ref="T101" ca="1">INDEX([1]Coefficients!$G$156:$BO$175,_xlfn.XMATCH($E101,[1]Coefficients!$B$132:$B$151),_xlfn.XMATCH(T$2,[1]Coefficients!$G$1:$BO$1))</f>
        <v>9.4828447551293711E-7</v>
      </c>
      <c r="U101" cm="1">
        <f t="array" aca="1" ref="U101" ca="1">INDEX([1]Coefficients!$G$156:$BO$175,_xlfn.XMATCH($E101,[1]Coefficients!$B$132:$B$151),_xlfn.XMATCH(U$2,[1]Coefficients!$G$1:$BO$1))</f>
        <v>9.4828447551293711E-7</v>
      </c>
      <c r="V101" cm="1">
        <f t="array" aca="1" ref="V101" ca="1">INDEX([1]Coefficients!$G$156:$BO$175,_xlfn.XMATCH($E101,[1]Coefficients!$B$132:$B$151),_xlfn.XMATCH(V$2,[1]Coefficients!$G$1:$BO$1))</f>
        <v>9.4828447551293711E-7</v>
      </c>
      <c r="W101" cm="1">
        <f t="array" aca="1" ref="W101" ca="1">INDEX([1]Coefficients!$G$156:$BO$175,_xlfn.XMATCH($E101,[1]Coefficients!$B$132:$B$151),_xlfn.XMATCH(W$2,[1]Coefficients!$G$1:$BO$1))</f>
        <v>9.4828447551293711E-7</v>
      </c>
    </row>
    <row r="102" spans="1:24" x14ac:dyDescent="0.3">
      <c r="A102" t="s">
        <v>73</v>
      </c>
      <c r="B102" t="s">
        <v>5</v>
      </c>
      <c r="C102" t="s">
        <v>15</v>
      </c>
      <c r="E102" t="s">
        <v>74</v>
      </c>
      <c r="G102" t="s">
        <v>34</v>
      </c>
      <c r="H102" t="s">
        <v>37</v>
      </c>
      <c r="I102" t="s">
        <v>31</v>
      </c>
      <c r="K102" t="s">
        <v>32</v>
      </c>
      <c r="L102" t="s">
        <v>38</v>
      </c>
      <c r="M102" cm="1">
        <f t="array" aca="1" ref="M102" ca="1">INDEX([1]Coefficients!$G$180:$BO$199,_xlfn.XMATCH($E102,[1]Coefficients!$B$132:$B$151),_xlfn.XMATCH(M$2,[1]Coefficients!$G$1:$BO$1))</f>
        <v>4.2670882976259764E-6</v>
      </c>
      <c r="N102" cm="1">
        <f t="array" aca="1" ref="N102" ca="1">INDEX([1]Coefficients!$G$180:$BO$199,_xlfn.XMATCH($E102,[1]Coefficients!$B$132:$B$151),_xlfn.XMATCH(N$2,[1]Coefficients!$G$1:$BO$1))</f>
        <v>4.2670873237001795E-6</v>
      </c>
      <c r="O102" cm="1">
        <f t="array" aca="1" ref="O102" ca="1">INDEX([1]Coefficients!$G$180:$BO$199,_xlfn.XMATCH($E102,[1]Coefficients!$B$132:$B$151),_xlfn.XMATCH(O$2,[1]Coefficients!$G$1:$BO$1))</f>
        <v>4.2670914449775371E-6</v>
      </c>
      <c r="P102" cm="1">
        <f t="array" aca="1" ref="P102" ca="1">INDEX([1]Coefficients!$G$180:$BO$199,_xlfn.XMATCH($E102,[1]Coefficients!$B$132:$B$151),_xlfn.XMATCH(P$2,[1]Coefficients!$G$1:$BO$1))</f>
        <v>4.2670916932833516E-6</v>
      </c>
      <c r="Q102" cm="1">
        <f t="array" aca="1" ref="Q102" ca="1">INDEX([1]Coefficients!$G$180:$BO$199,_xlfn.XMATCH($E102,[1]Coefficients!$B$132:$B$151),_xlfn.XMATCH(Q$2,[1]Coefficients!$G$1:$BO$1))</f>
        <v>4.2672801398082167E-6</v>
      </c>
      <c r="R102" cm="1">
        <f t="array" aca="1" ref="R102" ca="1">INDEX([1]Coefficients!$G$180:$BO$199,_xlfn.XMATCH($E102,[1]Coefficients!$B$132:$B$151),_xlfn.XMATCH(R$2,[1]Coefficients!$G$1:$BO$1))</f>
        <v>4.2672801398082167E-6</v>
      </c>
      <c r="S102" cm="1">
        <f t="array" aca="1" ref="S102" ca="1">INDEX([1]Coefficients!$G$180:$BO$199,_xlfn.XMATCH($E102,[1]Coefficients!$B$132:$B$151),_xlfn.XMATCH(S$2,[1]Coefficients!$G$1:$BO$1))</f>
        <v>4.2672801398082167E-6</v>
      </c>
      <c r="T102" cm="1">
        <f t="array" aca="1" ref="T102" ca="1">INDEX([1]Coefficients!$G$180:$BO$199,_xlfn.XMATCH($E102,[1]Coefficients!$B$132:$B$151),_xlfn.XMATCH(T$2,[1]Coefficients!$G$1:$BO$1))</f>
        <v>4.2672801398082167E-6</v>
      </c>
      <c r="U102" cm="1">
        <f t="array" aca="1" ref="U102" ca="1">INDEX([1]Coefficients!$G$180:$BO$199,_xlfn.XMATCH($E102,[1]Coefficients!$B$132:$B$151),_xlfn.XMATCH(U$2,[1]Coefficients!$G$1:$BO$1))</f>
        <v>4.2672801398082167E-6</v>
      </c>
      <c r="V102" cm="1">
        <f t="array" aca="1" ref="V102" ca="1">INDEX([1]Coefficients!$G$180:$BO$199,_xlfn.XMATCH($E102,[1]Coefficients!$B$132:$B$151),_xlfn.XMATCH(V$2,[1]Coefficients!$G$1:$BO$1))</f>
        <v>4.2672801398082167E-6</v>
      </c>
      <c r="W102" cm="1">
        <f t="array" aca="1" ref="W102" ca="1">INDEX([1]Coefficients!$G$180:$BO$199,_xlfn.XMATCH($E102,[1]Coefficients!$B$132:$B$151),_xlfn.XMATCH(W$2,[1]Coefficients!$G$1:$BO$1))</f>
        <v>4.2672801398082167E-6</v>
      </c>
    </row>
    <row r="103" spans="1:24" x14ac:dyDescent="0.3">
      <c r="A103" t="s">
        <v>76</v>
      </c>
      <c r="B103" t="s">
        <v>5</v>
      </c>
      <c r="C103" t="s">
        <v>15</v>
      </c>
      <c r="E103" t="s">
        <v>77</v>
      </c>
      <c r="G103" t="s">
        <v>17</v>
      </c>
      <c r="L103" t="s">
        <v>18</v>
      </c>
    </row>
    <row r="104" spans="1:24" x14ac:dyDescent="0.3">
      <c r="A104" t="s">
        <v>76</v>
      </c>
      <c r="B104" t="s">
        <v>5</v>
      </c>
      <c r="C104" t="s">
        <v>15</v>
      </c>
      <c r="E104" t="s">
        <v>77</v>
      </c>
      <c r="G104" t="s">
        <v>19</v>
      </c>
      <c r="H104" t="s">
        <v>23</v>
      </c>
    </row>
    <row r="105" spans="1:24" x14ac:dyDescent="0.3">
      <c r="A105" t="s">
        <v>76</v>
      </c>
      <c r="B105" t="s">
        <v>5</v>
      </c>
      <c r="C105" t="s">
        <v>15</v>
      </c>
      <c r="E105" t="s">
        <v>77</v>
      </c>
      <c r="G105" t="s">
        <v>24</v>
      </c>
      <c r="H105" t="b">
        <v>1</v>
      </c>
    </row>
    <row r="106" spans="1:24" x14ac:dyDescent="0.3">
      <c r="A106" t="s">
        <v>76</v>
      </c>
      <c r="B106" t="s">
        <v>5</v>
      </c>
      <c r="C106" t="s">
        <v>15</v>
      </c>
      <c r="E106" t="s">
        <v>77</v>
      </c>
      <c r="G106" t="s">
        <v>25</v>
      </c>
      <c r="K106" t="s">
        <v>26</v>
      </c>
      <c r="L106" t="s">
        <v>27</v>
      </c>
      <c r="M106" cm="1">
        <f t="array" aca="1" ref="M106" ca="1">INDEX([1]!JCIMS_prices,_xlfn.XMATCH($E106,[1]!JCIMS_prices_index),_xlfn.XMATCH(M$2,[1]!CER_year))*[1]!JCIMS_price_inflator</f>
        <v>0</v>
      </c>
      <c r="N106" cm="1">
        <f t="array" aca="1" ref="N106" ca="1">INDEX([1]!JCIMS_prices,_xlfn.XMATCH($E106,[1]!JCIMS_prices_index),_xlfn.XMATCH(N$2,[1]!CER_year))*[1]!JCIMS_price_inflator</f>
        <v>0</v>
      </c>
      <c r="O106" cm="1">
        <f t="array" aca="1" ref="O106" ca="1">INDEX([1]!JCIMS_prices,_xlfn.XMATCH($E106,[1]!JCIMS_prices_index),_xlfn.XMATCH(O$2,[1]!CER_year))*[1]!JCIMS_price_inflator</f>
        <v>0</v>
      </c>
      <c r="P106" cm="1">
        <f t="array" aca="1" ref="P106" ca="1">INDEX([1]!JCIMS_prices,_xlfn.XMATCH($E106,[1]!JCIMS_prices_index),_xlfn.XMATCH(P$2,[1]!CER_year))*[1]!JCIMS_price_inflator</f>
        <v>0</v>
      </c>
      <c r="Q106" cm="1">
        <f t="array" aca="1" ref="Q106" ca="1">INDEX([1]!JCIMS_prices,_xlfn.XMATCH($E106,[1]!JCIMS_prices_index),_xlfn.XMATCH(Q$2,[1]!CER_year))*[1]!JCIMS_price_inflator</f>
        <v>0</v>
      </c>
      <c r="R106" cm="1">
        <f t="array" aca="1" ref="R106" ca="1">INDEX([1]!JCIMS_prices,_xlfn.XMATCH($E106,[1]!JCIMS_prices_index),_xlfn.XMATCH(R$2,[1]!CER_year))*[1]!JCIMS_price_inflator</f>
        <v>0</v>
      </c>
      <c r="S106" cm="1">
        <f t="array" aca="1" ref="S106" ca="1">INDEX([1]!JCIMS_prices,_xlfn.XMATCH($E106,[1]!JCIMS_prices_index),_xlfn.XMATCH(S$2,[1]!CER_year))*[1]!JCIMS_price_inflator</f>
        <v>0</v>
      </c>
      <c r="T106" cm="1">
        <f t="array" aca="1" ref="T106" ca="1">INDEX([1]!JCIMS_prices,_xlfn.XMATCH($E106,[1]!JCIMS_prices_index),_xlfn.XMATCH(T$2,[1]!CER_year))*[1]!JCIMS_price_inflator</f>
        <v>0</v>
      </c>
      <c r="U106" cm="1">
        <f t="array" aca="1" ref="U106" ca="1">INDEX([1]!JCIMS_prices,_xlfn.XMATCH($E106,[1]!JCIMS_prices_index),_xlfn.XMATCH(U$2,[1]!CER_year))*[1]!JCIMS_price_inflator</f>
        <v>0</v>
      </c>
      <c r="V106" cm="1">
        <f t="array" aca="1" ref="V106" ca="1">INDEX([1]!JCIMS_prices,_xlfn.XMATCH($E106,[1]!JCIMS_prices_index),_xlfn.XMATCH(V$2,[1]!CER_year))*[1]!JCIMS_price_inflator</f>
        <v>0</v>
      </c>
      <c r="W106" cm="1">
        <f t="array" aca="1" ref="W106" ca="1">INDEX([1]!JCIMS_prices,_xlfn.XMATCH($E106,[1]!JCIMS_prices_index),_xlfn.XMATCH(W$2,[1]!CER_year))*[1]!JCIMS_price_inflator</f>
        <v>0</v>
      </c>
      <c r="X106" t="s">
        <v>78</v>
      </c>
    </row>
    <row r="107" spans="1:24" x14ac:dyDescent="0.3">
      <c r="A107" t="s">
        <v>76</v>
      </c>
      <c r="B107" t="s">
        <v>5</v>
      </c>
      <c r="C107" t="s">
        <v>15</v>
      </c>
      <c r="E107" t="s">
        <v>77</v>
      </c>
      <c r="G107" t="s">
        <v>34</v>
      </c>
      <c r="H107" t="s">
        <v>30</v>
      </c>
      <c r="I107" t="s">
        <v>31</v>
      </c>
      <c r="K107" t="s">
        <v>32</v>
      </c>
      <c r="L107" t="s">
        <v>33</v>
      </c>
      <c r="M107" cm="1">
        <f t="array" aca="1" ref="M107" ca="1">INDEX([1]Coefficients!$G$132:$BO$151,_xlfn.XMATCH($E107,[1]Coefficients!$B$132:$B$151),_xlfn.XMATCH(M$2,[1]Coefficients!$G$1:$BO$1))</f>
        <v>5.1259752560403472E-2</v>
      </c>
      <c r="N107" cm="1">
        <f t="array" aca="1" ref="N107" ca="1">INDEX([1]Coefficients!$G$132:$BO$151,_xlfn.XMATCH($E107,[1]Coefficients!$B$132:$B$151),_xlfn.XMATCH(N$2,[1]Coefficients!$G$1:$BO$1))</f>
        <v>5.2366651626647394E-2</v>
      </c>
      <c r="O107" cm="1">
        <f t="array" aca="1" ref="O107" ca="1">INDEX([1]Coefficients!$G$132:$BO$151,_xlfn.XMATCH($E107,[1]Coefficients!$B$132:$B$151),_xlfn.XMATCH(O$2,[1]Coefficients!$G$1:$BO$1))</f>
        <v>5.4633254600389917E-2</v>
      </c>
      <c r="P107" cm="1">
        <f t="array" aca="1" ref="P107" ca="1">INDEX([1]Coefficients!$G$132:$BO$151,_xlfn.XMATCH($E107,[1]Coefficients!$B$132:$B$151),_xlfn.XMATCH(P$2,[1]Coefficients!$G$1:$BO$1))</f>
        <v>5.9238777445698089E-2</v>
      </c>
      <c r="Q107" cm="1">
        <f t="array" aca="1" ref="Q107" ca="1">INDEX([1]Coefficients!$G$132:$BO$151,_xlfn.XMATCH($E107,[1]Coefficients!$B$132:$B$151),_xlfn.XMATCH(Q$2,[1]Coefficients!$G$1:$BO$1))</f>
        <v>5.513328633900514E-2</v>
      </c>
      <c r="R107" cm="1">
        <f t="array" aca="1" ref="R107" ca="1">INDEX([1]Coefficients!$G$132:$BO$151,_xlfn.XMATCH($E107,[1]Coefficients!$B$132:$B$151),_xlfn.XMATCH(R$2,[1]Coefficients!$G$1:$BO$1))</f>
        <v>5.513328633900514E-2</v>
      </c>
      <c r="S107" cm="1">
        <f t="array" aca="1" ref="S107" ca="1">INDEX([1]Coefficients!$G$132:$BO$151,_xlfn.XMATCH($E107,[1]Coefficients!$B$132:$B$151),_xlfn.XMATCH(S$2,[1]Coefficients!$G$1:$BO$1))</f>
        <v>5.513328633900514E-2</v>
      </c>
      <c r="T107" cm="1">
        <f t="array" aca="1" ref="T107" ca="1">INDEX([1]Coefficients!$G$132:$BO$151,_xlfn.XMATCH($E107,[1]Coefficients!$B$132:$B$151),_xlfn.XMATCH(T$2,[1]Coefficients!$G$1:$BO$1))</f>
        <v>5.513328633900514E-2</v>
      </c>
      <c r="U107" cm="1">
        <f t="array" aca="1" ref="U107" ca="1">INDEX([1]Coefficients!$G$132:$BO$151,_xlfn.XMATCH($E107,[1]Coefficients!$B$132:$B$151),_xlfn.XMATCH(U$2,[1]Coefficients!$G$1:$BO$1))</f>
        <v>5.513328633900514E-2</v>
      </c>
      <c r="V107" cm="1">
        <f t="array" aca="1" ref="V107" ca="1">INDEX([1]Coefficients!$G$132:$BO$151,_xlfn.XMATCH($E107,[1]Coefficients!$B$132:$B$151),_xlfn.XMATCH(V$2,[1]Coefficients!$G$1:$BO$1))</f>
        <v>5.513328633900514E-2</v>
      </c>
      <c r="W107" cm="1">
        <f t="array" aca="1" ref="W107" ca="1">INDEX([1]Coefficients!$G$132:$BO$151,_xlfn.XMATCH($E107,[1]Coefficients!$B$132:$B$151),_xlfn.XMATCH(W$2,[1]Coefficients!$G$1:$BO$1))</f>
        <v>5.513328633900514E-2</v>
      </c>
    </row>
    <row r="108" spans="1:24" x14ac:dyDescent="0.3">
      <c r="A108" t="s">
        <v>76</v>
      </c>
      <c r="B108" t="s">
        <v>5</v>
      </c>
      <c r="C108" t="s">
        <v>15</v>
      </c>
      <c r="E108" t="s">
        <v>77</v>
      </c>
      <c r="G108" t="s">
        <v>34</v>
      </c>
      <c r="H108" t="s">
        <v>35</v>
      </c>
      <c r="I108" t="s">
        <v>31</v>
      </c>
      <c r="K108" t="s">
        <v>32</v>
      </c>
      <c r="L108" t="s">
        <v>36</v>
      </c>
      <c r="M108" cm="1">
        <f t="array" aca="1" ref="M108" ca="1">INDEX([1]Coefficients!$G$156:$BO$175,_xlfn.XMATCH($E108,[1]Coefficients!$B$132:$B$151),_xlfn.XMATCH(M$2,[1]Coefficients!$G$1:$BO$1))</f>
        <v>9.3680709534368085E-7</v>
      </c>
      <c r="N108" cm="1">
        <f t="array" aca="1" ref="N108" ca="1">INDEX([1]Coefficients!$G$156:$BO$175,_xlfn.XMATCH($E108,[1]Coefficients!$B$132:$B$151),_xlfn.XMATCH(N$2,[1]Coefficients!$G$1:$BO$1))</f>
        <v>8.8691796008869141E-7</v>
      </c>
      <c r="O108" cm="1">
        <f t="array" aca="1" ref="O108" ca="1">INDEX([1]Coefficients!$G$156:$BO$175,_xlfn.XMATCH($E108,[1]Coefficients!$B$132:$B$151),_xlfn.XMATCH(O$2,[1]Coefficients!$G$1:$BO$1))</f>
        <v>8.8968957871396907E-7</v>
      </c>
      <c r="P108" cm="1">
        <f t="array" aca="1" ref="P108" ca="1">INDEX([1]Coefficients!$G$156:$BO$175,_xlfn.XMATCH($E108,[1]Coefficients!$B$132:$B$151),_xlfn.XMATCH(P$2,[1]Coefficients!$G$1:$BO$1))</f>
        <v>8.5920177383592024E-7</v>
      </c>
      <c r="Q108" cm="1">
        <f t="array" aca="1" ref="Q108" ca="1">INDEX([1]Coefficients!$G$156:$BO$175,_xlfn.XMATCH($E108,[1]Coefficients!$B$132:$B$151),_xlfn.XMATCH(Q$2,[1]Coefficients!$G$1:$BO$1))</f>
        <v>8.5920177383592024E-7</v>
      </c>
      <c r="R108" cm="1">
        <f t="array" aca="1" ref="R108" ca="1">INDEX([1]Coefficients!$G$156:$BO$175,_xlfn.XMATCH($E108,[1]Coefficients!$B$132:$B$151),_xlfn.XMATCH(R$2,[1]Coefficients!$G$1:$BO$1))</f>
        <v>8.5920177383592024E-7</v>
      </c>
      <c r="S108" cm="1">
        <f t="array" aca="1" ref="S108" ca="1">INDEX([1]Coefficients!$G$156:$BO$175,_xlfn.XMATCH($E108,[1]Coefficients!$B$132:$B$151),_xlfn.XMATCH(S$2,[1]Coefficients!$G$1:$BO$1))</f>
        <v>8.5920177383592024E-7</v>
      </c>
      <c r="T108" cm="1">
        <f t="array" aca="1" ref="T108" ca="1">INDEX([1]Coefficients!$G$156:$BO$175,_xlfn.XMATCH($E108,[1]Coefficients!$B$132:$B$151),_xlfn.XMATCH(T$2,[1]Coefficients!$G$1:$BO$1))</f>
        <v>8.5920177383592024E-7</v>
      </c>
      <c r="U108" cm="1">
        <f t="array" aca="1" ref="U108" ca="1">INDEX([1]Coefficients!$G$156:$BO$175,_xlfn.XMATCH($E108,[1]Coefficients!$B$132:$B$151),_xlfn.XMATCH(U$2,[1]Coefficients!$G$1:$BO$1))</f>
        <v>8.5920177383592024E-7</v>
      </c>
      <c r="V108" cm="1">
        <f t="array" aca="1" ref="V108" ca="1">INDEX([1]Coefficients!$G$156:$BO$175,_xlfn.XMATCH($E108,[1]Coefficients!$B$132:$B$151),_xlfn.XMATCH(V$2,[1]Coefficients!$G$1:$BO$1))</f>
        <v>8.5920177383592024E-7</v>
      </c>
      <c r="W108" cm="1">
        <f t="array" aca="1" ref="W108" ca="1">INDEX([1]Coefficients!$G$156:$BO$175,_xlfn.XMATCH($E108,[1]Coefficients!$B$132:$B$151),_xlfn.XMATCH(W$2,[1]Coefficients!$G$1:$BO$1))</f>
        <v>8.5920177383592024E-7</v>
      </c>
    </row>
    <row r="109" spans="1:24" x14ac:dyDescent="0.3">
      <c r="A109" t="s">
        <v>76</v>
      </c>
      <c r="B109" t="s">
        <v>5</v>
      </c>
      <c r="C109" t="s">
        <v>15</v>
      </c>
      <c r="E109" t="s">
        <v>77</v>
      </c>
      <c r="G109" t="s">
        <v>34</v>
      </c>
      <c r="H109" t="s">
        <v>37</v>
      </c>
      <c r="I109" t="s">
        <v>31</v>
      </c>
      <c r="K109" t="s">
        <v>32</v>
      </c>
      <c r="L109" t="s">
        <v>38</v>
      </c>
      <c r="M109" cm="1">
        <f t="array" aca="1" ref="M109" ca="1">INDEX([1]Coefficients!$G$180:$BO$199,_xlfn.XMATCH($E109,[1]Coefficients!$B$132:$B$151),_xlfn.XMATCH(M$2,[1]Coefficients!$G$1:$BO$1))</f>
        <v>5.5432372505543243E-10</v>
      </c>
      <c r="N109" cm="1">
        <f t="array" aca="1" ref="N109" ca="1">INDEX([1]Coefficients!$G$180:$BO$199,_xlfn.XMATCH($E109,[1]Coefficients!$B$132:$B$151),_xlfn.XMATCH(N$2,[1]Coefficients!$G$1:$BO$1))</f>
        <v>5.5432372505543243E-10</v>
      </c>
      <c r="O109" cm="1">
        <f t="array" aca="1" ref="O109" ca="1">INDEX([1]Coefficients!$G$180:$BO$199,_xlfn.XMATCH($E109,[1]Coefficients!$B$132:$B$151),_xlfn.XMATCH(O$2,[1]Coefficients!$G$1:$BO$1))</f>
        <v>5.5432372505543243E-10</v>
      </c>
      <c r="P109" cm="1">
        <f t="array" aca="1" ref="P109" ca="1">INDEX([1]Coefficients!$G$180:$BO$199,_xlfn.XMATCH($E109,[1]Coefficients!$B$132:$B$151),_xlfn.XMATCH(P$2,[1]Coefficients!$G$1:$BO$1))</f>
        <v>5.5432372505543243E-10</v>
      </c>
      <c r="Q109" cm="1">
        <f t="array" aca="1" ref="Q109" ca="1">INDEX([1]Coefficients!$G$180:$BO$199,_xlfn.XMATCH($E109,[1]Coefficients!$B$132:$B$151),_xlfn.XMATCH(Q$2,[1]Coefficients!$G$1:$BO$1))</f>
        <v>5.5432372505543243E-10</v>
      </c>
      <c r="R109" cm="1">
        <f t="array" aca="1" ref="R109" ca="1">INDEX([1]Coefficients!$G$180:$BO$199,_xlfn.XMATCH($E109,[1]Coefficients!$B$132:$B$151),_xlfn.XMATCH(R$2,[1]Coefficients!$G$1:$BO$1))</f>
        <v>5.5432372505543243E-10</v>
      </c>
      <c r="S109" cm="1">
        <f t="array" aca="1" ref="S109" ca="1">INDEX([1]Coefficients!$G$180:$BO$199,_xlfn.XMATCH($E109,[1]Coefficients!$B$132:$B$151),_xlfn.XMATCH(S$2,[1]Coefficients!$G$1:$BO$1))</f>
        <v>5.5432372505543243E-10</v>
      </c>
      <c r="T109" cm="1">
        <f t="array" aca="1" ref="T109" ca="1">INDEX([1]Coefficients!$G$180:$BO$199,_xlfn.XMATCH($E109,[1]Coefficients!$B$132:$B$151),_xlfn.XMATCH(T$2,[1]Coefficients!$G$1:$BO$1))</f>
        <v>5.5432372505543243E-10</v>
      </c>
      <c r="U109" cm="1">
        <f t="array" aca="1" ref="U109" ca="1">INDEX([1]Coefficients!$G$180:$BO$199,_xlfn.XMATCH($E109,[1]Coefficients!$B$132:$B$151),_xlfn.XMATCH(U$2,[1]Coefficients!$G$1:$BO$1))</f>
        <v>5.5432372505543243E-10</v>
      </c>
      <c r="V109" cm="1">
        <f t="array" aca="1" ref="V109" ca="1">INDEX([1]Coefficients!$G$180:$BO$199,_xlfn.XMATCH($E109,[1]Coefficients!$B$132:$B$151),_xlfn.XMATCH(V$2,[1]Coefficients!$G$1:$BO$1))</f>
        <v>5.5432372505543243E-10</v>
      </c>
      <c r="W109" cm="1">
        <f t="array" aca="1" ref="W109" ca="1">INDEX([1]Coefficients!$G$180:$BO$199,_xlfn.XMATCH($E109,[1]Coefficients!$B$132:$B$151),_xlfn.XMATCH(W$2,[1]Coefficients!$G$1:$BO$1))</f>
        <v>5.5432372505543243E-10</v>
      </c>
    </row>
    <row r="110" spans="1:24" x14ac:dyDescent="0.3">
      <c r="A110" t="s">
        <v>79</v>
      </c>
      <c r="B110" t="s">
        <v>5</v>
      </c>
      <c r="C110" t="s">
        <v>15</v>
      </c>
      <c r="E110" t="s">
        <v>80</v>
      </c>
      <c r="G110" t="s">
        <v>17</v>
      </c>
      <c r="L110" t="s">
        <v>18</v>
      </c>
    </row>
    <row r="111" spans="1:24" x14ac:dyDescent="0.3">
      <c r="A111" t="s">
        <v>79</v>
      </c>
      <c r="B111" t="s">
        <v>5</v>
      </c>
      <c r="C111" t="s">
        <v>15</v>
      </c>
      <c r="E111" t="s">
        <v>80</v>
      </c>
      <c r="G111" t="s">
        <v>19</v>
      </c>
      <c r="H111" t="s">
        <v>23</v>
      </c>
    </row>
    <row r="112" spans="1:24" x14ac:dyDescent="0.3">
      <c r="A112" t="s">
        <v>79</v>
      </c>
      <c r="B112" t="s">
        <v>5</v>
      </c>
      <c r="C112" t="s">
        <v>15</v>
      </c>
      <c r="E112" t="s">
        <v>80</v>
      </c>
      <c r="G112" t="s">
        <v>24</v>
      </c>
      <c r="H112" t="b">
        <v>1</v>
      </c>
    </row>
    <row r="113" spans="1:24" x14ac:dyDescent="0.3">
      <c r="A113" t="s">
        <v>79</v>
      </c>
      <c r="B113" t="s">
        <v>5</v>
      </c>
      <c r="C113" t="s">
        <v>15</v>
      </c>
      <c r="E113" t="s">
        <v>80</v>
      </c>
      <c r="G113" t="s">
        <v>25</v>
      </c>
      <c r="K113" t="s">
        <v>26</v>
      </c>
      <c r="L113" t="s">
        <v>27</v>
      </c>
      <c r="M113">
        <v>50.8253659210541</v>
      </c>
      <c r="N113">
        <v>50.8253659210541</v>
      </c>
      <c r="O113">
        <v>53.318256392907102</v>
      </c>
      <c r="P113">
        <v>53.147546132209797</v>
      </c>
      <c r="Q113">
        <v>52.893006927828502</v>
      </c>
      <c r="R113">
        <v>52.893006927828502</v>
      </c>
      <c r="S113">
        <v>52.893006927828502</v>
      </c>
      <c r="T113">
        <v>52.893006927828502</v>
      </c>
      <c r="U113">
        <v>52.893006927828502</v>
      </c>
      <c r="V113">
        <v>52.893006927828502</v>
      </c>
      <c r="W113">
        <v>52.893006927828502</v>
      </c>
      <c r="X113" t="s">
        <v>81</v>
      </c>
    </row>
    <row r="114" spans="1:24" x14ac:dyDescent="0.3">
      <c r="A114" t="s">
        <v>79</v>
      </c>
      <c r="B114" t="s">
        <v>5</v>
      </c>
      <c r="C114" t="s">
        <v>15</v>
      </c>
      <c r="E114" t="s">
        <v>80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>
        <f t="shared" ref="M114:W114" ca="1" si="8">M$57</f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t="shared" ca="1" si="8"/>
        <v>0</v>
      </c>
      <c r="W114">
        <f t="shared" ca="1" si="8"/>
        <v>0</v>
      </c>
    </row>
    <row r="115" spans="1:24" x14ac:dyDescent="0.3">
      <c r="A115" t="s">
        <v>79</v>
      </c>
      <c r="B115" t="s">
        <v>5</v>
      </c>
      <c r="C115" t="s">
        <v>15</v>
      </c>
      <c r="E115" t="s">
        <v>80</v>
      </c>
      <c r="G115" t="s">
        <v>34</v>
      </c>
      <c r="H115" t="s">
        <v>30</v>
      </c>
      <c r="I115" t="s">
        <v>31</v>
      </c>
      <c r="K115" t="s">
        <v>32</v>
      </c>
      <c r="L115" t="s">
        <v>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 x14ac:dyDescent="0.3">
      <c r="A116" t="s">
        <v>79</v>
      </c>
      <c r="B116" t="s">
        <v>5</v>
      </c>
      <c r="C116" t="s">
        <v>15</v>
      </c>
      <c r="E116" t="s">
        <v>80</v>
      </c>
      <c r="G116" t="s">
        <v>34</v>
      </c>
      <c r="H116" t="s">
        <v>35</v>
      </c>
      <c r="I116" t="s">
        <v>31</v>
      </c>
      <c r="K116" t="s">
        <v>32</v>
      </c>
      <c r="L116" t="s">
        <v>36</v>
      </c>
      <c r="M116">
        <f t="shared" ref="M116:W117" ca="1" si="9">M48</f>
        <v>3.4384761216833145E-6</v>
      </c>
      <c r="N116">
        <f t="shared" ca="1" si="9"/>
        <v>3.4725910359665046E-6</v>
      </c>
      <c r="O116">
        <f t="shared" ca="1" si="9"/>
        <v>3.4725894521905806E-6</v>
      </c>
      <c r="P116">
        <f t="shared" ca="1" si="9"/>
        <v>3.4725893908652516E-6</v>
      </c>
      <c r="Q116">
        <f t="shared" ca="1" si="9"/>
        <v>3.4725913619891544E-6</v>
      </c>
      <c r="R116">
        <f t="shared" ca="1" si="9"/>
        <v>3.4725913619891544E-6</v>
      </c>
      <c r="S116">
        <f t="shared" ca="1" si="9"/>
        <v>3.4725913619891544E-6</v>
      </c>
      <c r="T116">
        <f t="shared" ca="1" si="9"/>
        <v>3.4725913619891544E-6</v>
      </c>
      <c r="U116">
        <f t="shared" ca="1" si="9"/>
        <v>3.4725913619891544E-6</v>
      </c>
      <c r="V116">
        <f t="shared" ca="1" si="9"/>
        <v>3.4725913619891544E-6</v>
      </c>
      <c r="W116">
        <f t="shared" ca="1" si="9"/>
        <v>3.4725913619891544E-6</v>
      </c>
    </row>
    <row r="117" spans="1:24" x14ac:dyDescent="0.3">
      <c r="A117" t="s">
        <v>79</v>
      </c>
      <c r="B117" t="s">
        <v>5</v>
      </c>
      <c r="C117" t="s">
        <v>15</v>
      </c>
      <c r="E117" t="s">
        <v>80</v>
      </c>
      <c r="G117" t="s">
        <v>34</v>
      </c>
      <c r="H117" t="s">
        <v>37</v>
      </c>
      <c r="I117" t="s">
        <v>31</v>
      </c>
      <c r="K117" t="s">
        <v>32</v>
      </c>
      <c r="L117" t="s">
        <v>38</v>
      </c>
      <c r="M117">
        <f t="shared" ca="1" si="9"/>
        <v>1.0341281568972375E-5</v>
      </c>
      <c r="N117">
        <f t="shared" ca="1" si="9"/>
        <v>1.0443882814936855E-5</v>
      </c>
      <c r="O117">
        <f t="shared" ca="1" si="9"/>
        <v>1.0443878051700994E-5</v>
      </c>
      <c r="P117">
        <f t="shared" ca="1" si="9"/>
        <v>1.0443877867263915E-5</v>
      </c>
      <c r="Q117">
        <f t="shared" ca="1" si="9"/>
        <v>1.0443883795456103E-5</v>
      </c>
      <c r="R117">
        <f t="shared" ca="1" si="9"/>
        <v>1.0443883795456103E-5</v>
      </c>
      <c r="S117">
        <f t="shared" ca="1" si="9"/>
        <v>1.0443883795456103E-5</v>
      </c>
      <c r="T117">
        <f t="shared" ca="1" si="9"/>
        <v>1.0443883795456103E-5</v>
      </c>
      <c r="U117">
        <f t="shared" ca="1" si="9"/>
        <v>1.0443883795456103E-5</v>
      </c>
      <c r="V117">
        <f t="shared" ca="1" si="9"/>
        <v>1.0443883795456103E-5</v>
      </c>
      <c r="W117">
        <f t="shared" ca="1" si="9"/>
        <v>1.0443883795456103E-5</v>
      </c>
    </row>
    <row r="118" spans="1:24" x14ac:dyDescent="0.3">
      <c r="A118" t="s">
        <v>82</v>
      </c>
      <c r="B118" t="s">
        <v>5</v>
      </c>
      <c r="C118" t="s">
        <v>15</v>
      </c>
      <c r="E118" t="s">
        <v>83</v>
      </c>
      <c r="G118" t="s">
        <v>17</v>
      </c>
      <c r="L118" t="s">
        <v>18</v>
      </c>
    </row>
    <row r="119" spans="1:24" x14ac:dyDescent="0.3">
      <c r="A119" t="s">
        <v>82</v>
      </c>
      <c r="B119" t="s">
        <v>5</v>
      </c>
      <c r="C119" t="s">
        <v>15</v>
      </c>
      <c r="E119" t="s">
        <v>83</v>
      </c>
      <c r="G119" t="s">
        <v>19</v>
      </c>
      <c r="H119" t="s">
        <v>23</v>
      </c>
    </row>
    <row r="120" spans="1:24" x14ac:dyDescent="0.3">
      <c r="A120" t="s">
        <v>82</v>
      </c>
      <c r="B120" t="s">
        <v>5</v>
      </c>
      <c r="C120" t="s">
        <v>15</v>
      </c>
      <c r="E120" t="s">
        <v>83</v>
      </c>
      <c r="G120" t="s">
        <v>24</v>
      </c>
      <c r="H120" t="b">
        <v>1</v>
      </c>
    </row>
    <row r="121" spans="1:24" x14ac:dyDescent="0.3">
      <c r="A121" t="s">
        <v>82</v>
      </c>
      <c r="B121" t="s">
        <v>5</v>
      </c>
      <c r="C121" t="s">
        <v>15</v>
      </c>
      <c r="E121" t="s">
        <v>83</v>
      </c>
      <c r="G121" t="s">
        <v>25</v>
      </c>
      <c r="K121" t="s">
        <v>26</v>
      </c>
      <c r="L121" t="s">
        <v>27</v>
      </c>
      <c r="M121">
        <v>58.639048862983103</v>
      </c>
      <c r="N121">
        <v>58.639048862983103</v>
      </c>
      <c r="O121">
        <v>59.5023126710323</v>
      </c>
      <c r="P121">
        <v>59.311802772190298</v>
      </c>
      <c r="Q121">
        <v>59.0277411383043</v>
      </c>
      <c r="R121">
        <v>59.0277411383043</v>
      </c>
      <c r="S121">
        <v>59.0277411383043</v>
      </c>
      <c r="T121">
        <v>59.0277411383043</v>
      </c>
      <c r="U121">
        <v>59.0277411383043</v>
      </c>
      <c r="V121">
        <v>59.0277411383043</v>
      </c>
      <c r="W121">
        <v>59.0277411383043</v>
      </c>
      <c r="X121" t="s">
        <v>81</v>
      </c>
    </row>
    <row r="122" spans="1:24" x14ac:dyDescent="0.3">
      <c r="A122" t="s">
        <v>82</v>
      </c>
      <c r="B122" t="s">
        <v>5</v>
      </c>
      <c r="C122" t="s">
        <v>15</v>
      </c>
      <c r="E122" t="s">
        <v>83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>
        <f t="shared" ref="M122:W122" ca="1" si="10">M$71</f>
        <v>0</v>
      </c>
      <c r="N122">
        <f t="shared" ca="1" si="10"/>
        <v>0</v>
      </c>
      <c r="O122">
        <f t="shared" ca="1" si="10"/>
        <v>0</v>
      </c>
      <c r="P122">
        <f t="shared" ca="1" si="10"/>
        <v>0</v>
      </c>
      <c r="Q122">
        <f t="shared" ca="1" si="10"/>
        <v>0</v>
      </c>
      <c r="R122">
        <f t="shared" ca="1" si="10"/>
        <v>0</v>
      </c>
      <c r="S122">
        <f t="shared" ca="1" si="10"/>
        <v>0</v>
      </c>
      <c r="T122">
        <f t="shared" ca="1" si="10"/>
        <v>0</v>
      </c>
      <c r="U122">
        <f t="shared" ca="1" si="10"/>
        <v>0</v>
      </c>
      <c r="V122">
        <f t="shared" ca="1" si="10"/>
        <v>0</v>
      </c>
      <c r="W122">
        <f t="shared" ca="1" si="10"/>
        <v>0</v>
      </c>
    </row>
    <row r="123" spans="1:24" x14ac:dyDescent="0.3">
      <c r="A123" t="s">
        <v>82</v>
      </c>
      <c r="B123" t="s">
        <v>5</v>
      </c>
      <c r="C123" t="s">
        <v>15</v>
      </c>
      <c r="E123" t="s">
        <v>83</v>
      </c>
      <c r="G123" t="s">
        <v>34</v>
      </c>
      <c r="H123" t="s">
        <v>30</v>
      </c>
      <c r="I123" t="s">
        <v>31</v>
      </c>
      <c r="K123" t="s">
        <v>32</v>
      </c>
      <c r="L123" t="s">
        <v>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">
      <c r="A124" t="s">
        <v>82</v>
      </c>
      <c r="B124" t="s">
        <v>5</v>
      </c>
      <c r="C124" t="s">
        <v>15</v>
      </c>
      <c r="E124" t="s">
        <v>83</v>
      </c>
      <c r="G124" t="s">
        <v>34</v>
      </c>
      <c r="H124" t="s">
        <v>35</v>
      </c>
      <c r="I124" t="s">
        <v>31</v>
      </c>
      <c r="K124" t="s">
        <v>32</v>
      </c>
      <c r="L124" t="s">
        <v>36</v>
      </c>
      <c r="M124">
        <f t="shared" ref="M124:W125" ca="1" si="11">M62</f>
        <v>2.8851702942581023E-6</v>
      </c>
      <c r="N124">
        <f t="shared" ca="1" si="11"/>
        <v>2.8571438566883642E-6</v>
      </c>
      <c r="O124">
        <f t="shared" ca="1" si="11"/>
        <v>2.8571409759473164E-6</v>
      </c>
      <c r="P124">
        <f t="shared" ca="1" si="11"/>
        <v>2.8571455822852664E-6</v>
      </c>
      <c r="Q124">
        <f t="shared" ca="1" si="11"/>
        <v>2.8571458873488601E-6</v>
      </c>
      <c r="R124">
        <f t="shared" ca="1" si="11"/>
        <v>2.8571458873488601E-6</v>
      </c>
      <c r="S124">
        <f t="shared" ca="1" si="11"/>
        <v>2.8571458873488601E-6</v>
      </c>
      <c r="T124">
        <f t="shared" ca="1" si="11"/>
        <v>2.8571458873488601E-6</v>
      </c>
      <c r="U124">
        <f t="shared" ca="1" si="11"/>
        <v>2.8571458873488601E-6</v>
      </c>
      <c r="V124">
        <f t="shared" ca="1" si="11"/>
        <v>2.8571458873488601E-6</v>
      </c>
      <c r="W124">
        <f t="shared" ca="1" si="11"/>
        <v>2.8571458873488601E-6</v>
      </c>
    </row>
    <row r="125" spans="1:24" x14ac:dyDescent="0.3">
      <c r="A125" t="s">
        <v>82</v>
      </c>
      <c r="B125" t="s">
        <v>5</v>
      </c>
      <c r="C125" t="s">
        <v>15</v>
      </c>
      <c r="E125" t="s">
        <v>83</v>
      </c>
      <c r="G125" t="s">
        <v>34</v>
      </c>
      <c r="H125" t="s">
        <v>37</v>
      </c>
      <c r="I125" t="s">
        <v>31</v>
      </c>
      <c r="K125" t="s">
        <v>32</v>
      </c>
      <c r="L125" t="s">
        <v>38</v>
      </c>
      <c r="M125">
        <f t="shared" ca="1" si="11"/>
        <v>5.7703405885162051E-7</v>
      </c>
      <c r="N125">
        <f t="shared" ca="1" si="11"/>
        <v>5.7142877133767288E-7</v>
      </c>
      <c r="O125">
        <f t="shared" ca="1" si="11"/>
        <v>5.7142819518946321E-7</v>
      </c>
      <c r="P125">
        <f t="shared" ca="1" si="11"/>
        <v>5.7142911645705326E-7</v>
      </c>
      <c r="Q125">
        <f t="shared" ca="1" si="11"/>
        <v>5.71429177469772E-7</v>
      </c>
      <c r="R125">
        <f t="shared" ca="1" si="11"/>
        <v>5.71429177469772E-7</v>
      </c>
      <c r="S125">
        <f t="shared" ca="1" si="11"/>
        <v>5.71429177469772E-7</v>
      </c>
      <c r="T125">
        <f t="shared" ca="1" si="11"/>
        <v>5.71429177469772E-7</v>
      </c>
      <c r="U125">
        <f t="shared" ca="1" si="11"/>
        <v>5.71429177469772E-7</v>
      </c>
      <c r="V125">
        <f t="shared" ca="1" si="11"/>
        <v>5.71429177469772E-7</v>
      </c>
      <c r="W125">
        <f t="shared" ca="1" si="11"/>
        <v>5.71429177469772E-7</v>
      </c>
    </row>
    <row r="126" spans="1:24" x14ac:dyDescent="0.3">
      <c r="A126" t="s">
        <v>84</v>
      </c>
      <c r="B126" t="s">
        <v>5</v>
      </c>
      <c r="C126" t="s">
        <v>15</v>
      </c>
      <c r="E126" t="s">
        <v>85</v>
      </c>
      <c r="G126" t="s">
        <v>17</v>
      </c>
      <c r="L126" t="s">
        <v>18</v>
      </c>
    </row>
    <row r="127" spans="1:24" x14ac:dyDescent="0.3">
      <c r="A127" t="s">
        <v>84</v>
      </c>
      <c r="B127" t="s">
        <v>5</v>
      </c>
      <c r="C127" t="s">
        <v>15</v>
      </c>
      <c r="E127" t="s">
        <v>85</v>
      </c>
      <c r="G127" t="s">
        <v>19</v>
      </c>
      <c r="H127" t="s">
        <v>23</v>
      </c>
    </row>
    <row r="128" spans="1:24" x14ac:dyDescent="0.3">
      <c r="A128" t="s">
        <v>84</v>
      </c>
      <c r="B128" t="s">
        <v>5</v>
      </c>
      <c r="C128" t="s">
        <v>15</v>
      </c>
      <c r="E128" t="s">
        <v>85</v>
      </c>
      <c r="G128" t="s">
        <v>24</v>
      </c>
      <c r="H128" t="b">
        <v>1</v>
      </c>
    </row>
    <row r="129" spans="1:24" x14ac:dyDescent="0.3">
      <c r="A129" t="s">
        <v>84</v>
      </c>
      <c r="B129" t="s">
        <v>5</v>
      </c>
      <c r="C129" t="s">
        <v>15</v>
      </c>
      <c r="E129" t="s">
        <v>85</v>
      </c>
      <c r="G129" t="s">
        <v>25</v>
      </c>
      <c r="K129" t="s">
        <v>26</v>
      </c>
      <c r="L129" t="s">
        <v>27</v>
      </c>
      <c r="M129" cm="1">
        <f t="array" aca="1" ref="M129" ca="1">INDEX([1]!JCIMS_prices,_xlfn.XMATCH($E129,[1]!JCIMS_prices_index),_xlfn.XMATCH(M$2,[1]!CER_year))*[1]!JCIMS_price_inflator</f>
        <v>1.9275012914504481</v>
      </c>
      <c r="N129" cm="1">
        <f t="array" aca="1" ref="N129" ca="1">INDEX([1]!JCIMS_prices,_xlfn.XMATCH($E129,[1]!JCIMS_prices_index),_xlfn.XMATCH(N$2,[1]!CER_year))*[1]!JCIMS_price_inflator</f>
        <v>1.5642187023516965</v>
      </c>
      <c r="O129" cm="1">
        <f t="array" aca="1" ref="O129" ca="1">INDEX([1]!JCIMS_prices,_xlfn.XMATCH($E129,[1]!JCIMS_prices_index),_xlfn.XMATCH(O$2,[1]!CER_year))*[1]!JCIMS_price_inflator</f>
        <v>0.47437093505530448</v>
      </c>
      <c r="P129" cm="1">
        <f t="array" aca="1" ref="P129" ca="1">INDEX([1]!JCIMS_prices,_xlfn.XMATCH($E129,[1]!JCIMS_prices_index),_xlfn.XMATCH(P$2,[1]!CER_year))*[1]!JCIMS_price_inflator</f>
        <v>0.47437093505530448</v>
      </c>
      <c r="Q129" cm="1">
        <f t="array" aca="1" ref="Q129" ca="1">INDEX([1]!JCIMS_prices,_xlfn.XMATCH($E129,[1]!JCIMS_prices_index),_xlfn.XMATCH(Q$2,[1]!CER_year))*[1]!JCIMS_price_inflator</f>
        <v>0.47437093505530448</v>
      </c>
      <c r="R129" cm="1">
        <f t="array" aca="1" ref="R129" ca="1">INDEX([1]!JCIMS_prices,_xlfn.XMATCH($E129,[1]!JCIMS_prices_index),_xlfn.XMATCH(R$2,[1]!CER_year))*[1]!JCIMS_price_inflator</f>
        <v>0.47437093505530448</v>
      </c>
      <c r="S129" cm="1">
        <f t="array" aca="1" ref="S129" ca="1">INDEX([1]!JCIMS_prices,_xlfn.XMATCH($E129,[1]!JCIMS_prices_index),_xlfn.XMATCH(S$2,[1]!CER_year))*[1]!JCIMS_price_inflator</f>
        <v>0.47437093505530448</v>
      </c>
      <c r="T129" cm="1">
        <f t="array" aca="1" ref="T129" ca="1">INDEX([1]!JCIMS_prices,_xlfn.XMATCH($E129,[1]!JCIMS_prices_index),_xlfn.XMATCH(T$2,[1]!CER_year))*[1]!JCIMS_price_inflator</f>
        <v>0.47437093505530448</v>
      </c>
      <c r="U129" cm="1">
        <f t="array" aca="1" ref="U129" ca="1">INDEX([1]!JCIMS_prices,_xlfn.XMATCH($E129,[1]!JCIMS_prices_index),_xlfn.XMATCH(U$2,[1]!CER_year))*[1]!JCIMS_price_inflator</f>
        <v>0.47437093505530448</v>
      </c>
      <c r="V129" cm="1">
        <f t="array" aca="1" ref="V129" ca="1">INDEX([1]!JCIMS_prices,_xlfn.XMATCH($E129,[1]!JCIMS_prices_index),_xlfn.XMATCH(V$2,[1]!CER_year))*[1]!JCIMS_price_inflator</f>
        <v>0.47437093505530448</v>
      </c>
      <c r="W129" cm="1">
        <f t="array" aca="1" ref="W129" ca="1">INDEX([1]!JCIMS_prices,_xlfn.XMATCH($E129,[1]!JCIMS_prices_index),_xlfn.XMATCH(W$2,[1]!CER_year))*[1]!JCIMS_price_inflator</f>
        <v>0.47437093505530448</v>
      </c>
      <c r="X129" t="s">
        <v>86</v>
      </c>
    </row>
    <row r="130" spans="1:24" x14ac:dyDescent="0.3">
      <c r="A130" t="s">
        <v>84</v>
      </c>
      <c r="B130" t="s">
        <v>5</v>
      </c>
      <c r="C130" t="s">
        <v>15</v>
      </c>
      <c r="E130" t="s">
        <v>85</v>
      </c>
      <c r="G130" t="s">
        <v>29</v>
      </c>
      <c r="H130" t="s">
        <v>30</v>
      </c>
      <c r="I130" t="s">
        <v>31</v>
      </c>
      <c r="K130" t="s">
        <v>32</v>
      </c>
      <c r="L130" t="s">
        <v>33</v>
      </c>
      <c r="M130" cm="1">
        <f t="array" aca="1" ref="M130" ca="1">INDEX([1]Coefficients!$G$60:$BO$79,_xlfn.XMATCH($E130,[1]Coefficients!$B$60:$B$79),_xlfn.XMATCH(M$2,[1]Coefficients!$G$1:$BO$1))/INDEX([1]Coefficients!$G$29:$BO$48,_xlfn.XMATCH($E130,[1]Coefficients!$B$29:$B$48),_xlfn.XMATCH(M$2,[1]Coefficients!$G$1:$BO$1))</f>
        <v>8.3904109589041098E-2</v>
      </c>
      <c r="N130" cm="1">
        <f t="array" aca="1" ref="N130" ca="1">INDEX([1]Coefficients!$G$60:$BO$79,_xlfn.XMATCH($E130,[1]Coefficients!$B$60:$B$79),_xlfn.XMATCH(N$2,[1]Coefficients!$G$1:$BO$1))/INDEX([1]Coefficients!$G$29:$BO$48,_xlfn.XMATCH($E130,[1]Coefficients!$B$29:$B$48),_xlfn.XMATCH(N$2,[1]Coefficients!$G$1:$BO$1))</f>
        <v>8.3904108793093554E-2</v>
      </c>
      <c r="O130" cm="1">
        <f t="array" aca="1" ref="O130" ca="1">INDEX([1]Coefficients!$G$60:$BO$79,_xlfn.XMATCH($E130,[1]Coefficients!$B$60:$B$79),_xlfn.XMATCH(O$2,[1]Coefficients!$G$1:$BO$1))/INDEX([1]Coefficients!$G$29:$BO$48,_xlfn.XMATCH($E130,[1]Coefficients!$B$29:$B$48),_xlfn.XMATCH(O$2,[1]Coefficients!$G$1:$BO$1))</f>
        <v>8.390411098210028E-2</v>
      </c>
      <c r="P130" cm="1">
        <f t="array" aca="1" ref="P130" ca="1">INDEX([1]Coefficients!$G$60:$BO$79,_xlfn.XMATCH($E130,[1]Coefficients!$B$60:$B$79),_xlfn.XMATCH(P$2,[1]Coefficients!$G$1:$BO$1))/INDEX([1]Coefficients!$G$29:$BO$48,_xlfn.XMATCH($E130,[1]Coefficients!$B$29:$B$48),_xlfn.XMATCH(P$2,[1]Coefficients!$G$1:$BO$1))</f>
        <v>8.3904110039687452E-2</v>
      </c>
      <c r="Q130" cm="1">
        <f t="array" aca="1" ref="Q130" ca="1">INDEX([1]Coefficients!$G$60:$BO$79,_xlfn.XMATCH($E130,[1]Coefficients!$B$60:$B$79),_xlfn.XMATCH(Q$2,[1]Coefficients!$G$1:$BO$1))/INDEX([1]Coefficients!$G$29:$BO$48,_xlfn.XMATCH($E130,[1]Coefficients!$B$29:$B$48),_xlfn.XMATCH(Q$2,[1]Coefficients!$G$1:$BO$1))</f>
        <v>8.3904125214134248E-2</v>
      </c>
      <c r="R130" cm="1">
        <f t="array" aca="1" ref="R130" ca="1">INDEX([1]Coefficients!$G$60:$BO$79,_xlfn.XMATCH($E130,[1]Coefficients!$B$60:$B$79),_xlfn.XMATCH(R$2,[1]Coefficients!$G$1:$BO$1))/INDEX([1]Coefficients!$G$29:$BO$48,_xlfn.XMATCH($E130,[1]Coefficients!$B$29:$B$48),_xlfn.XMATCH(R$2,[1]Coefficients!$G$1:$BO$1))</f>
        <v>8.3904125214134248E-2</v>
      </c>
      <c r="S130" cm="1">
        <f t="array" aca="1" ref="S130" ca="1">INDEX([1]Coefficients!$G$60:$BO$79,_xlfn.XMATCH($E130,[1]Coefficients!$B$60:$B$79),_xlfn.XMATCH(S$2,[1]Coefficients!$G$1:$BO$1))/INDEX([1]Coefficients!$G$29:$BO$48,_xlfn.XMATCH($E130,[1]Coefficients!$B$29:$B$48),_xlfn.XMATCH(S$2,[1]Coefficients!$G$1:$BO$1))</f>
        <v>8.3904125214134248E-2</v>
      </c>
      <c r="T130" cm="1">
        <f t="array" aca="1" ref="T130" ca="1">INDEX([1]Coefficients!$G$60:$BO$79,_xlfn.XMATCH($E130,[1]Coefficients!$B$60:$B$79),_xlfn.XMATCH(T$2,[1]Coefficients!$G$1:$BO$1))/INDEX([1]Coefficients!$G$29:$BO$48,_xlfn.XMATCH($E130,[1]Coefficients!$B$29:$B$48),_xlfn.XMATCH(T$2,[1]Coefficients!$G$1:$BO$1))</f>
        <v>8.3904125214134248E-2</v>
      </c>
      <c r="U130" cm="1">
        <f t="array" aca="1" ref="U130" ca="1">INDEX([1]Coefficients!$G$60:$BO$79,_xlfn.XMATCH($E130,[1]Coefficients!$B$60:$B$79),_xlfn.XMATCH(U$2,[1]Coefficients!$G$1:$BO$1))/INDEX([1]Coefficients!$G$29:$BO$48,_xlfn.XMATCH($E130,[1]Coefficients!$B$29:$B$48),_xlfn.XMATCH(U$2,[1]Coefficients!$G$1:$BO$1))</f>
        <v>8.3904125214134248E-2</v>
      </c>
      <c r="V130" cm="1">
        <f t="array" aca="1" ref="V130" ca="1">INDEX([1]Coefficients!$G$60:$BO$79,_xlfn.XMATCH($E130,[1]Coefficients!$B$60:$B$79),_xlfn.XMATCH(V$2,[1]Coefficients!$G$1:$BO$1))/INDEX([1]Coefficients!$G$29:$BO$48,_xlfn.XMATCH($E130,[1]Coefficients!$B$29:$B$48),_xlfn.XMATCH(V$2,[1]Coefficients!$G$1:$BO$1))</f>
        <v>8.3904125214134248E-2</v>
      </c>
      <c r="W130" cm="1">
        <f t="array" aca="1" ref="W130" ca="1">INDEX([1]Coefficients!$G$60:$BO$79,_xlfn.XMATCH($E130,[1]Coefficients!$B$60:$B$79),_xlfn.XMATCH(W$2,[1]Coefficients!$G$1:$BO$1))/INDEX([1]Coefficients!$G$29:$BO$48,_xlfn.XMATCH($E130,[1]Coefficients!$B$29:$B$48),_xlfn.XMATCH(W$2,[1]Coefficients!$G$1:$BO$1))</f>
        <v>8.3904125214134248E-2</v>
      </c>
    </row>
    <row r="131" spans="1:24" x14ac:dyDescent="0.3">
      <c r="A131" t="s">
        <v>84</v>
      </c>
      <c r="B131" t="s">
        <v>5</v>
      </c>
      <c r="C131" t="s">
        <v>15</v>
      </c>
      <c r="E131" t="s">
        <v>85</v>
      </c>
      <c r="G131" t="s">
        <v>34</v>
      </c>
      <c r="H131" t="s">
        <v>30</v>
      </c>
      <c r="I131" t="s">
        <v>31</v>
      </c>
      <c r="K131" t="s">
        <v>32</v>
      </c>
      <c r="L131" t="s">
        <v>33</v>
      </c>
      <c r="M131" cm="1">
        <f t="array" aca="1" ref="M131" ca="1">INDEX([1]Coefficients!$G$132:$BO$151,_xlfn.XMATCH($E131,[1]Coefficients!$B$132:$B$151),_xlfn.XMATCH(M$2,[1]Coefficients!$G$1:$BO$1))</f>
        <v>0</v>
      </c>
      <c r="N131" cm="1">
        <f t="array" aca="1" ref="N131" ca="1">INDEX([1]Coefficients!$G$132:$BO$151,_xlfn.XMATCH($E131,[1]Coefficients!$B$132:$B$151),_xlfn.XMATCH(N$2,[1]Coefficients!$G$1:$BO$1))</f>
        <v>0</v>
      </c>
      <c r="O131" cm="1">
        <f t="array" aca="1" ref="O131" ca="1">INDEX([1]Coefficients!$G$132:$BO$151,_xlfn.XMATCH($E131,[1]Coefficients!$B$132:$B$151),_xlfn.XMATCH(O$2,[1]Coefficients!$G$1:$BO$1))</f>
        <v>0</v>
      </c>
      <c r="P131" cm="1">
        <f t="array" aca="1" ref="P131" ca="1">INDEX([1]Coefficients!$G$132:$BO$151,_xlfn.XMATCH($E131,[1]Coefficients!$B$132:$B$151),_xlfn.XMATCH(P$2,[1]Coefficients!$G$1:$BO$1))</f>
        <v>0</v>
      </c>
      <c r="Q131" cm="1">
        <f t="array" aca="1" ref="Q131" ca="1">INDEX([1]Coefficients!$G$132:$BO$151,_xlfn.XMATCH($E131,[1]Coefficients!$B$132:$B$151),_xlfn.XMATCH(Q$2,[1]Coefficients!$G$1:$BO$1))</f>
        <v>0</v>
      </c>
      <c r="R131" cm="1">
        <f t="array" aca="1" ref="R131" ca="1">INDEX([1]Coefficients!$G$132:$BO$151,_xlfn.XMATCH($E131,[1]Coefficients!$B$132:$B$151),_xlfn.XMATCH(R$2,[1]Coefficients!$G$1:$BO$1))</f>
        <v>0</v>
      </c>
      <c r="S131" cm="1">
        <f t="array" aca="1" ref="S131" ca="1">INDEX([1]Coefficients!$G$132:$BO$151,_xlfn.XMATCH($E131,[1]Coefficients!$B$132:$B$151),_xlfn.XMATCH(S$2,[1]Coefficients!$G$1:$BO$1))</f>
        <v>0</v>
      </c>
      <c r="T131" cm="1">
        <f t="array" aca="1" ref="T131" ca="1">INDEX([1]Coefficients!$G$132:$BO$151,_xlfn.XMATCH($E131,[1]Coefficients!$B$132:$B$151),_xlfn.XMATCH(T$2,[1]Coefficients!$G$1:$BO$1))</f>
        <v>0</v>
      </c>
      <c r="U131" cm="1">
        <f t="array" aca="1" ref="U131" ca="1">INDEX([1]Coefficients!$G$132:$BO$151,_xlfn.XMATCH($E131,[1]Coefficients!$B$132:$B$151),_xlfn.XMATCH(U$2,[1]Coefficients!$G$1:$BO$1))</f>
        <v>0</v>
      </c>
      <c r="V131" cm="1">
        <f t="array" aca="1" ref="V131" ca="1">INDEX([1]Coefficients!$G$132:$BO$151,_xlfn.XMATCH($E131,[1]Coefficients!$B$132:$B$151),_xlfn.XMATCH(V$2,[1]Coefficients!$G$1:$BO$1))</f>
        <v>0</v>
      </c>
      <c r="W131" cm="1">
        <f t="array" aca="1" ref="W131" ca="1">INDEX([1]Coefficients!$G$132:$BO$151,_xlfn.XMATCH($E131,[1]Coefficients!$B$132:$B$151),_xlfn.XMATCH(W$2,[1]Coefficients!$G$1:$BO$1))</f>
        <v>0</v>
      </c>
    </row>
    <row r="132" spans="1:24" x14ac:dyDescent="0.3">
      <c r="A132" t="s">
        <v>84</v>
      </c>
      <c r="B132" t="s">
        <v>5</v>
      </c>
      <c r="C132" t="s">
        <v>15</v>
      </c>
      <c r="E132" t="s">
        <v>85</v>
      </c>
      <c r="G132" t="s">
        <v>34</v>
      </c>
      <c r="H132" t="s">
        <v>35</v>
      </c>
      <c r="I132" t="s">
        <v>31</v>
      </c>
      <c r="K132" t="s">
        <v>32</v>
      </c>
      <c r="L132" t="s">
        <v>36</v>
      </c>
      <c r="M132" cm="1">
        <f t="array" aca="1" ref="M132" ca="1">INDEX([1]Coefficients!$G$156:$BO$175,_xlfn.XMATCH($E132,[1]Coefficients!$B$132:$B$151),_xlfn.XMATCH(M$2,[1]Coefficients!$G$1:$BO$1))</f>
        <v>4.8923679060665363E-6</v>
      </c>
      <c r="N132" cm="1">
        <f t="array" aca="1" ref="N132" ca="1">INDEX([1]Coefficients!$G$156:$BO$175,_xlfn.XMATCH($E132,[1]Coefficients!$B$132:$B$151),_xlfn.XMATCH(N$2,[1]Coefficients!$G$1:$BO$1))</f>
        <v>4.8923678596556005E-6</v>
      </c>
      <c r="O132" cm="1">
        <f t="array" aca="1" ref="O132" ca="1">INDEX([1]Coefficients!$G$156:$BO$175,_xlfn.XMATCH($E132,[1]Coefficients!$B$132:$B$151),_xlfn.XMATCH(O$2,[1]Coefficients!$G$1:$BO$1))</f>
        <v>4.8923679872944769E-6</v>
      </c>
      <c r="P132" cm="1">
        <f t="array" aca="1" ref="P132" ca="1">INDEX([1]Coefficients!$G$156:$BO$175,_xlfn.XMATCH($E132,[1]Coefficients!$B$132:$B$151),_xlfn.XMATCH(P$2,[1]Coefficients!$G$1:$BO$1))</f>
        <v>4.8923679323432915E-6</v>
      </c>
      <c r="Q132" cm="1">
        <f t="array" aca="1" ref="Q132" ca="1">INDEX([1]Coefficients!$G$156:$BO$175,_xlfn.XMATCH($E132,[1]Coefficients!$B$132:$B$151),_xlfn.XMATCH(Q$2,[1]Coefficients!$G$1:$BO$1))</f>
        <v>4.8923688171506844E-6</v>
      </c>
      <c r="R132" cm="1">
        <f t="array" aca="1" ref="R132" ca="1">INDEX([1]Coefficients!$G$156:$BO$175,_xlfn.XMATCH($E132,[1]Coefficients!$B$132:$B$151),_xlfn.XMATCH(R$2,[1]Coefficients!$G$1:$BO$1))</f>
        <v>4.8923688171506844E-6</v>
      </c>
      <c r="S132" cm="1">
        <f t="array" aca="1" ref="S132" ca="1">INDEX([1]Coefficients!$G$156:$BO$175,_xlfn.XMATCH($E132,[1]Coefficients!$B$132:$B$151),_xlfn.XMATCH(S$2,[1]Coefficients!$G$1:$BO$1))</f>
        <v>4.8923688171506844E-6</v>
      </c>
      <c r="T132" cm="1">
        <f t="array" aca="1" ref="T132" ca="1">INDEX([1]Coefficients!$G$156:$BO$175,_xlfn.XMATCH($E132,[1]Coefficients!$B$132:$B$151),_xlfn.XMATCH(T$2,[1]Coefficients!$G$1:$BO$1))</f>
        <v>4.8923688171506844E-6</v>
      </c>
      <c r="U132" cm="1">
        <f t="array" aca="1" ref="U132" ca="1">INDEX([1]Coefficients!$G$156:$BO$175,_xlfn.XMATCH($E132,[1]Coefficients!$B$132:$B$151),_xlfn.XMATCH(U$2,[1]Coefficients!$G$1:$BO$1))</f>
        <v>4.8923688171506844E-6</v>
      </c>
      <c r="V132" cm="1">
        <f t="array" aca="1" ref="V132" ca="1">INDEX([1]Coefficients!$G$156:$BO$175,_xlfn.XMATCH($E132,[1]Coefficients!$B$132:$B$151),_xlfn.XMATCH(V$2,[1]Coefficients!$G$1:$BO$1))</f>
        <v>4.8923688171506844E-6</v>
      </c>
      <c r="W132" cm="1">
        <f t="array" aca="1" ref="W132" ca="1">INDEX([1]Coefficients!$G$156:$BO$175,_xlfn.XMATCH($E132,[1]Coefficients!$B$132:$B$151),_xlfn.XMATCH(W$2,[1]Coefficients!$G$1:$BO$1))</f>
        <v>4.8923688171506844E-6</v>
      </c>
    </row>
    <row r="133" spans="1:24" x14ac:dyDescent="0.3">
      <c r="A133" t="s">
        <v>84</v>
      </c>
      <c r="B133" t="s">
        <v>5</v>
      </c>
      <c r="C133" t="s">
        <v>15</v>
      </c>
      <c r="E133" t="s">
        <v>85</v>
      </c>
      <c r="G133" t="s">
        <v>34</v>
      </c>
      <c r="H133" t="s">
        <v>37</v>
      </c>
      <c r="I133" t="s">
        <v>31</v>
      </c>
      <c r="K133" t="s">
        <v>32</v>
      </c>
      <c r="L133" t="s">
        <v>38</v>
      </c>
      <c r="M133" cm="1">
        <f t="array" aca="1" ref="M133" ca="1">INDEX([1]Coefficients!$G$180:$BO$199,_xlfn.XMATCH($E133,[1]Coefficients!$B$132:$B$151),_xlfn.XMATCH(M$2,[1]Coefficients!$G$1:$BO$1))</f>
        <v>3.4246575342465754E-6</v>
      </c>
      <c r="N133" cm="1">
        <f t="array" aca="1" ref="N133" ca="1">INDEX([1]Coefficients!$G$180:$BO$199,_xlfn.XMATCH($E133,[1]Coefficients!$B$132:$B$151),_xlfn.XMATCH(N$2,[1]Coefficients!$G$1:$BO$1))</f>
        <v>3.4246575017589207E-6</v>
      </c>
      <c r="O133" cm="1">
        <f t="array" aca="1" ref="O133" ca="1">INDEX([1]Coefficients!$G$180:$BO$199,_xlfn.XMATCH($E133,[1]Coefficients!$B$132:$B$151),_xlfn.XMATCH(O$2,[1]Coefficients!$G$1:$BO$1))</f>
        <v>3.4246575911061337E-6</v>
      </c>
      <c r="P133" cm="1">
        <f t="array" aca="1" ref="P133" ca="1">INDEX([1]Coefficients!$G$180:$BO$199,_xlfn.XMATCH($E133,[1]Coefficients!$B$132:$B$151),_xlfn.XMATCH(P$2,[1]Coefficients!$G$1:$BO$1))</f>
        <v>3.4246575526403042E-6</v>
      </c>
      <c r="Q133" cm="1">
        <f t="array" aca="1" ref="Q133" ca="1">INDEX([1]Coefficients!$G$180:$BO$199,_xlfn.XMATCH($E133,[1]Coefficients!$B$132:$B$151),_xlfn.XMATCH(Q$2,[1]Coefficients!$G$1:$BO$1))</f>
        <v>3.4246581720054794E-6</v>
      </c>
      <c r="R133" cm="1">
        <f t="array" aca="1" ref="R133" ca="1">INDEX([1]Coefficients!$G$180:$BO$199,_xlfn.XMATCH($E133,[1]Coefficients!$B$132:$B$151),_xlfn.XMATCH(R$2,[1]Coefficients!$G$1:$BO$1))</f>
        <v>3.4246581720054794E-6</v>
      </c>
      <c r="S133" cm="1">
        <f t="array" aca="1" ref="S133" ca="1">INDEX([1]Coefficients!$G$180:$BO$199,_xlfn.XMATCH($E133,[1]Coefficients!$B$132:$B$151),_xlfn.XMATCH(S$2,[1]Coefficients!$G$1:$BO$1))</f>
        <v>3.4246581720054794E-6</v>
      </c>
      <c r="T133" cm="1">
        <f t="array" aca="1" ref="T133" ca="1">INDEX([1]Coefficients!$G$180:$BO$199,_xlfn.XMATCH($E133,[1]Coefficients!$B$132:$B$151),_xlfn.XMATCH(T$2,[1]Coefficients!$G$1:$BO$1))</f>
        <v>3.4246581720054794E-6</v>
      </c>
      <c r="U133" cm="1">
        <f t="array" aca="1" ref="U133" ca="1">INDEX([1]Coefficients!$G$180:$BO$199,_xlfn.XMATCH($E133,[1]Coefficients!$B$132:$B$151),_xlfn.XMATCH(U$2,[1]Coefficients!$G$1:$BO$1))</f>
        <v>3.4246581720054794E-6</v>
      </c>
      <c r="V133" cm="1">
        <f t="array" aca="1" ref="V133" ca="1">INDEX([1]Coefficients!$G$180:$BO$199,_xlfn.XMATCH($E133,[1]Coefficients!$B$132:$B$151),_xlfn.XMATCH(V$2,[1]Coefficients!$G$1:$BO$1))</f>
        <v>3.4246581720054794E-6</v>
      </c>
      <c r="W133" cm="1">
        <f t="array" aca="1" ref="W133" ca="1">INDEX([1]Coefficients!$G$180:$BO$199,_xlfn.XMATCH($E133,[1]Coefficients!$B$132:$B$151),_xlfn.XMATCH(W$2,[1]Coefficients!$G$1:$BO$1))</f>
        <v>3.4246581720054794E-6</v>
      </c>
    </row>
    <row r="134" spans="1:24" x14ac:dyDescent="0.3">
      <c r="A134" t="s">
        <v>87</v>
      </c>
      <c r="B134" t="s">
        <v>5</v>
      </c>
      <c r="C134" t="s">
        <v>15</v>
      </c>
      <c r="E134" t="s">
        <v>88</v>
      </c>
      <c r="G134" t="s">
        <v>17</v>
      </c>
      <c r="L134" t="s">
        <v>18</v>
      </c>
    </row>
    <row r="135" spans="1:24" x14ac:dyDescent="0.3">
      <c r="A135" t="s">
        <v>87</v>
      </c>
      <c r="B135" t="s">
        <v>5</v>
      </c>
      <c r="C135" t="s">
        <v>15</v>
      </c>
      <c r="E135" t="s">
        <v>88</v>
      </c>
      <c r="G135" t="s">
        <v>19</v>
      </c>
      <c r="H135" t="s">
        <v>23</v>
      </c>
    </row>
    <row r="136" spans="1:24" x14ac:dyDescent="0.3">
      <c r="A136" t="s">
        <v>87</v>
      </c>
      <c r="B136" t="s">
        <v>5</v>
      </c>
      <c r="C136" t="s">
        <v>15</v>
      </c>
      <c r="E136" t="s">
        <v>88</v>
      </c>
      <c r="G136" t="s">
        <v>24</v>
      </c>
      <c r="H136" t="b">
        <v>1</v>
      </c>
    </row>
    <row r="137" spans="1:24" x14ac:dyDescent="0.3">
      <c r="A137" t="s">
        <v>87</v>
      </c>
      <c r="B137" t="s">
        <v>5</v>
      </c>
      <c r="C137" t="s">
        <v>15</v>
      </c>
      <c r="E137" t="s">
        <v>88</v>
      </c>
      <c r="G137" t="s">
        <v>25</v>
      </c>
      <c r="K137" t="s">
        <v>26</v>
      </c>
      <c r="L137" t="s">
        <v>27</v>
      </c>
      <c r="M137" cm="1">
        <f t="array" aca="1" ref="M137" ca="1">INDEX([1]!JCIMS_prices,_xlfn.XMATCH($E137,[1]!JCIMS_prices_index),_xlfn.XMATCH(M$2,[1]!CER_year))*[1]!JCIMS_price_inflator</f>
        <v>0.20274985839690043</v>
      </c>
      <c r="N137" cm="1">
        <f t="array" aca="1" ref="N137" ca="1">INDEX([1]!JCIMS_prices,_xlfn.XMATCH($E137,[1]!JCIMS_prices_index),_xlfn.XMATCH(N$2,[1]!CER_year))*[1]!JCIMS_price_inflator</f>
        <v>0.20116264914018692</v>
      </c>
      <c r="O137" cm="1">
        <f t="array" aca="1" ref="O137" ca="1">INDEX([1]!JCIMS_prices,_xlfn.XMATCH($E137,[1]!JCIMS_prices_index),_xlfn.XMATCH(O$2,[1]!CER_year))*[1]!JCIMS_price_inflator</f>
        <v>0.19640102137004639</v>
      </c>
      <c r="P137" cm="1">
        <f t="array" aca="1" ref="P137" ca="1">INDEX([1]!JCIMS_prices,_xlfn.XMATCH($E137,[1]!JCIMS_prices_index),_xlfn.XMATCH(P$2,[1]!CER_year))*[1]!JCIMS_price_inflator</f>
        <v>0.19640102137004639</v>
      </c>
      <c r="Q137" cm="1">
        <f t="array" aca="1" ref="Q137" ca="1">INDEX([1]!JCIMS_prices,_xlfn.XMATCH($E137,[1]!JCIMS_prices_index),_xlfn.XMATCH(Q$2,[1]!CER_year))*[1]!JCIMS_price_inflator</f>
        <v>0.19640102137004639</v>
      </c>
      <c r="R137" cm="1">
        <f t="array" aca="1" ref="R137" ca="1">INDEX([1]!JCIMS_prices,_xlfn.XMATCH($E137,[1]!JCIMS_prices_index),_xlfn.XMATCH(R$2,[1]!CER_year))*[1]!JCIMS_price_inflator</f>
        <v>0.19640102137004639</v>
      </c>
      <c r="S137" cm="1">
        <f t="array" aca="1" ref="S137" ca="1">INDEX([1]!JCIMS_prices,_xlfn.XMATCH($E137,[1]!JCIMS_prices_index),_xlfn.XMATCH(S$2,[1]!CER_year))*[1]!JCIMS_price_inflator</f>
        <v>0.19640102137004639</v>
      </c>
      <c r="T137" cm="1">
        <f t="array" aca="1" ref="T137" ca="1">INDEX([1]!JCIMS_prices,_xlfn.XMATCH($E137,[1]!JCIMS_prices_index),_xlfn.XMATCH(T$2,[1]!CER_year))*[1]!JCIMS_price_inflator</f>
        <v>0.19640102137004639</v>
      </c>
      <c r="U137" cm="1">
        <f t="array" aca="1" ref="U137" ca="1">INDEX([1]!JCIMS_prices,_xlfn.XMATCH($E137,[1]!JCIMS_prices_index),_xlfn.XMATCH(U$2,[1]!CER_year))*[1]!JCIMS_price_inflator</f>
        <v>0.19640102137004639</v>
      </c>
      <c r="V137" cm="1">
        <f t="array" aca="1" ref="V137" ca="1">INDEX([1]!JCIMS_prices,_xlfn.XMATCH($E137,[1]!JCIMS_prices_index),_xlfn.XMATCH(V$2,[1]!CER_year))*[1]!JCIMS_price_inflator</f>
        <v>0.19640102137004639</v>
      </c>
      <c r="W137" cm="1">
        <f t="array" aca="1" ref="W137" ca="1">INDEX([1]!JCIMS_prices,_xlfn.XMATCH($E137,[1]!JCIMS_prices_index),_xlfn.XMATCH(W$2,[1]!CER_year))*[1]!JCIMS_price_inflator</f>
        <v>0.19640102137004639</v>
      </c>
      <c r="X137" t="s">
        <v>89</v>
      </c>
    </row>
    <row r="138" spans="1:24" x14ac:dyDescent="0.3">
      <c r="A138" t="s">
        <v>87</v>
      </c>
      <c r="B138" t="s">
        <v>5</v>
      </c>
      <c r="C138" t="s">
        <v>15</v>
      </c>
      <c r="E138" t="s">
        <v>88</v>
      </c>
      <c r="G138" t="s">
        <v>34</v>
      </c>
      <c r="H138" t="s">
        <v>30</v>
      </c>
      <c r="I138" t="s">
        <v>31</v>
      </c>
      <c r="K138" t="s">
        <v>32</v>
      </c>
      <c r="L138" t="s">
        <v>33</v>
      </c>
      <c r="M138" cm="1">
        <f t="array" aca="1" ref="M138" ca="1">INDEX([1]Coefficients!$G$132:$BO$151,_xlfn.XMATCH($E138,[1]Coefficients!$B$132:$B$151),_xlfn.XMATCH(M$2,[1]Coefficients!$G$1:$BO$1))</f>
        <v>0</v>
      </c>
      <c r="N138" cm="1">
        <f t="array" aca="1" ref="N138" ca="1">INDEX([1]Coefficients!$G$132:$BO$151,_xlfn.XMATCH($E138,[1]Coefficients!$B$132:$B$151),_xlfn.XMATCH(N$2,[1]Coefficients!$G$1:$BO$1))</f>
        <v>0</v>
      </c>
      <c r="O138" cm="1">
        <f t="array" aca="1" ref="O138" ca="1">INDEX([1]Coefficients!$G$132:$BO$151,_xlfn.XMATCH($E138,[1]Coefficients!$B$132:$B$151),_xlfn.XMATCH(O$2,[1]Coefficients!$G$1:$BO$1))</f>
        <v>0</v>
      </c>
      <c r="P138" cm="1">
        <f t="array" aca="1" ref="P138" ca="1">INDEX([1]Coefficients!$G$132:$BO$151,_xlfn.XMATCH($E138,[1]Coefficients!$B$132:$B$151),_xlfn.XMATCH(P$2,[1]Coefficients!$G$1:$BO$1))</f>
        <v>0</v>
      </c>
      <c r="Q138" cm="1">
        <f t="array" aca="1" ref="Q138" ca="1">INDEX([1]Coefficients!$G$132:$BO$151,_xlfn.XMATCH($E138,[1]Coefficients!$B$132:$B$151),_xlfn.XMATCH(Q$2,[1]Coefficients!$G$1:$BO$1))</f>
        <v>0</v>
      </c>
      <c r="R138" cm="1">
        <f t="array" aca="1" ref="R138" ca="1">INDEX([1]Coefficients!$G$132:$BO$151,_xlfn.XMATCH($E138,[1]Coefficients!$B$132:$B$151),_xlfn.XMATCH(R$2,[1]Coefficients!$G$1:$BO$1))</f>
        <v>0</v>
      </c>
      <c r="S138" cm="1">
        <f t="array" aca="1" ref="S138" ca="1">INDEX([1]Coefficients!$G$132:$BO$151,_xlfn.XMATCH($E138,[1]Coefficients!$B$132:$B$151),_xlfn.XMATCH(S$2,[1]Coefficients!$G$1:$BO$1))</f>
        <v>0</v>
      </c>
      <c r="T138" cm="1">
        <f t="array" aca="1" ref="T138" ca="1">INDEX([1]Coefficients!$G$132:$BO$151,_xlfn.XMATCH($E138,[1]Coefficients!$B$132:$B$151),_xlfn.XMATCH(T$2,[1]Coefficients!$G$1:$BO$1))</f>
        <v>0</v>
      </c>
      <c r="U138" cm="1">
        <f t="array" aca="1" ref="U138" ca="1">INDEX([1]Coefficients!$G$132:$BO$151,_xlfn.XMATCH($E138,[1]Coefficients!$B$132:$B$151),_xlfn.XMATCH(U$2,[1]Coefficients!$G$1:$BO$1))</f>
        <v>0</v>
      </c>
      <c r="V138" cm="1">
        <f t="array" aca="1" ref="V138" ca="1">INDEX([1]Coefficients!$G$132:$BO$151,_xlfn.XMATCH($E138,[1]Coefficients!$B$132:$B$151),_xlfn.XMATCH(V$2,[1]Coefficients!$G$1:$BO$1))</f>
        <v>0</v>
      </c>
      <c r="W138" cm="1">
        <f t="array" aca="1" ref="W138" ca="1">INDEX([1]Coefficients!$G$132:$BO$151,_xlfn.XMATCH($E138,[1]Coefficients!$B$132:$B$151),_xlfn.XMATCH(W$2,[1]Coefficients!$G$1:$BO$1))</f>
        <v>0</v>
      </c>
    </row>
    <row r="139" spans="1:24" x14ac:dyDescent="0.3">
      <c r="A139" t="s">
        <v>87</v>
      </c>
      <c r="B139" t="s">
        <v>5</v>
      </c>
      <c r="C139" t="s">
        <v>15</v>
      </c>
      <c r="E139" t="s">
        <v>88</v>
      </c>
      <c r="G139" t="s">
        <v>34</v>
      </c>
      <c r="H139" t="s">
        <v>35</v>
      </c>
      <c r="I139" t="s">
        <v>31</v>
      </c>
      <c r="K139" t="s">
        <v>32</v>
      </c>
      <c r="L139" t="s">
        <v>36</v>
      </c>
      <c r="M139" cm="1">
        <f t="array" aca="1" ref="M139" ca="1">INDEX([1]Coefficients!$G$156:$BO$175,_xlfn.XMATCH($E139,[1]Coefficients!$B$132:$B$151),_xlfn.XMATCH(M$2,[1]Coefficients!$G$1:$BO$1))</f>
        <v>0</v>
      </c>
      <c r="N139" cm="1">
        <f t="array" aca="1" ref="N139" ca="1">INDEX([1]Coefficients!$G$156:$BO$175,_xlfn.XMATCH($E139,[1]Coefficients!$B$132:$B$151),_xlfn.XMATCH(N$2,[1]Coefficients!$G$1:$BO$1))</f>
        <v>0</v>
      </c>
      <c r="O139" cm="1">
        <f t="array" aca="1" ref="O139" ca="1">INDEX([1]Coefficients!$G$156:$BO$175,_xlfn.XMATCH($E139,[1]Coefficients!$B$132:$B$151),_xlfn.XMATCH(O$2,[1]Coefficients!$G$1:$BO$1))</f>
        <v>0</v>
      </c>
      <c r="P139" cm="1">
        <f t="array" aca="1" ref="P139" ca="1">INDEX([1]Coefficients!$G$156:$BO$175,_xlfn.XMATCH($E139,[1]Coefficients!$B$132:$B$151),_xlfn.XMATCH(P$2,[1]Coefficients!$G$1:$BO$1))</f>
        <v>0</v>
      </c>
      <c r="Q139" cm="1">
        <f t="array" aca="1" ref="Q139" ca="1">INDEX([1]Coefficients!$G$156:$BO$175,_xlfn.XMATCH($E139,[1]Coefficients!$B$132:$B$151),_xlfn.XMATCH(Q$2,[1]Coefficients!$G$1:$BO$1))</f>
        <v>0</v>
      </c>
      <c r="R139" cm="1">
        <f t="array" aca="1" ref="R139" ca="1">INDEX([1]Coefficients!$G$156:$BO$175,_xlfn.XMATCH($E139,[1]Coefficients!$B$132:$B$151),_xlfn.XMATCH(R$2,[1]Coefficients!$G$1:$BO$1))</f>
        <v>0</v>
      </c>
      <c r="S139" cm="1">
        <f t="array" aca="1" ref="S139" ca="1">INDEX([1]Coefficients!$G$156:$BO$175,_xlfn.XMATCH($E139,[1]Coefficients!$B$132:$B$151),_xlfn.XMATCH(S$2,[1]Coefficients!$G$1:$BO$1))</f>
        <v>0</v>
      </c>
      <c r="T139" cm="1">
        <f t="array" aca="1" ref="T139" ca="1">INDEX([1]Coefficients!$G$156:$BO$175,_xlfn.XMATCH($E139,[1]Coefficients!$B$132:$B$151),_xlfn.XMATCH(T$2,[1]Coefficients!$G$1:$BO$1))</f>
        <v>0</v>
      </c>
      <c r="U139" cm="1">
        <f t="array" aca="1" ref="U139" ca="1">INDEX([1]Coefficients!$G$156:$BO$175,_xlfn.XMATCH($E139,[1]Coefficients!$B$132:$B$151),_xlfn.XMATCH(U$2,[1]Coefficients!$G$1:$BO$1))</f>
        <v>0</v>
      </c>
      <c r="V139" cm="1">
        <f t="array" aca="1" ref="V139" ca="1">INDEX([1]Coefficients!$G$156:$BO$175,_xlfn.XMATCH($E139,[1]Coefficients!$B$132:$B$151),_xlfn.XMATCH(V$2,[1]Coefficients!$G$1:$BO$1))</f>
        <v>0</v>
      </c>
      <c r="W139" cm="1">
        <f t="array" aca="1" ref="W139" ca="1">INDEX([1]Coefficients!$G$156:$BO$175,_xlfn.XMATCH($E139,[1]Coefficients!$B$132:$B$151),_xlfn.XMATCH(W$2,[1]Coefficients!$G$1:$BO$1))</f>
        <v>0</v>
      </c>
    </row>
    <row r="140" spans="1:24" x14ac:dyDescent="0.3">
      <c r="A140" t="s">
        <v>87</v>
      </c>
      <c r="B140" t="s">
        <v>5</v>
      </c>
      <c r="C140" t="s">
        <v>15</v>
      </c>
      <c r="E140" t="s">
        <v>88</v>
      </c>
      <c r="G140" t="s">
        <v>34</v>
      </c>
      <c r="H140" t="s">
        <v>37</v>
      </c>
      <c r="I140" t="s">
        <v>31</v>
      </c>
      <c r="K140" t="s">
        <v>32</v>
      </c>
      <c r="L140" t="s">
        <v>38</v>
      </c>
      <c r="M140" cm="1">
        <f t="array" aca="1" ref="M140" ca="1">INDEX([1]Coefficients!$G$180:$BO$199,_xlfn.XMATCH($E140,[1]Coefficients!$B$132:$B$151),_xlfn.XMATCH(M$2,[1]Coefficients!$G$1:$BO$1))</f>
        <v>0</v>
      </c>
      <c r="N140" cm="1">
        <f t="array" aca="1" ref="N140" ca="1">INDEX([1]Coefficients!$G$180:$BO$199,_xlfn.XMATCH($E140,[1]Coefficients!$B$132:$B$151),_xlfn.XMATCH(N$2,[1]Coefficients!$G$1:$BO$1))</f>
        <v>0</v>
      </c>
      <c r="O140" cm="1">
        <f t="array" aca="1" ref="O140" ca="1">INDEX([1]Coefficients!$G$180:$BO$199,_xlfn.XMATCH($E140,[1]Coefficients!$B$132:$B$151),_xlfn.XMATCH(O$2,[1]Coefficients!$G$1:$BO$1))</f>
        <v>0</v>
      </c>
      <c r="P140" cm="1">
        <f t="array" aca="1" ref="P140" ca="1">INDEX([1]Coefficients!$G$180:$BO$199,_xlfn.XMATCH($E140,[1]Coefficients!$B$132:$B$151),_xlfn.XMATCH(P$2,[1]Coefficients!$G$1:$BO$1))</f>
        <v>0</v>
      </c>
      <c r="Q140" cm="1">
        <f t="array" aca="1" ref="Q140" ca="1">INDEX([1]Coefficients!$G$180:$BO$199,_xlfn.XMATCH($E140,[1]Coefficients!$B$132:$B$151),_xlfn.XMATCH(Q$2,[1]Coefficients!$G$1:$BO$1))</f>
        <v>0</v>
      </c>
      <c r="R140" cm="1">
        <f t="array" aca="1" ref="R140" ca="1">INDEX([1]Coefficients!$G$180:$BO$199,_xlfn.XMATCH($E140,[1]Coefficients!$B$132:$B$151),_xlfn.XMATCH(R$2,[1]Coefficients!$G$1:$BO$1))</f>
        <v>0</v>
      </c>
      <c r="S140" cm="1">
        <f t="array" aca="1" ref="S140" ca="1">INDEX([1]Coefficients!$G$180:$BO$199,_xlfn.XMATCH($E140,[1]Coefficients!$B$132:$B$151),_xlfn.XMATCH(S$2,[1]Coefficients!$G$1:$BO$1))</f>
        <v>0</v>
      </c>
      <c r="T140" cm="1">
        <f t="array" aca="1" ref="T140" ca="1">INDEX([1]Coefficients!$G$180:$BO$199,_xlfn.XMATCH($E140,[1]Coefficients!$B$132:$B$151),_xlfn.XMATCH(T$2,[1]Coefficients!$G$1:$BO$1))</f>
        <v>0</v>
      </c>
      <c r="U140" cm="1">
        <f t="array" aca="1" ref="U140" ca="1">INDEX([1]Coefficients!$G$180:$BO$199,_xlfn.XMATCH($E140,[1]Coefficients!$B$132:$B$151),_xlfn.XMATCH(U$2,[1]Coefficients!$G$1:$BO$1))</f>
        <v>0</v>
      </c>
      <c r="V140" cm="1">
        <f t="array" aca="1" ref="V140" ca="1">INDEX([1]Coefficients!$G$180:$BO$199,_xlfn.XMATCH($E140,[1]Coefficients!$B$132:$B$151),_xlfn.XMATCH(V$2,[1]Coefficients!$G$1:$BO$1))</f>
        <v>0</v>
      </c>
      <c r="W140" cm="1">
        <f t="array" aca="1" ref="W140" ca="1">INDEX([1]Coefficients!$G$180:$BO$199,_xlfn.XMATCH($E140,[1]Coefficients!$B$132:$B$151),_xlfn.XMATCH(W$2,[1]Coefficients!$G$1:$BO$1))</f>
        <v>0</v>
      </c>
    </row>
    <row r="141" spans="1:24" x14ac:dyDescent="0.3">
      <c r="A141" t="s">
        <v>90</v>
      </c>
      <c r="B141" t="s">
        <v>5</v>
      </c>
      <c r="C141" t="s">
        <v>15</v>
      </c>
      <c r="E141" t="s">
        <v>91</v>
      </c>
      <c r="G141" t="s">
        <v>17</v>
      </c>
      <c r="L141" t="s">
        <v>18</v>
      </c>
    </row>
    <row r="142" spans="1:24" x14ac:dyDescent="0.3">
      <c r="A142" t="s">
        <v>90</v>
      </c>
      <c r="B142" t="s">
        <v>5</v>
      </c>
      <c r="C142" t="s">
        <v>15</v>
      </c>
      <c r="E142" t="s">
        <v>91</v>
      </c>
      <c r="G142" t="s">
        <v>19</v>
      </c>
      <c r="H142" t="s">
        <v>23</v>
      </c>
    </row>
    <row r="143" spans="1:24" x14ac:dyDescent="0.3">
      <c r="A143" t="s">
        <v>90</v>
      </c>
      <c r="B143" t="s">
        <v>5</v>
      </c>
      <c r="C143" t="s">
        <v>15</v>
      </c>
      <c r="E143" t="s">
        <v>91</v>
      </c>
      <c r="G143" t="s">
        <v>24</v>
      </c>
      <c r="H143" t="b">
        <v>1</v>
      </c>
    </row>
    <row r="144" spans="1:24" x14ac:dyDescent="0.3">
      <c r="A144" t="s">
        <v>90</v>
      </c>
      <c r="B144" t="s">
        <v>5</v>
      </c>
      <c r="C144" t="s">
        <v>15</v>
      </c>
      <c r="E144" t="s">
        <v>91</v>
      </c>
      <c r="G144" t="s">
        <v>25</v>
      </c>
      <c r="K144" t="s">
        <v>26</v>
      </c>
      <c r="L144" t="s">
        <v>27</v>
      </c>
      <c r="M144" cm="1">
        <f t="array" aca="1" ref="M144" ca="1">INDEX([1]!JCIMS_prices,_xlfn.XMATCH($E144,[1]!JCIMS_prices_index),_xlfn.XMATCH(M$2,[1]!CER_year))*[1]!JCIMS_price_inflator</f>
        <v>1.3374069905107038</v>
      </c>
      <c r="N144" cm="1">
        <f t="array" aca="1" ref="N144" ca="1">INDEX([1]!JCIMS_prices,_xlfn.XMATCH($E144,[1]!JCIMS_prices_index),_xlfn.XMATCH(N$2,[1]!CER_year))*[1]!JCIMS_price_inflator</f>
        <v>1.3530491775342168</v>
      </c>
      <c r="O144" cm="1">
        <f t="array" aca="1" ref="O144" ca="1">INDEX([1]!JCIMS_prices,_xlfn.XMATCH($E144,[1]!JCIMS_prices_index),_xlfn.XMATCH(O$2,[1]!CER_year))*[1]!JCIMS_price_inflator</f>
        <v>1.3999757386047567</v>
      </c>
      <c r="P144" cm="1">
        <f t="array" aca="1" ref="P144" ca="1">INDEX([1]!JCIMS_prices,_xlfn.XMATCH($E144,[1]!JCIMS_prices_index),_xlfn.XMATCH(P$2,[1]!CER_year))*[1]!JCIMS_price_inflator</f>
        <v>1.3999757386047567</v>
      </c>
      <c r="Q144" cm="1">
        <f t="array" aca="1" ref="Q144" ca="1">INDEX([1]!JCIMS_prices,_xlfn.XMATCH($E144,[1]!JCIMS_prices_index),_xlfn.XMATCH(Q$2,[1]!CER_year))*[1]!JCIMS_price_inflator</f>
        <v>1.3999757386047567</v>
      </c>
      <c r="R144" cm="1">
        <f t="array" aca="1" ref="R144" ca="1">INDEX([1]!JCIMS_prices,_xlfn.XMATCH($E144,[1]!JCIMS_prices_index),_xlfn.XMATCH(R$2,[1]!CER_year))*[1]!JCIMS_price_inflator</f>
        <v>1.3999757386047567</v>
      </c>
      <c r="S144" cm="1">
        <f t="array" aca="1" ref="S144" ca="1">INDEX([1]!JCIMS_prices,_xlfn.XMATCH($E144,[1]!JCIMS_prices_index),_xlfn.XMATCH(S$2,[1]!CER_year))*[1]!JCIMS_price_inflator</f>
        <v>1.3999757386047567</v>
      </c>
      <c r="T144" cm="1">
        <f t="array" aca="1" ref="T144" ca="1">INDEX([1]!JCIMS_prices,_xlfn.XMATCH($E144,[1]!JCIMS_prices_index),_xlfn.XMATCH(T$2,[1]!CER_year))*[1]!JCIMS_price_inflator</f>
        <v>1.3999757386047567</v>
      </c>
      <c r="U144" cm="1">
        <f t="array" aca="1" ref="U144" ca="1">INDEX([1]!JCIMS_prices,_xlfn.XMATCH($E144,[1]!JCIMS_prices_index),_xlfn.XMATCH(U$2,[1]!CER_year))*[1]!JCIMS_price_inflator</f>
        <v>1.3999757386047567</v>
      </c>
      <c r="V144" cm="1">
        <f t="array" aca="1" ref="V144" ca="1">INDEX([1]!JCIMS_prices,_xlfn.XMATCH($E144,[1]!JCIMS_prices_index),_xlfn.XMATCH(V$2,[1]!CER_year))*[1]!JCIMS_price_inflator</f>
        <v>1.3999757386047567</v>
      </c>
      <c r="W144" cm="1">
        <f t="array" aca="1" ref="W144" ca="1">INDEX([1]!JCIMS_prices,_xlfn.XMATCH($E144,[1]!JCIMS_prices_index),_xlfn.XMATCH(W$2,[1]!CER_year))*[1]!JCIMS_price_inflator</f>
        <v>1.3999757386047567</v>
      </c>
      <c r="X144" t="s">
        <v>92</v>
      </c>
    </row>
    <row r="145" spans="1:24" x14ac:dyDescent="0.3">
      <c r="A145" t="s">
        <v>90</v>
      </c>
      <c r="B145" t="s">
        <v>5</v>
      </c>
      <c r="C145" t="s">
        <v>15</v>
      </c>
      <c r="E145" t="s">
        <v>91</v>
      </c>
      <c r="G145" t="s">
        <v>34</v>
      </c>
      <c r="H145" t="s">
        <v>30</v>
      </c>
      <c r="I145" t="s">
        <v>31</v>
      </c>
      <c r="K145" t="s">
        <v>32</v>
      </c>
      <c r="L145" t="s">
        <v>33</v>
      </c>
      <c r="M145" cm="1">
        <f t="array" aca="1" ref="M145" ca="1">INDEX([1]Coefficients!$G$132:$BO$151,_xlfn.XMATCH($E145,[1]Coefficients!$B$132:$B$151),_xlfn.XMATCH(M$2,[1]Coefficients!$G$1:$BO$1))</f>
        <v>3.2569673040020032E-3</v>
      </c>
      <c r="N145" cm="1">
        <f t="array" aca="1" ref="N145" ca="1">INDEX([1]Coefficients!$G$132:$BO$151,_xlfn.XMATCH($E145,[1]Coefficients!$B$132:$B$151),_xlfn.XMATCH(N$2,[1]Coefficients!$G$1:$BO$1))</f>
        <v>3.4080637253216832E-3</v>
      </c>
      <c r="O145" cm="1">
        <f t="array" aca="1" ref="O145" ca="1">INDEX([1]Coefficients!$G$132:$BO$151,_xlfn.XMATCH($E145,[1]Coefficients!$B$132:$B$151),_xlfn.XMATCH(O$2,[1]Coefficients!$G$1:$BO$1))</f>
        <v>3.3618953743628924E-3</v>
      </c>
      <c r="P145" cm="1">
        <f t="array" aca="1" ref="P145" ca="1">INDEX([1]Coefficients!$G$132:$BO$151,_xlfn.XMATCH($E145,[1]Coefficients!$B$132:$B$151),_xlfn.XMATCH(P$2,[1]Coefficients!$G$1:$BO$1))</f>
        <v>4.2543029606378771E-3</v>
      </c>
      <c r="Q145" cm="1">
        <f t="array" aca="1" ref="Q145" ca="1">INDEX([1]Coefficients!$G$132:$BO$151,_xlfn.XMATCH($E145,[1]Coefficients!$B$132:$B$151),_xlfn.XMATCH(Q$2,[1]Coefficients!$G$1:$BO$1))</f>
        <v>4.3081124064428527E-3</v>
      </c>
      <c r="R145" cm="1">
        <f t="array" aca="1" ref="R145" ca="1">INDEX([1]Coefficients!$G$132:$BO$151,_xlfn.XMATCH($E145,[1]Coefficients!$B$132:$B$151),_xlfn.XMATCH(R$2,[1]Coefficients!$G$1:$BO$1))</f>
        <v>4.3081124064428527E-3</v>
      </c>
      <c r="S145" cm="1">
        <f t="array" aca="1" ref="S145" ca="1">INDEX([1]Coefficients!$G$132:$BO$151,_xlfn.XMATCH($E145,[1]Coefficients!$B$132:$B$151),_xlfn.XMATCH(S$2,[1]Coefficients!$G$1:$BO$1))</f>
        <v>4.3081124064428527E-3</v>
      </c>
      <c r="T145" cm="1">
        <f t="array" aca="1" ref="T145" ca="1">INDEX([1]Coefficients!$G$132:$BO$151,_xlfn.XMATCH($E145,[1]Coefficients!$B$132:$B$151),_xlfn.XMATCH(T$2,[1]Coefficients!$G$1:$BO$1))</f>
        <v>4.3081124064428527E-3</v>
      </c>
      <c r="U145" cm="1">
        <f t="array" aca="1" ref="U145" ca="1">INDEX([1]Coefficients!$G$132:$BO$151,_xlfn.XMATCH($E145,[1]Coefficients!$B$132:$B$151),_xlfn.XMATCH(U$2,[1]Coefficients!$G$1:$BO$1))</f>
        <v>4.3081124064428527E-3</v>
      </c>
      <c r="V145" cm="1">
        <f t="array" aca="1" ref="V145" ca="1">INDEX([1]Coefficients!$G$132:$BO$151,_xlfn.XMATCH($E145,[1]Coefficients!$B$132:$B$151),_xlfn.XMATCH(V$2,[1]Coefficients!$G$1:$BO$1))</f>
        <v>4.3081124064428527E-3</v>
      </c>
      <c r="W145" cm="1">
        <f t="array" aca="1" ref="W145" ca="1">INDEX([1]Coefficients!$G$132:$BO$151,_xlfn.XMATCH($E145,[1]Coefficients!$B$132:$B$151),_xlfn.XMATCH(W$2,[1]Coefficients!$G$1:$BO$1))</f>
        <v>4.3081124064428527E-3</v>
      </c>
    </row>
    <row r="146" spans="1:24" x14ac:dyDescent="0.3">
      <c r="A146" t="s">
        <v>90</v>
      </c>
      <c r="B146" t="s">
        <v>5</v>
      </c>
      <c r="C146" t="s">
        <v>15</v>
      </c>
      <c r="E146" t="s">
        <v>91</v>
      </c>
      <c r="G146" t="s">
        <v>34</v>
      </c>
      <c r="H146" t="s">
        <v>35</v>
      </c>
      <c r="I146" t="s">
        <v>31</v>
      </c>
      <c r="K146" t="s">
        <v>32</v>
      </c>
      <c r="L146" t="s">
        <v>36</v>
      </c>
      <c r="M146" cm="1">
        <f t="array" aca="1" ref="M146" ca="1">INDEX([1]Coefficients!$G$156:$BO$175,_xlfn.XMATCH($E146,[1]Coefficients!$B$132:$B$151),_xlfn.XMATCH(M$2,[1]Coefficients!$G$1:$BO$1))</f>
        <v>1.2591368443306713E-6</v>
      </c>
      <c r="N146" cm="1">
        <f t="array" aca="1" ref="N146" ca="1">INDEX([1]Coefficients!$G$156:$BO$175,_xlfn.XMATCH($E146,[1]Coefficients!$B$132:$B$151),_xlfn.XMATCH(N$2,[1]Coefficients!$G$1:$BO$1))</f>
        <v>1.2591368443306713E-6</v>
      </c>
      <c r="O146" cm="1">
        <f t="array" aca="1" ref="O146" ca="1">INDEX([1]Coefficients!$G$156:$BO$175,_xlfn.XMATCH($E146,[1]Coefficients!$B$132:$B$151),_xlfn.XMATCH(O$2,[1]Coefficients!$G$1:$BO$1))</f>
        <v>1.2591368443306713E-6</v>
      </c>
      <c r="P146" cm="1">
        <f t="array" aca="1" ref="P146" ca="1">INDEX([1]Coefficients!$G$156:$BO$175,_xlfn.XMATCH($E146,[1]Coefficients!$B$132:$B$151),_xlfn.XMATCH(P$2,[1]Coefficients!$G$1:$BO$1))</f>
        <v>1.5933718953699915E-6</v>
      </c>
      <c r="Q146" cm="1">
        <f t="array" aca="1" ref="Q146" ca="1">INDEX([1]Coefficients!$G$156:$BO$175,_xlfn.XMATCH($E146,[1]Coefficients!$B$132:$B$151),_xlfn.XMATCH(Q$2,[1]Coefficients!$G$1:$BO$1))</f>
        <v>1.6135252458587462E-6</v>
      </c>
      <c r="R146" cm="1">
        <f t="array" aca="1" ref="R146" ca="1">INDEX([1]Coefficients!$G$156:$BO$175,_xlfn.XMATCH($E146,[1]Coefficients!$B$132:$B$151),_xlfn.XMATCH(R$2,[1]Coefficients!$G$1:$BO$1))</f>
        <v>1.6135252458587462E-6</v>
      </c>
      <c r="S146" cm="1">
        <f t="array" aca="1" ref="S146" ca="1">INDEX([1]Coefficients!$G$156:$BO$175,_xlfn.XMATCH($E146,[1]Coefficients!$B$132:$B$151),_xlfn.XMATCH(S$2,[1]Coefficients!$G$1:$BO$1))</f>
        <v>1.6135252458587462E-6</v>
      </c>
      <c r="T146" cm="1">
        <f t="array" aca="1" ref="T146" ca="1">INDEX([1]Coefficients!$G$156:$BO$175,_xlfn.XMATCH($E146,[1]Coefficients!$B$132:$B$151),_xlfn.XMATCH(T$2,[1]Coefficients!$G$1:$BO$1))</f>
        <v>1.6135252458587462E-6</v>
      </c>
      <c r="U146" cm="1">
        <f t="array" aca="1" ref="U146" ca="1">INDEX([1]Coefficients!$G$156:$BO$175,_xlfn.XMATCH($E146,[1]Coefficients!$B$132:$B$151),_xlfn.XMATCH(U$2,[1]Coefficients!$G$1:$BO$1))</f>
        <v>1.6135252458587462E-6</v>
      </c>
      <c r="V146" cm="1">
        <f t="array" aca="1" ref="V146" ca="1">INDEX([1]Coefficients!$G$156:$BO$175,_xlfn.XMATCH($E146,[1]Coefficients!$B$132:$B$151),_xlfn.XMATCH(V$2,[1]Coefficients!$G$1:$BO$1))</f>
        <v>1.6135252458587462E-6</v>
      </c>
      <c r="W146" cm="1">
        <f t="array" aca="1" ref="W146" ca="1">INDEX([1]Coefficients!$G$156:$BO$175,_xlfn.XMATCH($E146,[1]Coefficients!$B$132:$B$151),_xlfn.XMATCH(W$2,[1]Coefficients!$G$1:$BO$1))</f>
        <v>1.6135252458587462E-6</v>
      </c>
    </row>
    <row r="147" spans="1:24" x14ac:dyDescent="0.3">
      <c r="A147" t="s">
        <v>90</v>
      </c>
      <c r="B147" t="s">
        <v>5</v>
      </c>
      <c r="C147" t="s">
        <v>15</v>
      </c>
      <c r="E147" t="s">
        <v>91</v>
      </c>
      <c r="G147" t="s">
        <v>34</v>
      </c>
      <c r="H147" t="s">
        <v>37</v>
      </c>
      <c r="I147" t="s">
        <v>31</v>
      </c>
      <c r="K147" t="s">
        <v>32</v>
      </c>
      <c r="L147" t="s">
        <v>38</v>
      </c>
      <c r="M147" cm="1">
        <f t="array" aca="1" ref="M147" ca="1">INDEX([1]Coefficients!$G$180:$BO$199,_xlfn.XMATCH($E147,[1]Coefficients!$B$132:$B$151),_xlfn.XMATCH(M$2,[1]Coefficients!$G$1:$BO$1))</f>
        <v>1.6788491257742283E-7</v>
      </c>
      <c r="N147" cm="1">
        <f t="array" aca="1" ref="N147" ca="1">INDEX([1]Coefficients!$G$180:$BO$199,_xlfn.XMATCH($E147,[1]Coefficients!$B$132:$B$151),_xlfn.XMATCH(N$2,[1]Coefficients!$G$1:$BO$1))</f>
        <v>1.6788491257742283E-7</v>
      </c>
      <c r="O147" cm="1">
        <f t="array" aca="1" ref="O147" ca="1">INDEX([1]Coefficients!$G$180:$BO$199,_xlfn.XMATCH($E147,[1]Coefficients!$B$132:$B$151),_xlfn.XMATCH(O$2,[1]Coefficients!$G$1:$BO$1))</f>
        <v>1.6788491257742283E-7</v>
      </c>
      <c r="P147" cm="1">
        <f t="array" aca="1" ref="P147" ca="1">INDEX([1]Coefficients!$G$180:$BO$199,_xlfn.XMATCH($E147,[1]Coefficients!$B$132:$B$151),_xlfn.XMATCH(P$2,[1]Coefficients!$G$1:$BO$1))</f>
        <v>2.1244958604933219E-7</v>
      </c>
      <c r="Q147" cm="1">
        <f t="array" aca="1" ref="Q147" ca="1">INDEX([1]Coefficients!$G$180:$BO$199,_xlfn.XMATCH($E147,[1]Coefficients!$B$132:$B$151),_xlfn.XMATCH(Q$2,[1]Coefficients!$G$1:$BO$1))</f>
        <v>2.1513669944783283E-7</v>
      </c>
      <c r="R147" cm="1">
        <f t="array" aca="1" ref="R147" ca="1">INDEX([1]Coefficients!$G$180:$BO$199,_xlfn.XMATCH($E147,[1]Coefficients!$B$132:$B$151),_xlfn.XMATCH(R$2,[1]Coefficients!$G$1:$BO$1))</f>
        <v>2.1513669944783283E-7</v>
      </c>
      <c r="S147" cm="1">
        <f t="array" aca="1" ref="S147" ca="1">INDEX([1]Coefficients!$G$180:$BO$199,_xlfn.XMATCH($E147,[1]Coefficients!$B$132:$B$151),_xlfn.XMATCH(S$2,[1]Coefficients!$G$1:$BO$1))</f>
        <v>2.1513669944783283E-7</v>
      </c>
      <c r="T147" cm="1">
        <f t="array" aca="1" ref="T147" ca="1">INDEX([1]Coefficients!$G$180:$BO$199,_xlfn.XMATCH($E147,[1]Coefficients!$B$132:$B$151),_xlfn.XMATCH(T$2,[1]Coefficients!$G$1:$BO$1))</f>
        <v>2.1513669944783283E-7</v>
      </c>
      <c r="U147" cm="1">
        <f t="array" aca="1" ref="U147" ca="1">INDEX([1]Coefficients!$G$180:$BO$199,_xlfn.XMATCH($E147,[1]Coefficients!$B$132:$B$151),_xlfn.XMATCH(U$2,[1]Coefficients!$G$1:$BO$1))</f>
        <v>2.1513669944783283E-7</v>
      </c>
      <c r="V147" cm="1">
        <f t="array" aca="1" ref="V147" ca="1">INDEX([1]Coefficients!$G$180:$BO$199,_xlfn.XMATCH($E147,[1]Coefficients!$B$132:$B$151),_xlfn.XMATCH(V$2,[1]Coefficients!$G$1:$BO$1))</f>
        <v>2.1513669944783283E-7</v>
      </c>
      <c r="W147" cm="1">
        <f t="array" aca="1" ref="W147" ca="1">INDEX([1]Coefficients!$G$180:$BO$199,_xlfn.XMATCH($E147,[1]Coefficients!$B$132:$B$151),_xlfn.XMATCH(W$2,[1]Coefficients!$G$1:$BO$1))</f>
        <v>2.1513669944783283E-7</v>
      </c>
    </row>
    <row r="148" spans="1:24" x14ac:dyDescent="0.3">
      <c r="A148" t="s">
        <v>93</v>
      </c>
      <c r="B148" t="s">
        <v>5</v>
      </c>
      <c r="C148" t="s">
        <v>15</v>
      </c>
      <c r="E148" t="s">
        <v>94</v>
      </c>
      <c r="G148" t="s">
        <v>17</v>
      </c>
      <c r="L148" t="s">
        <v>18</v>
      </c>
    </row>
    <row r="149" spans="1:24" x14ac:dyDescent="0.3">
      <c r="A149" t="s">
        <v>93</v>
      </c>
      <c r="B149" t="s">
        <v>5</v>
      </c>
      <c r="C149" t="s">
        <v>15</v>
      </c>
      <c r="E149" t="s">
        <v>94</v>
      </c>
      <c r="G149" t="s">
        <v>19</v>
      </c>
      <c r="H149" t="s">
        <v>23</v>
      </c>
    </row>
    <row r="150" spans="1:24" x14ac:dyDescent="0.3">
      <c r="A150" t="s">
        <v>93</v>
      </c>
      <c r="B150" t="s">
        <v>5</v>
      </c>
      <c r="C150" t="s">
        <v>15</v>
      </c>
      <c r="E150" t="s">
        <v>94</v>
      </c>
      <c r="G150" t="s">
        <v>25</v>
      </c>
      <c r="K150" t="s">
        <v>95</v>
      </c>
      <c r="L150" t="s">
        <v>27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2025-07-02T23:37:04Z</dcterms:created>
  <dcterms:modified xsi:type="dcterms:W3CDTF">2025-07-02T23:37:05Z</dcterms:modified>
</cp:coreProperties>
</file>