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Petroleum Crude\Source files\"/>
    </mc:Choice>
  </mc:AlternateContent>
  <xr:revisionPtr revIDLastSave="0" documentId="8_{7E2497B2-85DE-4169-8973-73C6CD2B026B}" xr6:coauthVersionLast="47" xr6:coauthVersionMax="47" xr10:uidLastSave="{00000000-0000-0000-0000-000000000000}"/>
  <bookViews>
    <workbookView xWindow="33480" yWindow="-120" windowWidth="29040" windowHeight="15720" xr2:uid="{34C3A485-0BD7-446E-B527-E728F0102719}"/>
  </bookViews>
  <sheets>
    <sheet name="CIMS input" sheetId="4" r:id="rId1"/>
    <sheet name="Crude oil and equivalent, month" sheetId="1" r:id="rId2"/>
    <sheet name="Crude Oil Production" sheetId="2" r:id="rId3"/>
    <sheet name="CER_Annu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E2" i="4"/>
  <c r="F2" i="4"/>
  <c r="G2" i="4"/>
  <c r="H2" i="4"/>
  <c r="I2" i="4"/>
  <c r="J2" i="4"/>
  <c r="K2" i="4"/>
  <c r="L2" i="4"/>
  <c r="M2" i="4"/>
  <c r="E3" i="4"/>
  <c r="F3" i="4"/>
  <c r="G3" i="4"/>
  <c r="H3" i="4"/>
  <c r="I3" i="4"/>
  <c r="J3" i="4"/>
  <c r="K3" i="4"/>
  <c r="L3" i="4"/>
  <c r="M3" i="4"/>
  <c r="D3" i="4"/>
  <c r="D2" i="4"/>
  <c r="C2" i="4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B7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B4" i="3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D24" i="1"/>
  <c r="E24" i="1"/>
  <c r="D25" i="1"/>
  <c r="E25" i="1"/>
  <c r="D26" i="1"/>
  <c r="E26" i="1"/>
  <c r="D27" i="1"/>
  <c r="E27" i="1"/>
  <c r="C25" i="1"/>
  <c r="C26" i="1"/>
  <c r="C27" i="1"/>
  <c r="C24" i="1"/>
  <c r="FA21" i="1"/>
  <c r="FA20" i="1"/>
  <c r="FA19" i="1"/>
  <c r="FA18" i="1"/>
  <c r="EO21" i="1"/>
  <c r="EO20" i="1"/>
  <c r="EO19" i="1"/>
  <c r="EO18" i="1"/>
  <c r="EC21" i="1"/>
  <c r="EC20" i="1"/>
  <c r="EC19" i="1"/>
  <c r="EC18" i="1"/>
  <c r="DQ21" i="1"/>
  <c r="DQ20" i="1"/>
  <c r="DQ19" i="1"/>
  <c r="DQ18" i="1"/>
  <c r="DE21" i="1"/>
  <c r="DE20" i="1"/>
  <c r="DE19" i="1"/>
  <c r="DE18" i="1"/>
  <c r="CS21" i="1"/>
  <c r="CS20" i="1"/>
  <c r="CS19" i="1"/>
  <c r="CS18" i="1"/>
  <c r="CG21" i="1"/>
  <c r="CG20" i="1"/>
  <c r="CG19" i="1"/>
  <c r="CG18" i="1"/>
  <c r="BU21" i="1"/>
  <c r="BU20" i="1"/>
  <c r="BU19" i="1"/>
  <c r="BU18" i="1"/>
  <c r="BI21" i="1"/>
  <c r="BI20" i="1"/>
  <c r="BI19" i="1"/>
  <c r="BI18" i="1"/>
  <c r="AW21" i="1"/>
  <c r="AW20" i="1"/>
  <c r="AW19" i="1"/>
  <c r="AW18" i="1"/>
  <c r="AK21" i="1"/>
  <c r="AK20" i="1"/>
  <c r="AK19" i="1"/>
  <c r="AK18" i="1"/>
  <c r="Y21" i="1"/>
  <c r="Y20" i="1"/>
  <c r="Y19" i="1"/>
  <c r="Y18" i="1"/>
  <c r="M19" i="1"/>
  <c r="M20" i="1"/>
  <c r="M21" i="1"/>
  <c r="M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<sst xmlns="http://schemas.openxmlformats.org/spreadsheetml/2006/main" count="824" uniqueCount="96">
  <si>
    <t>Crude oil and equivalent, monthly supply and disposition (x 1,000)</t>
  </si>
  <si>
    <t>Frequency: Monthly</t>
  </si>
  <si>
    <t>Table: 25-10-0014-01 (formerly CANSIM 126-0001)</t>
  </si>
  <si>
    <t>Release date: 2017-05-09</t>
  </si>
  <si>
    <t>Geography: Canada, Geographical region of Canada, Province or territory</t>
  </si>
  <si>
    <t>Geography</t>
  </si>
  <si>
    <t>British Columbia</t>
  </si>
  <si>
    <t>Supply and disposition</t>
  </si>
  <si>
    <t>Cubic metres</t>
  </si>
  <si>
    <t>Total net withdrawals 1</t>
  </si>
  <si>
    <t>x</t>
  </si>
  <si>
    <t>Imports</t>
  </si>
  <si>
    <t>..</t>
  </si>
  <si>
    <t>Total disposition to refineries</t>
  </si>
  <si>
    <t>Total exports</t>
  </si>
  <si>
    <t>Symbol legend:</t>
  </si>
  <si>
    <t xml:space="preserve"> not available for a specific reference period</t>
  </si>
  <si>
    <t>r</t>
  </si>
  <si>
    <t xml:space="preserve"> revised</t>
  </si>
  <si>
    <t xml:space="preserve"> suppressed to meet the confidentiality requirements of the Statistics Act</t>
  </si>
  <si>
    <t>Footnotes:</t>
  </si>
  <si>
    <t>Includes crude oil, condensate and pentanes plus.</t>
  </si>
  <si>
    <t>How to cite: Statistics Canada. Table 25-10-0014-01  Crude oil and equivalent, monthly supply and disposition (x 1,000)</t>
  </si>
  <si>
    <t>https://www150.statcan.gc.ca/t1/tbl1/en/tv.action?pid=2510001401</t>
  </si>
  <si>
    <t>Select Report Version: Canada’s Energy Future 2023</t>
  </si>
  <si>
    <t>Select Appendices: Crude Oil Production</t>
  </si>
  <si>
    <t>Select Scenario: Current Measures</t>
  </si>
  <si>
    <t>Select Unit: Thousand Cubic Metres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</si>
  <si>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</si>
  <si>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</si>
  <si>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</si>
  <si>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</si>
  <si>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</si>
  <si>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</si>
  <si>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</si>
  <si>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</si>
  <si>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</si>
  <si>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</si>
  <si>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</si>
  <si>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</si>
  <si>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</si>
  <si>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</si>
  <si>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</si>
  <si>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</si>
  <si>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</si>
  <si>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</si>
  <si>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</si>
  <si>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</si>
  <si>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</si>
  <si>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</si>
  <si>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</si>
  <si>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</si>
  <si>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</si>
  <si>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</si>
  <si>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</si>
  <si>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</si>
  <si>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</si>
  <si>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</si>
  <si>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</si>
  <si>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</si>
  <si>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</si>
  <si>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</si>
  <si>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</si>
  <si>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</si>
  <si>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</si>
  <si>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</si>
  <si>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</si>
  <si>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</si>
  <si>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</si>
  <si>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</si>
  <si>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</si>
  <si>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</si>
  <si>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</si>
  <si>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</si>
  <si>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</si>
  <si>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</si>
  <si>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</t>
  </si>
  <si>
    <t>Conventional Light</t>
  </si>
  <si>
    <t>Conventional Heavy</t>
  </si>
  <si>
    <t>C5+</t>
  </si>
  <si>
    <t>Field Condensate</t>
  </si>
  <si>
    <t>Mined Bitumen</t>
  </si>
  <si>
    <t>In Situ Bitumen</t>
  </si>
  <si>
    <t>(Upgraded Bitumen)</t>
  </si>
  <si>
    <t>Newfoundland and Labrador</t>
  </si>
  <si>
    <t>Nova Scotia</t>
  </si>
  <si>
    <t>Ontario</t>
  </si>
  <si>
    <t>Manitoba</t>
  </si>
  <si>
    <t>Alberta</t>
  </si>
  <si>
    <t>Saskatchewan</t>
  </si>
  <si>
    <t>Northwest Territories</t>
  </si>
  <si>
    <t>BC</t>
  </si>
  <si>
    <t>Total production, per year (1000 m3)</t>
  </si>
  <si>
    <t>m3</t>
  </si>
  <si>
    <t>BC Total</t>
  </si>
  <si>
    <t>CAN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</si>
</sst>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</cellStyleXfs>
  <cellXfs count="8">
    <xf numFmtId="0" fontId="0" fillId="0" borderId="0" xfId="0"/>
    <xf numFmtId="17" fontId="0" fillId="0" borderId="0" xfId="0" applyNumberFormat="1"/>
    <xf numFmtId="0" fontId="16" fillId="0" borderId="0" xfId="0" applyFont="1"/>
    <xf numFmtId="0" fontId="19" fillId="0" borderId="0" xfId="43" applyFont="1"/>
    <xf numFmtId="0" fontId="18" fillId="0" borderId="0" xfId="43"/>
    <xf numFmtId="0" fontId="20" fillId="0" borderId="0" xfId="43" applyFont="1"/>
    <xf numFmtId="164" fontId="0" fillId="0" borderId="0" xfId="1" applyNumberFormat="1" applyFont="1"/>
    <xf numFmtId="164" fontId="14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90D581DF-BFA3-4EE3-8297-D124B1DE2824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DE804-0775-4766-903F-DA2AE63A5B72}" name="Table1" displayName="Table1" ref="A8:AU16" totalsRowShown="0">
  <tableColumns count="47">
    <tableColumn id="1" xr3:uid="{FB766E16-524A-4107-90B1-EE954B18674A}" name="_"/>
    <tableColumn id="2" xr3:uid="{C2C9015B-1E79-4622-AC10-23E4CC1931DF}" name="2005"/>
    <tableColumn id="3" xr3:uid="{4585EE7B-BC3C-4D42-90DB-141934C4D0D1}" name="2006"/>
    <tableColumn id="4" xr3:uid="{5396AE9C-E5FA-4941-AD50-DE34F91891FC}" name="2007"/>
    <tableColumn id="5" xr3:uid="{48451CF3-D33E-49D2-9A4D-7D0ACCEF711C}" name="2008"/>
    <tableColumn id="6" xr3:uid="{338FE888-A0AF-4685-A79F-0F98A966D358}" name="2009"/>
    <tableColumn id="7" xr3:uid="{D8B70E85-1ABB-40C1-ABFE-0DD6E56539BF}" name="2010"/>
    <tableColumn id="8" xr3:uid="{E64667A2-FCB8-4C97-A6DE-1CE1D8D530CF}" name="2011"/>
    <tableColumn id="9" xr3:uid="{E366536F-A38F-4441-A7AA-89EE6F14C1C8}" name="2012"/>
    <tableColumn id="10" xr3:uid="{7F00845D-72AD-4598-8664-2FCDB103583C}" name="2013"/>
    <tableColumn id="11" xr3:uid="{EF7709D1-C38D-4E71-A82D-87554806F247}" name="2014"/>
    <tableColumn id="12" xr3:uid="{8C2C0F84-A9B8-43E1-8ECF-F74FC188F9AC}" name="2015"/>
    <tableColumn id="13" xr3:uid="{82F3EBAD-B579-4105-A429-3B5C566C929F}" name="2016"/>
    <tableColumn id="14" xr3:uid="{3C1D8406-6767-4EF7-B06A-7A8832F11209}" name="2017"/>
    <tableColumn id="15" xr3:uid="{96A37FEF-E7D1-4C2B-A150-2A8767FE4F6E}" name="2018"/>
    <tableColumn id="16" xr3:uid="{A193B00B-6377-43F1-8847-3D8E71D9552E}" name="2019"/>
    <tableColumn id="17" xr3:uid="{3D73A0A0-DD02-47D2-8D60-18F64D8D12B0}" name="2020"/>
    <tableColumn id="18" xr3:uid="{FAE2D8C3-962B-4C01-A6B2-7284674A6117}" name="2021"/>
    <tableColumn id="19" xr3:uid="{11B35726-2831-4328-801A-BDEDC0040CCD}" name="2022"/>
    <tableColumn id="20" xr3:uid="{5F89E9CD-6C64-46BB-A55D-3326D19D19CD}" name="2023"/>
    <tableColumn id="21" xr3:uid="{C74BEB56-FF1F-4718-B361-C76D06DE3DA6}" name="2024"/>
    <tableColumn id="22" xr3:uid="{053A185C-1756-4A38-96E6-3705B8F5CFF7}" name="2025"/>
    <tableColumn id="23" xr3:uid="{B03A06EA-FD0B-4333-ADBF-82F7F887433B}" name="2026"/>
    <tableColumn id="24" xr3:uid="{FA6A78E1-DD58-4BFF-BD99-5BDFBEDC35BB}" name="2027"/>
    <tableColumn id="25" xr3:uid="{642516B0-8A04-4283-ADC8-72719036F601}" name="2028"/>
    <tableColumn id="26" xr3:uid="{4059B0EF-6348-41BE-A32B-1C6E7B512063}" name="2029"/>
    <tableColumn id="27" xr3:uid="{8BF6A620-CD50-405E-AF31-8581BEED29EC}" name="2030"/>
    <tableColumn id="28" xr3:uid="{AE68D427-D634-4A8E-9EBE-B30F0BF06F6B}" name="2031"/>
    <tableColumn id="29" xr3:uid="{D7F295AF-457A-42A2-AF3A-B7F4C954DD50}" name="2032"/>
    <tableColumn id="30" xr3:uid="{BDF465B8-0CAF-49FB-990A-58A3E6F2FBA9}" name="2033"/>
    <tableColumn id="31" xr3:uid="{D052C4E5-F54A-4C73-ADC8-51A6D5FD5174}" name="2034"/>
    <tableColumn id="32" xr3:uid="{ED327BF0-2FB6-4EA6-9E1C-D83E8D19AFE1}" name="2035"/>
    <tableColumn id="33" xr3:uid="{0EFD3FC5-6507-4590-BB89-197D216D5BDF}" name="2036"/>
    <tableColumn id="34" xr3:uid="{60E9BE30-9B47-4BEC-8745-DF128D406723}" name="2037"/>
    <tableColumn id="35" xr3:uid="{A915A39D-B8EB-448A-893F-E1A8F4F3D25D}" name="2038"/>
    <tableColumn id="36" xr3:uid="{D550EAA6-F589-414A-BE69-FC82F15AB6D3}" name="2039"/>
    <tableColumn id="37" xr3:uid="{C5A77BBD-DFD3-4E50-8B9A-CA7ED04EF3EE}" name="2040"/>
    <tableColumn id="38" xr3:uid="{CF07315C-B31E-4D22-BF93-88F66ED5E16B}" name="2041"/>
    <tableColumn id="39" xr3:uid="{A60D4E1D-D6FF-4972-BCE4-7C91BA44CEE1}" name="2042"/>
    <tableColumn id="40" xr3:uid="{DFD381F2-1CD8-48BF-BF27-8F8075762F6A}" name="2043"/>
    <tableColumn id="41" xr3:uid="{B0843B1A-67C1-4D60-A20A-128F138CC388}" name="2044"/>
    <tableColumn id="42" xr3:uid="{13142AD0-BCD7-402B-927F-ACCC038B0621}" name="2045"/>
    <tableColumn id="43" xr3:uid="{3A254B1A-1DE0-43B8-BED9-C580958562D2}" name="2046"/>
    <tableColumn id="44" xr3:uid="{4D421184-CD91-4729-92CA-436A2E7FCD9E}" name="2047"/>
    <tableColumn id="45" xr3:uid="{944BA085-4FB6-4CC7-B34E-D18D96B690F5}" name="2048"/>
    <tableColumn id="46" xr3:uid="{315F55ED-16D7-4B82-B1FE-AA0DF5A75456}" name="2049"/>
    <tableColumn id="47" xr3:uid="{61C952D9-ECE8-49E0-9272-2DBFA50E39AF}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C988A-AED7-46BE-B9D4-13C47986421A}" name="Table2" displayName="Table2" ref="A19:AU22" totalsRowShown="0">
  <tableColumns count="47">
    <tableColumn id="1" xr3:uid="{8B36CB9C-272A-47F0-AD0A-F7C20B03FB72}" name="_"/>
    <tableColumn id="2" xr3:uid="{1731FCEA-2626-4ED7-ADCE-E4DBD5E1E354}" name="2005"/>
    <tableColumn id="3" xr3:uid="{919B09DA-52A7-42A5-AF71-41D7337D7713}" name="2006"/>
    <tableColumn id="4" xr3:uid="{FBFA46F5-FF9C-49BC-9C37-35EE763F3849}" name="2007"/>
    <tableColumn id="5" xr3:uid="{EDCF53B8-71A5-4AAC-A3D4-9CBE9EA90125}" name="2008"/>
    <tableColumn id="6" xr3:uid="{F5FD61C6-8065-453C-9584-861BF405EB88}" name="2009"/>
    <tableColumn id="7" xr3:uid="{1F309E32-DF3D-41F4-A7DE-09FB3FDAC4F9}" name="2010"/>
    <tableColumn id="8" xr3:uid="{FB7B4B83-1D3A-47DF-B020-6CEF178309AB}" name="2011"/>
    <tableColumn id="9" xr3:uid="{D12F36A2-4225-424E-93A4-FA84266027FA}" name="2012"/>
    <tableColumn id="10" xr3:uid="{24D72BE1-20D6-452F-B26F-96223489A848}" name="2013"/>
    <tableColumn id="11" xr3:uid="{F2C00DF6-8830-41B7-94D3-607B983298AC}" name="2014"/>
    <tableColumn id="12" xr3:uid="{F681B0C0-293C-4C23-B26C-2B75326C1074}" name="2015"/>
    <tableColumn id="13" xr3:uid="{E5DC48F8-485E-46F1-98B2-6E1112772021}" name="2016"/>
    <tableColumn id="14" xr3:uid="{2947C0E6-F5FB-4BFC-9841-58F30F91472D}" name="2017"/>
    <tableColumn id="15" xr3:uid="{4A4FEAE4-2B2C-4D38-8862-312DED1BF013}" name="2018"/>
    <tableColumn id="16" xr3:uid="{BB6D40E4-932A-4FB2-8607-54E22AE5868F}" name="2019"/>
    <tableColumn id="17" xr3:uid="{D8FD0D6A-09C9-4C6C-92D9-64B44711969D}" name="2020"/>
    <tableColumn id="18" xr3:uid="{F3A5D88B-D806-4A73-8E65-2CF2DDB25552}" name="2021"/>
    <tableColumn id="19" xr3:uid="{52AAAAEB-6651-4D9F-B09D-AA3386EEC8ED}" name="2022"/>
    <tableColumn id="20" xr3:uid="{8F514C39-5AB8-4675-9BF7-3709D3361465}" name="2023"/>
    <tableColumn id="21" xr3:uid="{5756FEB1-DA82-4422-838F-0514D5FEE068}" name="2024"/>
    <tableColumn id="22" xr3:uid="{D76179E4-C3BF-4BBE-A96E-3442560AFAF0}" name="2025"/>
    <tableColumn id="23" xr3:uid="{F11A4F52-1F66-4989-A2B7-10430F91D7F1}" name="2026"/>
    <tableColumn id="24" xr3:uid="{F395170A-A836-4551-A795-CE5FC3401A7E}" name="2027"/>
    <tableColumn id="25" xr3:uid="{E1F28F90-E059-4A17-9BA2-A10FDA815508}" name="2028"/>
    <tableColumn id="26" xr3:uid="{B5237DD9-52AD-4E33-BD6A-4523BF6D82B8}" name="2029"/>
    <tableColumn id="27" xr3:uid="{3A26F62C-8220-48A4-8D2A-5C960CDF4772}" name="2030"/>
    <tableColumn id="28" xr3:uid="{05AF5CA6-F185-4F50-B9A9-3C6BF36F8332}" name="2031"/>
    <tableColumn id="29" xr3:uid="{79F28A3E-4B33-4239-A408-6DE8F828494A}" name="2032"/>
    <tableColumn id="30" xr3:uid="{FC85145F-1C12-48B8-B2FF-692A836F9D89}" name="2033"/>
    <tableColumn id="31" xr3:uid="{4719B6E3-EC22-4092-968C-B12F117F4853}" name="2034"/>
    <tableColumn id="32" xr3:uid="{DAE1CC6E-BC94-4529-837D-09A03CDA1DB2}" name="2035"/>
    <tableColumn id="33" xr3:uid="{3588DA7F-9F8A-4EB1-91FD-06E9A07B57B1}" name="2036"/>
    <tableColumn id="34" xr3:uid="{65CA5811-151A-482B-B6AE-CC45A6EFB061}" name="2037"/>
    <tableColumn id="35" xr3:uid="{C8E5F61B-B80A-4737-9A82-9A13AF555AE8}" name="2038"/>
    <tableColumn id="36" xr3:uid="{B0E8C2B4-428F-4965-A8D9-3CF23A1D1FB7}" name="2039"/>
    <tableColumn id="37" xr3:uid="{752098CB-2173-49CE-AA7F-ED53EFF0D683}" name="2040"/>
    <tableColumn id="38" xr3:uid="{ED401D04-2F9C-4B07-82CE-F48B65D51152}" name="2041"/>
    <tableColumn id="39" xr3:uid="{57991839-0A92-451C-A8F9-8BA0547CF481}" name="2042"/>
    <tableColumn id="40" xr3:uid="{49D76523-5031-4965-A1AF-2A12B5AB0A61}" name="2043"/>
    <tableColumn id="41" xr3:uid="{0D8F974A-45CE-4A57-9549-82DA1C3887CD}" name="2044"/>
    <tableColumn id="42" xr3:uid="{749BBDA3-93A1-425E-8CFF-53773A64C99A}" name="2045"/>
    <tableColumn id="43" xr3:uid="{1F143FAA-F539-45FB-A401-B3FF0E86EDAA}" name="2046"/>
    <tableColumn id="44" xr3:uid="{ACF643B5-D0E8-4E45-997B-C6F91DA268B3}" name="2047"/>
    <tableColumn id="45" xr3:uid="{0823CD41-D4B4-4EA6-BFB3-CBFE67108360}" name="2048"/>
    <tableColumn id="46" xr3:uid="{D28631E3-8174-41E8-A031-8163F620244F}" name="2049"/>
    <tableColumn id="47" xr3:uid="{6E172776-584E-4234-B0E4-BCCA428B928B}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155C5-C026-42DB-B3EB-FD3595915CE4}" name="Table3" displayName="Table3" ref="A25:AU27" totalsRowShown="0">
  <tableColumns count="47">
    <tableColumn id="1" xr3:uid="{63497D2D-8F1C-44CD-84B7-D05DA1AEABF9}" name="_"/>
    <tableColumn id="2" xr3:uid="{C414178A-A28E-4832-AB92-7020B97ECB31}" name="2005"/>
    <tableColumn id="3" xr3:uid="{2423135E-9E78-4838-80F2-4F712C23611E}" name="2006"/>
    <tableColumn id="4" xr3:uid="{CE135049-7AB4-40B0-A69E-0D7D843686F6}" name="2007"/>
    <tableColumn id="5" xr3:uid="{BED45CB9-0740-4390-950D-A928142B6B08}" name="2008"/>
    <tableColumn id="6" xr3:uid="{03A0600A-51DC-40D3-AC13-32DCFF90F1D0}" name="2009"/>
    <tableColumn id="7" xr3:uid="{0D20D222-D615-4DA7-9DD6-052DD4AA0984}" name="2010"/>
    <tableColumn id="8" xr3:uid="{7C823ECB-F2DF-4104-8A10-5910AD724971}" name="2011"/>
    <tableColumn id="9" xr3:uid="{1F979602-2213-4AD2-94DC-4FB8AD2EFC71}" name="2012"/>
    <tableColumn id="10" xr3:uid="{B891D0A6-00AB-4BAB-A910-524792D42E2C}" name="2013"/>
    <tableColumn id="11" xr3:uid="{5D82793C-B246-43CD-AC49-2B5651D2FA4E}" name="2014"/>
    <tableColumn id="12" xr3:uid="{B00AC2D0-EEBE-4F5E-9F08-B2CEDA8EAB14}" name="2015"/>
    <tableColumn id="13" xr3:uid="{7A123254-6CBD-47E6-8F10-BE8BEE55AD5C}" name="2016"/>
    <tableColumn id="14" xr3:uid="{EFFEBA70-7E18-4FDE-B2FA-3D3F5DFCD588}" name="2017"/>
    <tableColumn id="15" xr3:uid="{FCD13F9F-3EA7-4B47-A0AB-BC909C131638}" name="2018"/>
    <tableColumn id="16" xr3:uid="{FC03EB2E-A589-4196-899E-9D35004487F6}" name="2019"/>
    <tableColumn id="17" xr3:uid="{3A5D25D7-3016-430D-8D83-794A0A76455B}" name="2020"/>
    <tableColumn id="18" xr3:uid="{E112788A-09E3-4685-9E67-537E9381AD90}" name="2021"/>
    <tableColumn id="19" xr3:uid="{91593E41-9ADD-4894-92E5-0290381A01D0}" name="2022"/>
    <tableColumn id="20" xr3:uid="{B65877C6-F909-415E-B6DB-37D0D55A79DF}" name="2023"/>
    <tableColumn id="21" xr3:uid="{31092AB9-BE09-416C-BD1F-6251E0CFAD2A}" name="2024"/>
    <tableColumn id="22" xr3:uid="{4CE364D5-BDCA-4FB8-8A4F-FCBFB6F5EDCC}" name="2025"/>
    <tableColumn id="23" xr3:uid="{8E598E14-56D9-477C-9324-1D6073C40744}" name="2026"/>
    <tableColumn id="24" xr3:uid="{FDBFB206-40CE-46BF-BF08-B4B7D9E0EFED}" name="2027"/>
    <tableColumn id="25" xr3:uid="{E8362C08-DA8A-4254-A255-98F25FF3FDDC}" name="2028"/>
    <tableColumn id="26" xr3:uid="{53ACC6ED-D4DE-4FEC-90C0-C0E44CD466D5}" name="2029"/>
    <tableColumn id="27" xr3:uid="{CB02899B-322D-4834-9C0E-9B3348549FD4}" name="2030"/>
    <tableColumn id="28" xr3:uid="{27281E1E-A4F9-4AE0-AA3F-8090860165C2}" name="2031"/>
    <tableColumn id="29" xr3:uid="{AD69DCBD-ACFA-41E8-9101-9E1089FCCBAE}" name="2032"/>
    <tableColumn id="30" xr3:uid="{18F934EB-52D1-4CB2-99A9-A46972E33DA4}" name="2033"/>
    <tableColumn id="31" xr3:uid="{1CACAF81-AC50-4954-B3C5-BF66B6F3369C}" name="2034"/>
    <tableColumn id="32" xr3:uid="{DC097154-A107-48EA-B73F-4C8E1F8524B4}" name="2035"/>
    <tableColumn id="33" xr3:uid="{F6B7371C-9E12-4799-AC99-203AF351DB34}" name="2036"/>
    <tableColumn id="34" xr3:uid="{C27E6B53-DFC4-46B3-97D8-FFE9D37564CD}" name="2037"/>
    <tableColumn id="35" xr3:uid="{44E4A7E0-1879-430C-963E-29119AD98C8B}" name="2038"/>
    <tableColumn id="36" xr3:uid="{FECFC3F8-0D6A-486B-81ED-F2CB43C26455}" name="2039"/>
    <tableColumn id="37" xr3:uid="{16AB4607-F904-40BC-8DAB-90E75B3CC248}" name="2040"/>
    <tableColumn id="38" xr3:uid="{25E9FC1D-339B-41FC-A296-CD1F997F9368}" name="2041"/>
    <tableColumn id="39" xr3:uid="{064DA41C-5A5D-40EA-8569-F312D2618CD8}" name="2042"/>
    <tableColumn id="40" xr3:uid="{F6D064C2-EB0D-4ADC-B6BC-EC5812B5D88F}" name="2043"/>
    <tableColumn id="41" xr3:uid="{B135DAB3-F90B-41C9-80EF-8FD17FF0B170}" name="2044"/>
    <tableColumn id="42" xr3:uid="{5250D9FB-0D24-4CC5-B63A-9606D3156C79}" name="2045"/>
    <tableColumn id="43" xr3:uid="{98C83842-9E45-4382-ABDD-F5FEAEFCEDF2}" name="2046"/>
    <tableColumn id="44" xr3:uid="{145D75AF-3970-4C5F-8A1A-C1F576A68063}" name="2047"/>
    <tableColumn id="45" xr3:uid="{6304B687-0DFC-45A4-ABF4-9FBDBD53DB08}" name="2048"/>
    <tableColumn id="46" xr3:uid="{A52D90B2-5A7A-451B-B1CC-BBBD30DC3F1E}" name="2049"/>
    <tableColumn id="47" xr3:uid="{1293FCCF-DB23-411B-8CA9-9C00C378A15C}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0BA6A-F030-455C-A796-97DF4C9FD108}" name="Table4" displayName="Table4" ref="A30:AU32" totalsRowShown="0">
  <tableColumns count="47">
    <tableColumn id="1" xr3:uid="{8939935B-2A35-48EA-BCD2-1154A9D29AE2}" name="_"/>
    <tableColumn id="2" xr3:uid="{0610D0E0-D067-45FE-BAF2-9046141728AC}" name="2005"/>
    <tableColumn id="3" xr3:uid="{0EB262D1-4607-48D9-B421-C2B2AEE119F3}" name="2006"/>
    <tableColumn id="4" xr3:uid="{9763942D-D3EE-4913-A619-6E35256C6589}" name="2007"/>
    <tableColumn id="5" xr3:uid="{1C8D2400-A779-44C8-9568-FB2AD16890E6}" name="2008"/>
    <tableColumn id="6" xr3:uid="{4BD70E74-732F-477A-9360-BF8EC86C71DF}" name="2009"/>
    <tableColumn id="7" xr3:uid="{D08DC676-4A93-42E3-BFE5-BF592CD51041}" name="2010"/>
    <tableColumn id="8" xr3:uid="{A1017B74-4190-4532-8B1C-9EED53EB138E}" name="2011"/>
    <tableColumn id="9" xr3:uid="{EDF9B9F9-BE4E-42C6-9A0A-68F94DBC7176}" name="2012"/>
    <tableColumn id="10" xr3:uid="{79BF59E2-891F-4599-B3C1-064BE2B19872}" name="2013"/>
    <tableColumn id="11" xr3:uid="{945F7BF9-FA3C-4D6A-B2A8-BE89B85C336B}" name="2014"/>
    <tableColumn id="12" xr3:uid="{4B2564A1-02DC-4059-8ED0-18DE4197E6D1}" name="2015"/>
    <tableColumn id="13" xr3:uid="{F00EA008-8F7C-48FA-B71A-3766A8FEA5F2}" name="2016"/>
    <tableColumn id="14" xr3:uid="{46BB622C-F89A-4C83-9223-820D3997EC5C}" name="2017"/>
    <tableColumn id="15" xr3:uid="{E1653D37-54A9-4E90-826B-13DD0823ED57}" name="2018"/>
    <tableColumn id="16" xr3:uid="{626A895C-68A0-4BF5-8119-1E4671CD0669}" name="2019"/>
    <tableColumn id="17" xr3:uid="{188B8C84-006A-41B2-A6A8-A7A5AB8D90B8}" name="2020"/>
    <tableColumn id="18" xr3:uid="{12F82F9C-5725-4DFE-9F5E-9D14709360EA}" name="2021"/>
    <tableColumn id="19" xr3:uid="{8B10D05B-40AB-4FCF-B98A-E56BDA13410E}" name="2022"/>
    <tableColumn id="20" xr3:uid="{035F2120-5AED-481D-8EAB-A609F36E45C7}" name="2023"/>
    <tableColumn id="21" xr3:uid="{40BF9735-0C05-490A-B6F7-2693791495A2}" name="2024"/>
    <tableColumn id="22" xr3:uid="{7E82160C-F6AB-48B8-B23C-6D1285C39A15}" name="2025"/>
    <tableColumn id="23" xr3:uid="{3E86E459-7463-4A85-96BD-098836C7F374}" name="2026"/>
    <tableColumn id="24" xr3:uid="{1D57EB24-31A6-4B09-8346-7A278E44F03C}" name="2027"/>
    <tableColumn id="25" xr3:uid="{20198C32-861A-44E1-989F-EDDD6DD08B6F}" name="2028"/>
    <tableColumn id="26" xr3:uid="{398BD55E-E36A-44E1-A698-D89BC152019F}" name="2029"/>
    <tableColumn id="27" xr3:uid="{C15B2D20-E5DC-4117-BDB1-1105278D86B5}" name="2030"/>
    <tableColumn id="28" xr3:uid="{CC5FB46F-B67C-4DE9-9EAA-78D77B03CA05}" name="2031"/>
    <tableColumn id="29" xr3:uid="{E3F83F1A-F2E6-4499-BB21-F3BA63DD0CC5}" name="2032"/>
    <tableColumn id="30" xr3:uid="{F458FDD5-5501-4817-AE69-7B257687B6B2}" name="2033"/>
    <tableColumn id="31" xr3:uid="{FA44167E-8978-4066-8D83-39DDC4E73F40}" name="2034"/>
    <tableColumn id="32" xr3:uid="{4875ED1A-B01F-4173-BCED-DB4046322D57}" name="2035"/>
    <tableColumn id="33" xr3:uid="{57A1E2FC-4733-40E6-B517-6D771E5146C7}" name="2036"/>
    <tableColumn id="34" xr3:uid="{1B511DAF-3943-4D0D-9C6E-7EDD844693F5}" name="2037"/>
    <tableColumn id="35" xr3:uid="{1A1945CC-2C73-42FB-96BF-B3684F7B8BD5}" name="2038"/>
    <tableColumn id="36" xr3:uid="{3307B422-970C-4212-BE41-9764DB9E7058}" name="2039"/>
    <tableColumn id="37" xr3:uid="{2B600068-8103-4754-8418-7E88BBBFD080}" name="2040"/>
    <tableColumn id="38" xr3:uid="{0BEE0802-97BB-4CBB-B994-5F3DE9A3EF19}" name="2041"/>
    <tableColumn id="39" xr3:uid="{9797BF31-720B-45E5-8C62-B1558A26C2C6}" name="2042"/>
    <tableColumn id="40" xr3:uid="{E70C7E31-F758-43D2-AA82-67BC2B9DAB6E}" name="2043"/>
    <tableColumn id="41" xr3:uid="{8641600E-97B4-4D35-A98A-46757F423368}" name="2044"/>
    <tableColumn id="42" xr3:uid="{34E76EB0-7AD1-4F5A-A85A-103AF2803CA1}" name="2045"/>
    <tableColumn id="43" xr3:uid="{7489571A-E741-4262-9F2F-DB422F38BB78}" name="2046"/>
    <tableColumn id="44" xr3:uid="{8893B5F6-D826-4920-A615-4F698F37B473}" name="2047"/>
    <tableColumn id="45" xr3:uid="{E786B1D4-3C07-4EB3-B9C4-831DEE01190E}" name="2048"/>
    <tableColumn id="46" xr3:uid="{A37E43DF-C714-4F4F-A2CB-7A8C12A09593}" name="2049"/>
    <tableColumn id="47" xr3:uid="{2B94611C-C11D-4A8B-8798-0DA261167AE0}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61EB67-079F-4E96-AB93-2FC4EDE02BB3}" name="Table5" displayName="Table5" ref="A35:AU38" totalsRowShown="0">
  <tableColumns count="47">
    <tableColumn id="1" xr3:uid="{F78CEFF6-0E43-4F86-B248-897D421BB504}" name="_"/>
    <tableColumn id="2" xr3:uid="{43104507-C9C5-4249-BD71-E16B8E8E2BA1}" name="2005"/>
    <tableColumn id="3" xr3:uid="{09CAD263-F255-4277-82E8-47CD90779094}" name="2006"/>
    <tableColumn id="4" xr3:uid="{DE0AD259-221C-4DB6-8944-A3A9578CF5F2}" name="2007"/>
    <tableColumn id="5" xr3:uid="{95336644-2AD9-40FB-8FE8-06E659CA6A4A}" name="2008"/>
    <tableColumn id="6" xr3:uid="{0B216D15-F0D3-401C-8CBF-E84AB6D9C58B}" name="2009"/>
    <tableColumn id="7" xr3:uid="{BD8DC56C-7D54-49D9-964C-0268429A47B0}" name="2010"/>
    <tableColumn id="8" xr3:uid="{E7C1953B-23AD-4E94-9967-B3EA3F1AF1F6}" name="2011"/>
    <tableColumn id="9" xr3:uid="{5A76CD61-F5FE-4582-9A5E-16F695B10D5C}" name="2012"/>
    <tableColumn id="10" xr3:uid="{865CD053-7BFE-4CA6-A0AB-1668E31A6AA4}" name="2013"/>
    <tableColumn id="11" xr3:uid="{B639D89A-F82B-4917-B67D-28D1C6B275E7}" name="2014"/>
    <tableColumn id="12" xr3:uid="{8042ADF5-57F1-41C5-983E-85C290D78F84}" name="2015"/>
    <tableColumn id="13" xr3:uid="{6AF56582-CFCD-44B5-B0A3-B1B7DE6A1763}" name="2016"/>
    <tableColumn id="14" xr3:uid="{9A05FE14-EB69-48BB-9B0D-7DCD6C922659}" name="2017"/>
    <tableColumn id="15" xr3:uid="{E096C8DF-257C-4ACB-9D49-55AFE5894A91}" name="2018"/>
    <tableColumn id="16" xr3:uid="{5F7535A3-6128-4534-A94C-2064133670A9}" name="2019"/>
    <tableColumn id="17" xr3:uid="{E8E12374-85F2-47E8-B543-7C83B7A63F5C}" name="2020"/>
    <tableColumn id="18" xr3:uid="{319FEEF2-FBAC-45FD-8C6F-9FA7663EEA7B}" name="2021"/>
    <tableColumn id="19" xr3:uid="{4E437855-8E10-42CB-95B5-8234E1DF4B07}" name="2022"/>
    <tableColumn id="20" xr3:uid="{ECF717A8-0A38-464F-A05C-2258780EA31E}" name="2023"/>
    <tableColumn id="21" xr3:uid="{B438054B-659D-4FE6-A29B-A60F86ECF9C2}" name="2024"/>
    <tableColumn id="22" xr3:uid="{ABC469B2-711A-48CB-B817-407FA0EBCDCA}" name="2025"/>
    <tableColumn id="23" xr3:uid="{C74D9548-D899-4726-8AF7-712F9AFE2372}" name="2026"/>
    <tableColumn id="24" xr3:uid="{D35ADA1E-F99A-4CA1-8889-0E581C1E99AB}" name="2027"/>
    <tableColumn id="25" xr3:uid="{C8196146-014C-48BD-975D-6E4CA5F61BF4}" name="2028"/>
    <tableColumn id="26" xr3:uid="{D8AF5E1A-B6AC-4F9A-87B1-0EB50F235827}" name="2029"/>
    <tableColumn id="27" xr3:uid="{00AB7C28-1B0A-4442-B37B-F20A78BB0993}" name="2030"/>
    <tableColumn id="28" xr3:uid="{E161F6A6-2335-4100-9183-C5C54E1CA094}" name="2031"/>
    <tableColumn id="29" xr3:uid="{5C33C7D6-BF56-40EE-B344-E100A9AC457B}" name="2032"/>
    <tableColumn id="30" xr3:uid="{04DC950F-EDF1-4727-B1BC-87F0FEB02EFA}" name="2033"/>
    <tableColumn id="31" xr3:uid="{5278466C-7549-4E54-87FA-CF2C598C0C18}" name="2034"/>
    <tableColumn id="32" xr3:uid="{DDC61380-9676-4149-A47B-A4B70D7D54AB}" name="2035"/>
    <tableColumn id="33" xr3:uid="{1DC4C04D-3350-49E2-893C-9050C110C5C6}" name="2036"/>
    <tableColumn id="34" xr3:uid="{BAD1A623-0082-49CC-A204-83B168AE57BE}" name="2037"/>
    <tableColumn id="35" xr3:uid="{9D4EEC44-2923-49EA-9221-27764BEF6209}" name="2038"/>
    <tableColumn id="36" xr3:uid="{94A96BE2-C23A-4E08-B905-4B0A464D87F6}" name="2039"/>
    <tableColumn id="37" xr3:uid="{E8BF548D-6A56-4FD1-9BCB-890EDCC06A88}" name="2040"/>
    <tableColumn id="38" xr3:uid="{1670E97F-D050-40A7-897F-747F91E8FFE2}" name="2041"/>
    <tableColumn id="39" xr3:uid="{A22D749F-157C-46BA-8D33-774864FADB38}" name="2042"/>
    <tableColumn id="40" xr3:uid="{A2C58B62-571B-428D-BC9E-BDF3061C502E}" name="2043"/>
    <tableColumn id="41" xr3:uid="{3C412578-BC41-4C73-9453-0EA4B20EEA62}" name="2044"/>
    <tableColumn id="42" xr3:uid="{29DC324B-4874-40A7-851D-7A1FC641D191}" name="2045"/>
    <tableColumn id="43" xr3:uid="{26D58375-593E-4C15-B1D9-FF201F9956D3}" name="2046"/>
    <tableColumn id="44" xr3:uid="{84E20C9A-9D6D-47B0-B62D-43F210868BC1}" name="2047"/>
    <tableColumn id="45" xr3:uid="{9BFC8D63-4AFA-4EE8-A387-B1CA742550AC}" name="2048"/>
    <tableColumn id="46" xr3:uid="{EC19D342-2B6D-4966-9850-A33C893158FF}" name="2049"/>
    <tableColumn id="47" xr3:uid="{0E76C383-FE46-4DDD-9B5B-19816B18479A}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5CD105-AD84-496E-97F8-D5B249C182E0}" name="Table6" displayName="Table6" ref="A41:AU49" totalsRowShown="0">
  <tableColumns count="47">
    <tableColumn id="1" xr3:uid="{A2341EE0-CA22-455A-9720-AD9C31A02801}" name="_"/>
    <tableColumn id="2" xr3:uid="{60856BE1-ED19-4328-A329-8CAB12C3D056}" name="2005"/>
    <tableColumn id="3" xr3:uid="{1989D1B1-1E81-498D-B681-C1D0A544E5CA}" name="2006"/>
    <tableColumn id="4" xr3:uid="{3AC0D95D-C440-486F-B421-9F805A4B2DB2}" name="2007"/>
    <tableColumn id="5" xr3:uid="{6B4B34B5-1C34-48E8-8F2A-0EA07C333D5A}" name="2008"/>
    <tableColumn id="6" xr3:uid="{FCD4B745-801B-4EA5-93EF-EA49A09244D9}" name="2009"/>
    <tableColumn id="7" xr3:uid="{53398892-DBEF-4F09-A563-0FBBC679AD56}" name="2010"/>
    <tableColumn id="8" xr3:uid="{ADE08FB7-490D-4462-963C-BADC5BB80AB6}" name="2011"/>
    <tableColumn id="9" xr3:uid="{5D83CF07-0B69-4230-B88A-42CC2A383968}" name="2012"/>
    <tableColumn id="10" xr3:uid="{3DBB846B-C48F-4EFB-B643-8E9695398E3C}" name="2013"/>
    <tableColumn id="11" xr3:uid="{723656E9-3CCF-4D31-9E4F-0561EA5AE61F}" name="2014"/>
    <tableColumn id="12" xr3:uid="{46B65C05-5061-4FE5-A60E-100B4EF29D5D}" name="2015"/>
    <tableColumn id="13" xr3:uid="{39B9D8F5-78FC-4017-B494-BEC8E2E7A34C}" name="2016"/>
    <tableColumn id="14" xr3:uid="{3A039ED8-2AE7-4534-B8AA-8A3CC75BA6B5}" name="2017"/>
    <tableColumn id="15" xr3:uid="{284035D8-EDA5-4C72-9BAE-3DC31025F07F}" name="2018"/>
    <tableColumn id="16" xr3:uid="{BA6854F3-1C6E-4883-8653-D32B81BB7BCD}" name="2019"/>
    <tableColumn id="17" xr3:uid="{AC0CE7B3-39D3-4CAB-9891-F4FA3CD4A0D3}" name="2020"/>
    <tableColumn id="18" xr3:uid="{FFB07ED0-9451-42FB-8128-3361DDC6BAF8}" name="2021"/>
    <tableColumn id="19" xr3:uid="{20E1920B-A89D-4A05-9D5E-8101E0B057EE}" name="2022"/>
    <tableColumn id="20" xr3:uid="{A0F0BC4B-3CA1-4DC4-9F16-DE4296E13CC2}" name="2023"/>
    <tableColumn id="21" xr3:uid="{6138692A-F6B4-4856-943C-700ED1D75D7B}" name="2024"/>
    <tableColumn id="22" xr3:uid="{4EFC8909-D62E-48DA-8567-15A02930FA0D}" name="2025"/>
    <tableColumn id="23" xr3:uid="{47E1989C-BE74-4BB8-8E1E-B4D6371EC23D}" name="2026"/>
    <tableColumn id="24" xr3:uid="{3AFDF2E2-FAB8-4F73-8A17-B123D5CF3723}" name="2027"/>
    <tableColumn id="25" xr3:uid="{EEC0680B-FDF6-4DD2-9DE1-08E91C4372C4}" name="2028"/>
    <tableColumn id="26" xr3:uid="{AC15AA74-90DE-4C97-A2FA-B2C91F4DC12B}" name="2029"/>
    <tableColumn id="27" xr3:uid="{DC3BA47A-8A28-45F5-AFC6-9D3ECE452E41}" name="2030"/>
    <tableColumn id="28" xr3:uid="{0D3E16B8-76ED-4B28-A28B-6FE153721BA6}" name="2031"/>
    <tableColumn id="29" xr3:uid="{3D3BA40A-D823-4E7F-9D16-A4FE9E2E14A6}" name="2032"/>
    <tableColumn id="30" xr3:uid="{DAD35BE1-67E1-4F64-A322-4071D4644AD1}" name="2033"/>
    <tableColumn id="31" xr3:uid="{2638260F-519D-43E0-A040-AA29C9E67248}" name="2034"/>
    <tableColumn id="32" xr3:uid="{C01238DC-FAFE-4C74-AFC0-CC1AC556BD96}" name="2035"/>
    <tableColumn id="33" xr3:uid="{2F948AE7-91DF-41BD-B238-C1879D81814B}" name="2036"/>
    <tableColumn id="34" xr3:uid="{DE40B16F-4D96-4443-B9BF-6F0A24CEDC88}" name="2037"/>
    <tableColumn id="35" xr3:uid="{7D457052-DB78-460B-9D15-AD5CC0657BC6}" name="2038"/>
    <tableColumn id="36" xr3:uid="{0D44D436-B7BD-4F8E-A261-187E80EAB4F9}" name="2039"/>
    <tableColumn id="37" xr3:uid="{4D0D6CF4-57B9-48DB-BBE5-6CBB2FFEFE89}" name="2040"/>
    <tableColumn id="38" xr3:uid="{1F183CA4-2C63-481D-8742-1E0DD597C35E}" name="2041"/>
    <tableColumn id="39" xr3:uid="{4D7E146E-D0E5-4A21-B4C2-D9AEC4EAF77F}" name="2042"/>
    <tableColumn id="40" xr3:uid="{53AC24BF-EFB1-4E0F-BBEF-E0AEE77BB6D2}" name="2043"/>
    <tableColumn id="41" xr3:uid="{990C7F35-C8EC-4C0D-A3F4-8573AD1500B9}" name="2044"/>
    <tableColumn id="42" xr3:uid="{5C2D2997-3BF8-4243-BE2A-7C7B44E32818}" name="2045"/>
    <tableColumn id="43" xr3:uid="{84518C93-DFCB-4D3A-97F4-D9469EC0864F}" name="2046"/>
    <tableColumn id="44" xr3:uid="{9A099543-56C5-4390-87AD-94A5A9788317}" name="2047"/>
    <tableColumn id="45" xr3:uid="{499D4ACD-7F33-4401-A823-FBE01F432E3E}" name="2048"/>
    <tableColumn id="46" xr3:uid="{C0FA9C1F-38C0-4CA9-8185-3268E9B0F5F8}" name="2049"/>
    <tableColumn id="47" xr3:uid="{C9F0C09D-05ED-466D-A32D-9A4F8382F464}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6392AB-C2A5-4FC6-88AA-DA39D44E7F20}" name="Table7" displayName="Table7" ref="A52:AU58" totalsRowCount="1">
  <tableColumns count="47">
    <tableColumn id="1" xr3:uid="{ADEDD59C-638B-4EF5-803E-D41D0D321063}" name="_"/>
    <tableColumn id="2" xr3:uid="{83C77605-D525-4652-8C09-13959CA8312B}" name="2005" totalsRowFunction="custom">
      <totalsRowFormula>B53*365</totalsRowFormula>
    </tableColumn>
    <tableColumn id="3" xr3:uid="{EE7EE3AE-2F3E-46FA-80AA-E53A78AB846C}" name="2006" totalsRowFunction="custom">
      <totalsRowFormula>C53*365</totalsRowFormula>
    </tableColumn>
    <tableColumn id="4" xr3:uid="{433D701F-C8BF-4A0D-9358-406DC7E1B204}" name="2007" totalsRowFunction="custom">
      <totalsRowFormula>D53*365</totalsRowFormula>
    </tableColumn>
    <tableColumn id="5" xr3:uid="{C7FA96A4-5D0E-4DD2-9DFB-D8DE669943C4}" name="2008" totalsRowFunction="custom">
      <totalsRowFormula>E53*365</totalsRowFormula>
    </tableColumn>
    <tableColumn id="6" xr3:uid="{312BF119-D3BA-417D-AE8B-1EDD6A1FD9C1}" name="2009" totalsRowFunction="custom">
      <totalsRowFormula>F53*365</totalsRowFormula>
    </tableColumn>
    <tableColumn id="7" xr3:uid="{CEB9B661-BED4-4D21-8190-48AF35F034A2}" name="2010" totalsRowFunction="custom">
      <totalsRowFormula>G53*365</totalsRowFormula>
    </tableColumn>
    <tableColumn id="8" xr3:uid="{52D4A4E9-F484-4559-BF50-B6A6F6B8C679}" name="2011" totalsRowFunction="custom">
      <totalsRowFormula>H53*365</totalsRowFormula>
    </tableColumn>
    <tableColumn id="9" xr3:uid="{FE16D26B-7692-4B24-AE9A-64AB823A49FD}" name="2012" totalsRowFunction="custom">
      <totalsRowFormula>I53*365</totalsRowFormula>
    </tableColumn>
    <tableColumn id="10" xr3:uid="{F7EC5978-30B5-488B-A772-6C6CA620CE6E}" name="2013" totalsRowFunction="custom">
      <totalsRowFormula>J53*365</totalsRowFormula>
    </tableColumn>
    <tableColumn id="11" xr3:uid="{674D3756-A31D-4226-9894-EC14E545D033}" name="2014" totalsRowFunction="custom">
      <totalsRowFormula>K53*365</totalsRowFormula>
    </tableColumn>
    <tableColumn id="12" xr3:uid="{DFB87381-9478-422D-AE16-F2757C5D0583}" name="2015" totalsRowFunction="custom">
      <totalsRowFormula>L53*365</totalsRowFormula>
    </tableColumn>
    <tableColumn id="13" xr3:uid="{BE1695ED-3AC4-44CA-9EB1-C60A9AB43215}" name="2016" totalsRowFunction="custom">
      <totalsRowFormula>M53*365</totalsRowFormula>
    </tableColumn>
    <tableColumn id="14" xr3:uid="{4C949DDA-1C43-4999-913E-29B1ACA00B7E}" name="2017" totalsRowFunction="custom">
      <totalsRowFormula>N53*365</totalsRowFormula>
    </tableColumn>
    <tableColumn id="15" xr3:uid="{9F9426E7-7DD1-4D5C-9E57-DC54B751B847}" name="2018" totalsRowFunction="custom">
      <totalsRowFormula>O53*365</totalsRowFormula>
    </tableColumn>
    <tableColumn id="16" xr3:uid="{56268ECE-D82D-4B23-A061-65CC7AA06038}" name="2019" totalsRowFunction="custom">
      <totalsRowFormula>P53*365</totalsRowFormula>
    </tableColumn>
    <tableColumn id="17" xr3:uid="{0708B1AD-78AF-4BA9-B07F-238FE961F398}" name="2020" totalsRowFunction="custom">
      <totalsRowFormula>Q53*365</totalsRowFormula>
    </tableColumn>
    <tableColumn id="18" xr3:uid="{C2358954-A144-4F04-8BE2-503E24D439AF}" name="2021" totalsRowFunction="custom">
      <totalsRowFormula>R53*365</totalsRowFormula>
    </tableColumn>
    <tableColumn id="19" xr3:uid="{57F7FDC9-2952-48A3-A02E-CE4D564CCE64}" name="2022" totalsRowFunction="custom">
      <totalsRowFormula>S53*365</totalsRowFormula>
    </tableColumn>
    <tableColumn id="20" xr3:uid="{720F1E62-D9C7-48AD-A197-C70934E9EA03}" name="2023" totalsRowFunction="custom">
      <totalsRowFormula>T53*365</totalsRowFormula>
    </tableColumn>
    <tableColumn id="21" xr3:uid="{F830EDC4-B0BD-4459-8AB6-E9079FA54902}" name="2024" totalsRowFunction="custom">
      <totalsRowFormula>U53*365</totalsRowFormula>
    </tableColumn>
    <tableColumn id="22" xr3:uid="{A81D1C54-6DF1-4794-8742-8D2B523838D5}" name="2025" totalsRowFunction="custom">
      <totalsRowFormula>V53*365</totalsRowFormula>
    </tableColumn>
    <tableColumn id="23" xr3:uid="{C7D35943-E356-4BCA-BA23-4D9F12B6AEBF}" name="2026" totalsRowFunction="custom">
      <totalsRowFormula>W53*365</totalsRowFormula>
    </tableColumn>
    <tableColumn id="24" xr3:uid="{EC8BBFE2-AE52-4F17-96D4-7A062F9BC06E}" name="2027" totalsRowFunction="custom">
      <totalsRowFormula>X53*365</totalsRowFormula>
    </tableColumn>
    <tableColumn id="25" xr3:uid="{C77D3ADE-A244-4204-B4A0-52B655FA967A}" name="2028" totalsRowFunction="custom">
      <totalsRowFormula>Y53*365</totalsRowFormula>
    </tableColumn>
    <tableColumn id="26" xr3:uid="{CEAB1D12-F34F-4555-899E-0A333BAA2B80}" name="2029" totalsRowFunction="custom">
      <totalsRowFormula>Z53*365</totalsRowFormula>
    </tableColumn>
    <tableColumn id="27" xr3:uid="{6FBC4E39-4B3F-45CA-9EBB-DBF22A91B254}" name="2030" totalsRowFunction="custom">
      <totalsRowFormula>AA53*365</totalsRowFormula>
    </tableColumn>
    <tableColumn id="28" xr3:uid="{6686FC9D-5A95-4A96-9E23-AAF5B7CA6BB3}" name="2031" totalsRowFunction="custom">
      <totalsRowFormula>AB53*365</totalsRowFormula>
    </tableColumn>
    <tableColumn id="29" xr3:uid="{F9156169-C771-4DE1-9429-D72FC5889DC1}" name="2032" totalsRowFunction="custom">
      <totalsRowFormula>AC53*365</totalsRowFormula>
    </tableColumn>
    <tableColumn id="30" xr3:uid="{044D7BD9-EFA3-4034-9F26-D5EAB3720943}" name="2033" totalsRowFunction="custom">
      <totalsRowFormula>AD53*365</totalsRowFormula>
    </tableColumn>
    <tableColumn id="31" xr3:uid="{1D8F7B07-E2BE-4DA7-B3CA-50758A8C5B04}" name="2034" totalsRowFunction="custom">
      <totalsRowFormula>AE53*365</totalsRowFormula>
    </tableColumn>
    <tableColumn id="32" xr3:uid="{9B3BAB39-A25B-4CE1-8A91-1D8194CCCCE4}" name="2035" totalsRowFunction="custom">
      <totalsRowFormula>AF53*365</totalsRowFormula>
    </tableColumn>
    <tableColumn id="33" xr3:uid="{22DAFC34-5F03-43FE-B0F3-8A4828FC84F9}" name="2036" totalsRowFunction="custom">
      <totalsRowFormula>AG53*365</totalsRowFormula>
    </tableColumn>
    <tableColumn id="34" xr3:uid="{3307BDED-FE93-4A4F-80B9-C9EC4B6B4E89}" name="2037" totalsRowFunction="custom">
      <totalsRowFormula>AH53*365</totalsRowFormula>
    </tableColumn>
    <tableColumn id="35" xr3:uid="{E9122E54-5777-447F-A7C3-1D40F26B562D}" name="2038" totalsRowFunction="custom">
      <totalsRowFormula>AI53*365</totalsRowFormula>
    </tableColumn>
    <tableColumn id="36" xr3:uid="{B0DE3E50-4B6A-49C8-8F10-963328623609}" name="2039" totalsRowFunction="custom">
      <totalsRowFormula>AJ53*365</totalsRowFormula>
    </tableColumn>
    <tableColumn id="37" xr3:uid="{A8B940C1-86E4-4DFB-8253-2008CAF3F144}" name="2040" totalsRowFunction="custom">
      <totalsRowFormula>AK53*365</totalsRowFormula>
    </tableColumn>
    <tableColumn id="38" xr3:uid="{51201C79-F405-4707-B936-89F89630CC24}" name="2041" totalsRowFunction="custom">
      <totalsRowFormula>AL53*365</totalsRowFormula>
    </tableColumn>
    <tableColumn id="39" xr3:uid="{354C2E51-8F1E-4596-8F5E-5CB11052E2E7}" name="2042" totalsRowFunction="custom">
      <totalsRowFormula>AM53*365</totalsRowFormula>
    </tableColumn>
    <tableColumn id="40" xr3:uid="{984B54AA-C79D-46F4-9D39-DB9E03DDF064}" name="2043" totalsRowFunction="custom">
      <totalsRowFormula>AN53*365</totalsRowFormula>
    </tableColumn>
    <tableColumn id="41" xr3:uid="{A4DAB041-5A34-44D0-8266-EAFCD0DF24EF}" name="2044" totalsRowFunction="custom">
      <totalsRowFormula>AO53*365</totalsRowFormula>
    </tableColumn>
    <tableColumn id="42" xr3:uid="{54F33A4D-0C23-483F-9A76-CE37310476B4}" name="2045" totalsRowFunction="custom">
      <totalsRowFormula>AP53*365</totalsRowFormula>
    </tableColumn>
    <tableColumn id="43" xr3:uid="{BE5141F5-90A0-4828-8A45-618841AEC8A3}" name="2046" totalsRowFunction="custom">
      <totalsRowFormula>AQ53*365</totalsRowFormula>
    </tableColumn>
    <tableColumn id="44" xr3:uid="{B359F732-D019-406B-9337-1E3DA616CB04}" name="2047" totalsRowFunction="custom">
      <totalsRowFormula>AR53*365</totalsRowFormula>
    </tableColumn>
    <tableColumn id="45" xr3:uid="{4A52DCFF-6AF9-4426-BD75-16200640E51E}" name="2048" totalsRowFunction="custom">
      <totalsRowFormula>AS53*365</totalsRowFormula>
    </tableColumn>
    <tableColumn id="46" xr3:uid="{7A64490C-385A-4CC7-849A-534CBA995961}" name="2049" totalsRowFunction="custom">
      <totalsRowFormula>AT53*365</totalsRowFormula>
    </tableColumn>
    <tableColumn id="47" xr3:uid="{A5AB0CD9-1DF7-4388-A441-D2B3FE0036B9}" name="2050" totalsRowFunction="custom">
      <totalsRowFormula>AU53*365</totalsRow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154256-9482-4E0A-B260-6EDA43F6E8B8}" name="Table8" displayName="Table8" ref="A60:AU64" totalsRowShown="0">
  <tableColumns count="47">
    <tableColumn id="1" xr3:uid="{EADA048F-E5ED-4219-B8A5-FD0D786F55FB}" name="_"/>
    <tableColumn id="2" xr3:uid="{29E3FE74-041D-4081-947B-F8BCF9C423E5}" name="2005"/>
    <tableColumn id="3" xr3:uid="{41BFDCA8-9092-4160-8227-A5A7CEBC8AB1}" name="2006"/>
    <tableColumn id="4" xr3:uid="{60B70A1D-4580-4667-9E69-85187B38AB76}" name="2007"/>
    <tableColumn id="5" xr3:uid="{90218B74-4128-4E5E-9003-93444331908E}" name="2008"/>
    <tableColumn id="6" xr3:uid="{EC407F7B-7315-4C75-AAEF-20C4927944F4}" name="2009"/>
    <tableColumn id="7" xr3:uid="{4E18DEC0-CCB9-4A9C-A7C0-5E9A6D7FFBD4}" name="2010"/>
    <tableColumn id="8" xr3:uid="{54209081-9A1A-4A41-B322-AB9E1A41AB3E}" name="2011"/>
    <tableColumn id="9" xr3:uid="{E72C20E5-395B-4402-9C91-8F93E2AFA37C}" name="2012"/>
    <tableColumn id="10" xr3:uid="{60169422-2BD8-4C17-9BB2-1ACC22DA80C4}" name="2013"/>
    <tableColumn id="11" xr3:uid="{C6310063-FEC4-4839-8241-2FB5026B6D83}" name="2014"/>
    <tableColumn id="12" xr3:uid="{C7C2973A-CBEF-49EC-9DD9-145CC6CAA814}" name="2015"/>
    <tableColumn id="13" xr3:uid="{51417958-6F5C-4CFA-9C69-28DE0700A21F}" name="2016"/>
    <tableColumn id="14" xr3:uid="{F20C0990-C979-4B88-8416-D0D89506155D}" name="2017"/>
    <tableColumn id="15" xr3:uid="{78AA73EE-3CF3-4001-AFC7-44BF2FC7C832}" name="2018"/>
    <tableColumn id="16" xr3:uid="{CB066A57-DB0D-4FE6-8EDC-8DB9674BADF9}" name="2019"/>
    <tableColumn id="17" xr3:uid="{2459195B-B403-4216-BFA0-3F40F376D2B8}" name="2020"/>
    <tableColumn id="18" xr3:uid="{74F0463B-B511-4DC7-A11A-E8B796494622}" name="2021"/>
    <tableColumn id="19" xr3:uid="{F4887742-2781-4937-9B6F-0DF391BB9913}" name="2022"/>
    <tableColumn id="20" xr3:uid="{630FDE1F-5709-412A-9F97-9CAB05C9675F}" name="2023"/>
    <tableColumn id="21" xr3:uid="{1A098958-6576-49C9-BBB2-0D0A4892EFFD}" name="2024"/>
    <tableColumn id="22" xr3:uid="{4B111439-3976-4AE0-AF04-BE1124482AE1}" name="2025"/>
    <tableColumn id="23" xr3:uid="{415AE797-0F68-429F-BC71-D878915E4332}" name="2026"/>
    <tableColumn id="24" xr3:uid="{18F5BB75-1F72-4596-81E4-DC3014447927}" name="2027"/>
    <tableColumn id="25" xr3:uid="{7CDB79C1-D9A0-469E-81C3-24545D5329FA}" name="2028"/>
    <tableColumn id="26" xr3:uid="{E1B8779E-B86A-4AF6-95DC-73BAD5DC3A12}" name="2029"/>
    <tableColumn id="27" xr3:uid="{F370D625-8D50-492F-804B-42A9B275FCC1}" name="2030"/>
    <tableColumn id="28" xr3:uid="{27525D0D-6263-4582-912B-B09EAC5B1A8A}" name="2031"/>
    <tableColumn id="29" xr3:uid="{2F8B2832-9BFB-4140-8DCF-C9713E7AD09A}" name="2032"/>
    <tableColumn id="30" xr3:uid="{A2BDF9DD-9142-4AC9-A6DD-D1D6E7429338}" name="2033"/>
    <tableColumn id="31" xr3:uid="{F311F8D2-11C3-48E3-AC95-D995F0B2CE49}" name="2034"/>
    <tableColumn id="32" xr3:uid="{6FCA0F1B-65D5-4953-B3E9-3A6EA66EE0A7}" name="2035"/>
    <tableColumn id="33" xr3:uid="{67459563-0440-4334-B8E3-D4DF83F33826}" name="2036"/>
    <tableColumn id="34" xr3:uid="{5B91CB92-51E8-4347-98F7-57483F83578B}" name="2037"/>
    <tableColumn id="35" xr3:uid="{DE8ECBA1-8F70-4309-B4D2-494EDFBD96CE}" name="2038"/>
    <tableColumn id="36" xr3:uid="{D11CE3E1-E8D1-475C-93BD-5BD09577CC2D}" name="2039"/>
    <tableColumn id="37" xr3:uid="{7DA294D0-4AF5-41C2-8855-8515C636DD10}" name="2040"/>
    <tableColumn id="38" xr3:uid="{9401A392-EFD4-42F8-8A77-C5CDC09B4443}" name="2041"/>
    <tableColumn id="39" xr3:uid="{7B67F050-D8E1-404E-A3AB-3095ECC29E8E}" name="2042"/>
    <tableColumn id="40" xr3:uid="{BA118369-9539-4D4F-ACC8-C89460B2E9A8}" name="2043"/>
    <tableColumn id="41" xr3:uid="{C081414E-D657-4A78-BBF1-30C663183EB8}" name="2044"/>
    <tableColumn id="42" xr3:uid="{B62557A5-62AF-4791-AADF-60BF74CDD602}" name="2045"/>
    <tableColumn id="43" xr3:uid="{BA592245-61C8-4687-ABB5-0915F246122E}" name="2046"/>
    <tableColumn id="44" xr3:uid="{8E8F9BDC-13FA-4D60-9A7A-FDF821304003}" name="2047"/>
    <tableColumn id="45" xr3:uid="{35E6D007-C6E5-43BF-829A-BF98859B9F93}" name="2048"/>
    <tableColumn id="46" xr3:uid="{D473E461-C91E-4BF2-9643-4B7BFE2BD6B1}" name="2049"/>
    <tableColumn id="47" xr3:uid="{49ED70AB-F9D9-431D-BF37-473C2F8D7C43}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927566-38F0-40C3-B809-0AF5B4257AE2}" name="Table9" displayName="Table9" ref="A67:AU69" totalsRowShown="0">
  <tableColumns count="47">
    <tableColumn id="1" xr3:uid="{62AFC9DA-1CAE-4C57-A03E-061F77C6B051}" name="_"/>
    <tableColumn id="2" xr3:uid="{B008CEFC-7FF0-4A80-814F-69B2076C35AB}" name="2005"/>
    <tableColumn id="3" xr3:uid="{E31CBE2D-E678-454D-9FFD-7974A6D93DE5}" name="2006"/>
    <tableColumn id="4" xr3:uid="{5F15768C-38A4-4AC5-A018-21A2D1DF5C76}" name="2007"/>
    <tableColumn id="5" xr3:uid="{07ED69F0-8F15-4987-9198-D60097AB15E4}" name="2008"/>
    <tableColumn id="6" xr3:uid="{5FAD6F0F-09BC-4B9B-9D2C-955CEB9B4F5F}" name="2009"/>
    <tableColumn id="7" xr3:uid="{2BAB6FD0-4642-46D8-82B9-E39B8188B4F7}" name="2010"/>
    <tableColumn id="8" xr3:uid="{18EE857D-B2CA-47F7-9382-124973445E6B}" name="2011"/>
    <tableColumn id="9" xr3:uid="{B042BA08-D9B0-454E-8AE1-F6B6F0858900}" name="2012"/>
    <tableColumn id="10" xr3:uid="{0DE370B2-A2AF-4263-85C5-E9776899F2D1}" name="2013"/>
    <tableColumn id="11" xr3:uid="{ACB272DF-01A7-4E19-931E-4F252210685B}" name="2014"/>
    <tableColumn id="12" xr3:uid="{2AB85FA3-DCF6-462E-9246-BAD53E16C192}" name="2015"/>
    <tableColumn id="13" xr3:uid="{ECD3A803-A1D0-4235-99D8-F9A7446A864B}" name="2016"/>
    <tableColumn id="14" xr3:uid="{4A08BB59-F9D1-4BD7-ACE4-77C3B71207E2}" name="2017"/>
    <tableColumn id="15" xr3:uid="{F9B5B1B4-EB0B-47EB-97F2-F2D43A9A724E}" name="2018"/>
    <tableColumn id="16" xr3:uid="{8C8CE6FE-4143-4109-A244-58B75293C14C}" name="2019"/>
    <tableColumn id="17" xr3:uid="{87587BC1-8F68-4CE1-8457-84EA729FF8F7}" name="2020"/>
    <tableColumn id="18" xr3:uid="{AD6E73FC-F090-408B-A461-F6F0C04EE94B}" name="2021"/>
    <tableColumn id="19" xr3:uid="{32C772A8-0171-4C01-A873-0CACE0091799}" name="2022"/>
    <tableColumn id="20" xr3:uid="{DAC732BB-46AE-4F40-90D0-943FD0069E6E}" name="2023"/>
    <tableColumn id="21" xr3:uid="{51F793FF-14DC-4325-88B3-21B90C214905}" name="2024"/>
    <tableColumn id="22" xr3:uid="{69911A65-F1A6-4A95-80BE-DE07419A8EBA}" name="2025"/>
    <tableColumn id="23" xr3:uid="{6A12912A-B02C-446F-988B-9F8BE8DA36F6}" name="2026"/>
    <tableColumn id="24" xr3:uid="{37483BC0-E3B3-484A-9226-3D1CC4424D2B}" name="2027"/>
    <tableColumn id="25" xr3:uid="{FCDB2484-F34A-4A2E-BC24-605BB5905CE2}" name="2028"/>
    <tableColumn id="26" xr3:uid="{2BF6640C-92E6-470D-B398-0A1CBD74535F}" name="2029"/>
    <tableColumn id="27" xr3:uid="{3C4006D4-C727-4496-A1CD-033E8313611F}" name="2030"/>
    <tableColumn id="28" xr3:uid="{AAA64328-4EC2-4BCD-8F99-19A3049675F5}" name="2031"/>
    <tableColumn id="29" xr3:uid="{13D15421-DDD7-41C4-B1F0-B0DADE18E5DD}" name="2032"/>
    <tableColumn id="30" xr3:uid="{247F4F51-9E53-4682-B613-DC6EEE0701BA}" name="2033"/>
    <tableColumn id="31" xr3:uid="{FD44A5A5-0E86-4702-A361-BA704A78B62A}" name="2034"/>
    <tableColumn id="32" xr3:uid="{529EDB87-DB63-4442-8A84-7FAFF07660AE}" name="2035"/>
    <tableColumn id="33" xr3:uid="{6B2E6E61-F40C-4A35-98DF-74FC6517BA59}" name="2036"/>
    <tableColumn id="34" xr3:uid="{63B518A0-A053-44AF-AEE1-3089ED0434BE}" name="2037"/>
    <tableColumn id="35" xr3:uid="{02A546B4-183D-4D10-B17D-E1BBFABE4576}" name="2038"/>
    <tableColumn id="36" xr3:uid="{443E125E-56B0-4FEC-AA6A-6EBD6FC5B74C}" name="2039"/>
    <tableColumn id="37" xr3:uid="{3CECAD23-5F0D-4B88-8572-AFCD1D9ABC25}" name="2040"/>
    <tableColumn id="38" xr3:uid="{D5E94EED-EBB6-4906-A11E-19BB4C8B40B7}" name="2041"/>
    <tableColumn id="39" xr3:uid="{25EDB290-12A1-4987-AB38-83F2666C6334}" name="2042"/>
    <tableColumn id="40" xr3:uid="{B80F973E-D9E3-49B9-901E-FE0CEE64FDDF}" name="2043"/>
    <tableColumn id="41" xr3:uid="{98AB80FD-66D3-4227-ACED-C24ED6BD61F2}" name="2044"/>
    <tableColumn id="42" xr3:uid="{B2CE221D-0C2E-4F92-B05B-111508FDAAE8}" name="2045"/>
    <tableColumn id="43" xr3:uid="{519DFBCE-D9AD-447D-B2FC-7E8593AAF6E6}" name="2046"/>
    <tableColumn id="44" xr3:uid="{95E02FDE-C445-47BF-9204-4F864069DFB0}" name="2047"/>
    <tableColumn id="45" xr3:uid="{C5D3D8AC-10BD-41B7-AA4C-28835BB14A9B}" name="2048"/>
    <tableColumn id="46" xr3:uid="{3C520D03-7A68-4E87-B8E4-635099540821}" name="2049"/>
    <tableColumn id="47" xr3:uid="{46CEC12E-5FD8-48F5-AD38-C1A1823256F1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5FB0-50C8-4329-B4FC-56045D9388DE}">
  <dimension ref="A1:M3"/>
  <sheetViews>
    <sheetView tabSelected="1" workbookViewId="0">
      <selection activeCell="C17" sqref="C17"/>
    </sheetView>
  </sheetViews>
  <sheetFormatPr defaultRowHeight="14.5" x14ac:dyDescent="0.35"/>
  <cols>
    <col min="1" max="1" width="35.7265625" customWidth="1"/>
    <col min="3" max="13" width="14.6328125" customWidth="1"/>
  </cols>
  <sheetData>
    <row r="1" spans="1:13" x14ac:dyDescent="0.35">
      <c r="C1" s="2">
        <v>2000</v>
      </c>
      <c r="D1" s="2">
        <v>2005</v>
      </c>
      <c r="E1" s="2">
        <v>2010</v>
      </c>
      <c r="F1" s="2">
        <v>2015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</row>
    <row r="2" spans="1:13" x14ac:dyDescent="0.35">
      <c r="A2" t="s">
        <v>94</v>
      </c>
      <c r="B2" t="s">
        <v>93</v>
      </c>
      <c r="C2" s="6">
        <f>'Crude oil and equivalent, month'!C24*1000</f>
        <v>3217300</v>
      </c>
      <c r="D2" s="6">
        <f>INDEX(CER_Annual!$A$3:$AU$7,MATCH($A2,CER_Annual!$A$3:$A$7,0),MATCH(D$1,CER_Annual!$A$3:$AU$3,0))*1000</f>
        <v>2416300</v>
      </c>
      <c r="E2" s="6">
        <f>INDEX(CER_Annual!$A$3:$AU$7,MATCH($A2,CER_Annual!$A$3:$A$7,0),MATCH(E$1,CER_Annual!$A$3:$AU$3,0))*1000</f>
        <v>1952749.9999999998</v>
      </c>
      <c r="F2" s="6">
        <f>INDEX(CER_Annual!$A$3:$AU$7,MATCH($A2,CER_Annual!$A$3:$A$7,0),MATCH(F$1,CER_Annual!$A$3:$AU$3,0))*1000</f>
        <v>3547800</v>
      </c>
      <c r="G2" s="6">
        <f>INDEX(CER_Annual!$A$3:$AU$7,MATCH($A2,CER_Annual!$A$3:$A$7,0),MATCH(G$1,CER_Annual!$A$3:$AU$3,0))*1000</f>
        <v>6219599.9999999991</v>
      </c>
      <c r="H2" s="6">
        <f>INDEX(CER_Annual!$A$3:$AU$7,MATCH($A2,CER_Annual!$A$3:$A$7,0),MATCH(H$1,CER_Annual!$A$3:$AU$3,0))*1000</f>
        <v>11008400</v>
      </c>
      <c r="I2" s="6">
        <f>INDEX(CER_Annual!$A$3:$AU$7,MATCH($A2,CER_Annual!$A$3:$A$7,0),MATCH(I$1,CER_Annual!$A$3:$AU$3,0))*1000</f>
        <v>13578000.000000002</v>
      </c>
      <c r="J2" s="6">
        <f>INDEX(CER_Annual!$A$3:$AU$7,MATCH($A2,CER_Annual!$A$3:$A$7,0),MATCH(J$1,CER_Annual!$A$3:$AU$3,0))*1000</f>
        <v>14537949.999999998</v>
      </c>
      <c r="K2" s="6">
        <f>INDEX(CER_Annual!$A$3:$AU$7,MATCH($A2,CER_Annual!$A$3:$A$7,0),MATCH(K$1,CER_Annual!$A$3:$AU$3,0))*1000</f>
        <v>14826300</v>
      </c>
      <c r="L2" s="6">
        <f>INDEX(CER_Annual!$A$3:$AU$7,MATCH($A2,CER_Annual!$A$3:$A$7,0),MATCH(L$1,CER_Annual!$A$3:$AU$3,0))*1000</f>
        <v>15180350</v>
      </c>
      <c r="M2" s="6">
        <f>INDEX(CER_Annual!$A$3:$AU$7,MATCH($A2,CER_Annual!$A$3:$A$7,0),MATCH(M$1,CER_Annual!$A$3:$AU$3,0))*1000</f>
        <v>15592800</v>
      </c>
    </row>
    <row r="3" spans="1:13" x14ac:dyDescent="0.35">
      <c r="A3" t="s">
        <v>95</v>
      </c>
      <c r="B3" t="s">
        <v>93</v>
      </c>
      <c r="C3" s="7" cm="1">
        <f t="array" ref="C3">TREND(D3:M3,D1:M1,C1)</f>
        <v>157031273.33333206</v>
      </c>
      <c r="D3" s="6">
        <f>INDEX(CER_Annual!$A$3:$AU$7,MATCH($A3,CER_Annual!$A$3:$A$7,0),MATCH(D$1,CER_Annual!$A$3:$AU$3,0))*1000</f>
        <v>151599099.99999997</v>
      </c>
      <c r="E3" s="6">
        <f>INDEX(CER_Annual!$A$3:$AU$7,MATCH($A3,CER_Annual!$A$3:$A$7,0),MATCH(E$1,CER_Annual!$A$3:$AU$3,0))*1000</f>
        <v>172681500</v>
      </c>
      <c r="F3" s="6">
        <f>INDEX(CER_Annual!$A$3:$AU$7,MATCH($A3,CER_Annual!$A$3:$A$7,0),MATCH(F$1,CER_Annual!$A$3:$AU$3,0))*1000</f>
        <v>234048950</v>
      </c>
      <c r="G3" s="6">
        <f>INDEX(CER_Annual!$A$3:$AU$7,MATCH($A3,CER_Annual!$A$3:$A$7,0),MATCH(G$1,CER_Annual!$A$3:$AU$3,0))*1000</f>
        <v>270381050</v>
      </c>
      <c r="H3" s="6">
        <f>INDEX(CER_Annual!$A$3:$AU$7,MATCH($A3,CER_Annual!$A$3:$A$7,0),MATCH(H$1,CER_Annual!$A$3:$AU$3,0))*1000</f>
        <v>336836600.00000006</v>
      </c>
      <c r="I3" s="6">
        <f>INDEX(CER_Annual!$A$3:$AU$7,MATCH($A3,CER_Annual!$A$3:$A$7,0),MATCH(I$1,CER_Annual!$A$3:$AU$3,0))*1000</f>
        <v>364788300</v>
      </c>
      <c r="J3" s="6">
        <f>INDEX(CER_Annual!$A$3:$AU$7,MATCH($A3,CER_Annual!$A$3:$A$7,0),MATCH(J$1,CER_Annual!$A$3:$AU$3,0))*1000</f>
        <v>377176399.99999994</v>
      </c>
      <c r="K3" s="6">
        <f>INDEX(CER_Annual!$A$3:$AU$7,MATCH($A3,CER_Annual!$A$3:$A$7,0),MATCH(K$1,CER_Annual!$A$3:$AU$3,0))*1000</f>
        <v>376972000</v>
      </c>
      <c r="L3" s="6">
        <f>INDEX(CER_Annual!$A$3:$AU$7,MATCH($A3,CER_Annual!$A$3:$A$7,0),MATCH(L$1,CER_Annual!$A$3:$AU$3,0))*1000</f>
        <v>368259449.99999994</v>
      </c>
      <c r="M3" s="6">
        <f>INDEX(CER_Annual!$A$3:$AU$7,MATCH($A3,CER_Annual!$A$3:$A$7,0),MATCH(M$1,CER_Annual!$A$3:$AU$3,0))*1000</f>
        <v>363280850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5E5-6547-4919-A115-3F56C3F91E62}">
  <dimension ref="A1:GM45"/>
  <sheetViews>
    <sheetView workbookViewId="0">
      <selection activeCell="C24" sqref="C24:E27"/>
    </sheetView>
  </sheetViews>
  <sheetFormatPr defaultRowHeight="14.5" x14ac:dyDescent="0.35"/>
  <sheetData>
    <row r="1" spans="1:195" x14ac:dyDescent="0.35">
      <c r="A1" t="s">
        <v>0</v>
      </c>
    </row>
    <row r="2" spans="1:195" x14ac:dyDescent="0.35">
      <c r="A2" t="s">
        <v>1</v>
      </c>
    </row>
    <row r="3" spans="1:195" x14ac:dyDescent="0.35">
      <c r="A3" t="s">
        <v>2</v>
      </c>
    </row>
    <row r="4" spans="1:195" x14ac:dyDescent="0.35">
      <c r="A4" t="s">
        <v>3</v>
      </c>
    </row>
    <row r="5" spans="1:195" x14ac:dyDescent="0.35">
      <c r="A5" t="s">
        <v>4</v>
      </c>
    </row>
    <row r="9" spans="1:195" x14ac:dyDescent="0.35">
      <c r="A9" t="s">
        <v>5</v>
      </c>
      <c r="B9" t="s">
        <v>6</v>
      </c>
    </row>
    <row r="10" spans="1:195" x14ac:dyDescent="0.35">
      <c r="A10" t="s">
        <v>7</v>
      </c>
      <c r="B10" s="1">
        <v>36526</v>
      </c>
      <c r="C10" s="1">
        <v>36557</v>
      </c>
      <c r="D10" s="1">
        <v>36586</v>
      </c>
      <c r="E10" s="1">
        <v>36617</v>
      </c>
      <c r="F10" s="1">
        <v>36647</v>
      </c>
      <c r="G10" s="1">
        <v>36678</v>
      </c>
      <c r="H10" s="1">
        <v>36708</v>
      </c>
      <c r="I10" s="1">
        <v>36739</v>
      </c>
      <c r="J10" s="1">
        <v>36770</v>
      </c>
      <c r="K10" s="1">
        <v>36800</v>
      </c>
      <c r="L10" s="1">
        <v>36831</v>
      </c>
      <c r="M10" s="1">
        <v>36861</v>
      </c>
      <c r="N10" s="1">
        <v>36892</v>
      </c>
      <c r="O10" s="1">
        <v>36923</v>
      </c>
      <c r="P10" s="1">
        <v>36951</v>
      </c>
      <c r="Q10" s="1">
        <v>36982</v>
      </c>
      <c r="R10" s="1">
        <v>37012</v>
      </c>
      <c r="S10" s="1">
        <v>37043</v>
      </c>
      <c r="T10" s="1">
        <v>37073</v>
      </c>
      <c r="U10" s="1">
        <v>37104</v>
      </c>
      <c r="V10" s="1">
        <v>37135</v>
      </c>
      <c r="W10" s="1">
        <v>37165</v>
      </c>
      <c r="X10" s="1">
        <v>37196</v>
      </c>
      <c r="Y10" s="1">
        <v>37226</v>
      </c>
      <c r="Z10" s="1">
        <v>37257</v>
      </c>
      <c r="AA10" s="1">
        <v>37288</v>
      </c>
      <c r="AB10" s="1">
        <v>37316</v>
      </c>
      <c r="AC10" s="1">
        <v>37347</v>
      </c>
      <c r="AD10" s="1">
        <v>37377</v>
      </c>
      <c r="AE10" s="1">
        <v>37408</v>
      </c>
      <c r="AF10" s="1">
        <v>37438</v>
      </c>
      <c r="AG10" s="1">
        <v>37469</v>
      </c>
      <c r="AH10" s="1">
        <v>37500</v>
      </c>
      <c r="AI10" s="1">
        <v>37530</v>
      </c>
      <c r="AJ10" s="1">
        <v>37561</v>
      </c>
      <c r="AK10" s="1">
        <v>37591</v>
      </c>
      <c r="AL10" s="1">
        <v>37622</v>
      </c>
      <c r="AM10" s="1">
        <v>37653</v>
      </c>
      <c r="AN10" s="1">
        <v>37681</v>
      </c>
      <c r="AO10" s="1">
        <v>37712</v>
      </c>
      <c r="AP10" s="1">
        <v>37742</v>
      </c>
      <c r="AQ10" s="1">
        <v>37773</v>
      </c>
      <c r="AR10" s="1">
        <v>37803</v>
      </c>
      <c r="AS10" s="1">
        <v>37834</v>
      </c>
      <c r="AT10" s="1">
        <v>37865</v>
      </c>
      <c r="AU10" s="1">
        <v>37895</v>
      </c>
      <c r="AV10" s="1">
        <v>37926</v>
      </c>
      <c r="AW10" s="1">
        <v>37956</v>
      </c>
      <c r="AX10" s="1">
        <v>37987</v>
      </c>
      <c r="AY10" s="1">
        <v>38018</v>
      </c>
      <c r="AZ10" s="1">
        <v>38047</v>
      </c>
      <c r="BA10" s="1">
        <v>38078</v>
      </c>
      <c r="BB10" s="1">
        <v>38108</v>
      </c>
      <c r="BC10" s="1">
        <v>38139</v>
      </c>
      <c r="BD10" s="1">
        <v>38169</v>
      </c>
      <c r="BE10" s="1">
        <v>38200</v>
      </c>
      <c r="BF10" s="1">
        <v>38231</v>
      </c>
      <c r="BG10" s="1">
        <v>38261</v>
      </c>
      <c r="BH10" s="1">
        <v>38292</v>
      </c>
      <c r="BI10" s="1">
        <v>38322</v>
      </c>
      <c r="BJ10" s="1">
        <v>38353</v>
      </c>
      <c r="BK10" s="1">
        <v>38384</v>
      </c>
      <c r="BL10" s="1">
        <v>38412</v>
      </c>
      <c r="BM10" s="1">
        <v>38443</v>
      </c>
      <c r="BN10" s="1">
        <v>38473</v>
      </c>
      <c r="BO10" s="1">
        <v>38504</v>
      </c>
      <c r="BP10" s="1">
        <v>38534</v>
      </c>
      <c r="BQ10" s="1">
        <v>38565</v>
      </c>
      <c r="BR10" s="1">
        <v>38596</v>
      </c>
      <c r="BS10" s="1">
        <v>38626</v>
      </c>
      <c r="BT10" s="1">
        <v>38657</v>
      </c>
      <c r="BU10" s="1">
        <v>38687</v>
      </c>
      <c r="BV10" s="1">
        <v>38718</v>
      </c>
      <c r="BW10" s="1">
        <v>38749</v>
      </c>
      <c r="BX10" s="1">
        <v>38777</v>
      </c>
      <c r="BY10" s="1">
        <v>38808</v>
      </c>
      <c r="BZ10" s="1">
        <v>38838</v>
      </c>
      <c r="CA10" s="1">
        <v>38869</v>
      </c>
      <c r="CB10" s="1">
        <v>38899</v>
      </c>
      <c r="CC10" s="1">
        <v>38930</v>
      </c>
      <c r="CD10" s="1">
        <v>38961</v>
      </c>
      <c r="CE10" s="1">
        <v>38991</v>
      </c>
      <c r="CF10" s="1">
        <v>39022</v>
      </c>
      <c r="CG10" s="1">
        <v>39052</v>
      </c>
      <c r="CH10" s="1">
        <v>39083</v>
      </c>
      <c r="CI10" s="1">
        <v>39114</v>
      </c>
      <c r="CJ10" s="1">
        <v>39142</v>
      </c>
      <c r="CK10" s="1">
        <v>39173</v>
      </c>
      <c r="CL10" s="1">
        <v>39203</v>
      </c>
      <c r="CM10" s="1">
        <v>39234</v>
      </c>
      <c r="CN10" s="1">
        <v>39264</v>
      </c>
      <c r="CO10" s="1">
        <v>39295</v>
      </c>
      <c r="CP10" s="1">
        <v>39326</v>
      </c>
      <c r="CQ10" s="1">
        <v>39356</v>
      </c>
      <c r="CR10" s="1">
        <v>39387</v>
      </c>
      <c r="CS10" s="1">
        <v>39417</v>
      </c>
      <c r="CT10" s="1">
        <v>39448</v>
      </c>
      <c r="CU10" s="1">
        <v>39479</v>
      </c>
      <c r="CV10" s="1">
        <v>39508</v>
      </c>
      <c r="CW10" s="1">
        <v>39539</v>
      </c>
      <c r="CX10" s="1">
        <v>39569</v>
      </c>
      <c r="CY10" s="1">
        <v>39600</v>
      </c>
      <c r="CZ10" s="1">
        <v>39630</v>
      </c>
      <c r="DA10" s="1">
        <v>39661</v>
      </c>
      <c r="DB10" s="1">
        <v>39692</v>
      </c>
      <c r="DC10" s="1">
        <v>39722</v>
      </c>
      <c r="DD10" s="1">
        <v>39753</v>
      </c>
      <c r="DE10" s="1">
        <v>39783</v>
      </c>
      <c r="DF10" s="1">
        <v>39814</v>
      </c>
      <c r="DG10" s="1">
        <v>39845</v>
      </c>
      <c r="DH10" s="1">
        <v>39873</v>
      </c>
      <c r="DI10" s="1">
        <v>39904</v>
      </c>
      <c r="DJ10" s="1">
        <v>39934</v>
      </c>
      <c r="DK10" s="1">
        <v>39965</v>
      </c>
      <c r="DL10" s="1">
        <v>39995</v>
      </c>
      <c r="DM10" s="1">
        <v>40026</v>
      </c>
      <c r="DN10" s="1">
        <v>40057</v>
      </c>
      <c r="DO10" s="1">
        <v>40087</v>
      </c>
      <c r="DP10" s="1">
        <v>40118</v>
      </c>
      <c r="DQ10" s="1">
        <v>40148</v>
      </c>
      <c r="DR10" s="1">
        <v>40179</v>
      </c>
      <c r="DS10" s="1">
        <v>40210</v>
      </c>
      <c r="DT10" s="1">
        <v>40238</v>
      </c>
      <c r="DU10" s="1">
        <v>40269</v>
      </c>
      <c r="DV10" s="1">
        <v>40299</v>
      </c>
      <c r="DW10" s="1">
        <v>40330</v>
      </c>
      <c r="DX10" s="1">
        <v>40360</v>
      </c>
      <c r="DY10" s="1">
        <v>40391</v>
      </c>
      <c r="DZ10" s="1">
        <v>40422</v>
      </c>
      <c r="EA10" s="1">
        <v>40452</v>
      </c>
      <c r="EB10" s="1">
        <v>40483</v>
      </c>
      <c r="EC10" s="1">
        <v>40513</v>
      </c>
      <c r="ED10" s="1">
        <v>40544</v>
      </c>
      <c r="EE10" s="1">
        <v>40575</v>
      </c>
      <c r="EF10" s="1">
        <v>40603</v>
      </c>
      <c r="EG10" s="1">
        <v>40634</v>
      </c>
      <c r="EH10" s="1">
        <v>40664</v>
      </c>
      <c r="EI10" s="1">
        <v>40695</v>
      </c>
      <c r="EJ10" s="1">
        <v>40725</v>
      </c>
      <c r="EK10" s="1">
        <v>40756</v>
      </c>
      <c r="EL10" s="1">
        <v>40787</v>
      </c>
      <c r="EM10" s="1">
        <v>40817</v>
      </c>
      <c r="EN10" s="1">
        <v>40848</v>
      </c>
      <c r="EO10" s="1">
        <v>40878</v>
      </c>
      <c r="EP10" s="1">
        <v>40909</v>
      </c>
      <c r="EQ10" s="1">
        <v>40940</v>
      </c>
      <c r="ER10" s="1">
        <v>40969</v>
      </c>
      <c r="ES10" s="1">
        <v>41000</v>
      </c>
      <c r="ET10" s="1">
        <v>41030</v>
      </c>
      <c r="EU10" s="1">
        <v>41061</v>
      </c>
      <c r="EV10" s="1">
        <v>41091</v>
      </c>
      <c r="EW10" s="1">
        <v>41122</v>
      </c>
      <c r="EX10" s="1">
        <v>41153</v>
      </c>
      <c r="EY10" s="1">
        <v>41183</v>
      </c>
      <c r="EZ10" s="1">
        <v>41214</v>
      </c>
      <c r="FA10" s="1">
        <v>41244</v>
      </c>
      <c r="FB10" s="1">
        <v>41275</v>
      </c>
      <c r="FC10" s="1">
        <v>41306</v>
      </c>
      <c r="FD10" s="1">
        <v>41334</v>
      </c>
      <c r="FE10" s="1">
        <v>41365</v>
      </c>
      <c r="FF10" s="1">
        <v>41395</v>
      </c>
      <c r="FG10" s="1">
        <v>41426</v>
      </c>
      <c r="FH10" s="1">
        <v>41456</v>
      </c>
      <c r="FI10" s="1">
        <v>41487</v>
      </c>
      <c r="FJ10" s="1">
        <v>41518</v>
      </c>
      <c r="FK10" s="1">
        <v>41548</v>
      </c>
      <c r="FL10" s="1">
        <v>41579</v>
      </c>
      <c r="FM10" s="1">
        <v>41609</v>
      </c>
      <c r="FN10" s="1">
        <v>41640</v>
      </c>
      <c r="FO10" s="1">
        <v>41671</v>
      </c>
      <c r="FP10" s="1">
        <v>41699</v>
      </c>
      <c r="FQ10" s="1">
        <v>41730</v>
      </c>
      <c r="FR10" s="1">
        <v>41760</v>
      </c>
      <c r="FS10" s="1">
        <v>41791</v>
      </c>
      <c r="FT10" s="1">
        <v>41821</v>
      </c>
      <c r="FU10" s="1">
        <v>41852</v>
      </c>
      <c r="FV10" s="1">
        <v>41883</v>
      </c>
      <c r="FW10" s="1">
        <v>41913</v>
      </c>
      <c r="FX10" s="1">
        <v>41944</v>
      </c>
      <c r="FY10" s="1">
        <v>41974</v>
      </c>
      <c r="FZ10" s="1">
        <v>42005</v>
      </c>
      <c r="GA10" s="1">
        <v>42036</v>
      </c>
      <c r="GB10" s="1">
        <v>42064</v>
      </c>
      <c r="GC10" s="1">
        <v>42095</v>
      </c>
      <c r="GD10" s="1">
        <v>42125</v>
      </c>
      <c r="GE10" s="1">
        <v>42156</v>
      </c>
      <c r="GF10" s="1">
        <v>42186</v>
      </c>
      <c r="GG10" s="1">
        <v>42217</v>
      </c>
      <c r="GH10" s="1">
        <v>42248</v>
      </c>
      <c r="GI10" s="1">
        <v>42278</v>
      </c>
      <c r="GJ10" s="1">
        <v>42309</v>
      </c>
      <c r="GK10" s="1">
        <v>42339</v>
      </c>
      <c r="GL10" s="1">
        <v>42370</v>
      </c>
      <c r="GM10" s="1">
        <v>42401</v>
      </c>
    </row>
    <row r="11" spans="1:195" x14ac:dyDescent="0.35">
      <c r="B11" t="s">
        <v>8</v>
      </c>
    </row>
    <row r="12" spans="1:195" x14ac:dyDescent="0.35">
      <c r="A12" t="s">
        <v>9</v>
      </c>
      <c r="B12">
        <v>239.9</v>
      </c>
      <c r="C12">
        <v>240.9</v>
      </c>
      <c r="D12">
        <v>259.89999999999998</v>
      </c>
      <c r="E12">
        <v>281.3</v>
      </c>
      <c r="F12">
        <v>297.10000000000002</v>
      </c>
      <c r="G12">
        <v>284.2</v>
      </c>
      <c r="H12">
        <v>286.39999999999998</v>
      </c>
      <c r="I12">
        <v>266.89999999999998</v>
      </c>
      <c r="J12">
        <v>258.3</v>
      </c>
      <c r="K12">
        <v>271.39999999999998</v>
      </c>
      <c r="L12">
        <v>260.7</v>
      </c>
      <c r="M12">
        <v>270.3</v>
      </c>
      <c r="N12">
        <v>260.89999999999998</v>
      </c>
      <c r="O12">
        <v>245.1</v>
      </c>
      <c r="P12">
        <v>270.2</v>
      </c>
      <c r="Q12">
        <v>283.2</v>
      </c>
      <c r="R12">
        <v>246.6</v>
      </c>
      <c r="S12">
        <v>262.8</v>
      </c>
      <c r="T12">
        <v>274.5</v>
      </c>
      <c r="U12">
        <v>281.2</v>
      </c>
      <c r="V12">
        <v>267.89999999999998</v>
      </c>
      <c r="W12">
        <v>268.5</v>
      </c>
      <c r="X12">
        <v>262.5</v>
      </c>
      <c r="Y12">
        <v>265</v>
      </c>
      <c r="Z12">
        <v>248.5</v>
      </c>
      <c r="AA12">
        <v>232.2</v>
      </c>
      <c r="AB12">
        <v>273.89999999999998</v>
      </c>
      <c r="AC12">
        <v>267.2</v>
      </c>
      <c r="AD12">
        <v>264.60000000000002</v>
      </c>
      <c r="AE12">
        <v>261</v>
      </c>
      <c r="AF12">
        <v>259.7</v>
      </c>
      <c r="AG12">
        <v>250.7</v>
      </c>
      <c r="AH12">
        <v>253.8</v>
      </c>
      <c r="AI12">
        <v>268.5</v>
      </c>
      <c r="AJ12">
        <v>253.6</v>
      </c>
      <c r="AK12">
        <v>253.6</v>
      </c>
      <c r="AL12">
        <v>240.4</v>
      </c>
      <c r="AM12">
        <v>208.3</v>
      </c>
      <c r="AN12">
        <v>224.9</v>
      </c>
      <c r="AO12">
        <v>233.6</v>
      </c>
      <c r="AP12">
        <v>250</v>
      </c>
      <c r="AQ12">
        <v>241.5</v>
      </c>
      <c r="AR12">
        <v>239.7</v>
      </c>
      <c r="AS12">
        <v>237.9</v>
      </c>
      <c r="AT12">
        <v>223.4</v>
      </c>
      <c r="AU12">
        <v>248</v>
      </c>
      <c r="AV12">
        <v>250.6</v>
      </c>
      <c r="AW12">
        <v>241.3</v>
      </c>
      <c r="AX12">
        <v>238</v>
      </c>
      <c r="AY12">
        <v>224</v>
      </c>
      <c r="AZ12">
        <v>233.9</v>
      </c>
      <c r="BA12">
        <v>238</v>
      </c>
      <c r="BB12">
        <v>240.1</v>
      </c>
      <c r="BC12">
        <v>224.4</v>
      </c>
      <c r="BD12">
        <v>222.3</v>
      </c>
      <c r="BE12">
        <v>224.7</v>
      </c>
      <c r="BF12">
        <v>204.1</v>
      </c>
      <c r="BG12">
        <v>224.4</v>
      </c>
      <c r="BH12">
        <v>212.5</v>
      </c>
      <c r="BI12">
        <v>222.3</v>
      </c>
      <c r="BJ12">
        <v>211.4</v>
      </c>
      <c r="BK12">
        <v>203.3</v>
      </c>
      <c r="BL12">
        <v>219.6</v>
      </c>
      <c r="BM12">
        <v>213.3</v>
      </c>
      <c r="BN12">
        <v>216.6</v>
      </c>
      <c r="BO12">
        <v>194.4</v>
      </c>
      <c r="BP12">
        <v>203.2</v>
      </c>
      <c r="BQ12">
        <v>205.6</v>
      </c>
      <c r="BR12">
        <v>189.8</v>
      </c>
      <c r="BS12">
        <v>208</v>
      </c>
      <c r="BT12">
        <v>196.2</v>
      </c>
      <c r="BU12">
        <v>199.8</v>
      </c>
      <c r="BV12">
        <v>198.1</v>
      </c>
      <c r="BW12">
        <v>180.5</v>
      </c>
      <c r="BX12">
        <v>196.5</v>
      </c>
      <c r="BY12">
        <v>199.6</v>
      </c>
      <c r="BZ12">
        <v>213.2</v>
      </c>
      <c r="CA12">
        <v>199.7</v>
      </c>
      <c r="CB12">
        <v>196.7</v>
      </c>
      <c r="CC12">
        <v>208.4</v>
      </c>
      <c r="CD12">
        <v>203.2</v>
      </c>
      <c r="CE12">
        <v>188.5</v>
      </c>
      <c r="CF12">
        <v>182.1</v>
      </c>
      <c r="CG12">
        <v>194.1</v>
      </c>
      <c r="CH12">
        <v>182</v>
      </c>
      <c r="CI12">
        <v>170.9</v>
      </c>
      <c r="CJ12">
        <v>201.3</v>
      </c>
      <c r="CK12">
        <v>199</v>
      </c>
      <c r="CL12">
        <v>194.5</v>
      </c>
      <c r="CM12">
        <v>185.7</v>
      </c>
      <c r="CN12">
        <v>183.7</v>
      </c>
      <c r="CO12">
        <v>173.2</v>
      </c>
      <c r="CP12">
        <v>165.2</v>
      </c>
      <c r="CQ12">
        <v>171.3</v>
      </c>
      <c r="CR12">
        <v>164.2</v>
      </c>
      <c r="CS12">
        <v>172.6</v>
      </c>
      <c r="CT12">
        <v>169.8</v>
      </c>
      <c r="CU12">
        <v>158.30000000000001</v>
      </c>
      <c r="CV12">
        <v>171.4</v>
      </c>
      <c r="CW12">
        <v>168.8</v>
      </c>
      <c r="CX12">
        <v>167.4</v>
      </c>
      <c r="CY12">
        <v>139.9</v>
      </c>
      <c r="CZ12">
        <v>170.4</v>
      </c>
      <c r="DA12">
        <v>170.7</v>
      </c>
      <c r="DB12">
        <v>162.6</v>
      </c>
      <c r="DC12">
        <v>169.6</v>
      </c>
      <c r="DD12">
        <v>162.4</v>
      </c>
      <c r="DE12">
        <v>156.69999999999999</v>
      </c>
      <c r="DF12">
        <v>162.1</v>
      </c>
      <c r="DG12">
        <v>152.9</v>
      </c>
      <c r="DH12">
        <v>160.1</v>
      </c>
      <c r="DI12">
        <v>170.2</v>
      </c>
      <c r="DJ12">
        <v>162.9</v>
      </c>
      <c r="DK12">
        <v>157.30000000000001</v>
      </c>
      <c r="DL12">
        <v>162.80000000000001</v>
      </c>
      <c r="DM12">
        <v>167.3</v>
      </c>
      <c r="DN12">
        <v>157.69999999999999</v>
      </c>
      <c r="DO12">
        <v>155.69999999999999</v>
      </c>
      <c r="DP12">
        <v>175.1</v>
      </c>
      <c r="DQ12">
        <v>157.4</v>
      </c>
      <c r="DR12">
        <v>154.9</v>
      </c>
      <c r="DS12">
        <v>150.19999999999999</v>
      </c>
      <c r="DT12">
        <v>174</v>
      </c>
      <c r="DU12">
        <v>165.3</v>
      </c>
      <c r="DV12">
        <v>161.19999999999999</v>
      </c>
      <c r="DW12">
        <v>163.19999999999999</v>
      </c>
      <c r="DX12">
        <v>164.9</v>
      </c>
      <c r="DY12">
        <v>160.5</v>
      </c>
      <c r="DZ12">
        <v>156.5</v>
      </c>
      <c r="EA12">
        <v>161</v>
      </c>
      <c r="EB12">
        <v>158.19999999999999</v>
      </c>
      <c r="EC12">
        <v>161.6</v>
      </c>
      <c r="ED12">
        <v>178.9</v>
      </c>
      <c r="EE12">
        <v>175.4</v>
      </c>
      <c r="EF12">
        <v>191.9</v>
      </c>
      <c r="EG12">
        <v>192.7</v>
      </c>
      <c r="EH12">
        <v>157.1</v>
      </c>
      <c r="EI12">
        <v>143</v>
      </c>
      <c r="EJ12">
        <v>150.9</v>
      </c>
      <c r="EK12">
        <v>169.7</v>
      </c>
      <c r="EL12">
        <v>186.6</v>
      </c>
      <c r="EM12">
        <v>194.4</v>
      </c>
      <c r="EN12">
        <v>184.9</v>
      </c>
      <c r="EO12">
        <v>199.9</v>
      </c>
      <c r="EP12">
        <v>193.9</v>
      </c>
      <c r="EQ12">
        <v>184.9</v>
      </c>
      <c r="ER12">
        <v>199</v>
      </c>
      <c r="ES12">
        <v>201.5</v>
      </c>
      <c r="ET12">
        <v>198.4</v>
      </c>
      <c r="EU12">
        <v>185.3</v>
      </c>
      <c r="EV12">
        <v>185</v>
      </c>
      <c r="EW12">
        <v>190.5</v>
      </c>
      <c r="EX12">
        <v>182.5</v>
      </c>
      <c r="EY12">
        <v>186.8</v>
      </c>
      <c r="EZ12">
        <v>178.9</v>
      </c>
      <c r="FA12">
        <v>198.1</v>
      </c>
      <c r="FB12">
        <v>198.4</v>
      </c>
      <c r="FC12">
        <v>178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</row>
    <row r="13" spans="1:195" x14ac:dyDescent="0.35">
      <c r="A13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</row>
    <row r="14" spans="1:195" x14ac:dyDescent="0.35">
      <c r="A14" t="s">
        <v>13</v>
      </c>
      <c r="B14">
        <v>149.19999999999999</v>
      </c>
      <c r="C14">
        <v>149</v>
      </c>
      <c r="D14">
        <v>110.1</v>
      </c>
      <c r="E14">
        <v>206.9</v>
      </c>
      <c r="F14">
        <v>185.9</v>
      </c>
      <c r="G14">
        <v>196.9</v>
      </c>
      <c r="H14">
        <v>213.4</v>
      </c>
      <c r="I14">
        <v>236.9</v>
      </c>
      <c r="J14">
        <v>237.7</v>
      </c>
      <c r="K14">
        <v>257.10000000000002</v>
      </c>
      <c r="L14">
        <v>293</v>
      </c>
      <c r="M14">
        <v>248.2</v>
      </c>
      <c r="N14">
        <v>262</v>
      </c>
      <c r="O14">
        <v>239.5</v>
      </c>
      <c r="P14">
        <v>252.3</v>
      </c>
      <c r="Q14">
        <v>280.89999999999998</v>
      </c>
      <c r="R14">
        <v>257.5</v>
      </c>
      <c r="S14">
        <v>267.39999999999998</v>
      </c>
      <c r="T14">
        <v>264.5</v>
      </c>
      <c r="U14">
        <v>274.10000000000002</v>
      </c>
      <c r="V14">
        <v>213.7</v>
      </c>
      <c r="W14">
        <v>248.9</v>
      </c>
      <c r="X14">
        <v>238.2</v>
      </c>
      <c r="Y14">
        <v>250.5</v>
      </c>
      <c r="Z14">
        <v>240.7</v>
      </c>
      <c r="AA14">
        <v>220</v>
      </c>
      <c r="AB14">
        <v>242.3</v>
      </c>
      <c r="AC14">
        <v>244.2</v>
      </c>
      <c r="AD14">
        <v>227.1</v>
      </c>
      <c r="AE14">
        <v>228.5</v>
      </c>
      <c r="AF14">
        <v>232.2</v>
      </c>
      <c r="AG14">
        <v>210.4</v>
      </c>
      <c r="AH14">
        <v>241.6</v>
      </c>
      <c r="AI14">
        <v>240.3</v>
      </c>
      <c r="AJ14">
        <v>245.8</v>
      </c>
      <c r="AK14">
        <v>230.2</v>
      </c>
      <c r="AL14">
        <v>213.5</v>
      </c>
      <c r="AM14">
        <v>200.6</v>
      </c>
      <c r="AN14">
        <v>162.69999999999999</v>
      </c>
      <c r="AO14">
        <v>250.5</v>
      </c>
      <c r="AP14">
        <v>229.1</v>
      </c>
      <c r="AQ14">
        <v>234.9</v>
      </c>
      <c r="AR14">
        <v>238.6</v>
      </c>
      <c r="AS14">
        <v>236</v>
      </c>
      <c r="AT14">
        <v>229.2</v>
      </c>
      <c r="AU14">
        <v>230.3</v>
      </c>
      <c r="AV14">
        <v>226.5</v>
      </c>
      <c r="AW14">
        <v>221.1</v>
      </c>
      <c r="AX14">
        <v>222.6</v>
      </c>
      <c r="AY14">
        <v>200.4</v>
      </c>
      <c r="AZ14">
        <v>218.4</v>
      </c>
      <c r="BA14">
        <v>220.9</v>
      </c>
      <c r="BB14">
        <v>207.3</v>
      </c>
      <c r="BC14">
        <v>217.1</v>
      </c>
      <c r="BD14">
        <v>195.1</v>
      </c>
      <c r="BE14">
        <v>205.2</v>
      </c>
      <c r="BF14">
        <v>180.2</v>
      </c>
      <c r="BG14">
        <v>191.1</v>
      </c>
      <c r="BH14">
        <v>192.2</v>
      </c>
      <c r="BI14">
        <v>216.6</v>
      </c>
      <c r="BJ14">
        <v>193.2</v>
      </c>
      <c r="BK14">
        <v>199</v>
      </c>
      <c r="BL14">
        <v>182.3</v>
      </c>
      <c r="BM14">
        <v>194.5</v>
      </c>
      <c r="BN14">
        <v>202.3</v>
      </c>
      <c r="BO14">
        <v>173.3</v>
      </c>
      <c r="BP14">
        <v>169.4</v>
      </c>
      <c r="BQ14">
        <v>191.9</v>
      </c>
      <c r="BR14">
        <v>168.2</v>
      </c>
      <c r="BS14">
        <v>179.5</v>
      </c>
      <c r="BT14">
        <v>154.30000000000001</v>
      </c>
      <c r="BU14">
        <v>160.19999999999999</v>
      </c>
      <c r="BV14">
        <v>187.8</v>
      </c>
      <c r="BW14">
        <v>161.30000000000001</v>
      </c>
      <c r="BX14">
        <v>187.5</v>
      </c>
      <c r="BY14">
        <v>122.5</v>
      </c>
      <c r="BZ14">
        <v>177</v>
      </c>
      <c r="CA14">
        <v>170.9</v>
      </c>
      <c r="CB14">
        <v>174</v>
      </c>
      <c r="CC14">
        <v>182.1</v>
      </c>
      <c r="CD14">
        <v>169.8</v>
      </c>
      <c r="CE14">
        <v>159.6</v>
      </c>
      <c r="CF14">
        <v>166.2</v>
      </c>
      <c r="CG14">
        <v>163.1</v>
      </c>
      <c r="CH14">
        <v>158.30000000000001</v>
      </c>
      <c r="CI14">
        <v>113.6</v>
      </c>
      <c r="CJ14">
        <v>169.7</v>
      </c>
      <c r="CK14">
        <v>156.9</v>
      </c>
      <c r="CL14">
        <v>137.1</v>
      </c>
      <c r="CM14">
        <v>141</v>
      </c>
      <c r="CN14">
        <v>141.30000000000001</v>
      </c>
      <c r="CO14">
        <v>113.1</v>
      </c>
      <c r="CP14">
        <v>145.6</v>
      </c>
      <c r="CQ14">
        <v>126</v>
      </c>
      <c r="CR14">
        <v>134.69999999999999</v>
      </c>
      <c r="CS14">
        <v>127</v>
      </c>
      <c r="CT14">
        <v>131.80000000000001</v>
      </c>
      <c r="CU14">
        <v>118.8</v>
      </c>
      <c r="CV14">
        <v>121.7</v>
      </c>
      <c r="CW14">
        <v>123.3</v>
      </c>
      <c r="CX14">
        <v>129.9</v>
      </c>
      <c r="CY14">
        <v>100.1</v>
      </c>
      <c r="CZ14">
        <v>125.4</v>
      </c>
      <c r="DA14">
        <v>127.3</v>
      </c>
      <c r="DB14">
        <v>104.3</v>
      </c>
      <c r="DC14">
        <v>114.2</v>
      </c>
      <c r="DD14">
        <v>113.5</v>
      </c>
      <c r="DE14">
        <v>122.4</v>
      </c>
      <c r="DF14">
        <v>118.5</v>
      </c>
      <c r="DG14">
        <v>101.2</v>
      </c>
      <c r="DH14">
        <v>122.1</v>
      </c>
      <c r="DI14">
        <v>121.9</v>
      </c>
      <c r="DJ14">
        <v>116.1</v>
      </c>
      <c r="DK14">
        <v>96.9</v>
      </c>
      <c r="DL14">
        <v>93.8</v>
      </c>
      <c r="DM14">
        <v>117.2</v>
      </c>
      <c r="DN14">
        <v>99.2</v>
      </c>
      <c r="DO14">
        <v>89.9</v>
      </c>
      <c r="DP14">
        <v>94.4</v>
      </c>
      <c r="DQ14">
        <v>113.2</v>
      </c>
      <c r="DR14">
        <v>121.3</v>
      </c>
      <c r="DS14">
        <v>114.6</v>
      </c>
      <c r="DT14">
        <v>122.1</v>
      </c>
      <c r="DU14">
        <v>113.2</v>
      </c>
      <c r="DV14">
        <v>134.80000000000001</v>
      </c>
      <c r="DW14">
        <v>117</v>
      </c>
      <c r="DX14">
        <v>126</v>
      </c>
      <c r="DY14">
        <v>113.8</v>
      </c>
      <c r="DZ14">
        <v>99.7</v>
      </c>
      <c r="EA14">
        <v>115.4</v>
      </c>
      <c r="EB14">
        <v>115.9</v>
      </c>
      <c r="EC14">
        <v>98.9</v>
      </c>
      <c r="ED14">
        <v>115.3</v>
      </c>
      <c r="EE14">
        <v>108.1</v>
      </c>
      <c r="EF14">
        <v>115.9</v>
      </c>
      <c r="EG14">
        <v>122.1</v>
      </c>
      <c r="EH14">
        <v>88.6</v>
      </c>
      <c r="EI14">
        <v>97.4</v>
      </c>
      <c r="EJ14">
        <v>93.2</v>
      </c>
      <c r="EK14">
        <v>107.5</v>
      </c>
      <c r="EL14">
        <v>124</v>
      </c>
      <c r="EM14">
        <v>159.4</v>
      </c>
      <c r="EN14">
        <v>142.30000000000001</v>
      </c>
      <c r="EO14">
        <v>134.19999999999999</v>
      </c>
      <c r="EP14">
        <v>149.5</v>
      </c>
      <c r="EQ14">
        <v>119.3</v>
      </c>
      <c r="ER14">
        <v>172.3</v>
      </c>
      <c r="ES14">
        <v>143.30000000000001</v>
      </c>
      <c r="ET14">
        <v>150.4</v>
      </c>
      <c r="EU14">
        <v>128.19999999999999</v>
      </c>
      <c r="EV14">
        <v>205.4</v>
      </c>
      <c r="EW14">
        <v>235.9</v>
      </c>
      <c r="EX14">
        <v>150.9</v>
      </c>
      <c r="EY14">
        <v>165.1</v>
      </c>
      <c r="EZ14">
        <v>147.80000000000001</v>
      </c>
      <c r="FA14">
        <v>146</v>
      </c>
      <c r="FB14">
        <v>181.7</v>
      </c>
      <c r="FC14">
        <v>160.9</v>
      </c>
      <c r="FD14" t="s">
        <v>10</v>
      </c>
      <c r="FE14" t="s">
        <v>10</v>
      </c>
      <c r="FF14" t="s">
        <v>10</v>
      </c>
      <c r="FG14" t="s">
        <v>10</v>
      </c>
      <c r="FH14" t="s">
        <v>10</v>
      </c>
      <c r="FI14" t="s">
        <v>10</v>
      </c>
      <c r="FJ14" t="s">
        <v>10</v>
      </c>
      <c r="FK14" t="s">
        <v>10</v>
      </c>
      <c r="FL14" t="s">
        <v>10</v>
      </c>
      <c r="FM14" t="s">
        <v>10</v>
      </c>
      <c r="FN14" t="s">
        <v>10</v>
      </c>
      <c r="FO14" t="s">
        <v>10</v>
      </c>
      <c r="FP14" t="s">
        <v>10</v>
      </c>
      <c r="FQ14" t="s">
        <v>10</v>
      </c>
      <c r="FR14" t="s">
        <v>10</v>
      </c>
      <c r="FS14" t="s">
        <v>10</v>
      </c>
      <c r="FT14" t="s">
        <v>10</v>
      </c>
      <c r="FU14" t="s">
        <v>10</v>
      </c>
      <c r="FV14" t="s">
        <v>10</v>
      </c>
      <c r="FW14" t="s">
        <v>10</v>
      </c>
      <c r="FX14" t="s">
        <v>10</v>
      </c>
      <c r="FY14" t="s">
        <v>10</v>
      </c>
      <c r="FZ14" t="s">
        <v>10</v>
      </c>
      <c r="GA14" t="s">
        <v>10</v>
      </c>
      <c r="GB14" t="s">
        <v>10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</row>
    <row r="15" spans="1:195" x14ac:dyDescent="0.35">
      <c r="A15" t="s">
        <v>14</v>
      </c>
      <c r="B15">
        <v>79.599999999999994</v>
      </c>
      <c r="C15">
        <v>61.5</v>
      </c>
      <c r="D15">
        <v>99.8</v>
      </c>
      <c r="E15">
        <v>87.7</v>
      </c>
      <c r="F15">
        <v>89.5</v>
      </c>
      <c r="G15">
        <v>84.8</v>
      </c>
      <c r="H15">
        <v>81.8</v>
      </c>
      <c r="I15">
        <v>26.1</v>
      </c>
      <c r="J15">
        <v>10.199999999999999</v>
      </c>
      <c r="K15">
        <v>6.8</v>
      </c>
      <c r="L15">
        <v>10.8</v>
      </c>
      <c r="M15">
        <v>8.6999999999999993</v>
      </c>
      <c r="N15">
        <v>0</v>
      </c>
      <c r="O15">
        <v>1.7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49.4</v>
      </c>
      <c r="W15">
        <v>14.4</v>
      </c>
      <c r="X15">
        <v>11.1</v>
      </c>
      <c r="Y15">
        <v>10</v>
      </c>
      <c r="Z15">
        <v>13.5</v>
      </c>
      <c r="AA15">
        <v>12.6</v>
      </c>
      <c r="AB15">
        <v>12.4</v>
      </c>
      <c r="AC15">
        <v>11.2</v>
      </c>
      <c r="AD15">
        <v>16.600000000000001</v>
      </c>
      <c r="AE15">
        <v>13.5</v>
      </c>
      <c r="AF15">
        <v>12.9</v>
      </c>
      <c r="AG15">
        <v>10.5</v>
      </c>
      <c r="AH15">
        <v>14.1</v>
      </c>
      <c r="AI15">
        <v>15.4</v>
      </c>
      <c r="AJ15">
        <v>14.3</v>
      </c>
      <c r="AK15">
        <v>11</v>
      </c>
      <c r="AL15">
        <v>15.1</v>
      </c>
      <c r="AM15">
        <v>10.6</v>
      </c>
      <c r="AN15">
        <v>57.5</v>
      </c>
      <c r="AO15">
        <v>12.2</v>
      </c>
      <c r="AP15">
        <v>8.1</v>
      </c>
      <c r="AQ15">
        <v>3.8</v>
      </c>
      <c r="AR15">
        <v>5</v>
      </c>
      <c r="AS15">
        <v>0</v>
      </c>
      <c r="AT15">
        <v>0</v>
      </c>
      <c r="AU15">
        <v>0</v>
      </c>
      <c r="AV15">
        <v>3.9</v>
      </c>
      <c r="AW15">
        <v>20.6</v>
      </c>
      <c r="AX15">
        <v>9.5</v>
      </c>
      <c r="AY15">
        <v>25.6</v>
      </c>
      <c r="AZ15">
        <v>6.1</v>
      </c>
      <c r="BA15">
        <v>7.2</v>
      </c>
      <c r="BB15">
        <v>11.2</v>
      </c>
      <c r="BC15">
        <v>10.4</v>
      </c>
      <c r="BD15">
        <v>11.8</v>
      </c>
      <c r="BE15">
        <v>4.0999999999999996</v>
      </c>
      <c r="BF15">
        <v>6.7</v>
      </c>
      <c r="BG15">
        <v>13.2</v>
      </c>
      <c r="BH15">
        <v>7.8</v>
      </c>
      <c r="BI15">
        <v>5.4</v>
      </c>
      <c r="BJ15">
        <v>7.2</v>
      </c>
      <c r="BK15">
        <v>2.6</v>
      </c>
      <c r="BL15">
        <v>26.9</v>
      </c>
      <c r="BM15">
        <v>11.4</v>
      </c>
      <c r="BN15">
        <v>6.4</v>
      </c>
      <c r="BO15">
        <v>14.8</v>
      </c>
      <c r="BP15">
        <v>20</v>
      </c>
      <c r="BQ15">
        <v>11.3</v>
      </c>
      <c r="BR15">
        <v>15</v>
      </c>
      <c r="BS15">
        <v>4.5</v>
      </c>
      <c r="BT15">
        <v>36.1</v>
      </c>
      <c r="BU15">
        <v>29.6</v>
      </c>
      <c r="BV15">
        <v>10.4</v>
      </c>
      <c r="BW15">
        <v>15.7</v>
      </c>
      <c r="BX15">
        <v>21.9</v>
      </c>
      <c r="BY15">
        <v>24.9</v>
      </c>
      <c r="BZ15">
        <v>14.5</v>
      </c>
      <c r="CA15">
        <v>15.7</v>
      </c>
      <c r="CB15">
        <v>17.7</v>
      </c>
      <c r="CC15">
        <v>10</v>
      </c>
      <c r="CD15">
        <v>5.2</v>
      </c>
      <c r="CE15">
        <v>0</v>
      </c>
      <c r="CF15">
        <v>0</v>
      </c>
      <c r="CG15">
        <v>26.8</v>
      </c>
      <c r="CH15">
        <v>21.3</v>
      </c>
      <c r="CI15">
        <v>40.299999999999997</v>
      </c>
      <c r="CJ15">
        <v>17.5</v>
      </c>
      <c r="CK15">
        <v>31.7</v>
      </c>
      <c r="CL15">
        <v>37.799999999999997</v>
      </c>
      <c r="CM15">
        <v>26</v>
      </c>
      <c r="CN15">
        <v>31.8</v>
      </c>
      <c r="CO15">
        <v>26</v>
      </c>
      <c r="CP15">
        <v>58</v>
      </c>
      <c r="CQ15">
        <v>24.8</v>
      </c>
      <c r="CR15">
        <v>29.9</v>
      </c>
      <c r="CS15">
        <v>38.5</v>
      </c>
      <c r="CT15">
        <v>23.1</v>
      </c>
      <c r="CU15">
        <v>23.8</v>
      </c>
      <c r="CV15">
        <v>24.2</v>
      </c>
      <c r="CW15">
        <v>21.1</v>
      </c>
      <c r="CX15">
        <v>25.6</v>
      </c>
      <c r="CY15">
        <v>14</v>
      </c>
      <c r="CZ15">
        <v>19.2</v>
      </c>
      <c r="DA15">
        <v>21.9</v>
      </c>
      <c r="DB15">
        <v>39.200000000000003</v>
      </c>
      <c r="DC15">
        <v>93.3</v>
      </c>
      <c r="DD15">
        <v>33.4</v>
      </c>
      <c r="DE15">
        <v>18.5</v>
      </c>
      <c r="DF15">
        <v>21.4</v>
      </c>
      <c r="DG15">
        <v>26.4</v>
      </c>
      <c r="DH15">
        <v>4.9000000000000004</v>
      </c>
      <c r="DI15">
        <v>17.7</v>
      </c>
      <c r="DJ15">
        <v>15.4</v>
      </c>
      <c r="DK15" t="s">
        <v>12</v>
      </c>
      <c r="DL15">
        <v>17.899999999999999</v>
      </c>
      <c r="DM15">
        <v>20.100000000000001</v>
      </c>
      <c r="DN15">
        <v>27.7</v>
      </c>
      <c r="DO15">
        <v>31.7</v>
      </c>
      <c r="DP15">
        <v>22.5</v>
      </c>
      <c r="DQ15">
        <v>23.1</v>
      </c>
      <c r="DR15">
        <v>19.2</v>
      </c>
      <c r="DS15">
        <v>16.399999999999999</v>
      </c>
      <c r="DT15">
        <v>16.3</v>
      </c>
      <c r="DU15">
        <v>26.1</v>
      </c>
      <c r="DV15" t="s">
        <v>12</v>
      </c>
      <c r="DW15">
        <v>24</v>
      </c>
      <c r="DX15">
        <v>9.6999999999999993</v>
      </c>
      <c r="DY15">
        <v>17.8</v>
      </c>
      <c r="DZ15">
        <v>11</v>
      </c>
      <c r="EA15">
        <v>21.4</v>
      </c>
      <c r="EB15">
        <v>15.4</v>
      </c>
      <c r="EC15">
        <v>36.9</v>
      </c>
      <c r="ED15">
        <v>17.100000000000001</v>
      </c>
      <c r="EE15">
        <v>5.6</v>
      </c>
      <c r="EF15">
        <v>22.5</v>
      </c>
      <c r="EG15">
        <v>19.399999999999999</v>
      </c>
      <c r="EH15">
        <v>20.100000000000001</v>
      </c>
      <c r="EI15" t="s">
        <v>12</v>
      </c>
      <c r="EJ15">
        <v>195.4</v>
      </c>
      <c r="EK15">
        <v>28.6</v>
      </c>
      <c r="EL15">
        <v>23.3</v>
      </c>
      <c r="EM15" t="s">
        <v>12</v>
      </c>
      <c r="EN15">
        <v>83.8</v>
      </c>
      <c r="EO15">
        <v>32</v>
      </c>
      <c r="EP15" t="s">
        <v>12</v>
      </c>
      <c r="EQ15">
        <v>13.3</v>
      </c>
      <c r="ER15" t="s">
        <v>12</v>
      </c>
      <c r="ES15" t="s">
        <v>12</v>
      </c>
      <c r="ET15">
        <v>57.3</v>
      </c>
      <c r="EU15">
        <v>75.400000000000006</v>
      </c>
      <c r="EV15">
        <v>127.9</v>
      </c>
      <c r="EW15" t="s">
        <v>12</v>
      </c>
      <c r="EX15">
        <v>79.7</v>
      </c>
      <c r="EY15">
        <v>132.6</v>
      </c>
      <c r="EZ15">
        <v>40.799999999999997</v>
      </c>
      <c r="FA15">
        <v>82.3</v>
      </c>
      <c r="FB15">
        <v>21.5</v>
      </c>
      <c r="FC15">
        <v>84.6</v>
      </c>
      <c r="FD15" t="s">
        <v>10</v>
      </c>
      <c r="FE15" t="s">
        <v>10</v>
      </c>
      <c r="FF15" t="s">
        <v>10</v>
      </c>
      <c r="FG15" t="s">
        <v>10</v>
      </c>
      <c r="FH15" t="s">
        <v>10</v>
      </c>
      <c r="FI15" t="s">
        <v>10</v>
      </c>
      <c r="FJ15" t="s">
        <v>10</v>
      </c>
      <c r="FK15" t="s">
        <v>10</v>
      </c>
      <c r="FL15" t="s">
        <v>10</v>
      </c>
      <c r="FM15" t="s">
        <v>10</v>
      </c>
      <c r="FN15" t="s">
        <v>10</v>
      </c>
      <c r="FO15" t="s">
        <v>10</v>
      </c>
      <c r="FP15" t="s">
        <v>10</v>
      </c>
      <c r="FQ15" t="s">
        <v>10</v>
      </c>
      <c r="FR15" t="s">
        <v>10</v>
      </c>
      <c r="FS15" t="s">
        <v>10</v>
      </c>
      <c r="FT15" t="s">
        <v>10</v>
      </c>
      <c r="FU15" t="s">
        <v>10</v>
      </c>
      <c r="FV15" t="s">
        <v>10</v>
      </c>
      <c r="FW15" t="s">
        <v>10</v>
      </c>
      <c r="FX15" t="s">
        <v>10</v>
      </c>
      <c r="FY15" t="s">
        <v>10</v>
      </c>
      <c r="FZ15" t="s">
        <v>10</v>
      </c>
      <c r="GA15" t="s">
        <v>10</v>
      </c>
      <c r="GB15" t="s">
        <v>10</v>
      </c>
      <c r="GC15" t="s">
        <v>10</v>
      </c>
      <c r="GD15" t="s">
        <v>10</v>
      </c>
      <c r="GE15" t="s">
        <v>10</v>
      </c>
      <c r="GF15" t="s">
        <v>10</v>
      </c>
      <c r="GG15" t="s">
        <v>10</v>
      </c>
      <c r="GH15" t="s">
        <v>10</v>
      </c>
      <c r="GI15" t="s">
        <v>10</v>
      </c>
      <c r="GJ15" t="s">
        <v>10</v>
      </c>
      <c r="GK15" t="s">
        <v>10</v>
      </c>
      <c r="GL15" t="s">
        <v>10</v>
      </c>
      <c r="GM15" t="s">
        <v>10</v>
      </c>
    </row>
    <row r="17" spans="1:157" x14ac:dyDescent="0.35">
      <c r="M17" s="2">
        <v>2000</v>
      </c>
      <c r="Y17" s="2">
        <v>2001</v>
      </c>
      <c r="AK17" s="2">
        <v>2002</v>
      </c>
      <c r="AW17" s="2">
        <v>2003</v>
      </c>
      <c r="BI17" s="2">
        <v>2004</v>
      </c>
      <c r="BU17" s="2">
        <v>2005</v>
      </c>
      <c r="CG17" s="2">
        <v>2006</v>
      </c>
      <c r="CS17" s="2">
        <v>2007</v>
      </c>
      <c r="DE17" s="2">
        <v>2008</v>
      </c>
      <c r="DQ17" s="2">
        <v>2009</v>
      </c>
      <c r="EC17" s="2">
        <v>2010</v>
      </c>
      <c r="EO17" s="2">
        <v>2011</v>
      </c>
      <c r="FA17" s="2">
        <v>2012</v>
      </c>
    </row>
    <row r="18" spans="1:157" x14ac:dyDescent="0.35">
      <c r="A18" t="s">
        <v>9</v>
      </c>
      <c r="M18">
        <f>SUM(B12:M12)</f>
        <v>3217.3</v>
      </c>
      <c r="Y18">
        <f>SUM(N12:Y12)</f>
        <v>3188.4</v>
      </c>
      <c r="AK18">
        <f>SUM(Z12:AK12)</f>
        <v>3087.3</v>
      </c>
      <c r="AW18">
        <f>SUM(AL12:AW12)</f>
        <v>2839.6000000000004</v>
      </c>
      <c r="BI18">
        <f>SUM(AX12:BI12)</f>
        <v>2708.7000000000003</v>
      </c>
      <c r="BU18">
        <f>SUM(BJ12:BU12)</f>
        <v>2461.1999999999998</v>
      </c>
      <c r="CG18">
        <f>SUM(BV12:CG12)</f>
        <v>2360.6000000000004</v>
      </c>
      <c r="CS18">
        <f>SUM(CH12:CS12)</f>
        <v>2163.6000000000004</v>
      </c>
      <c r="DE18">
        <f>SUM(CT12:DE12)</f>
        <v>1968</v>
      </c>
      <c r="DQ18">
        <f>SUM(DF12:DQ12)</f>
        <v>1941.5</v>
      </c>
      <c r="EC18">
        <f>SUM(DR12:EC12)</f>
        <v>1931.5000000000002</v>
      </c>
      <c r="EO18">
        <f>SUM(ED12:EO12)</f>
        <v>2125.4</v>
      </c>
      <c r="FA18">
        <f>SUM(EP12:FA12)</f>
        <v>2284.7999999999997</v>
      </c>
    </row>
    <row r="19" spans="1:157" x14ac:dyDescent="0.35">
      <c r="A19" t="s">
        <v>11</v>
      </c>
      <c r="M19">
        <f t="shared" ref="M19:M21" si="0">SUM(B13:M13)</f>
        <v>0</v>
      </c>
      <c r="Y19">
        <f t="shared" ref="Y19:Y21" si="1">SUM(N13:Y13)</f>
        <v>0</v>
      </c>
      <c r="AK19">
        <f t="shared" ref="AK19:AK21" si="2">SUM(Z13:AK13)</f>
        <v>0</v>
      </c>
      <c r="AW19">
        <f t="shared" ref="AW19:AW21" si="3">SUM(AL13:AW13)</f>
        <v>0</v>
      </c>
      <c r="BI19">
        <f t="shared" ref="BI19:BI21" si="4">SUM(AX13:BI13)</f>
        <v>0</v>
      </c>
      <c r="BU19">
        <f t="shared" ref="BU19:BU21" si="5">SUM(BJ13:BU13)</f>
        <v>0</v>
      </c>
      <c r="CG19">
        <f t="shared" ref="CG19:CG21" si="6">SUM(BV13:CG13)</f>
        <v>0</v>
      </c>
      <c r="CS19">
        <f t="shared" ref="CS19:CS21" si="7">SUM(CH13:CS13)</f>
        <v>0</v>
      </c>
      <c r="DE19">
        <f t="shared" ref="DE19:DE21" si="8">SUM(CT13:DE13)</f>
        <v>0</v>
      </c>
      <c r="DQ19">
        <f t="shared" ref="DQ19:DQ21" si="9">SUM(DF13:DQ13)</f>
        <v>0</v>
      </c>
      <c r="EC19">
        <f t="shared" ref="EC19:EC21" si="10">SUM(DR13:EC13)</f>
        <v>0</v>
      </c>
      <c r="EO19">
        <f t="shared" ref="EO19:EO21" si="11">SUM(ED13:EO13)</f>
        <v>0</v>
      </c>
      <c r="FA19">
        <f t="shared" ref="FA19:FA21" si="12">SUM(EP13:FA13)</f>
        <v>0</v>
      </c>
    </row>
    <row r="20" spans="1:157" x14ac:dyDescent="0.35">
      <c r="A20" t="s">
        <v>13</v>
      </c>
      <c r="M20">
        <f t="shared" si="0"/>
        <v>2484.2999999999997</v>
      </c>
      <c r="Y20">
        <f t="shared" si="1"/>
        <v>3049.4999999999995</v>
      </c>
      <c r="AK20">
        <f t="shared" si="2"/>
        <v>2803.3</v>
      </c>
      <c r="AW20">
        <f t="shared" si="3"/>
        <v>2673</v>
      </c>
      <c r="BI20">
        <f t="shared" si="4"/>
        <v>2467.0999999999995</v>
      </c>
      <c r="BU20">
        <f t="shared" si="5"/>
        <v>2168.1</v>
      </c>
      <c r="CG20">
        <f t="shared" si="6"/>
        <v>2021.7999999999997</v>
      </c>
      <c r="CS20">
        <f t="shared" si="7"/>
        <v>1664.3</v>
      </c>
      <c r="DE20">
        <f t="shared" si="8"/>
        <v>1432.7</v>
      </c>
      <c r="DQ20">
        <f t="shared" si="9"/>
        <v>1284.4000000000001</v>
      </c>
      <c r="EC20">
        <f t="shared" si="10"/>
        <v>1392.7000000000003</v>
      </c>
      <c r="EO20">
        <f t="shared" si="11"/>
        <v>1408</v>
      </c>
      <c r="FA20">
        <f t="shared" si="12"/>
        <v>1914.1000000000001</v>
      </c>
    </row>
    <row r="21" spans="1:157" x14ac:dyDescent="0.35">
      <c r="A21" t="s">
        <v>14</v>
      </c>
      <c r="M21">
        <f t="shared" si="0"/>
        <v>647.29999999999995</v>
      </c>
      <c r="Y21">
        <f t="shared" si="1"/>
        <v>86.6</v>
      </c>
      <c r="AK21">
        <f t="shared" si="2"/>
        <v>158.00000000000003</v>
      </c>
      <c r="AW21">
        <f t="shared" si="3"/>
        <v>136.80000000000001</v>
      </c>
      <c r="BI21">
        <f t="shared" si="4"/>
        <v>119.00000000000001</v>
      </c>
      <c r="BU21">
        <f t="shared" si="5"/>
        <v>185.79999999999998</v>
      </c>
      <c r="CG21">
        <f t="shared" si="6"/>
        <v>162.80000000000001</v>
      </c>
      <c r="CS21">
        <f t="shared" si="7"/>
        <v>383.59999999999997</v>
      </c>
      <c r="DE21">
        <f t="shared" si="8"/>
        <v>357.3</v>
      </c>
      <c r="DQ21">
        <f t="shared" si="9"/>
        <v>228.79999999999995</v>
      </c>
      <c r="EC21">
        <f t="shared" si="10"/>
        <v>214.20000000000002</v>
      </c>
      <c r="EO21">
        <f t="shared" si="11"/>
        <v>447.80000000000007</v>
      </c>
      <c r="FA21">
        <f t="shared" si="12"/>
        <v>609.29999999999984</v>
      </c>
    </row>
    <row r="23" spans="1:157" x14ac:dyDescent="0.35">
      <c r="C23">
        <v>2000</v>
      </c>
      <c r="D23">
        <v>2005</v>
      </c>
      <c r="E23">
        <v>2010</v>
      </c>
    </row>
    <row r="24" spans="1:157" x14ac:dyDescent="0.35">
      <c r="A24" t="s">
        <v>9</v>
      </c>
      <c r="C24">
        <f>INDEX($A$17:$FA$21,MATCH($A24,$A$17:$A$21,0),MATCH(C$23,$A$17:$FA$17,0))</f>
        <v>3217.3</v>
      </c>
      <c r="D24">
        <f t="shared" ref="D24:E24" si="13">INDEX($A$17:$FA$21,MATCH($A24,$A$17:$A$21,0),MATCH(D$23,$A$17:$FA$17,0))</f>
        <v>2461.1999999999998</v>
      </c>
      <c r="E24">
        <f t="shared" si="13"/>
        <v>1931.5000000000002</v>
      </c>
    </row>
    <row r="25" spans="1:157" x14ac:dyDescent="0.35">
      <c r="A25" t="s">
        <v>11</v>
      </c>
      <c r="C25">
        <f t="shared" ref="C25:E27" si="14">INDEX($A$17:$FA$21,MATCH($A25,$A$17:$A$21,0),MATCH(C$23,$A$17:$FA$17,0))</f>
        <v>0</v>
      </c>
      <c r="D25">
        <f t="shared" si="14"/>
        <v>0</v>
      </c>
      <c r="E25">
        <f t="shared" si="14"/>
        <v>0</v>
      </c>
    </row>
    <row r="26" spans="1:157" x14ac:dyDescent="0.35">
      <c r="A26" t="s">
        <v>13</v>
      </c>
      <c r="C26">
        <f t="shared" si="14"/>
        <v>2484.2999999999997</v>
      </c>
      <c r="D26">
        <f t="shared" si="14"/>
        <v>2168.1</v>
      </c>
      <c r="E26">
        <f t="shared" si="14"/>
        <v>1392.7000000000003</v>
      </c>
    </row>
    <row r="27" spans="1:157" x14ac:dyDescent="0.35">
      <c r="A27" t="s">
        <v>14</v>
      </c>
      <c r="C27">
        <f t="shared" si="14"/>
        <v>647.29999999999995</v>
      </c>
      <c r="D27">
        <f t="shared" si="14"/>
        <v>185.79999999999998</v>
      </c>
      <c r="E27">
        <f t="shared" si="14"/>
        <v>214.20000000000002</v>
      </c>
    </row>
    <row r="31" spans="1:157" x14ac:dyDescent="0.35">
      <c r="A31" t="s">
        <v>15</v>
      </c>
    </row>
    <row r="32" spans="1:157" x14ac:dyDescent="0.35">
      <c r="A32" t="s">
        <v>12</v>
      </c>
      <c r="B32" t="s">
        <v>16</v>
      </c>
    </row>
    <row r="33" spans="1:2" x14ac:dyDescent="0.35">
      <c r="A33" t="s">
        <v>17</v>
      </c>
      <c r="B33" t="s">
        <v>18</v>
      </c>
    </row>
    <row r="34" spans="1:2" x14ac:dyDescent="0.35">
      <c r="A34" t="s">
        <v>10</v>
      </c>
      <c r="B34" t="s">
        <v>19</v>
      </c>
    </row>
    <row r="39" spans="1:2" x14ac:dyDescent="0.35">
      <c r="A39" t="s">
        <v>20</v>
      </c>
    </row>
    <row r="40" spans="1:2" x14ac:dyDescent="0.35">
      <c r="A40">
        <v>1</v>
      </c>
      <c r="B40" t="s">
        <v>21</v>
      </c>
    </row>
    <row r="44" spans="1:2" x14ac:dyDescent="0.35">
      <c r="A44" t="s">
        <v>22</v>
      </c>
    </row>
    <row r="45" spans="1:2" x14ac:dyDescent="0.35">
      <c r="A4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41A8-BFB9-4462-86DE-6ED83E5833C6}">
  <dimension ref="A1:AU69"/>
  <sheetViews>
    <sheetView zoomScale="80" workbookViewId="0">
      <selection activeCell="B53" sqref="B53"/>
    </sheetView>
  </sheetViews>
  <sheetFormatPr defaultRowHeight="14.5" x14ac:dyDescent="0.35"/>
  <cols>
    <col min="1" max="16384" width="8.7265625" style="4"/>
  </cols>
  <sheetData>
    <row r="1" spans="1:47" ht="21" x14ac:dyDescent="0.5">
      <c r="A1" s="3" t="s">
        <v>24</v>
      </c>
    </row>
    <row r="2" spans="1:47" ht="21" x14ac:dyDescent="0.5">
      <c r="A2" s="3" t="s">
        <v>25</v>
      </c>
    </row>
    <row r="3" spans="1:47" ht="21" x14ac:dyDescent="0.5">
      <c r="A3" s="3" t="s">
        <v>26</v>
      </c>
    </row>
    <row r="4" spans="1:47" ht="21" x14ac:dyDescent="0.5">
      <c r="A4" s="3" t="s">
        <v>27</v>
      </c>
    </row>
    <row r="7" spans="1:47" ht="18.5" x14ac:dyDescent="0.45">
      <c r="A7" s="5" t="s">
        <v>28</v>
      </c>
    </row>
    <row r="8" spans="1:47" x14ac:dyDescent="0.35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  <c r="AA8" s="4" t="s">
        <v>55</v>
      </c>
      <c r="AB8" s="4" t="s">
        <v>56</v>
      </c>
      <c r="AC8" s="4" t="s">
        <v>57</v>
      </c>
      <c r="AD8" s="4" t="s">
        <v>58</v>
      </c>
      <c r="AE8" s="4" t="s">
        <v>59</v>
      </c>
      <c r="AF8" s="4" t="s">
        <v>60</v>
      </c>
      <c r="AG8" s="4" t="s">
        <v>61</v>
      </c>
      <c r="AH8" s="4" t="s">
        <v>62</v>
      </c>
      <c r="AI8" s="4" t="s">
        <v>63</v>
      </c>
      <c r="AJ8" s="4" t="s">
        <v>64</v>
      </c>
      <c r="AK8" s="4" t="s">
        <v>65</v>
      </c>
      <c r="AL8" s="4" t="s">
        <v>66</v>
      </c>
      <c r="AM8" s="4" t="s">
        <v>67</v>
      </c>
      <c r="AN8" s="4" t="s">
        <v>68</v>
      </c>
      <c r="AO8" s="4" t="s">
        <v>69</v>
      </c>
      <c r="AP8" s="4" t="s">
        <v>70</v>
      </c>
      <c r="AQ8" s="4" t="s">
        <v>71</v>
      </c>
      <c r="AR8" s="4" t="s">
        <v>72</v>
      </c>
      <c r="AS8" s="4" t="s">
        <v>73</v>
      </c>
      <c r="AT8" s="4" t="s">
        <v>74</v>
      </c>
      <c r="AU8" s="4" t="s">
        <v>75</v>
      </c>
    </row>
    <row r="9" spans="1:47" x14ac:dyDescent="0.35">
      <c r="A9" s="4" t="s">
        <v>76</v>
      </c>
      <c r="B9" s="4">
        <v>415.34</v>
      </c>
      <c r="C9" s="4">
        <v>443.08</v>
      </c>
      <c r="D9" s="4">
        <v>458.88</v>
      </c>
      <c r="E9" s="4">
        <v>448.14</v>
      </c>
      <c r="F9" s="4">
        <v>453.92</v>
      </c>
      <c r="G9" s="4">
        <v>473.1</v>
      </c>
      <c r="H9" s="4">
        <v>499.83</v>
      </c>
      <c r="I9" s="4">
        <v>536.91</v>
      </c>
      <c r="J9" s="4">
        <v>575.14</v>
      </c>
      <c r="K9" s="4">
        <v>613.29999999999995</v>
      </c>
      <c r="L9" s="4">
        <v>641.23</v>
      </c>
      <c r="M9" s="4">
        <v>635.89</v>
      </c>
      <c r="N9" s="4">
        <v>694.37</v>
      </c>
      <c r="O9" s="4">
        <v>758.26</v>
      </c>
      <c r="P9" s="4">
        <v>777.44</v>
      </c>
      <c r="Q9" s="4">
        <v>740.77</v>
      </c>
      <c r="R9" s="4">
        <v>784.01</v>
      </c>
      <c r="S9" s="4">
        <v>818.14</v>
      </c>
      <c r="T9" s="4">
        <v>868.57</v>
      </c>
      <c r="U9" s="4">
        <v>898.85</v>
      </c>
      <c r="V9" s="4">
        <v>922.84</v>
      </c>
      <c r="W9" s="4">
        <v>938.94</v>
      </c>
      <c r="X9" s="4">
        <v>951.06</v>
      </c>
      <c r="Y9" s="4">
        <v>963.15</v>
      </c>
      <c r="Z9" s="4">
        <v>987.62</v>
      </c>
      <c r="AA9" s="4">
        <v>999.42</v>
      </c>
      <c r="AB9" s="4">
        <v>1004.64</v>
      </c>
      <c r="AC9" s="4">
        <v>1006.65</v>
      </c>
      <c r="AD9" s="4">
        <v>1019.24</v>
      </c>
      <c r="AE9" s="4">
        <v>1029.3599999999999</v>
      </c>
      <c r="AF9" s="4">
        <v>1033.3599999999999</v>
      </c>
      <c r="AG9" s="4">
        <v>1033.27</v>
      </c>
      <c r="AH9" s="4">
        <v>1033.32</v>
      </c>
      <c r="AI9" s="4">
        <v>1033.74</v>
      </c>
      <c r="AJ9" s="4">
        <v>1033.29</v>
      </c>
      <c r="AK9" s="4">
        <v>1032.8</v>
      </c>
      <c r="AL9" s="4">
        <v>1030.22</v>
      </c>
      <c r="AM9" s="4">
        <v>1025.5999999999999</v>
      </c>
      <c r="AN9" s="4">
        <v>1018.98</v>
      </c>
      <c r="AO9" s="4">
        <v>1014.83</v>
      </c>
      <c r="AP9" s="4">
        <v>1008.93</v>
      </c>
      <c r="AQ9" s="4">
        <v>1006.02</v>
      </c>
      <c r="AR9" s="4">
        <v>1003.35</v>
      </c>
      <c r="AS9" s="4">
        <v>1000.62</v>
      </c>
      <c r="AT9" s="4">
        <v>999</v>
      </c>
      <c r="AU9" s="4">
        <v>995.29</v>
      </c>
    </row>
    <row r="10" spans="1:47" x14ac:dyDescent="0.35">
      <c r="A10" s="4" t="s">
        <v>77</v>
      </c>
      <c r="B10" s="4">
        <v>120.39</v>
      </c>
      <c r="C10" s="4">
        <v>119.33</v>
      </c>
      <c r="D10" s="4">
        <v>128.51</v>
      </c>
      <c r="E10" s="4">
        <v>126.62</v>
      </c>
      <c r="F10" s="4">
        <v>132.75</v>
      </c>
      <c r="G10" s="4">
        <v>135.74</v>
      </c>
      <c r="H10" s="4">
        <v>139.99</v>
      </c>
      <c r="I10" s="4">
        <v>144.57</v>
      </c>
      <c r="J10" s="4">
        <v>155.07</v>
      </c>
      <c r="K10" s="4">
        <v>161.1</v>
      </c>
      <c r="L10" s="4">
        <v>140.85</v>
      </c>
      <c r="M10" s="4">
        <v>131.54</v>
      </c>
      <c r="N10" s="4">
        <v>133.62</v>
      </c>
      <c r="O10" s="4">
        <v>133.46</v>
      </c>
      <c r="P10" s="4">
        <v>129.27000000000001</v>
      </c>
      <c r="Q10" s="4">
        <v>113.34</v>
      </c>
      <c r="R10" s="4">
        <v>106.38</v>
      </c>
      <c r="S10" s="4">
        <v>111.69</v>
      </c>
      <c r="T10" s="4">
        <v>124.85</v>
      </c>
      <c r="U10" s="4">
        <v>131.54</v>
      </c>
      <c r="V10" s="4">
        <v>137.22999999999999</v>
      </c>
      <c r="W10" s="4">
        <v>143.46</v>
      </c>
      <c r="X10" s="4">
        <v>150.26</v>
      </c>
      <c r="Y10" s="4">
        <v>159.83000000000001</v>
      </c>
      <c r="Z10" s="4">
        <v>172.2</v>
      </c>
      <c r="AA10" s="4">
        <v>175.71</v>
      </c>
      <c r="AB10" s="4">
        <v>178.24</v>
      </c>
      <c r="AC10" s="4">
        <v>177.9</v>
      </c>
      <c r="AD10" s="4">
        <v>180.15</v>
      </c>
      <c r="AE10" s="4">
        <v>181.68</v>
      </c>
      <c r="AF10" s="4">
        <v>183.73</v>
      </c>
      <c r="AG10" s="4">
        <v>185.47</v>
      </c>
      <c r="AH10" s="4">
        <v>187.86</v>
      </c>
      <c r="AI10" s="4">
        <v>189.16</v>
      </c>
      <c r="AJ10" s="4">
        <v>187.85</v>
      </c>
      <c r="AK10" s="4">
        <v>186.33</v>
      </c>
      <c r="AL10" s="4">
        <v>184.46</v>
      </c>
      <c r="AM10" s="4">
        <v>182.36</v>
      </c>
      <c r="AN10" s="4">
        <v>180.01</v>
      </c>
      <c r="AO10" s="4">
        <v>178.81</v>
      </c>
      <c r="AP10" s="4">
        <v>177.71</v>
      </c>
      <c r="AQ10" s="4">
        <v>176.67</v>
      </c>
      <c r="AR10" s="4">
        <v>175.76</v>
      </c>
      <c r="AS10" s="4">
        <v>174.56</v>
      </c>
      <c r="AT10" s="4">
        <v>173.24</v>
      </c>
      <c r="AU10" s="4">
        <v>171.7</v>
      </c>
    </row>
    <row r="11" spans="1:47" x14ac:dyDescent="0.35">
      <c r="A11" s="4" t="s">
        <v>78</v>
      </c>
      <c r="B11" s="4">
        <v>95.71</v>
      </c>
      <c r="C11" s="4">
        <v>94.53</v>
      </c>
      <c r="D11" s="4">
        <v>92.09</v>
      </c>
      <c r="E11" s="4">
        <v>87.99</v>
      </c>
      <c r="F11" s="4">
        <v>60.86</v>
      </c>
      <c r="G11" s="4">
        <v>59.09</v>
      </c>
      <c r="H11" s="4">
        <v>59.77</v>
      </c>
      <c r="I11" s="4">
        <v>63.97</v>
      </c>
      <c r="J11" s="4">
        <v>64.31</v>
      </c>
      <c r="K11" s="4">
        <v>68.64</v>
      </c>
      <c r="L11" s="4">
        <v>60.49</v>
      </c>
      <c r="M11" s="4">
        <v>57.2</v>
      </c>
      <c r="N11" s="4">
        <v>59.22</v>
      </c>
      <c r="O11" s="4">
        <v>68.930000000000007</v>
      </c>
      <c r="P11" s="4">
        <v>78.05</v>
      </c>
      <c r="Q11" s="4">
        <v>77.61</v>
      </c>
      <c r="R11" s="4">
        <v>82.71</v>
      </c>
      <c r="S11" s="4">
        <v>85.17</v>
      </c>
      <c r="T11" s="4">
        <v>87.96</v>
      </c>
      <c r="U11" s="4">
        <v>92.5</v>
      </c>
      <c r="V11" s="4">
        <v>92.92</v>
      </c>
      <c r="W11" s="4">
        <v>92.78</v>
      </c>
      <c r="X11" s="4">
        <v>92.56</v>
      </c>
      <c r="Y11" s="4">
        <v>89.96</v>
      </c>
      <c r="Z11" s="4">
        <v>91.08</v>
      </c>
      <c r="AA11" s="4">
        <v>90.44</v>
      </c>
      <c r="AB11" s="4">
        <v>90.94</v>
      </c>
      <c r="AC11" s="4">
        <v>90.14</v>
      </c>
      <c r="AD11" s="4">
        <v>89.83</v>
      </c>
      <c r="AE11" s="4">
        <v>91.11</v>
      </c>
      <c r="AF11" s="4">
        <v>91.63</v>
      </c>
      <c r="AG11" s="4">
        <v>91.86</v>
      </c>
      <c r="AH11" s="4">
        <v>91.74</v>
      </c>
      <c r="AI11" s="4">
        <v>92.57</v>
      </c>
      <c r="AJ11" s="4">
        <v>93.1</v>
      </c>
      <c r="AK11" s="4">
        <v>94.11</v>
      </c>
      <c r="AL11" s="4">
        <v>95.61</v>
      </c>
      <c r="AM11" s="4">
        <v>95.49</v>
      </c>
      <c r="AN11" s="4">
        <v>94.84</v>
      </c>
      <c r="AO11" s="4">
        <v>95.56</v>
      </c>
      <c r="AP11" s="4">
        <v>93.99</v>
      </c>
      <c r="AQ11" s="4">
        <v>94.4</v>
      </c>
      <c r="AR11" s="4">
        <v>94.48</v>
      </c>
      <c r="AS11" s="4">
        <v>93.24</v>
      </c>
      <c r="AT11" s="4">
        <v>92.8</v>
      </c>
      <c r="AU11" s="4">
        <v>90.48</v>
      </c>
    </row>
    <row r="12" spans="1:47" x14ac:dyDescent="0.35">
      <c r="A12" s="4" t="s">
        <v>79</v>
      </c>
      <c r="B12" s="4">
        <v>24.93</v>
      </c>
      <c r="C12" s="4">
        <v>24.29</v>
      </c>
      <c r="D12" s="4">
        <v>22.7</v>
      </c>
      <c r="E12" s="4">
        <v>20.43</v>
      </c>
      <c r="F12" s="4">
        <v>17.71</v>
      </c>
      <c r="G12" s="4">
        <v>16.66</v>
      </c>
      <c r="H12" s="4">
        <v>15.57</v>
      </c>
      <c r="I12" s="4">
        <v>14.3</v>
      </c>
      <c r="J12" s="4">
        <v>14.13</v>
      </c>
      <c r="K12" s="4">
        <v>14.73</v>
      </c>
      <c r="L12" s="4">
        <v>14.93</v>
      </c>
      <c r="M12" s="4">
        <v>14.37</v>
      </c>
      <c r="N12" s="4">
        <v>15.34</v>
      </c>
      <c r="O12" s="4">
        <v>22.2</v>
      </c>
      <c r="P12" s="4">
        <v>22.81</v>
      </c>
      <c r="Q12" s="4">
        <v>20.239999999999998</v>
      </c>
      <c r="R12" s="4">
        <v>21.95</v>
      </c>
      <c r="S12" s="4">
        <v>25.42</v>
      </c>
      <c r="T12" s="4">
        <v>27.92</v>
      </c>
      <c r="U12" s="4">
        <v>29.05</v>
      </c>
      <c r="V12" s="4">
        <v>29.95</v>
      </c>
      <c r="W12" s="4">
        <v>30.22</v>
      </c>
      <c r="X12" s="4">
        <v>29.97</v>
      </c>
      <c r="Y12" s="4">
        <v>29.5</v>
      </c>
      <c r="Z12" s="4">
        <v>30.1</v>
      </c>
      <c r="AA12" s="4">
        <v>30.57</v>
      </c>
      <c r="AB12" s="4">
        <v>30.4</v>
      </c>
      <c r="AC12" s="4">
        <v>30.2</v>
      </c>
      <c r="AD12" s="4">
        <v>30.43</v>
      </c>
      <c r="AE12" s="4">
        <v>30.69</v>
      </c>
      <c r="AF12" s="4">
        <v>30.87</v>
      </c>
      <c r="AG12" s="4">
        <v>30.97</v>
      </c>
      <c r="AH12" s="4">
        <v>31.02</v>
      </c>
      <c r="AI12" s="4">
        <v>31.12</v>
      </c>
      <c r="AJ12" s="4">
        <v>31.27</v>
      </c>
      <c r="AK12" s="4">
        <v>31.42</v>
      </c>
      <c r="AL12" s="4">
        <v>31.51</v>
      </c>
      <c r="AM12" s="4">
        <v>31.56</v>
      </c>
      <c r="AN12" s="4">
        <v>31.58</v>
      </c>
      <c r="AO12" s="4">
        <v>31.64</v>
      </c>
      <c r="AP12" s="4">
        <v>31.73</v>
      </c>
      <c r="AQ12" s="4">
        <v>31.83</v>
      </c>
      <c r="AR12" s="4">
        <v>31.95</v>
      </c>
      <c r="AS12" s="4">
        <v>32.07</v>
      </c>
      <c r="AT12" s="4">
        <v>32.200000000000003</v>
      </c>
      <c r="AU12" s="4">
        <v>32.33</v>
      </c>
    </row>
    <row r="13" spans="1:47" x14ac:dyDescent="0.35">
      <c r="A13" s="4" t="s">
        <v>80</v>
      </c>
      <c r="B13" s="4">
        <v>5</v>
      </c>
      <c r="C13" s="4">
        <v>5.49</v>
      </c>
      <c r="D13" s="4">
        <v>5.75</v>
      </c>
      <c r="E13" s="4">
        <v>5.87</v>
      </c>
      <c r="F13" s="4">
        <v>5.88</v>
      </c>
      <c r="G13" s="4">
        <v>6.29</v>
      </c>
      <c r="H13" s="4">
        <v>7.02</v>
      </c>
      <c r="I13" s="4">
        <v>7.93</v>
      </c>
      <c r="J13" s="4">
        <v>10.11</v>
      </c>
      <c r="K13" s="4">
        <v>15.01</v>
      </c>
      <c r="L13" s="4">
        <v>20.92</v>
      </c>
      <c r="M13" s="4">
        <v>28.69</v>
      </c>
      <c r="N13" s="4">
        <v>37.89</v>
      </c>
      <c r="O13" s="4">
        <v>49.99</v>
      </c>
      <c r="P13" s="4">
        <v>55</v>
      </c>
      <c r="Q13" s="4">
        <v>55.52</v>
      </c>
      <c r="R13" s="4">
        <v>56.69</v>
      </c>
      <c r="S13" s="4">
        <v>73.06</v>
      </c>
      <c r="T13" s="4">
        <v>89.91</v>
      </c>
      <c r="U13" s="4">
        <v>99.87</v>
      </c>
      <c r="V13" s="4">
        <v>104.53</v>
      </c>
      <c r="W13" s="4">
        <v>105.92</v>
      </c>
      <c r="X13" s="4">
        <v>105.74</v>
      </c>
      <c r="Y13" s="4">
        <v>102.19</v>
      </c>
      <c r="Z13" s="4">
        <v>107.25</v>
      </c>
      <c r="AA13" s="4">
        <v>109.23</v>
      </c>
      <c r="AB13" s="4">
        <v>109.48</v>
      </c>
      <c r="AC13" s="4">
        <v>109.92</v>
      </c>
      <c r="AD13" s="4">
        <v>111.68</v>
      </c>
      <c r="AE13" s="4">
        <v>113.5</v>
      </c>
      <c r="AF13" s="4">
        <v>115.19</v>
      </c>
      <c r="AG13" s="4">
        <v>116.71</v>
      </c>
      <c r="AH13" s="4">
        <v>118.16</v>
      </c>
      <c r="AI13" s="4">
        <v>119.93</v>
      </c>
      <c r="AJ13" s="4">
        <v>121.88</v>
      </c>
      <c r="AK13" s="4">
        <v>123.53</v>
      </c>
      <c r="AL13" s="4">
        <v>124.14</v>
      </c>
      <c r="AM13" s="4">
        <v>124.2</v>
      </c>
      <c r="AN13" s="4">
        <v>124.16</v>
      </c>
      <c r="AO13" s="4">
        <v>124.42</v>
      </c>
      <c r="AP13" s="4">
        <v>125.07</v>
      </c>
      <c r="AQ13" s="4">
        <v>125.86</v>
      </c>
      <c r="AR13" s="4">
        <v>126.76</v>
      </c>
      <c r="AS13" s="4">
        <v>127.73</v>
      </c>
      <c r="AT13" s="4">
        <v>128.75</v>
      </c>
      <c r="AU13" s="4">
        <v>129.80000000000001</v>
      </c>
    </row>
    <row r="14" spans="1:47" x14ac:dyDescent="0.35">
      <c r="A14" s="4" t="s">
        <v>81</v>
      </c>
      <c r="B14" s="4">
        <v>99.6</v>
      </c>
      <c r="C14" s="4">
        <v>120.9</v>
      </c>
      <c r="D14" s="4">
        <v>124.7</v>
      </c>
      <c r="E14" s="4">
        <v>114.7</v>
      </c>
      <c r="F14" s="4">
        <v>131.19999999999999</v>
      </c>
      <c r="G14" s="4">
        <v>136.24</v>
      </c>
      <c r="H14" s="4">
        <v>141.9</v>
      </c>
      <c r="I14" s="4">
        <v>148.22</v>
      </c>
      <c r="J14" s="4">
        <v>155.18</v>
      </c>
      <c r="K14" s="4">
        <v>152.65</v>
      </c>
      <c r="L14" s="4">
        <v>184.65</v>
      </c>
      <c r="M14" s="4">
        <v>182.78</v>
      </c>
      <c r="N14" s="4">
        <v>202.74</v>
      </c>
      <c r="O14" s="4">
        <v>233.99</v>
      </c>
      <c r="P14" s="4">
        <v>246.56</v>
      </c>
      <c r="Q14" s="4">
        <v>236.48</v>
      </c>
      <c r="R14" s="4">
        <v>253.05</v>
      </c>
      <c r="S14" s="4">
        <v>257.16000000000003</v>
      </c>
      <c r="T14" s="4">
        <v>257.82</v>
      </c>
      <c r="U14" s="4">
        <v>260.20999999999998</v>
      </c>
      <c r="V14" s="4">
        <v>264.18</v>
      </c>
      <c r="W14" s="4">
        <v>264.18</v>
      </c>
      <c r="X14" s="4">
        <v>264.18</v>
      </c>
      <c r="Y14" s="4">
        <v>264.18</v>
      </c>
      <c r="Z14" s="4">
        <v>264.18</v>
      </c>
      <c r="AA14" s="4">
        <v>264.18</v>
      </c>
      <c r="AB14" s="4">
        <v>264.18</v>
      </c>
      <c r="AC14" s="4">
        <v>264.18</v>
      </c>
      <c r="AD14" s="4">
        <v>264.18</v>
      </c>
      <c r="AE14" s="4">
        <v>264.18</v>
      </c>
      <c r="AF14" s="4">
        <v>262.47000000000003</v>
      </c>
      <c r="AG14" s="4">
        <v>260.76</v>
      </c>
      <c r="AH14" s="4">
        <v>259.05</v>
      </c>
      <c r="AI14" s="4">
        <v>257.33</v>
      </c>
      <c r="AJ14" s="4">
        <v>257.33</v>
      </c>
      <c r="AK14" s="4">
        <v>257.33</v>
      </c>
      <c r="AL14" s="4">
        <v>257.33</v>
      </c>
      <c r="AM14" s="4">
        <v>257.33</v>
      </c>
      <c r="AN14" s="4">
        <v>257.33</v>
      </c>
      <c r="AO14" s="4">
        <v>257.33</v>
      </c>
      <c r="AP14" s="4">
        <v>257.33</v>
      </c>
      <c r="AQ14" s="4">
        <v>257.33</v>
      </c>
      <c r="AR14" s="4">
        <v>257.33</v>
      </c>
      <c r="AS14" s="4">
        <v>257.33</v>
      </c>
      <c r="AT14" s="4">
        <v>257.33</v>
      </c>
      <c r="AU14" s="4">
        <v>257.33</v>
      </c>
    </row>
    <row r="15" spans="1:47" x14ac:dyDescent="0.35">
      <c r="A15" s="4" t="s">
        <v>82</v>
      </c>
      <c r="B15" s="4">
        <v>69.7</v>
      </c>
      <c r="C15" s="4">
        <v>78.5</v>
      </c>
      <c r="D15" s="4">
        <v>85.2</v>
      </c>
      <c r="E15" s="4">
        <v>92.7</v>
      </c>
      <c r="F15" s="4">
        <v>105.5</v>
      </c>
      <c r="G15" s="4">
        <v>119.63</v>
      </c>
      <c r="H15" s="4">
        <v>134.72</v>
      </c>
      <c r="I15" s="4">
        <v>157.38999999999999</v>
      </c>
      <c r="J15" s="4">
        <v>175.86</v>
      </c>
      <c r="K15" s="4">
        <v>200.75</v>
      </c>
      <c r="L15" s="4">
        <v>218.92</v>
      </c>
      <c r="M15" s="4">
        <v>221.31</v>
      </c>
      <c r="N15" s="4">
        <v>245.55</v>
      </c>
      <c r="O15" s="4">
        <v>249.69</v>
      </c>
      <c r="P15" s="4">
        <v>245.75</v>
      </c>
      <c r="Q15" s="4">
        <v>237.58</v>
      </c>
      <c r="R15" s="4">
        <v>263.22000000000003</v>
      </c>
      <c r="S15" s="4">
        <v>265.64</v>
      </c>
      <c r="T15" s="4">
        <v>280.11</v>
      </c>
      <c r="U15" s="4">
        <v>285.68</v>
      </c>
      <c r="V15" s="4">
        <v>294.02999999999997</v>
      </c>
      <c r="W15" s="4">
        <v>302.38</v>
      </c>
      <c r="X15" s="4">
        <v>308.35000000000002</v>
      </c>
      <c r="Y15" s="4">
        <v>317.5</v>
      </c>
      <c r="Z15" s="4">
        <v>322.81</v>
      </c>
      <c r="AA15" s="4">
        <v>329.29</v>
      </c>
      <c r="AB15" s="4">
        <v>331.41</v>
      </c>
      <c r="AC15" s="4">
        <v>334.32</v>
      </c>
      <c r="AD15" s="4">
        <v>342.96</v>
      </c>
      <c r="AE15" s="4">
        <v>348.2</v>
      </c>
      <c r="AF15" s="4">
        <v>349.47</v>
      </c>
      <c r="AG15" s="4">
        <v>347.49</v>
      </c>
      <c r="AH15" s="4">
        <v>345.5</v>
      </c>
      <c r="AI15" s="4">
        <v>343.64</v>
      </c>
      <c r="AJ15" s="4">
        <v>341.85</v>
      </c>
      <c r="AK15" s="4">
        <v>340.07</v>
      </c>
      <c r="AL15" s="4">
        <v>337.16</v>
      </c>
      <c r="AM15" s="4">
        <v>334.65</v>
      </c>
      <c r="AN15" s="4">
        <v>331.04</v>
      </c>
      <c r="AO15" s="4">
        <v>327.07</v>
      </c>
      <c r="AP15" s="4">
        <v>323.11</v>
      </c>
      <c r="AQ15" s="4">
        <v>319.92</v>
      </c>
      <c r="AR15" s="4">
        <v>317.08</v>
      </c>
      <c r="AS15" s="4">
        <v>315.69</v>
      </c>
      <c r="AT15" s="4">
        <v>314.67</v>
      </c>
      <c r="AU15" s="4">
        <v>313.64</v>
      </c>
    </row>
    <row r="16" spans="1:47" x14ac:dyDescent="0.35">
      <c r="A16" s="4" t="s">
        <v>83</v>
      </c>
      <c r="B16" s="4">
        <v>83.02</v>
      </c>
      <c r="C16" s="4">
        <v>98.42</v>
      </c>
      <c r="D16" s="4">
        <v>103.69</v>
      </c>
      <c r="E16" s="4">
        <v>98.59</v>
      </c>
      <c r="F16" s="4">
        <v>114.87</v>
      </c>
      <c r="G16" s="4">
        <v>111.7</v>
      </c>
      <c r="H16" s="4">
        <v>128.82</v>
      </c>
      <c r="I16" s="4">
        <v>129.91</v>
      </c>
      <c r="J16" s="4">
        <v>132.78</v>
      </c>
      <c r="K16" s="4">
        <v>133.94999999999999</v>
      </c>
      <c r="L16" s="4">
        <v>135.19999999999999</v>
      </c>
      <c r="M16" s="4">
        <v>147.96</v>
      </c>
      <c r="N16" s="4">
        <v>163.46</v>
      </c>
      <c r="O16" s="4">
        <v>168.36</v>
      </c>
      <c r="P16" s="4">
        <v>177.15</v>
      </c>
      <c r="Q16" s="4">
        <v>174.77</v>
      </c>
      <c r="R16" s="4">
        <v>182.05</v>
      </c>
      <c r="S16" s="4">
        <v>188.6</v>
      </c>
      <c r="T16" s="4">
        <v>191.46</v>
      </c>
      <c r="U16" s="4">
        <v>191.46</v>
      </c>
      <c r="V16" s="4">
        <v>194.87</v>
      </c>
      <c r="W16" s="4">
        <v>194.87</v>
      </c>
      <c r="X16" s="4">
        <v>194.87</v>
      </c>
      <c r="Y16" s="4">
        <v>194.87</v>
      </c>
      <c r="Z16" s="4">
        <v>194.87</v>
      </c>
      <c r="AA16" s="4">
        <v>194.87</v>
      </c>
      <c r="AB16" s="4">
        <v>194.87</v>
      </c>
      <c r="AC16" s="4">
        <v>194.87</v>
      </c>
      <c r="AD16" s="4">
        <v>194.87</v>
      </c>
      <c r="AE16" s="4">
        <v>194.87</v>
      </c>
      <c r="AF16" s="4">
        <v>192.92</v>
      </c>
      <c r="AG16" s="4">
        <v>190.98</v>
      </c>
      <c r="AH16" s="4">
        <v>189.03</v>
      </c>
      <c r="AI16" s="4">
        <v>187.09</v>
      </c>
      <c r="AJ16" s="4">
        <v>187.09</v>
      </c>
      <c r="AK16" s="4">
        <v>187.09</v>
      </c>
      <c r="AL16" s="4">
        <v>187.09</v>
      </c>
      <c r="AM16" s="4">
        <v>187.09</v>
      </c>
      <c r="AN16" s="4">
        <v>187.09</v>
      </c>
      <c r="AO16" s="4">
        <v>187.09</v>
      </c>
      <c r="AP16" s="4">
        <v>187.09</v>
      </c>
      <c r="AQ16" s="4">
        <v>187.09</v>
      </c>
      <c r="AR16" s="4">
        <v>187.09</v>
      </c>
      <c r="AS16" s="4">
        <v>187.09</v>
      </c>
      <c r="AT16" s="4">
        <v>187.09</v>
      </c>
      <c r="AU16" s="4">
        <v>187.09</v>
      </c>
    </row>
    <row r="18" spans="1:47" ht="18.5" x14ac:dyDescent="0.45">
      <c r="A18" s="5" t="s">
        <v>84</v>
      </c>
    </row>
    <row r="19" spans="1:47" x14ac:dyDescent="0.35">
      <c r="A19" s="4" t="s">
        <v>29</v>
      </c>
      <c r="B19" s="4" t="s">
        <v>30</v>
      </c>
      <c r="C19" s="4" t="s">
        <v>31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41</v>
      </c>
      <c r="N19" s="4" t="s">
        <v>42</v>
      </c>
      <c r="O19" s="4" t="s">
        <v>43</v>
      </c>
      <c r="P19" s="4" t="s">
        <v>44</v>
      </c>
      <c r="Q19" s="4" t="s">
        <v>45</v>
      </c>
      <c r="R19" s="4" t="s">
        <v>46</v>
      </c>
      <c r="S19" s="4" t="s">
        <v>47</v>
      </c>
      <c r="T19" s="4" t="s">
        <v>48</v>
      </c>
      <c r="U19" s="4" t="s">
        <v>49</v>
      </c>
      <c r="V19" s="4" t="s">
        <v>50</v>
      </c>
      <c r="W19" s="4" t="s">
        <v>51</v>
      </c>
      <c r="X19" s="4" t="s">
        <v>52</v>
      </c>
      <c r="Y19" s="4" t="s">
        <v>53</v>
      </c>
      <c r="Z19" s="4" t="s">
        <v>54</v>
      </c>
      <c r="AA19" s="4" t="s">
        <v>55</v>
      </c>
      <c r="AB19" s="4" t="s">
        <v>56</v>
      </c>
      <c r="AC19" s="4" t="s">
        <v>57</v>
      </c>
      <c r="AD19" s="4" t="s">
        <v>58</v>
      </c>
      <c r="AE19" s="4" t="s">
        <v>59</v>
      </c>
      <c r="AF19" s="4" t="s">
        <v>60</v>
      </c>
      <c r="AG19" s="4" t="s">
        <v>61</v>
      </c>
      <c r="AH19" s="4" t="s">
        <v>62</v>
      </c>
      <c r="AI19" s="4" t="s">
        <v>63</v>
      </c>
      <c r="AJ19" s="4" t="s">
        <v>64</v>
      </c>
      <c r="AK19" s="4" t="s">
        <v>65</v>
      </c>
      <c r="AL19" s="4" t="s">
        <v>66</v>
      </c>
      <c r="AM19" s="4" t="s">
        <v>67</v>
      </c>
      <c r="AN19" s="4" t="s">
        <v>68</v>
      </c>
      <c r="AO19" s="4" t="s">
        <v>69</v>
      </c>
      <c r="AP19" s="4" t="s">
        <v>70</v>
      </c>
      <c r="AQ19" s="4" t="s">
        <v>71</v>
      </c>
      <c r="AR19" s="4" t="s">
        <v>72</v>
      </c>
      <c r="AS19" s="4" t="s">
        <v>73</v>
      </c>
      <c r="AT19" s="4" t="s">
        <v>74</v>
      </c>
      <c r="AU19" s="4" t="s">
        <v>75</v>
      </c>
    </row>
    <row r="20" spans="1:47" x14ac:dyDescent="0.35">
      <c r="A20" s="4" t="s">
        <v>76</v>
      </c>
      <c r="B20" s="4">
        <v>48.46</v>
      </c>
      <c r="C20" s="4">
        <v>48.28</v>
      </c>
      <c r="D20" s="4">
        <v>58.6</v>
      </c>
      <c r="E20" s="4">
        <v>54.55</v>
      </c>
      <c r="F20" s="4">
        <v>42.55</v>
      </c>
      <c r="G20" s="4">
        <v>43.86</v>
      </c>
      <c r="H20" s="4">
        <v>42.34</v>
      </c>
      <c r="I20" s="4">
        <v>31.43</v>
      </c>
      <c r="J20" s="4">
        <v>36.409999999999997</v>
      </c>
      <c r="K20" s="4">
        <v>34.340000000000003</v>
      </c>
      <c r="L20" s="4">
        <v>27.3</v>
      </c>
      <c r="M20" s="4">
        <v>33.43</v>
      </c>
      <c r="N20" s="4">
        <v>35.08</v>
      </c>
      <c r="O20" s="4">
        <v>36.590000000000003</v>
      </c>
      <c r="P20" s="4">
        <v>41.6</v>
      </c>
      <c r="Q20" s="4">
        <v>45.3</v>
      </c>
      <c r="R20" s="4">
        <v>40.950000000000003</v>
      </c>
      <c r="S20" s="4">
        <v>36.75</v>
      </c>
      <c r="T20" s="4">
        <v>39.200000000000003</v>
      </c>
      <c r="U20" s="4">
        <v>40.880000000000003</v>
      </c>
      <c r="V20" s="4">
        <v>39.75</v>
      </c>
      <c r="W20" s="4">
        <v>40.159999999999997</v>
      </c>
      <c r="X20" s="4">
        <v>41.99</v>
      </c>
      <c r="Y20" s="4">
        <v>47.89</v>
      </c>
      <c r="Z20" s="4">
        <v>56.5</v>
      </c>
      <c r="AA20" s="4">
        <v>57.42</v>
      </c>
      <c r="AB20" s="4">
        <v>57.04</v>
      </c>
      <c r="AC20" s="4">
        <v>53</v>
      </c>
      <c r="AD20" s="4">
        <v>51.58</v>
      </c>
      <c r="AE20" s="4">
        <v>49.75</v>
      </c>
      <c r="AF20" s="4">
        <v>48.22</v>
      </c>
      <c r="AG20" s="4">
        <v>45.58</v>
      </c>
      <c r="AH20" s="4">
        <v>43.17</v>
      </c>
      <c r="AI20" s="4">
        <v>40</v>
      </c>
      <c r="AJ20" s="4">
        <v>34.61</v>
      </c>
      <c r="AK20" s="4">
        <v>28.89</v>
      </c>
      <c r="AL20" s="4">
        <v>24.19</v>
      </c>
      <c r="AM20" s="4">
        <v>20.399999999999999</v>
      </c>
      <c r="AN20" s="4">
        <v>16.7</v>
      </c>
      <c r="AO20" s="4">
        <v>14.36</v>
      </c>
      <c r="AP20" s="4">
        <v>12.57</v>
      </c>
      <c r="AQ20" s="4">
        <v>11.23</v>
      </c>
      <c r="AR20" s="4">
        <v>10.119999999999999</v>
      </c>
      <c r="AS20" s="4">
        <v>9.17</v>
      </c>
      <c r="AT20" s="4">
        <v>8.31</v>
      </c>
      <c r="AU20" s="4">
        <v>7.56</v>
      </c>
    </row>
    <row r="21" spans="1:47" x14ac:dyDescent="0.35">
      <c r="A21" s="4" t="s">
        <v>77</v>
      </c>
      <c r="B21" s="4">
        <v>48.46</v>
      </c>
      <c r="C21" s="4">
        <v>48.28</v>
      </c>
      <c r="D21" s="4">
        <v>58.6</v>
      </c>
      <c r="E21" s="4">
        <v>54.55</v>
      </c>
      <c r="F21" s="4">
        <v>42.55</v>
      </c>
      <c r="G21" s="4">
        <v>43.86</v>
      </c>
      <c r="H21" s="4">
        <v>42.34</v>
      </c>
      <c r="I21" s="4">
        <v>31.43</v>
      </c>
      <c r="J21" s="4">
        <v>36.409999999999997</v>
      </c>
      <c r="K21" s="4">
        <v>34.340000000000003</v>
      </c>
      <c r="L21" s="4">
        <v>27.3</v>
      </c>
      <c r="M21" s="4">
        <v>33.43</v>
      </c>
      <c r="N21" s="4">
        <v>34.74</v>
      </c>
      <c r="O21" s="4">
        <v>26.78</v>
      </c>
      <c r="P21" s="4">
        <v>23.86</v>
      </c>
      <c r="Q21" s="4">
        <v>22.79</v>
      </c>
      <c r="R21" s="4">
        <v>18.93</v>
      </c>
      <c r="S21" s="4">
        <v>15.67</v>
      </c>
      <c r="T21" s="4">
        <v>19.809999999999999</v>
      </c>
      <c r="U21" s="4">
        <v>20.29</v>
      </c>
      <c r="V21" s="4">
        <v>21.22</v>
      </c>
      <c r="W21" s="4">
        <v>23.49</v>
      </c>
      <c r="X21" s="4">
        <v>26.98</v>
      </c>
      <c r="Y21" s="4">
        <v>34.39</v>
      </c>
      <c r="Z21" s="4">
        <v>44.35</v>
      </c>
      <c r="AA21" s="4">
        <v>46.48</v>
      </c>
      <c r="AB21" s="4">
        <v>47.2</v>
      </c>
      <c r="AC21" s="4">
        <v>44.14</v>
      </c>
      <c r="AD21" s="4">
        <v>43.61</v>
      </c>
      <c r="AE21" s="4">
        <v>42.58</v>
      </c>
      <c r="AF21" s="4">
        <v>41.76</v>
      </c>
      <c r="AG21" s="4">
        <v>39.76</v>
      </c>
      <c r="AH21" s="4">
        <v>37.94</v>
      </c>
      <c r="AI21" s="4">
        <v>35.29</v>
      </c>
      <c r="AJ21" s="4">
        <v>30.37</v>
      </c>
      <c r="AK21" s="4">
        <v>25.07</v>
      </c>
      <c r="AL21" s="4">
        <v>20.57</v>
      </c>
      <c r="AM21" s="4">
        <v>16.760000000000002</v>
      </c>
      <c r="AN21" s="4">
        <v>13.16</v>
      </c>
      <c r="AO21" s="4">
        <v>10.96</v>
      </c>
      <c r="AP21" s="4">
        <v>9.33</v>
      </c>
      <c r="AQ21" s="4">
        <v>8.1300000000000008</v>
      </c>
      <c r="AR21" s="4">
        <v>7.21</v>
      </c>
      <c r="AS21" s="4">
        <v>6.42</v>
      </c>
      <c r="AT21" s="4">
        <v>5.83</v>
      </c>
      <c r="AU21" s="4">
        <v>5.34</v>
      </c>
    </row>
    <row r="22" spans="1:47" x14ac:dyDescent="0.35">
      <c r="A22" s="4" t="s">
        <v>78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0.34</v>
      </c>
      <c r="O22" s="4">
        <v>9.81</v>
      </c>
      <c r="P22" s="4">
        <v>17.739999999999998</v>
      </c>
      <c r="Q22" s="4">
        <v>22.51</v>
      </c>
      <c r="R22" s="4">
        <v>22.02</v>
      </c>
      <c r="S22" s="4">
        <v>21.08</v>
      </c>
      <c r="T22" s="4">
        <v>19.39</v>
      </c>
      <c r="U22" s="4">
        <v>20.59</v>
      </c>
      <c r="V22" s="4">
        <v>18.53</v>
      </c>
      <c r="W22" s="4">
        <v>16.68</v>
      </c>
      <c r="X22" s="4">
        <v>15.01</v>
      </c>
      <c r="Y22" s="4">
        <v>13.51</v>
      </c>
      <c r="Z22" s="4">
        <v>12.16</v>
      </c>
      <c r="AA22" s="4">
        <v>10.94</v>
      </c>
      <c r="AB22" s="4">
        <v>9.85</v>
      </c>
      <c r="AC22" s="4">
        <v>8.86</v>
      </c>
      <c r="AD22" s="4">
        <v>7.98</v>
      </c>
      <c r="AE22" s="4">
        <v>7.18</v>
      </c>
      <c r="AF22" s="4">
        <v>6.46</v>
      </c>
      <c r="AG22" s="4">
        <v>5.81</v>
      </c>
      <c r="AH22" s="4">
        <v>5.23</v>
      </c>
      <c r="AI22" s="4">
        <v>4.71</v>
      </c>
      <c r="AJ22" s="4">
        <v>4.24</v>
      </c>
      <c r="AK22" s="4">
        <v>3.81</v>
      </c>
      <c r="AL22" s="4">
        <v>3.62</v>
      </c>
      <c r="AM22" s="4">
        <v>3.64</v>
      </c>
      <c r="AN22" s="4">
        <v>3.55</v>
      </c>
      <c r="AO22" s="4">
        <v>3.4</v>
      </c>
      <c r="AP22" s="4">
        <v>3.24</v>
      </c>
      <c r="AQ22" s="4">
        <v>3.1</v>
      </c>
      <c r="AR22" s="4">
        <v>2.91</v>
      </c>
      <c r="AS22" s="4">
        <v>2.75</v>
      </c>
      <c r="AT22" s="4">
        <v>2.48</v>
      </c>
      <c r="AU22" s="4">
        <v>2.23</v>
      </c>
    </row>
    <row r="24" spans="1:47" ht="18.5" x14ac:dyDescent="0.45">
      <c r="A24" s="5" t="s">
        <v>85</v>
      </c>
    </row>
    <row r="25" spans="1:47" x14ac:dyDescent="0.35">
      <c r="A25" s="4" t="s">
        <v>29</v>
      </c>
      <c r="B25" s="4" t="s">
        <v>30</v>
      </c>
      <c r="C25" s="4" t="s">
        <v>31</v>
      </c>
      <c r="D25" s="4" t="s">
        <v>32</v>
      </c>
      <c r="E25" s="4" t="s">
        <v>33</v>
      </c>
      <c r="F25" s="4" t="s">
        <v>34</v>
      </c>
      <c r="G25" s="4" t="s">
        <v>35</v>
      </c>
      <c r="H25" s="4" t="s">
        <v>36</v>
      </c>
      <c r="I25" s="4" t="s">
        <v>37</v>
      </c>
      <c r="J25" s="4" t="s">
        <v>38</v>
      </c>
      <c r="K25" s="4" t="s">
        <v>39</v>
      </c>
      <c r="L25" s="4" t="s">
        <v>40</v>
      </c>
      <c r="M25" s="4" t="s">
        <v>41</v>
      </c>
      <c r="N25" s="4" t="s">
        <v>42</v>
      </c>
      <c r="O25" s="4" t="s">
        <v>43</v>
      </c>
      <c r="P25" s="4" t="s">
        <v>44</v>
      </c>
      <c r="Q25" s="4" t="s">
        <v>45</v>
      </c>
      <c r="R25" s="4" t="s">
        <v>46</v>
      </c>
      <c r="S25" s="4" t="s">
        <v>47</v>
      </c>
      <c r="T25" s="4" t="s">
        <v>48</v>
      </c>
      <c r="U25" s="4" t="s">
        <v>49</v>
      </c>
      <c r="V25" s="4" t="s">
        <v>50</v>
      </c>
      <c r="W25" s="4" t="s">
        <v>51</v>
      </c>
      <c r="X25" s="4" t="s">
        <v>52</v>
      </c>
      <c r="Y25" s="4" t="s">
        <v>53</v>
      </c>
      <c r="Z25" s="4" t="s">
        <v>54</v>
      </c>
      <c r="AA25" s="4" t="s">
        <v>55</v>
      </c>
      <c r="AB25" s="4" t="s">
        <v>56</v>
      </c>
      <c r="AC25" s="4" t="s">
        <v>57</v>
      </c>
      <c r="AD25" s="4" t="s">
        <v>58</v>
      </c>
      <c r="AE25" s="4" t="s">
        <v>59</v>
      </c>
      <c r="AF25" s="4" t="s">
        <v>60</v>
      </c>
      <c r="AG25" s="4" t="s">
        <v>61</v>
      </c>
      <c r="AH25" s="4" t="s">
        <v>62</v>
      </c>
      <c r="AI25" s="4" t="s">
        <v>63</v>
      </c>
      <c r="AJ25" s="4" t="s">
        <v>64</v>
      </c>
      <c r="AK25" s="4" t="s">
        <v>65</v>
      </c>
      <c r="AL25" s="4" t="s">
        <v>66</v>
      </c>
      <c r="AM25" s="4" t="s">
        <v>67</v>
      </c>
      <c r="AN25" s="4" t="s">
        <v>68</v>
      </c>
      <c r="AO25" s="4" t="s">
        <v>69</v>
      </c>
      <c r="AP25" s="4" t="s">
        <v>70</v>
      </c>
      <c r="AQ25" s="4" t="s">
        <v>71</v>
      </c>
      <c r="AR25" s="4" t="s">
        <v>72</v>
      </c>
      <c r="AS25" s="4" t="s">
        <v>73</v>
      </c>
      <c r="AT25" s="4" t="s">
        <v>74</v>
      </c>
      <c r="AU25" s="4" t="s">
        <v>75</v>
      </c>
    </row>
    <row r="26" spans="1:47" x14ac:dyDescent="0.35">
      <c r="A26" s="4" t="s">
        <v>76</v>
      </c>
      <c r="B26" s="4">
        <v>2.0499999999999998</v>
      </c>
      <c r="C26" s="4">
        <v>1.91</v>
      </c>
      <c r="D26" s="4">
        <v>1.89</v>
      </c>
      <c r="E26" s="4">
        <v>1.75</v>
      </c>
      <c r="F26" s="4">
        <v>1.1299999999999999</v>
      </c>
      <c r="G26" s="4">
        <v>1.07</v>
      </c>
      <c r="H26" s="4">
        <v>0.86</v>
      </c>
      <c r="I26" s="4">
        <v>0.57999999999999996</v>
      </c>
      <c r="J26" s="4">
        <v>0.33</v>
      </c>
      <c r="K26" s="4">
        <v>0.46</v>
      </c>
      <c r="L26" s="4">
        <v>0.44</v>
      </c>
      <c r="M26" s="4">
        <v>0.37</v>
      </c>
      <c r="N26" s="4">
        <v>0.31</v>
      </c>
      <c r="O26" s="4">
        <v>0.26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</row>
    <row r="27" spans="1:47" x14ac:dyDescent="0.35">
      <c r="A27" s="4" t="s">
        <v>79</v>
      </c>
      <c r="B27" s="4">
        <v>2.0499999999999998</v>
      </c>
      <c r="C27" s="4">
        <v>1.91</v>
      </c>
      <c r="D27" s="4">
        <v>1.89</v>
      </c>
      <c r="E27" s="4">
        <v>1.75</v>
      </c>
      <c r="F27" s="4">
        <v>1.1299999999999999</v>
      </c>
      <c r="G27" s="4">
        <v>1.07</v>
      </c>
      <c r="H27" s="4">
        <v>0.86</v>
      </c>
      <c r="I27" s="4">
        <v>0.57999999999999996</v>
      </c>
      <c r="J27" s="4">
        <v>0.33</v>
      </c>
      <c r="K27" s="4">
        <v>0.46</v>
      </c>
      <c r="L27" s="4">
        <v>0.44</v>
      </c>
      <c r="M27" s="4">
        <v>0.37</v>
      </c>
      <c r="N27" s="4">
        <v>0.31</v>
      </c>
      <c r="O27" s="4">
        <v>0.26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</row>
    <row r="29" spans="1:47" ht="18.5" x14ac:dyDescent="0.45">
      <c r="A29" s="5" t="s">
        <v>86</v>
      </c>
    </row>
    <row r="30" spans="1:47" x14ac:dyDescent="0.35">
      <c r="A30" s="4" t="s">
        <v>29</v>
      </c>
      <c r="B30" s="4" t="s">
        <v>30</v>
      </c>
      <c r="C30" s="4" t="s">
        <v>31</v>
      </c>
      <c r="D30" s="4" t="s">
        <v>32</v>
      </c>
      <c r="E30" s="4" t="s">
        <v>33</v>
      </c>
      <c r="F30" s="4" t="s">
        <v>34</v>
      </c>
      <c r="G30" s="4" t="s">
        <v>35</v>
      </c>
      <c r="H30" s="4" t="s">
        <v>36</v>
      </c>
      <c r="I30" s="4" t="s">
        <v>37</v>
      </c>
      <c r="J30" s="4" t="s">
        <v>38</v>
      </c>
      <c r="K30" s="4" t="s">
        <v>39</v>
      </c>
      <c r="L30" s="4" t="s">
        <v>40</v>
      </c>
      <c r="M30" s="4" t="s">
        <v>41</v>
      </c>
      <c r="N30" s="4" t="s">
        <v>42</v>
      </c>
      <c r="O30" s="4" t="s">
        <v>43</v>
      </c>
      <c r="P30" s="4" t="s">
        <v>44</v>
      </c>
      <c r="Q30" s="4" t="s">
        <v>45</v>
      </c>
      <c r="R30" s="4" t="s">
        <v>46</v>
      </c>
      <c r="S30" s="4" t="s">
        <v>47</v>
      </c>
      <c r="T30" s="4" t="s">
        <v>48</v>
      </c>
      <c r="U30" s="4" t="s">
        <v>49</v>
      </c>
      <c r="V30" s="4" t="s">
        <v>50</v>
      </c>
      <c r="W30" s="4" t="s">
        <v>51</v>
      </c>
      <c r="X30" s="4" t="s">
        <v>52</v>
      </c>
      <c r="Y30" s="4" t="s">
        <v>53</v>
      </c>
      <c r="Z30" s="4" t="s">
        <v>54</v>
      </c>
      <c r="AA30" s="4" t="s">
        <v>55</v>
      </c>
      <c r="AB30" s="4" t="s">
        <v>56</v>
      </c>
      <c r="AC30" s="4" t="s">
        <v>57</v>
      </c>
      <c r="AD30" s="4" t="s">
        <v>58</v>
      </c>
      <c r="AE30" s="4" t="s">
        <v>59</v>
      </c>
      <c r="AF30" s="4" t="s">
        <v>60</v>
      </c>
      <c r="AG30" s="4" t="s">
        <v>61</v>
      </c>
      <c r="AH30" s="4" t="s">
        <v>62</v>
      </c>
      <c r="AI30" s="4" t="s">
        <v>63</v>
      </c>
      <c r="AJ30" s="4" t="s">
        <v>64</v>
      </c>
      <c r="AK30" s="4" t="s">
        <v>65</v>
      </c>
      <c r="AL30" s="4" t="s">
        <v>66</v>
      </c>
      <c r="AM30" s="4" t="s">
        <v>67</v>
      </c>
      <c r="AN30" s="4" t="s">
        <v>68</v>
      </c>
      <c r="AO30" s="4" t="s">
        <v>69</v>
      </c>
      <c r="AP30" s="4" t="s">
        <v>70</v>
      </c>
      <c r="AQ30" s="4" t="s">
        <v>71</v>
      </c>
      <c r="AR30" s="4" t="s">
        <v>72</v>
      </c>
      <c r="AS30" s="4" t="s">
        <v>73</v>
      </c>
      <c r="AT30" s="4" t="s">
        <v>74</v>
      </c>
      <c r="AU30" s="4" t="s">
        <v>75</v>
      </c>
    </row>
    <row r="31" spans="1:47" x14ac:dyDescent="0.35">
      <c r="A31" s="4" t="s">
        <v>76</v>
      </c>
      <c r="B31" s="4">
        <v>0.38</v>
      </c>
      <c r="C31" s="4">
        <v>0.34</v>
      </c>
      <c r="D31" s="4">
        <v>0.3</v>
      </c>
      <c r="E31" s="4">
        <v>0.27</v>
      </c>
      <c r="F31" s="4">
        <v>0.25</v>
      </c>
      <c r="G31" s="4">
        <v>0.24</v>
      </c>
      <c r="H31" s="4">
        <v>0.22</v>
      </c>
      <c r="I31" s="4">
        <v>0.22</v>
      </c>
      <c r="J31" s="4">
        <v>0.2</v>
      </c>
      <c r="K31" s="4">
        <v>0.19</v>
      </c>
      <c r="L31" s="4">
        <v>0.16</v>
      </c>
      <c r="M31" s="4">
        <v>0.16</v>
      </c>
      <c r="N31" s="4">
        <v>0.09</v>
      </c>
      <c r="O31" s="4">
        <v>0.08</v>
      </c>
      <c r="P31" s="4">
        <v>0.08</v>
      </c>
      <c r="Q31" s="4">
        <v>0.08</v>
      </c>
      <c r="R31" s="4">
        <v>0.08</v>
      </c>
      <c r="S31" s="4">
        <v>0.09</v>
      </c>
      <c r="T31" s="4">
        <v>0.12</v>
      </c>
      <c r="U31" s="4">
        <v>0.13</v>
      </c>
      <c r="V31" s="4">
        <v>0.13</v>
      </c>
      <c r="W31" s="4">
        <v>0.13</v>
      </c>
      <c r="X31" s="4">
        <v>0.13</v>
      </c>
      <c r="Y31" s="4">
        <v>0.13</v>
      </c>
      <c r="Z31" s="4">
        <v>0.12</v>
      </c>
      <c r="AA31" s="4">
        <v>0.12</v>
      </c>
      <c r="AB31" s="4">
        <v>0.12</v>
      </c>
      <c r="AC31" s="4">
        <v>0.12</v>
      </c>
      <c r="AD31" s="4">
        <v>0.11</v>
      </c>
      <c r="AE31" s="4">
        <v>0.11</v>
      </c>
      <c r="AF31" s="4">
        <v>0.11</v>
      </c>
      <c r="AG31" s="4">
        <v>0.11</v>
      </c>
      <c r="AH31" s="4">
        <v>0.11</v>
      </c>
      <c r="AI31" s="4">
        <v>0.1</v>
      </c>
      <c r="AJ31" s="4">
        <v>0.1</v>
      </c>
      <c r="AK31" s="4">
        <v>0.1</v>
      </c>
      <c r="AL31" s="4">
        <v>0.1</v>
      </c>
      <c r="AM31" s="4">
        <v>0.1</v>
      </c>
      <c r="AN31" s="4">
        <v>0.1</v>
      </c>
      <c r="AO31" s="4">
        <v>0.09</v>
      </c>
      <c r="AP31" s="4">
        <v>0.09</v>
      </c>
      <c r="AQ31" s="4">
        <v>0.09</v>
      </c>
      <c r="AR31" s="4">
        <v>0.09</v>
      </c>
      <c r="AS31" s="4">
        <v>0.09</v>
      </c>
      <c r="AT31" s="4">
        <v>0.08</v>
      </c>
      <c r="AU31" s="4">
        <v>0.08</v>
      </c>
    </row>
    <row r="32" spans="1:47" x14ac:dyDescent="0.35">
      <c r="A32" s="4" t="s">
        <v>77</v>
      </c>
      <c r="B32" s="4">
        <v>0.38</v>
      </c>
      <c r="C32" s="4">
        <v>0.34</v>
      </c>
      <c r="D32" s="4">
        <v>0.3</v>
      </c>
      <c r="E32" s="4">
        <v>0.27</v>
      </c>
      <c r="F32" s="4">
        <v>0.25</v>
      </c>
      <c r="G32" s="4">
        <v>0.24</v>
      </c>
      <c r="H32" s="4">
        <v>0.22</v>
      </c>
      <c r="I32" s="4">
        <v>0.22</v>
      </c>
      <c r="J32" s="4">
        <v>0.2</v>
      </c>
      <c r="K32" s="4">
        <v>0.19</v>
      </c>
      <c r="L32" s="4">
        <v>0.16</v>
      </c>
      <c r="M32" s="4">
        <v>0.16</v>
      </c>
      <c r="N32" s="4">
        <v>0.09</v>
      </c>
      <c r="O32" s="4">
        <v>0.08</v>
      </c>
      <c r="P32" s="4">
        <v>0.08</v>
      </c>
      <c r="Q32" s="4">
        <v>0.08</v>
      </c>
      <c r="R32" s="4">
        <v>0.08</v>
      </c>
      <c r="S32" s="4">
        <v>0.09</v>
      </c>
      <c r="T32" s="4">
        <v>0.12</v>
      </c>
      <c r="U32" s="4">
        <v>0.13</v>
      </c>
      <c r="V32" s="4">
        <v>0.13</v>
      </c>
      <c r="W32" s="4">
        <v>0.13</v>
      </c>
      <c r="X32" s="4">
        <v>0.13</v>
      </c>
      <c r="Y32" s="4">
        <v>0.13</v>
      </c>
      <c r="Z32" s="4">
        <v>0.12</v>
      </c>
      <c r="AA32" s="4">
        <v>0.12</v>
      </c>
      <c r="AB32" s="4">
        <v>0.12</v>
      </c>
      <c r="AC32" s="4">
        <v>0.12</v>
      </c>
      <c r="AD32" s="4">
        <v>0.11</v>
      </c>
      <c r="AE32" s="4">
        <v>0.11</v>
      </c>
      <c r="AF32" s="4">
        <v>0.11</v>
      </c>
      <c r="AG32" s="4">
        <v>0.11</v>
      </c>
      <c r="AH32" s="4">
        <v>0.11</v>
      </c>
      <c r="AI32" s="4">
        <v>0.1</v>
      </c>
      <c r="AJ32" s="4">
        <v>0.1</v>
      </c>
      <c r="AK32" s="4">
        <v>0.1</v>
      </c>
      <c r="AL32" s="4">
        <v>0.1</v>
      </c>
      <c r="AM32" s="4">
        <v>0.1</v>
      </c>
      <c r="AN32" s="4">
        <v>0.1</v>
      </c>
      <c r="AO32" s="4">
        <v>0.09</v>
      </c>
      <c r="AP32" s="4">
        <v>0.09</v>
      </c>
      <c r="AQ32" s="4">
        <v>0.09</v>
      </c>
      <c r="AR32" s="4">
        <v>0.09</v>
      </c>
      <c r="AS32" s="4">
        <v>0.09</v>
      </c>
      <c r="AT32" s="4">
        <v>0.08</v>
      </c>
      <c r="AU32" s="4">
        <v>0.08</v>
      </c>
    </row>
    <row r="34" spans="1:47" ht="18.5" x14ac:dyDescent="0.45">
      <c r="A34" s="5" t="s">
        <v>87</v>
      </c>
    </row>
    <row r="35" spans="1:47" x14ac:dyDescent="0.35">
      <c r="A35" s="4" t="s">
        <v>29</v>
      </c>
      <c r="B35" s="4" t="s">
        <v>30</v>
      </c>
      <c r="C35" s="4" t="s">
        <v>31</v>
      </c>
      <c r="D35" s="4" t="s">
        <v>32</v>
      </c>
      <c r="E35" s="4" t="s">
        <v>33</v>
      </c>
      <c r="F35" s="4" t="s">
        <v>34</v>
      </c>
      <c r="G35" s="4" t="s">
        <v>35</v>
      </c>
      <c r="H35" s="4" t="s">
        <v>36</v>
      </c>
      <c r="I35" s="4" t="s">
        <v>37</v>
      </c>
      <c r="J35" s="4" t="s">
        <v>38</v>
      </c>
      <c r="K35" s="4" t="s">
        <v>39</v>
      </c>
      <c r="L35" s="4" t="s">
        <v>40</v>
      </c>
      <c r="M35" s="4" t="s">
        <v>41</v>
      </c>
      <c r="N35" s="4" t="s">
        <v>42</v>
      </c>
      <c r="O35" s="4" t="s">
        <v>43</v>
      </c>
      <c r="P35" s="4" t="s">
        <v>44</v>
      </c>
      <c r="Q35" s="4" t="s">
        <v>45</v>
      </c>
      <c r="R35" s="4" t="s">
        <v>46</v>
      </c>
      <c r="S35" s="4" t="s">
        <v>47</v>
      </c>
      <c r="T35" s="4" t="s">
        <v>48</v>
      </c>
      <c r="U35" s="4" t="s">
        <v>49</v>
      </c>
      <c r="V35" s="4" t="s">
        <v>50</v>
      </c>
      <c r="W35" s="4" t="s">
        <v>51</v>
      </c>
      <c r="X35" s="4" t="s">
        <v>52</v>
      </c>
      <c r="Y35" s="4" t="s">
        <v>53</v>
      </c>
      <c r="Z35" s="4" t="s">
        <v>54</v>
      </c>
      <c r="AA35" s="4" t="s">
        <v>55</v>
      </c>
      <c r="AB35" s="4" t="s">
        <v>56</v>
      </c>
      <c r="AC35" s="4" t="s">
        <v>57</v>
      </c>
      <c r="AD35" s="4" t="s">
        <v>58</v>
      </c>
      <c r="AE35" s="4" t="s">
        <v>59</v>
      </c>
      <c r="AF35" s="4" t="s">
        <v>60</v>
      </c>
      <c r="AG35" s="4" t="s">
        <v>61</v>
      </c>
      <c r="AH35" s="4" t="s">
        <v>62</v>
      </c>
      <c r="AI35" s="4" t="s">
        <v>63</v>
      </c>
      <c r="AJ35" s="4" t="s">
        <v>64</v>
      </c>
      <c r="AK35" s="4" t="s">
        <v>65</v>
      </c>
      <c r="AL35" s="4" t="s">
        <v>66</v>
      </c>
      <c r="AM35" s="4" t="s">
        <v>67</v>
      </c>
      <c r="AN35" s="4" t="s">
        <v>68</v>
      </c>
      <c r="AO35" s="4" t="s">
        <v>69</v>
      </c>
      <c r="AP35" s="4" t="s">
        <v>70</v>
      </c>
      <c r="AQ35" s="4" t="s">
        <v>71</v>
      </c>
      <c r="AR35" s="4" t="s">
        <v>72</v>
      </c>
      <c r="AS35" s="4" t="s">
        <v>73</v>
      </c>
      <c r="AT35" s="4" t="s">
        <v>74</v>
      </c>
      <c r="AU35" s="4" t="s">
        <v>75</v>
      </c>
    </row>
    <row r="36" spans="1:47" x14ac:dyDescent="0.35">
      <c r="A36" s="4" t="s">
        <v>76</v>
      </c>
      <c r="B36" s="4">
        <v>2.2000000000000002</v>
      </c>
      <c r="C36" s="4">
        <v>3.4</v>
      </c>
      <c r="D36" s="4">
        <v>3.53</v>
      </c>
      <c r="E36" s="4">
        <v>3.75</v>
      </c>
      <c r="F36" s="4">
        <v>4.12</v>
      </c>
      <c r="G36" s="4">
        <v>4.76</v>
      </c>
      <c r="H36" s="4">
        <v>6.46</v>
      </c>
      <c r="I36" s="4">
        <v>8.09</v>
      </c>
      <c r="J36" s="4">
        <v>8.26</v>
      </c>
      <c r="K36" s="4">
        <v>7.78</v>
      </c>
      <c r="L36" s="4">
        <v>7.36</v>
      </c>
      <c r="M36" s="4">
        <v>6.39</v>
      </c>
      <c r="N36" s="4">
        <v>6.17</v>
      </c>
      <c r="O36" s="4">
        <v>6.68</v>
      </c>
      <c r="P36" s="4">
        <v>7.01</v>
      </c>
      <c r="Q36" s="4">
        <v>6.02</v>
      </c>
      <c r="R36" s="4">
        <v>5.51</v>
      </c>
      <c r="S36" s="4">
        <v>5.88</v>
      </c>
      <c r="T36" s="4">
        <v>5.53</v>
      </c>
      <c r="U36" s="4">
        <v>5.28</v>
      </c>
      <c r="V36" s="4">
        <v>5.0199999999999996</v>
      </c>
      <c r="W36" s="4">
        <v>4.7699999999999996</v>
      </c>
      <c r="X36" s="4">
        <v>4.53</v>
      </c>
      <c r="Y36" s="4">
        <v>4.34</v>
      </c>
      <c r="Z36" s="4">
        <v>4.12</v>
      </c>
      <c r="AA36" s="4">
        <v>3.84</v>
      </c>
      <c r="AB36" s="4">
        <v>3.6</v>
      </c>
      <c r="AC36" s="4">
        <v>3.41</v>
      </c>
      <c r="AD36" s="4">
        <v>3.23</v>
      </c>
      <c r="AE36" s="4">
        <v>3.06</v>
      </c>
      <c r="AF36" s="4">
        <v>2.91</v>
      </c>
      <c r="AG36" s="4">
        <v>2.8</v>
      </c>
      <c r="AH36" s="4">
        <v>2.71</v>
      </c>
      <c r="AI36" s="4">
        <v>2.64</v>
      </c>
      <c r="AJ36" s="4">
        <v>2.56</v>
      </c>
      <c r="AK36" s="4">
        <v>2.5</v>
      </c>
      <c r="AL36" s="4">
        <v>2.4500000000000002</v>
      </c>
      <c r="AM36" s="4">
        <v>2.4</v>
      </c>
      <c r="AN36" s="4">
        <v>2.35</v>
      </c>
      <c r="AO36" s="4">
        <v>2.29</v>
      </c>
      <c r="AP36" s="4">
        <v>2.2400000000000002</v>
      </c>
      <c r="AQ36" s="4">
        <v>2.1800000000000002</v>
      </c>
      <c r="AR36" s="4">
        <v>2.12</v>
      </c>
      <c r="AS36" s="4">
        <v>2.06</v>
      </c>
      <c r="AT36" s="4">
        <v>2</v>
      </c>
      <c r="AU36" s="4">
        <v>1.94</v>
      </c>
    </row>
    <row r="37" spans="1:47" x14ac:dyDescent="0.35">
      <c r="A37" s="4" t="s">
        <v>77</v>
      </c>
      <c r="B37" s="4">
        <v>2.2000000000000002</v>
      </c>
      <c r="C37" s="4">
        <v>3.4</v>
      </c>
      <c r="D37" s="4">
        <v>3.53</v>
      </c>
      <c r="E37" s="4">
        <v>3.75</v>
      </c>
      <c r="F37" s="4">
        <v>4.12</v>
      </c>
      <c r="G37" s="4">
        <v>4.76</v>
      </c>
      <c r="H37" s="4">
        <v>6.46</v>
      </c>
      <c r="I37" s="4">
        <v>8.09</v>
      </c>
      <c r="J37" s="4">
        <v>8.26</v>
      </c>
      <c r="K37" s="4">
        <v>7.78</v>
      </c>
      <c r="L37" s="4">
        <v>7.36</v>
      </c>
      <c r="M37" s="4">
        <v>6.39</v>
      </c>
      <c r="N37" s="4">
        <v>6.17</v>
      </c>
      <c r="O37" s="4">
        <v>6.68</v>
      </c>
      <c r="P37" s="4">
        <v>7.01</v>
      </c>
      <c r="Q37" s="4">
        <v>6.02</v>
      </c>
      <c r="R37" s="4">
        <v>5.51</v>
      </c>
      <c r="S37" s="4">
        <v>5.88</v>
      </c>
      <c r="T37" s="4">
        <v>5.53</v>
      </c>
      <c r="U37" s="4">
        <v>5.28</v>
      </c>
      <c r="V37" s="4">
        <v>5.0199999999999996</v>
      </c>
      <c r="W37" s="4">
        <v>4.7699999999999996</v>
      </c>
      <c r="X37" s="4">
        <v>4.53</v>
      </c>
      <c r="Y37" s="4">
        <v>4.34</v>
      </c>
      <c r="Z37" s="4">
        <v>4.12</v>
      </c>
      <c r="AA37" s="4">
        <v>3.84</v>
      </c>
      <c r="AB37" s="4">
        <v>3.6</v>
      </c>
      <c r="AC37" s="4">
        <v>3.41</v>
      </c>
      <c r="AD37" s="4">
        <v>3.23</v>
      </c>
      <c r="AE37" s="4">
        <v>3.06</v>
      </c>
      <c r="AF37" s="4">
        <v>2.91</v>
      </c>
      <c r="AG37" s="4">
        <v>2.8</v>
      </c>
      <c r="AH37" s="4">
        <v>2.71</v>
      </c>
      <c r="AI37" s="4">
        <v>2.64</v>
      </c>
      <c r="AJ37" s="4">
        <v>2.56</v>
      </c>
      <c r="AK37" s="4">
        <v>2.5</v>
      </c>
      <c r="AL37" s="4">
        <v>2.4500000000000002</v>
      </c>
      <c r="AM37" s="4">
        <v>2.4</v>
      </c>
      <c r="AN37" s="4">
        <v>2.35</v>
      </c>
      <c r="AO37" s="4">
        <v>2.29</v>
      </c>
      <c r="AP37" s="4">
        <v>2.2400000000000002</v>
      </c>
      <c r="AQ37" s="4">
        <v>2.1800000000000002</v>
      </c>
      <c r="AR37" s="4">
        <v>2.12</v>
      </c>
      <c r="AS37" s="4">
        <v>2.06</v>
      </c>
      <c r="AT37" s="4">
        <v>2</v>
      </c>
      <c r="AU37" s="4">
        <v>1.94</v>
      </c>
    </row>
    <row r="38" spans="1:47" x14ac:dyDescent="0.35">
      <c r="A38" s="4" t="s">
        <v>78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</row>
    <row r="40" spans="1:47" ht="18.5" x14ac:dyDescent="0.45">
      <c r="A40" s="5" t="s">
        <v>88</v>
      </c>
    </row>
    <row r="41" spans="1:47" x14ac:dyDescent="0.35">
      <c r="A41" s="4" t="s">
        <v>29</v>
      </c>
      <c r="B41" s="4" t="s">
        <v>30</v>
      </c>
      <c r="C41" s="4" t="s">
        <v>31</v>
      </c>
      <c r="D41" s="4" t="s">
        <v>32</v>
      </c>
      <c r="E41" s="4" t="s">
        <v>33</v>
      </c>
      <c r="F41" s="4" t="s">
        <v>34</v>
      </c>
      <c r="G41" s="4" t="s">
        <v>35</v>
      </c>
      <c r="H41" s="4" t="s">
        <v>36</v>
      </c>
      <c r="I41" s="4" t="s">
        <v>37</v>
      </c>
      <c r="J41" s="4" t="s">
        <v>38</v>
      </c>
      <c r="K41" s="4" t="s">
        <v>39</v>
      </c>
      <c r="L41" s="4" t="s">
        <v>40</v>
      </c>
      <c r="M41" s="4" t="s">
        <v>41</v>
      </c>
      <c r="N41" s="4" t="s">
        <v>42</v>
      </c>
      <c r="O41" s="4" t="s">
        <v>43</v>
      </c>
      <c r="P41" s="4" t="s">
        <v>44</v>
      </c>
      <c r="Q41" s="4" t="s">
        <v>45</v>
      </c>
      <c r="R41" s="4" t="s">
        <v>46</v>
      </c>
      <c r="S41" s="4" t="s">
        <v>47</v>
      </c>
      <c r="T41" s="4" t="s">
        <v>48</v>
      </c>
      <c r="U41" s="4" t="s">
        <v>49</v>
      </c>
      <c r="V41" s="4" t="s">
        <v>50</v>
      </c>
      <c r="W41" s="4" t="s">
        <v>51</v>
      </c>
      <c r="X41" s="4" t="s">
        <v>52</v>
      </c>
      <c r="Y41" s="4" t="s">
        <v>53</v>
      </c>
      <c r="Z41" s="4" t="s">
        <v>54</v>
      </c>
      <c r="AA41" s="4" t="s">
        <v>55</v>
      </c>
      <c r="AB41" s="4" t="s">
        <v>56</v>
      </c>
      <c r="AC41" s="4" t="s">
        <v>57</v>
      </c>
      <c r="AD41" s="4" t="s">
        <v>58</v>
      </c>
      <c r="AE41" s="4" t="s">
        <v>59</v>
      </c>
      <c r="AF41" s="4" t="s">
        <v>60</v>
      </c>
      <c r="AG41" s="4" t="s">
        <v>61</v>
      </c>
      <c r="AH41" s="4" t="s">
        <v>62</v>
      </c>
      <c r="AI41" s="4" t="s">
        <v>63</v>
      </c>
      <c r="AJ41" s="4" t="s">
        <v>64</v>
      </c>
      <c r="AK41" s="4" t="s">
        <v>65</v>
      </c>
      <c r="AL41" s="4" t="s">
        <v>66</v>
      </c>
      <c r="AM41" s="4" t="s">
        <v>67</v>
      </c>
      <c r="AN41" s="4" t="s">
        <v>68</v>
      </c>
      <c r="AO41" s="4" t="s">
        <v>69</v>
      </c>
      <c r="AP41" s="4" t="s">
        <v>70</v>
      </c>
      <c r="AQ41" s="4" t="s">
        <v>71</v>
      </c>
      <c r="AR41" s="4" t="s">
        <v>72</v>
      </c>
      <c r="AS41" s="4" t="s">
        <v>73</v>
      </c>
      <c r="AT41" s="4" t="s">
        <v>74</v>
      </c>
      <c r="AU41" s="4" t="s">
        <v>75</v>
      </c>
    </row>
    <row r="42" spans="1:47" x14ac:dyDescent="0.35">
      <c r="A42" s="4" t="s">
        <v>76</v>
      </c>
      <c r="B42" s="4">
        <v>282.20999999999998</v>
      </c>
      <c r="C42" s="4">
        <v>308.83</v>
      </c>
      <c r="D42" s="4">
        <v>316.62</v>
      </c>
      <c r="E42" s="4">
        <v>309.76</v>
      </c>
      <c r="F42" s="4">
        <v>331</v>
      </c>
      <c r="G42" s="4">
        <v>348.71</v>
      </c>
      <c r="H42" s="4">
        <v>373.47</v>
      </c>
      <c r="I42" s="4">
        <v>412.38</v>
      </c>
      <c r="J42" s="4">
        <v>443.24</v>
      </c>
      <c r="K42" s="4">
        <v>470.88</v>
      </c>
      <c r="L42" s="4">
        <v>516.75</v>
      </c>
      <c r="M42" s="4">
        <v>510.08</v>
      </c>
      <c r="N42" s="4">
        <v>562.73</v>
      </c>
      <c r="O42" s="4">
        <v>619.48</v>
      </c>
      <c r="P42" s="4">
        <v>632.69000000000005</v>
      </c>
      <c r="Q42" s="4">
        <v>602.09</v>
      </c>
      <c r="R42" s="4">
        <v>648.89</v>
      </c>
      <c r="S42" s="4">
        <v>681.05</v>
      </c>
      <c r="T42" s="4">
        <v>720.56</v>
      </c>
      <c r="U42" s="4">
        <v>744.62</v>
      </c>
      <c r="V42" s="4">
        <v>765.43</v>
      </c>
      <c r="W42" s="4">
        <v>778.23</v>
      </c>
      <c r="X42" s="4">
        <v>788.16</v>
      </c>
      <c r="Y42" s="4">
        <v>796.09</v>
      </c>
      <c r="Z42" s="4">
        <v>808.67</v>
      </c>
      <c r="AA42" s="4">
        <v>817.4</v>
      </c>
      <c r="AB42" s="4">
        <v>822.12</v>
      </c>
      <c r="AC42" s="4">
        <v>829.24</v>
      </c>
      <c r="AD42" s="4">
        <v>842.56</v>
      </c>
      <c r="AE42" s="4">
        <v>852.3</v>
      </c>
      <c r="AF42" s="4">
        <v>856.86</v>
      </c>
      <c r="AG42" s="4">
        <v>859.2</v>
      </c>
      <c r="AH42" s="4">
        <v>862.24</v>
      </c>
      <c r="AI42" s="4">
        <v>865.4</v>
      </c>
      <c r="AJ42" s="4">
        <v>870.12</v>
      </c>
      <c r="AK42" s="4">
        <v>874.68</v>
      </c>
      <c r="AL42" s="4">
        <v>875.66</v>
      </c>
      <c r="AM42" s="4">
        <v>875.39</v>
      </c>
      <c r="AN42" s="4">
        <v>873.45</v>
      </c>
      <c r="AO42" s="4">
        <v>871.16</v>
      </c>
      <c r="AP42" s="4">
        <v>868.75</v>
      </c>
      <c r="AQ42" s="4">
        <v>866.85</v>
      </c>
      <c r="AR42" s="4">
        <v>865.21</v>
      </c>
      <c r="AS42" s="4">
        <v>864.66</v>
      </c>
      <c r="AT42" s="4">
        <v>864.1</v>
      </c>
      <c r="AU42" s="4">
        <v>863.18</v>
      </c>
    </row>
    <row r="43" spans="1:47" x14ac:dyDescent="0.35">
      <c r="A43" s="4" t="s">
        <v>77</v>
      </c>
      <c r="B43" s="4">
        <v>61.61</v>
      </c>
      <c r="C43" s="4">
        <v>59.16</v>
      </c>
      <c r="D43" s="4">
        <v>57.16</v>
      </c>
      <c r="E43" s="4">
        <v>55.08</v>
      </c>
      <c r="F43" s="4">
        <v>50.2</v>
      </c>
      <c r="G43" s="4">
        <v>50.55</v>
      </c>
      <c r="H43" s="4">
        <v>55.6</v>
      </c>
      <c r="I43" s="4">
        <v>65.19</v>
      </c>
      <c r="J43" s="4">
        <v>68.89</v>
      </c>
      <c r="K43" s="4">
        <v>70.739999999999995</v>
      </c>
      <c r="L43" s="4">
        <v>63.34</v>
      </c>
      <c r="M43" s="4">
        <v>52.42</v>
      </c>
      <c r="N43" s="4">
        <v>53.15</v>
      </c>
      <c r="O43" s="4">
        <v>59.82</v>
      </c>
      <c r="P43" s="4">
        <v>59.91</v>
      </c>
      <c r="Q43" s="4">
        <v>52.08</v>
      </c>
      <c r="R43" s="4">
        <v>53.41</v>
      </c>
      <c r="S43" s="4">
        <v>62.82</v>
      </c>
      <c r="T43" s="4">
        <v>72.91</v>
      </c>
      <c r="U43" s="4">
        <v>80.42</v>
      </c>
      <c r="V43" s="4">
        <v>86.42</v>
      </c>
      <c r="W43" s="4">
        <v>91.5</v>
      </c>
      <c r="X43" s="4">
        <v>95.82</v>
      </c>
      <c r="Y43" s="4">
        <v>98.9</v>
      </c>
      <c r="Z43" s="4">
        <v>102.19</v>
      </c>
      <c r="AA43" s="4">
        <v>104.46</v>
      </c>
      <c r="AB43" s="4">
        <v>107.05</v>
      </c>
      <c r="AC43" s="4">
        <v>110.45</v>
      </c>
      <c r="AD43" s="4">
        <v>113.86</v>
      </c>
      <c r="AE43" s="4">
        <v>117.01</v>
      </c>
      <c r="AF43" s="4">
        <v>120.42</v>
      </c>
      <c r="AG43" s="4">
        <v>124.62</v>
      </c>
      <c r="AH43" s="4">
        <v>129.24</v>
      </c>
      <c r="AI43" s="4">
        <v>133.58000000000001</v>
      </c>
      <c r="AJ43" s="4">
        <v>137.55000000000001</v>
      </c>
      <c r="AK43" s="4">
        <v>141.68</v>
      </c>
      <c r="AL43" s="4">
        <v>144.63999999999999</v>
      </c>
      <c r="AM43" s="4">
        <v>146.66999999999999</v>
      </c>
      <c r="AN43" s="4">
        <v>148.25</v>
      </c>
      <c r="AO43" s="4">
        <v>149.57</v>
      </c>
      <c r="AP43" s="4">
        <v>150.41999999999999</v>
      </c>
      <c r="AQ43" s="4">
        <v>150.91</v>
      </c>
      <c r="AR43" s="4">
        <v>151.24</v>
      </c>
      <c r="AS43" s="4">
        <v>151.16</v>
      </c>
      <c r="AT43" s="4">
        <v>150.78</v>
      </c>
      <c r="AU43" s="4">
        <v>150.07</v>
      </c>
    </row>
    <row r="44" spans="1:47" x14ac:dyDescent="0.35">
      <c r="A44" s="4" t="s">
        <v>78</v>
      </c>
      <c r="B44" s="4">
        <v>29.19</v>
      </c>
      <c r="C44" s="4">
        <v>27.16</v>
      </c>
      <c r="D44" s="4">
        <v>26.21</v>
      </c>
      <c r="E44" s="4">
        <v>24.86</v>
      </c>
      <c r="F44" s="4">
        <v>23.08</v>
      </c>
      <c r="G44" s="4">
        <v>22.41</v>
      </c>
      <c r="H44" s="4">
        <v>22.27</v>
      </c>
      <c r="I44" s="4">
        <v>23.25</v>
      </c>
      <c r="J44" s="4">
        <v>23.64</v>
      </c>
      <c r="K44" s="4">
        <v>22.96</v>
      </c>
      <c r="L44" s="4">
        <v>20.87</v>
      </c>
      <c r="M44" s="4">
        <v>18.18</v>
      </c>
      <c r="N44" s="4">
        <v>17.760000000000002</v>
      </c>
      <c r="O44" s="4">
        <v>17.96</v>
      </c>
      <c r="P44" s="4">
        <v>17.52</v>
      </c>
      <c r="Q44" s="4">
        <v>15.16</v>
      </c>
      <c r="R44" s="4">
        <v>15.89</v>
      </c>
      <c r="S44" s="4">
        <v>15.85</v>
      </c>
      <c r="T44" s="4">
        <v>15.06</v>
      </c>
      <c r="U44" s="4">
        <v>15.21</v>
      </c>
      <c r="V44" s="4">
        <v>15.37</v>
      </c>
      <c r="W44" s="4">
        <v>15.57</v>
      </c>
      <c r="X44" s="4">
        <v>15.78</v>
      </c>
      <c r="Y44" s="4">
        <v>15.72</v>
      </c>
      <c r="Z44" s="4">
        <v>16.149999999999999</v>
      </c>
      <c r="AA44" s="4">
        <v>16.22</v>
      </c>
      <c r="AB44" s="4">
        <v>16.39</v>
      </c>
      <c r="AC44" s="4">
        <v>16.71</v>
      </c>
      <c r="AD44" s="4">
        <v>17.079999999999998</v>
      </c>
      <c r="AE44" s="4">
        <v>17.45</v>
      </c>
      <c r="AF44" s="4">
        <v>17.87</v>
      </c>
      <c r="AG44" s="4">
        <v>18.43</v>
      </c>
      <c r="AH44" s="4">
        <v>19.07</v>
      </c>
      <c r="AI44" s="4">
        <v>19.7</v>
      </c>
      <c r="AJ44" s="4">
        <v>20.34</v>
      </c>
      <c r="AK44" s="4">
        <v>21.02</v>
      </c>
      <c r="AL44" s="4">
        <v>21.53</v>
      </c>
      <c r="AM44" s="4">
        <v>21.85</v>
      </c>
      <c r="AN44" s="4">
        <v>22.12</v>
      </c>
      <c r="AO44" s="4">
        <v>22.35</v>
      </c>
      <c r="AP44" s="4">
        <v>22.54</v>
      </c>
      <c r="AQ44" s="4">
        <v>22.67</v>
      </c>
      <c r="AR44" s="4">
        <v>22.77</v>
      </c>
      <c r="AS44" s="4">
        <v>22.82</v>
      </c>
      <c r="AT44" s="4">
        <v>22.77</v>
      </c>
      <c r="AU44" s="4">
        <v>22.64</v>
      </c>
    </row>
    <row r="45" spans="1:47" x14ac:dyDescent="0.35">
      <c r="A45" s="4" t="s">
        <v>79</v>
      </c>
      <c r="B45" s="4">
        <v>15.73</v>
      </c>
      <c r="C45" s="4">
        <v>16.43</v>
      </c>
      <c r="D45" s="4">
        <v>16.600000000000001</v>
      </c>
      <c r="E45" s="4">
        <v>15.95</v>
      </c>
      <c r="F45" s="4">
        <v>14.95</v>
      </c>
      <c r="G45" s="4">
        <v>14.3</v>
      </c>
      <c r="H45" s="4">
        <v>13.15</v>
      </c>
      <c r="I45" s="4">
        <v>12.06</v>
      </c>
      <c r="J45" s="4">
        <v>11.86</v>
      </c>
      <c r="K45" s="4">
        <v>11.91</v>
      </c>
      <c r="L45" s="4">
        <v>11.77</v>
      </c>
      <c r="M45" s="4">
        <v>11.03</v>
      </c>
      <c r="N45" s="4">
        <v>11.82</v>
      </c>
      <c r="O45" s="4">
        <v>17.73</v>
      </c>
      <c r="P45" s="4">
        <v>18.45</v>
      </c>
      <c r="Q45" s="4">
        <v>15.87</v>
      </c>
      <c r="R45" s="4">
        <v>17.5</v>
      </c>
      <c r="S45" s="4">
        <v>19.95</v>
      </c>
      <c r="T45" s="4">
        <v>21.23</v>
      </c>
      <c r="U45" s="4">
        <v>21.6</v>
      </c>
      <c r="V45" s="4">
        <v>21.59</v>
      </c>
      <c r="W45" s="4">
        <v>21.15</v>
      </c>
      <c r="X45" s="4">
        <v>20.86</v>
      </c>
      <c r="Y45" s="4">
        <v>20.329999999999998</v>
      </c>
      <c r="Z45" s="4">
        <v>20.329999999999998</v>
      </c>
      <c r="AA45" s="4">
        <v>20.079999999999998</v>
      </c>
      <c r="AB45" s="4">
        <v>19.84</v>
      </c>
      <c r="AC45" s="4">
        <v>19.7</v>
      </c>
      <c r="AD45" s="4">
        <v>19.62</v>
      </c>
      <c r="AE45" s="4">
        <v>19.559999999999999</v>
      </c>
      <c r="AF45" s="4">
        <v>19.54</v>
      </c>
      <c r="AG45" s="4">
        <v>19.54</v>
      </c>
      <c r="AH45" s="4">
        <v>19.579999999999998</v>
      </c>
      <c r="AI45" s="4">
        <v>19.64</v>
      </c>
      <c r="AJ45" s="4">
        <v>19.73</v>
      </c>
      <c r="AK45" s="4">
        <v>19.8</v>
      </c>
      <c r="AL45" s="4">
        <v>19.8</v>
      </c>
      <c r="AM45" s="4">
        <v>19.78</v>
      </c>
      <c r="AN45" s="4">
        <v>19.75</v>
      </c>
      <c r="AO45" s="4">
        <v>19.75</v>
      </c>
      <c r="AP45" s="4">
        <v>19.77</v>
      </c>
      <c r="AQ45" s="4">
        <v>19.809999999999999</v>
      </c>
      <c r="AR45" s="4">
        <v>19.850000000000001</v>
      </c>
      <c r="AS45" s="4">
        <v>19.899999999999999</v>
      </c>
      <c r="AT45" s="4">
        <v>19.96</v>
      </c>
      <c r="AU45" s="4">
        <v>20.02</v>
      </c>
    </row>
    <row r="46" spans="1:47" x14ac:dyDescent="0.35">
      <c r="A46" s="4" t="s">
        <v>80</v>
      </c>
      <c r="B46" s="4">
        <v>6.38</v>
      </c>
      <c r="C46" s="4">
        <v>6.67</v>
      </c>
      <c r="D46" s="4">
        <v>6.74</v>
      </c>
      <c r="E46" s="4">
        <v>6.47</v>
      </c>
      <c r="F46" s="4">
        <v>6.07</v>
      </c>
      <c r="G46" s="4">
        <v>5.59</v>
      </c>
      <c r="H46" s="4">
        <v>5.83</v>
      </c>
      <c r="I46" s="4">
        <v>6.3</v>
      </c>
      <c r="J46" s="4">
        <v>7.85</v>
      </c>
      <c r="K46" s="4">
        <v>11.98</v>
      </c>
      <c r="L46" s="4">
        <v>17.350000000000001</v>
      </c>
      <c r="M46" s="4">
        <v>24.36</v>
      </c>
      <c r="N46" s="4">
        <v>31.72</v>
      </c>
      <c r="O46" s="4">
        <v>40.28</v>
      </c>
      <c r="P46" s="4">
        <v>44.51</v>
      </c>
      <c r="Q46" s="4">
        <v>44.91</v>
      </c>
      <c r="R46" s="4">
        <v>45.82</v>
      </c>
      <c r="S46" s="4">
        <v>59.63</v>
      </c>
      <c r="T46" s="4">
        <v>73.430000000000007</v>
      </c>
      <c r="U46" s="4">
        <v>81.5</v>
      </c>
      <c r="V46" s="4">
        <v>83.84</v>
      </c>
      <c r="W46" s="4">
        <v>83.44</v>
      </c>
      <c r="X46" s="4">
        <v>83.16</v>
      </c>
      <c r="Y46" s="4">
        <v>79.459999999999994</v>
      </c>
      <c r="Z46" s="4">
        <v>83.02</v>
      </c>
      <c r="AA46" s="4">
        <v>83.17</v>
      </c>
      <c r="AB46" s="4">
        <v>83.25</v>
      </c>
      <c r="AC46" s="4">
        <v>83.88</v>
      </c>
      <c r="AD46" s="4">
        <v>84.86</v>
      </c>
      <c r="AE46" s="4">
        <v>85.9</v>
      </c>
      <c r="AF46" s="4">
        <v>87.08</v>
      </c>
      <c r="AG46" s="4">
        <v>88.37</v>
      </c>
      <c r="AH46" s="4">
        <v>89.81</v>
      </c>
      <c r="AI46" s="4">
        <v>91.51</v>
      </c>
      <c r="AJ46" s="4">
        <v>93.31</v>
      </c>
      <c r="AK46" s="4">
        <v>94.78</v>
      </c>
      <c r="AL46" s="4">
        <v>95.2</v>
      </c>
      <c r="AM46" s="4">
        <v>95.11</v>
      </c>
      <c r="AN46" s="4">
        <v>94.95</v>
      </c>
      <c r="AO46" s="4">
        <v>95.08</v>
      </c>
      <c r="AP46" s="4">
        <v>95.58</v>
      </c>
      <c r="AQ46" s="4">
        <v>96.22</v>
      </c>
      <c r="AR46" s="4">
        <v>96.94</v>
      </c>
      <c r="AS46" s="4">
        <v>97.74</v>
      </c>
      <c r="AT46" s="4">
        <v>98.59</v>
      </c>
      <c r="AU46" s="4">
        <v>99.48</v>
      </c>
    </row>
    <row r="47" spans="1:47" x14ac:dyDescent="0.35">
      <c r="A47" s="4" t="s">
        <v>81</v>
      </c>
      <c r="B47" s="4">
        <v>99.6</v>
      </c>
      <c r="C47" s="4">
        <v>120.9</v>
      </c>
      <c r="D47" s="4">
        <v>124.7</v>
      </c>
      <c r="E47" s="4">
        <v>114.7</v>
      </c>
      <c r="F47" s="4">
        <v>131.19999999999999</v>
      </c>
      <c r="G47" s="4">
        <v>136.24</v>
      </c>
      <c r="H47" s="4">
        <v>141.9</v>
      </c>
      <c r="I47" s="4">
        <v>148.22</v>
      </c>
      <c r="J47" s="4">
        <v>155.18</v>
      </c>
      <c r="K47" s="4">
        <v>152.65</v>
      </c>
      <c r="L47" s="4">
        <v>184.65</v>
      </c>
      <c r="M47" s="4">
        <v>182.78</v>
      </c>
      <c r="N47" s="4">
        <v>202.74</v>
      </c>
      <c r="O47" s="4">
        <v>233.99</v>
      </c>
      <c r="P47" s="4">
        <v>246.56</v>
      </c>
      <c r="Q47" s="4">
        <v>236.48</v>
      </c>
      <c r="R47" s="4">
        <v>253.05</v>
      </c>
      <c r="S47" s="4">
        <v>257.16000000000003</v>
      </c>
      <c r="T47" s="4">
        <v>257.82</v>
      </c>
      <c r="U47" s="4">
        <v>260.20999999999998</v>
      </c>
      <c r="V47" s="4">
        <v>264.18</v>
      </c>
      <c r="W47" s="4">
        <v>264.18</v>
      </c>
      <c r="X47" s="4">
        <v>264.18</v>
      </c>
      <c r="Y47" s="4">
        <v>264.18</v>
      </c>
      <c r="Z47" s="4">
        <v>264.18</v>
      </c>
      <c r="AA47" s="4">
        <v>264.18</v>
      </c>
      <c r="AB47" s="4">
        <v>264.18</v>
      </c>
      <c r="AC47" s="4">
        <v>264.18</v>
      </c>
      <c r="AD47" s="4">
        <v>264.18</v>
      </c>
      <c r="AE47" s="4">
        <v>264.18</v>
      </c>
      <c r="AF47" s="4">
        <v>262.47000000000003</v>
      </c>
      <c r="AG47" s="4">
        <v>260.76</v>
      </c>
      <c r="AH47" s="4">
        <v>259.05</v>
      </c>
      <c r="AI47" s="4">
        <v>257.33</v>
      </c>
      <c r="AJ47" s="4">
        <v>257.33</v>
      </c>
      <c r="AK47" s="4">
        <v>257.33</v>
      </c>
      <c r="AL47" s="4">
        <v>257.33</v>
      </c>
      <c r="AM47" s="4">
        <v>257.33</v>
      </c>
      <c r="AN47" s="4">
        <v>257.33</v>
      </c>
      <c r="AO47" s="4">
        <v>257.33</v>
      </c>
      <c r="AP47" s="4">
        <v>257.33</v>
      </c>
      <c r="AQ47" s="4">
        <v>257.33</v>
      </c>
      <c r="AR47" s="4">
        <v>257.33</v>
      </c>
      <c r="AS47" s="4">
        <v>257.33</v>
      </c>
      <c r="AT47" s="4">
        <v>257.33</v>
      </c>
      <c r="AU47" s="4">
        <v>257.33</v>
      </c>
    </row>
    <row r="48" spans="1:47" x14ac:dyDescent="0.35">
      <c r="A48" s="4" t="s">
        <v>82</v>
      </c>
      <c r="B48" s="4">
        <v>69.7</v>
      </c>
      <c r="C48" s="4">
        <v>78.5</v>
      </c>
      <c r="D48" s="4">
        <v>85.2</v>
      </c>
      <c r="E48" s="4">
        <v>92.7</v>
      </c>
      <c r="F48" s="4">
        <v>105.5</v>
      </c>
      <c r="G48" s="4">
        <v>119.63</v>
      </c>
      <c r="H48" s="4">
        <v>134.72</v>
      </c>
      <c r="I48" s="4">
        <v>157.38999999999999</v>
      </c>
      <c r="J48" s="4">
        <v>175.86</v>
      </c>
      <c r="K48" s="4">
        <v>200.75</v>
      </c>
      <c r="L48" s="4">
        <v>218.92</v>
      </c>
      <c r="M48" s="4">
        <v>221.31</v>
      </c>
      <c r="N48" s="4">
        <v>245.55</v>
      </c>
      <c r="O48" s="4">
        <v>249.69</v>
      </c>
      <c r="P48" s="4">
        <v>245.75</v>
      </c>
      <c r="Q48" s="4">
        <v>237.58</v>
      </c>
      <c r="R48" s="4">
        <v>263.22000000000003</v>
      </c>
      <c r="S48" s="4">
        <v>265.64</v>
      </c>
      <c r="T48" s="4">
        <v>280.11</v>
      </c>
      <c r="U48" s="4">
        <v>285.68</v>
      </c>
      <c r="V48" s="4">
        <v>294.02999999999997</v>
      </c>
      <c r="W48" s="4">
        <v>302.38</v>
      </c>
      <c r="X48" s="4">
        <v>308.35000000000002</v>
      </c>
      <c r="Y48" s="4">
        <v>317.5</v>
      </c>
      <c r="Z48" s="4">
        <v>322.81</v>
      </c>
      <c r="AA48" s="4">
        <v>329.29</v>
      </c>
      <c r="AB48" s="4">
        <v>331.41</v>
      </c>
      <c r="AC48" s="4">
        <v>334.32</v>
      </c>
      <c r="AD48" s="4">
        <v>342.96</v>
      </c>
      <c r="AE48" s="4">
        <v>348.2</v>
      </c>
      <c r="AF48" s="4">
        <v>349.47</v>
      </c>
      <c r="AG48" s="4">
        <v>347.49</v>
      </c>
      <c r="AH48" s="4">
        <v>345.5</v>
      </c>
      <c r="AI48" s="4">
        <v>343.64</v>
      </c>
      <c r="AJ48" s="4">
        <v>341.85</v>
      </c>
      <c r="AK48" s="4">
        <v>340.07</v>
      </c>
      <c r="AL48" s="4">
        <v>337.16</v>
      </c>
      <c r="AM48" s="4">
        <v>334.65</v>
      </c>
      <c r="AN48" s="4">
        <v>331.04</v>
      </c>
      <c r="AO48" s="4">
        <v>327.07</v>
      </c>
      <c r="AP48" s="4">
        <v>323.11</v>
      </c>
      <c r="AQ48" s="4">
        <v>319.92</v>
      </c>
      <c r="AR48" s="4">
        <v>317.08</v>
      </c>
      <c r="AS48" s="4">
        <v>315.69</v>
      </c>
      <c r="AT48" s="4">
        <v>314.67</v>
      </c>
      <c r="AU48" s="4">
        <v>313.64</v>
      </c>
    </row>
    <row r="49" spans="1:47" x14ac:dyDescent="0.35">
      <c r="A49" s="4" t="s">
        <v>83</v>
      </c>
      <c r="B49" s="4">
        <v>83.02</v>
      </c>
      <c r="C49" s="4">
        <v>98.42</v>
      </c>
      <c r="D49" s="4">
        <v>103.69</v>
      </c>
      <c r="E49" s="4">
        <v>98.59</v>
      </c>
      <c r="F49" s="4">
        <v>114.87</v>
      </c>
      <c r="G49" s="4">
        <v>111.7</v>
      </c>
      <c r="H49" s="4">
        <v>128.82</v>
      </c>
      <c r="I49" s="4">
        <v>129.91</v>
      </c>
      <c r="J49" s="4">
        <v>132.78</v>
      </c>
      <c r="K49" s="4">
        <v>133.94999999999999</v>
      </c>
      <c r="L49" s="4">
        <v>135.19999999999999</v>
      </c>
      <c r="M49" s="4">
        <v>147.96</v>
      </c>
      <c r="N49" s="4">
        <v>163.46</v>
      </c>
      <c r="O49" s="4">
        <v>168.36</v>
      </c>
      <c r="P49" s="4">
        <v>177.15</v>
      </c>
      <c r="Q49" s="4">
        <v>174.77</v>
      </c>
      <c r="R49" s="4">
        <v>182.05</v>
      </c>
      <c r="S49" s="4">
        <v>188.6</v>
      </c>
      <c r="T49" s="4">
        <v>191.46</v>
      </c>
      <c r="U49" s="4">
        <v>191.46</v>
      </c>
      <c r="V49" s="4">
        <v>194.87</v>
      </c>
      <c r="W49" s="4">
        <v>194.87</v>
      </c>
      <c r="X49" s="4">
        <v>194.87</v>
      </c>
      <c r="Y49" s="4">
        <v>194.87</v>
      </c>
      <c r="Z49" s="4">
        <v>194.87</v>
      </c>
      <c r="AA49" s="4">
        <v>194.87</v>
      </c>
      <c r="AB49" s="4">
        <v>194.87</v>
      </c>
      <c r="AC49" s="4">
        <v>194.87</v>
      </c>
      <c r="AD49" s="4">
        <v>194.87</v>
      </c>
      <c r="AE49" s="4">
        <v>194.87</v>
      </c>
      <c r="AF49" s="4">
        <v>192.92</v>
      </c>
      <c r="AG49" s="4">
        <v>190.98</v>
      </c>
      <c r="AH49" s="4">
        <v>189.03</v>
      </c>
      <c r="AI49" s="4">
        <v>187.09</v>
      </c>
      <c r="AJ49" s="4">
        <v>187.09</v>
      </c>
      <c r="AK49" s="4">
        <v>187.09</v>
      </c>
      <c r="AL49" s="4">
        <v>187.09</v>
      </c>
      <c r="AM49" s="4">
        <v>187.09</v>
      </c>
      <c r="AN49" s="4">
        <v>187.09</v>
      </c>
      <c r="AO49" s="4">
        <v>187.09</v>
      </c>
      <c r="AP49" s="4">
        <v>187.09</v>
      </c>
      <c r="AQ49" s="4">
        <v>187.09</v>
      </c>
      <c r="AR49" s="4">
        <v>187.09</v>
      </c>
      <c r="AS49" s="4">
        <v>187.09</v>
      </c>
      <c r="AT49" s="4">
        <v>187.09</v>
      </c>
      <c r="AU49" s="4">
        <v>187.09</v>
      </c>
    </row>
    <row r="51" spans="1:47" ht="18.5" x14ac:dyDescent="0.45">
      <c r="A51" s="5" t="s">
        <v>6</v>
      </c>
    </row>
    <row r="52" spans="1:47" x14ac:dyDescent="0.35">
      <c r="A52" s="4" t="s">
        <v>29</v>
      </c>
      <c r="B52" s="4" t="s">
        <v>30</v>
      </c>
      <c r="C52" s="4" t="s">
        <v>31</v>
      </c>
      <c r="D52" s="4" t="s">
        <v>32</v>
      </c>
      <c r="E52" s="4" t="s">
        <v>33</v>
      </c>
      <c r="F52" s="4" t="s">
        <v>34</v>
      </c>
      <c r="G52" s="4" t="s">
        <v>35</v>
      </c>
      <c r="H52" s="4" t="s">
        <v>36</v>
      </c>
      <c r="I52" s="4" t="s">
        <v>37</v>
      </c>
      <c r="J52" s="4" t="s">
        <v>38</v>
      </c>
      <c r="K52" s="4" t="s">
        <v>39</v>
      </c>
      <c r="L52" s="4" t="s">
        <v>40</v>
      </c>
      <c r="M52" s="4" t="s">
        <v>41</v>
      </c>
      <c r="N52" s="4" t="s">
        <v>42</v>
      </c>
      <c r="O52" s="4" t="s">
        <v>43</v>
      </c>
      <c r="P52" s="4" t="s">
        <v>44</v>
      </c>
      <c r="Q52" s="4" t="s">
        <v>45</v>
      </c>
      <c r="R52" s="4" t="s">
        <v>46</v>
      </c>
      <c r="S52" s="4" t="s">
        <v>47</v>
      </c>
      <c r="T52" s="4" t="s">
        <v>48</v>
      </c>
      <c r="U52" s="4" t="s">
        <v>49</v>
      </c>
      <c r="V52" s="4" t="s">
        <v>50</v>
      </c>
      <c r="W52" s="4" t="s">
        <v>51</v>
      </c>
      <c r="X52" s="4" t="s">
        <v>52</v>
      </c>
      <c r="Y52" s="4" t="s">
        <v>53</v>
      </c>
      <c r="Z52" s="4" t="s">
        <v>54</v>
      </c>
      <c r="AA52" s="4" t="s">
        <v>55</v>
      </c>
      <c r="AB52" s="4" t="s">
        <v>56</v>
      </c>
      <c r="AC52" s="4" t="s">
        <v>57</v>
      </c>
      <c r="AD52" s="4" t="s">
        <v>58</v>
      </c>
      <c r="AE52" s="4" t="s">
        <v>59</v>
      </c>
      <c r="AF52" s="4" t="s">
        <v>60</v>
      </c>
      <c r="AG52" s="4" t="s">
        <v>61</v>
      </c>
      <c r="AH52" s="4" t="s">
        <v>62</v>
      </c>
      <c r="AI52" s="4" t="s">
        <v>63</v>
      </c>
      <c r="AJ52" s="4" t="s">
        <v>64</v>
      </c>
      <c r="AK52" s="4" t="s">
        <v>65</v>
      </c>
      <c r="AL52" s="4" t="s">
        <v>66</v>
      </c>
      <c r="AM52" s="4" t="s">
        <v>67</v>
      </c>
      <c r="AN52" s="4" t="s">
        <v>68</v>
      </c>
      <c r="AO52" s="4" t="s">
        <v>69</v>
      </c>
      <c r="AP52" s="4" t="s">
        <v>70</v>
      </c>
      <c r="AQ52" s="4" t="s">
        <v>71</v>
      </c>
      <c r="AR52" s="4" t="s">
        <v>72</v>
      </c>
      <c r="AS52" s="4" t="s">
        <v>73</v>
      </c>
      <c r="AT52" s="4" t="s">
        <v>74</v>
      </c>
      <c r="AU52" s="4" t="s">
        <v>75</v>
      </c>
    </row>
    <row r="53" spans="1:47" x14ac:dyDescent="0.35">
      <c r="A53" s="4" t="s">
        <v>76</v>
      </c>
      <c r="B53" s="4">
        <v>6.62</v>
      </c>
      <c r="C53" s="4">
        <v>6.55</v>
      </c>
      <c r="D53" s="4">
        <v>5.99</v>
      </c>
      <c r="E53" s="4">
        <v>5.56</v>
      </c>
      <c r="F53" s="4">
        <v>5.47</v>
      </c>
      <c r="G53" s="4">
        <v>5.35</v>
      </c>
      <c r="H53" s="4">
        <v>5.89</v>
      </c>
      <c r="I53" s="4">
        <v>6.54</v>
      </c>
      <c r="J53" s="4">
        <v>7.26</v>
      </c>
      <c r="K53" s="4">
        <v>8.8000000000000007</v>
      </c>
      <c r="L53" s="4">
        <v>9.7200000000000006</v>
      </c>
      <c r="M53" s="4">
        <v>10.89</v>
      </c>
      <c r="N53" s="4">
        <v>12.68</v>
      </c>
      <c r="O53" s="4">
        <v>17.12</v>
      </c>
      <c r="P53" s="4">
        <v>17.32</v>
      </c>
      <c r="Q53" s="4">
        <v>17.04</v>
      </c>
      <c r="R53" s="4">
        <v>17.100000000000001</v>
      </c>
      <c r="S53" s="4">
        <v>20.65</v>
      </c>
      <c r="T53" s="4">
        <v>24.68</v>
      </c>
      <c r="U53" s="4">
        <v>27.11</v>
      </c>
      <c r="V53" s="4">
        <v>30.16</v>
      </c>
      <c r="W53" s="4">
        <v>32.520000000000003</v>
      </c>
      <c r="X53" s="4">
        <v>32.56</v>
      </c>
      <c r="Y53" s="4">
        <v>32.68</v>
      </c>
      <c r="Z53" s="4">
        <v>34.72</v>
      </c>
      <c r="AA53" s="4">
        <v>37.200000000000003</v>
      </c>
      <c r="AB53" s="4">
        <v>37.369999999999997</v>
      </c>
      <c r="AC53" s="4">
        <v>37.07</v>
      </c>
      <c r="AD53" s="4">
        <v>38.11</v>
      </c>
      <c r="AE53" s="4">
        <v>39.17</v>
      </c>
      <c r="AF53" s="4">
        <v>39.83</v>
      </c>
      <c r="AG53" s="4">
        <v>40.14</v>
      </c>
      <c r="AH53" s="4">
        <v>40.130000000000003</v>
      </c>
      <c r="AI53" s="4">
        <v>40.19</v>
      </c>
      <c r="AJ53" s="4">
        <v>40.380000000000003</v>
      </c>
      <c r="AK53" s="4">
        <v>40.619999999999997</v>
      </c>
      <c r="AL53" s="4">
        <v>40.880000000000003</v>
      </c>
      <c r="AM53" s="4">
        <v>41.07</v>
      </c>
      <c r="AN53" s="4">
        <v>41.22</v>
      </c>
      <c r="AO53" s="4">
        <v>41.4</v>
      </c>
      <c r="AP53" s="4">
        <v>41.59</v>
      </c>
      <c r="AQ53" s="4">
        <v>41.8</v>
      </c>
      <c r="AR53" s="4">
        <v>42.03</v>
      </c>
      <c r="AS53" s="4">
        <v>42.26</v>
      </c>
      <c r="AT53" s="4">
        <v>42.49</v>
      </c>
      <c r="AU53" s="4">
        <v>42.72</v>
      </c>
    </row>
    <row r="54" spans="1:47" x14ac:dyDescent="0.35">
      <c r="A54" s="4" t="s">
        <v>77</v>
      </c>
      <c r="B54" s="4">
        <v>4.6500000000000004</v>
      </c>
      <c r="C54" s="4">
        <v>4.51</v>
      </c>
      <c r="D54" s="4">
        <v>4.05</v>
      </c>
      <c r="E54" s="4">
        <v>3.68</v>
      </c>
      <c r="F54" s="4">
        <v>3.5</v>
      </c>
      <c r="G54" s="4">
        <v>3.46</v>
      </c>
      <c r="H54" s="4">
        <v>3.24</v>
      </c>
      <c r="I54" s="4">
        <v>3.33</v>
      </c>
      <c r="J54" s="4">
        <v>3.12</v>
      </c>
      <c r="K54" s="4">
        <v>3.41</v>
      </c>
      <c r="L54" s="4">
        <v>3.38</v>
      </c>
      <c r="M54" s="4">
        <v>3.69</v>
      </c>
      <c r="N54" s="4">
        <v>3.38</v>
      </c>
      <c r="O54" s="4">
        <v>3.3</v>
      </c>
      <c r="P54" s="4">
        <v>2.56</v>
      </c>
      <c r="Q54" s="4">
        <v>2.16</v>
      </c>
      <c r="R54" s="4">
        <v>1.85</v>
      </c>
      <c r="S54" s="4">
        <v>1.82</v>
      </c>
      <c r="T54" s="4">
        <v>1.6</v>
      </c>
      <c r="U54" s="4">
        <v>1.37</v>
      </c>
      <c r="V54" s="4">
        <v>1.19</v>
      </c>
      <c r="W54" s="4">
        <v>1.06</v>
      </c>
      <c r="X54" s="4">
        <v>0.96</v>
      </c>
      <c r="Y54" s="4">
        <v>0.88</v>
      </c>
      <c r="Z54" s="4">
        <v>0.81</v>
      </c>
      <c r="AA54" s="4">
        <v>0.74</v>
      </c>
      <c r="AB54" s="4">
        <v>0.68</v>
      </c>
      <c r="AC54" s="4">
        <v>0.63</v>
      </c>
      <c r="AD54" s="4">
        <v>0.57999999999999996</v>
      </c>
      <c r="AE54" s="4">
        <v>0.54</v>
      </c>
      <c r="AF54" s="4">
        <v>0.5</v>
      </c>
      <c r="AG54" s="4">
        <v>0.46</v>
      </c>
      <c r="AH54" s="4">
        <v>0.43</v>
      </c>
      <c r="AI54" s="4">
        <v>0.4</v>
      </c>
      <c r="AJ54" s="4">
        <v>0.36</v>
      </c>
      <c r="AK54" s="4">
        <v>0.34</v>
      </c>
      <c r="AL54" s="4">
        <v>0.32</v>
      </c>
      <c r="AM54" s="4">
        <v>0.28999999999999998</v>
      </c>
      <c r="AN54" s="4">
        <v>0.27</v>
      </c>
      <c r="AO54" s="4">
        <v>0.26</v>
      </c>
      <c r="AP54" s="4">
        <v>0.24</v>
      </c>
      <c r="AQ54" s="4">
        <v>0.22</v>
      </c>
      <c r="AR54" s="4">
        <v>0.21</v>
      </c>
      <c r="AS54" s="4">
        <v>0.2</v>
      </c>
      <c r="AT54" s="4">
        <v>0.18</v>
      </c>
      <c r="AU54" s="4">
        <v>0.17</v>
      </c>
    </row>
    <row r="55" spans="1:47" x14ac:dyDescent="0.35">
      <c r="A55" s="4" t="s">
        <v>78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</row>
    <row r="56" spans="1:47" x14ac:dyDescent="0.35">
      <c r="A56" s="4" t="s">
        <v>79</v>
      </c>
      <c r="B56" s="4">
        <v>1.21</v>
      </c>
      <c r="C56" s="4">
        <v>1.25</v>
      </c>
      <c r="D56" s="4">
        <v>1.19</v>
      </c>
      <c r="E56" s="4">
        <v>1.1499999999999999</v>
      </c>
      <c r="F56" s="4">
        <v>1.21</v>
      </c>
      <c r="G56" s="4">
        <v>1.19</v>
      </c>
      <c r="H56" s="4">
        <v>1.46</v>
      </c>
      <c r="I56" s="4">
        <v>1.56</v>
      </c>
      <c r="J56" s="4">
        <v>1.84</v>
      </c>
      <c r="K56" s="4">
        <v>2.25</v>
      </c>
      <c r="L56" s="4">
        <v>2.62</v>
      </c>
      <c r="M56" s="4">
        <v>2.87</v>
      </c>
      <c r="N56" s="4">
        <v>3.12</v>
      </c>
      <c r="O56" s="4">
        <v>4.12</v>
      </c>
      <c r="P56" s="4">
        <v>4.2699999999999996</v>
      </c>
      <c r="Q56" s="4">
        <v>4.28</v>
      </c>
      <c r="R56" s="4">
        <v>4.37</v>
      </c>
      <c r="S56" s="4">
        <v>5.4</v>
      </c>
      <c r="T56" s="4">
        <v>6.61</v>
      </c>
      <c r="U56" s="4">
        <v>7.37</v>
      </c>
      <c r="V56" s="4">
        <v>8.2799999999999994</v>
      </c>
      <c r="W56" s="4">
        <v>8.98</v>
      </c>
      <c r="X56" s="4">
        <v>9.02</v>
      </c>
      <c r="Y56" s="4">
        <v>9.08</v>
      </c>
      <c r="Z56" s="4">
        <v>9.68</v>
      </c>
      <c r="AA56" s="4">
        <v>10.4</v>
      </c>
      <c r="AB56" s="4">
        <v>10.46</v>
      </c>
      <c r="AC56" s="4">
        <v>10.4</v>
      </c>
      <c r="AD56" s="4">
        <v>10.71</v>
      </c>
      <c r="AE56" s="4">
        <v>11.03</v>
      </c>
      <c r="AF56" s="4">
        <v>11.23</v>
      </c>
      <c r="AG56" s="4">
        <v>11.34</v>
      </c>
      <c r="AH56" s="4">
        <v>11.35</v>
      </c>
      <c r="AI56" s="4">
        <v>11.38</v>
      </c>
      <c r="AJ56" s="4">
        <v>11.45</v>
      </c>
      <c r="AK56" s="4">
        <v>11.53</v>
      </c>
      <c r="AL56" s="4">
        <v>11.62</v>
      </c>
      <c r="AM56" s="4">
        <v>11.68</v>
      </c>
      <c r="AN56" s="4">
        <v>11.74</v>
      </c>
      <c r="AO56" s="4">
        <v>11.8</v>
      </c>
      <c r="AP56" s="4">
        <v>11.86</v>
      </c>
      <c r="AQ56" s="4">
        <v>11.93</v>
      </c>
      <c r="AR56" s="4">
        <v>12</v>
      </c>
      <c r="AS56" s="4">
        <v>12.07</v>
      </c>
      <c r="AT56" s="4">
        <v>12.15</v>
      </c>
      <c r="AU56" s="4">
        <v>12.22</v>
      </c>
    </row>
    <row r="57" spans="1:47" x14ac:dyDescent="0.35">
      <c r="A57" s="4" t="s">
        <v>80</v>
      </c>
      <c r="B57" s="4">
        <v>0.77</v>
      </c>
      <c r="C57" s="4">
        <v>0.79</v>
      </c>
      <c r="D57" s="4">
        <v>0.76</v>
      </c>
      <c r="E57" s="4">
        <v>0.73</v>
      </c>
      <c r="F57" s="4">
        <v>0.77</v>
      </c>
      <c r="G57" s="4">
        <v>0.69</v>
      </c>
      <c r="H57" s="4">
        <v>1.19</v>
      </c>
      <c r="I57" s="4">
        <v>1.63</v>
      </c>
      <c r="J57" s="4">
        <v>2.2599999999999998</v>
      </c>
      <c r="K57" s="4">
        <v>3.02</v>
      </c>
      <c r="L57" s="4">
        <v>3.57</v>
      </c>
      <c r="M57" s="4">
        <v>4.33</v>
      </c>
      <c r="N57" s="4">
        <v>6.18</v>
      </c>
      <c r="O57" s="4">
        <v>9.7100000000000009</v>
      </c>
      <c r="P57" s="4">
        <v>10.49</v>
      </c>
      <c r="Q57" s="4">
        <v>10.6</v>
      </c>
      <c r="R57" s="4">
        <v>10.87</v>
      </c>
      <c r="S57" s="4">
        <v>13.43</v>
      </c>
      <c r="T57" s="4">
        <v>16.47</v>
      </c>
      <c r="U57" s="4">
        <v>18.37</v>
      </c>
      <c r="V57" s="4">
        <v>20.69</v>
      </c>
      <c r="W57" s="4">
        <v>22.48</v>
      </c>
      <c r="X57" s="4">
        <v>22.58</v>
      </c>
      <c r="Y57" s="4">
        <v>22.72</v>
      </c>
      <c r="Z57" s="4">
        <v>24.23</v>
      </c>
      <c r="AA57" s="4">
        <v>26.06</v>
      </c>
      <c r="AB57" s="4">
        <v>26.22</v>
      </c>
      <c r="AC57" s="4">
        <v>26.04</v>
      </c>
      <c r="AD57" s="4">
        <v>26.82</v>
      </c>
      <c r="AE57" s="4">
        <v>27.6</v>
      </c>
      <c r="AF57" s="4">
        <v>28.1</v>
      </c>
      <c r="AG57" s="4">
        <v>28.35</v>
      </c>
      <c r="AH57" s="4">
        <v>28.35</v>
      </c>
      <c r="AI57" s="4">
        <v>28.41</v>
      </c>
      <c r="AJ57" s="4">
        <v>28.57</v>
      </c>
      <c r="AK57" s="4">
        <v>28.75</v>
      </c>
      <c r="AL57" s="4">
        <v>28.95</v>
      </c>
      <c r="AM57" s="4">
        <v>29.1</v>
      </c>
      <c r="AN57" s="4">
        <v>29.21</v>
      </c>
      <c r="AO57" s="4">
        <v>29.34</v>
      </c>
      <c r="AP57" s="4">
        <v>29.49</v>
      </c>
      <c r="AQ57" s="4">
        <v>29.65</v>
      </c>
      <c r="AR57" s="4">
        <v>29.81</v>
      </c>
      <c r="AS57" s="4">
        <v>29.98</v>
      </c>
      <c r="AT57" s="4">
        <v>30.16</v>
      </c>
      <c r="AU57" s="4">
        <v>30.33</v>
      </c>
    </row>
    <row r="58" spans="1:47" x14ac:dyDescent="0.35">
      <c r="B58" s="4">
        <f>B53*365</f>
        <v>2416.3000000000002</v>
      </c>
      <c r="C58" s="4">
        <f t="shared" ref="C58:AU58" si="0">C53*365</f>
        <v>2390.75</v>
      </c>
      <c r="D58" s="4">
        <f t="shared" si="0"/>
        <v>2186.35</v>
      </c>
      <c r="E58" s="4">
        <f t="shared" si="0"/>
        <v>2029.3999999999999</v>
      </c>
      <c r="F58" s="4">
        <f t="shared" si="0"/>
        <v>1996.55</v>
      </c>
      <c r="G58" s="4">
        <f t="shared" si="0"/>
        <v>1952.7499999999998</v>
      </c>
      <c r="H58" s="4">
        <f t="shared" si="0"/>
        <v>2149.85</v>
      </c>
      <c r="I58" s="4">
        <f t="shared" si="0"/>
        <v>2387.1</v>
      </c>
      <c r="J58" s="4">
        <f t="shared" si="0"/>
        <v>2649.9</v>
      </c>
      <c r="K58" s="4">
        <f t="shared" si="0"/>
        <v>3212.0000000000005</v>
      </c>
      <c r="L58" s="4">
        <f t="shared" si="0"/>
        <v>3547.8</v>
      </c>
      <c r="M58" s="4">
        <f t="shared" si="0"/>
        <v>3974.8500000000004</v>
      </c>
      <c r="N58" s="4">
        <f t="shared" si="0"/>
        <v>4628.2</v>
      </c>
      <c r="O58" s="4">
        <f t="shared" si="0"/>
        <v>6248.8</v>
      </c>
      <c r="P58" s="4">
        <f t="shared" si="0"/>
        <v>6321.8</v>
      </c>
      <c r="Q58" s="4">
        <f t="shared" si="0"/>
        <v>6219.5999999999995</v>
      </c>
      <c r="R58" s="4">
        <f t="shared" si="0"/>
        <v>6241.5000000000009</v>
      </c>
      <c r="S58" s="4">
        <f t="shared" si="0"/>
        <v>7537.2499999999991</v>
      </c>
      <c r="T58" s="4">
        <f t="shared" si="0"/>
        <v>9008.2000000000007</v>
      </c>
      <c r="U58" s="4">
        <f t="shared" si="0"/>
        <v>9895.15</v>
      </c>
      <c r="V58" s="4">
        <f t="shared" si="0"/>
        <v>11008.4</v>
      </c>
      <c r="W58" s="4">
        <f t="shared" si="0"/>
        <v>11869.800000000001</v>
      </c>
      <c r="X58" s="4">
        <f t="shared" si="0"/>
        <v>11884.400000000001</v>
      </c>
      <c r="Y58" s="4">
        <f t="shared" si="0"/>
        <v>11928.2</v>
      </c>
      <c r="Z58" s="4">
        <f t="shared" si="0"/>
        <v>12672.8</v>
      </c>
      <c r="AA58" s="4">
        <f t="shared" si="0"/>
        <v>13578.000000000002</v>
      </c>
      <c r="AB58" s="4">
        <f t="shared" si="0"/>
        <v>13640.05</v>
      </c>
      <c r="AC58" s="4">
        <f t="shared" si="0"/>
        <v>13530.55</v>
      </c>
      <c r="AD58" s="4">
        <f t="shared" si="0"/>
        <v>13910.15</v>
      </c>
      <c r="AE58" s="4">
        <f t="shared" si="0"/>
        <v>14297.050000000001</v>
      </c>
      <c r="AF58" s="4">
        <f t="shared" si="0"/>
        <v>14537.949999999999</v>
      </c>
      <c r="AG58" s="4">
        <f t="shared" si="0"/>
        <v>14651.1</v>
      </c>
      <c r="AH58" s="4">
        <f t="shared" si="0"/>
        <v>14647.45</v>
      </c>
      <c r="AI58" s="4">
        <f t="shared" si="0"/>
        <v>14669.349999999999</v>
      </c>
      <c r="AJ58" s="4">
        <f t="shared" si="0"/>
        <v>14738.7</v>
      </c>
      <c r="AK58" s="4">
        <f t="shared" si="0"/>
        <v>14826.3</v>
      </c>
      <c r="AL58" s="4">
        <f t="shared" si="0"/>
        <v>14921.2</v>
      </c>
      <c r="AM58" s="4">
        <f t="shared" si="0"/>
        <v>14990.55</v>
      </c>
      <c r="AN58" s="4">
        <f t="shared" si="0"/>
        <v>15045.3</v>
      </c>
      <c r="AO58" s="4">
        <f t="shared" si="0"/>
        <v>15111</v>
      </c>
      <c r="AP58" s="4">
        <f t="shared" si="0"/>
        <v>15180.35</v>
      </c>
      <c r="AQ58" s="4">
        <f t="shared" si="0"/>
        <v>15256.999999999998</v>
      </c>
      <c r="AR58" s="4">
        <f t="shared" si="0"/>
        <v>15340.95</v>
      </c>
      <c r="AS58" s="4">
        <f t="shared" si="0"/>
        <v>15424.9</v>
      </c>
      <c r="AT58" s="4">
        <f t="shared" si="0"/>
        <v>15508.85</v>
      </c>
      <c r="AU58" s="4">
        <f t="shared" si="0"/>
        <v>15592.8</v>
      </c>
    </row>
    <row r="59" spans="1:47" ht="18.5" x14ac:dyDescent="0.45">
      <c r="A59" s="5" t="s">
        <v>89</v>
      </c>
    </row>
    <row r="60" spans="1:47" x14ac:dyDescent="0.35">
      <c r="A60" s="4" t="s">
        <v>29</v>
      </c>
      <c r="B60" s="4" t="s">
        <v>30</v>
      </c>
      <c r="C60" s="4" t="s">
        <v>31</v>
      </c>
      <c r="D60" s="4" t="s">
        <v>32</v>
      </c>
      <c r="E60" s="4" t="s">
        <v>33</v>
      </c>
      <c r="F60" s="4" t="s">
        <v>34</v>
      </c>
      <c r="G60" s="4" t="s">
        <v>35</v>
      </c>
      <c r="H60" s="4" t="s">
        <v>36</v>
      </c>
      <c r="I60" s="4" t="s">
        <v>37</v>
      </c>
      <c r="J60" s="4" t="s">
        <v>38</v>
      </c>
      <c r="K60" s="4" t="s">
        <v>39</v>
      </c>
      <c r="L60" s="4" t="s">
        <v>40</v>
      </c>
      <c r="M60" s="4" t="s">
        <v>41</v>
      </c>
      <c r="N60" s="4" t="s">
        <v>42</v>
      </c>
      <c r="O60" s="4" t="s">
        <v>43</v>
      </c>
      <c r="P60" s="4" t="s">
        <v>44</v>
      </c>
      <c r="Q60" s="4" t="s">
        <v>45</v>
      </c>
      <c r="R60" s="4" t="s">
        <v>46</v>
      </c>
      <c r="S60" s="4" t="s">
        <v>47</v>
      </c>
      <c r="T60" s="4" t="s">
        <v>48</v>
      </c>
      <c r="U60" s="4" t="s">
        <v>49</v>
      </c>
      <c r="V60" s="4" t="s">
        <v>50</v>
      </c>
      <c r="W60" s="4" t="s">
        <v>51</v>
      </c>
      <c r="X60" s="4" t="s">
        <v>52</v>
      </c>
      <c r="Y60" s="4" t="s">
        <v>53</v>
      </c>
      <c r="Z60" s="4" t="s">
        <v>54</v>
      </c>
      <c r="AA60" s="4" t="s">
        <v>55</v>
      </c>
      <c r="AB60" s="4" t="s">
        <v>56</v>
      </c>
      <c r="AC60" s="4" t="s">
        <v>57</v>
      </c>
      <c r="AD60" s="4" t="s">
        <v>58</v>
      </c>
      <c r="AE60" s="4" t="s">
        <v>59</v>
      </c>
      <c r="AF60" s="4" t="s">
        <v>60</v>
      </c>
      <c r="AG60" s="4" t="s">
        <v>61</v>
      </c>
      <c r="AH60" s="4" t="s">
        <v>62</v>
      </c>
      <c r="AI60" s="4" t="s">
        <v>63</v>
      </c>
      <c r="AJ60" s="4" t="s">
        <v>64</v>
      </c>
      <c r="AK60" s="4" t="s">
        <v>65</v>
      </c>
      <c r="AL60" s="4" t="s">
        <v>66</v>
      </c>
      <c r="AM60" s="4" t="s">
        <v>67</v>
      </c>
      <c r="AN60" s="4" t="s">
        <v>68</v>
      </c>
      <c r="AO60" s="4" t="s">
        <v>69</v>
      </c>
      <c r="AP60" s="4" t="s">
        <v>70</v>
      </c>
      <c r="AQ60" s="4" t="s">
        <v>71</v>
      </c>
      <c r="AR60" s="4" t="s">
        <v>72</v>
      </c>
      <c r="AS60" s="4" t="s">
        <v>73</v>
      </c>
      <c r="AT60" s="4" t="s">
        <v>74</v>
      </c>
      <c r="AU60" s="4" t="s">
        <v>75</v>
      </c>
    </row>
    <row r="61" spans="1:47" x14ac:dyDescent="0.35">
      <c r="A61" s="4" t="s">
        <v>76</v>
      </c>
      <c r="B61" s="4">
        <v>66.709999999999994</v>
      </c>
      <c r="C61" s="4">
        <v>68.150000000000006</v>
      </c>
      <c r="D61" s="4">
        <v>68.069999999999993</v>
      </c>
      <c r="E61" s="4">
        <v>69.959999999999994</v>
      </c>
      <c r="F61" s="4">
        <v>67.61</v>
      </c>
      <c r="G61" s="4">
        <v>67.260000000000005</v>
      </c>
      <c r="H61" s="4">
        <v>68.05</v>
      </c>
      <c r="I61" s="4">
        <v>75.06</v>
      </c>
      <c r="J61" s="4">
        <v>77.16</v>
      </c>
      <c r="K61" s="4">
        <v>88.65</v>
      </c>
      <c r="L61" s="4">
        <v>77.44</v>
      </c>
      <c r="M61" s="4">
        <v>73.150000000000006</v>
      </c>
      <c r="N61" s="4">
        <v>77.260000000000005</v>
      </c>
      <c r="O61" s="4">
        <v>77.78</v>
      </c>
      <c r="P61" s="4">
        <v>77.53</v>
      </c>
      <c r="Q61" s="4">
        <v>69.22</v>
      </c>
      <c r="R61" s="4">
        <v>70.59</v>
      </c>
      <c r="S61" s="4">
        <v>72.760000000000005</v>
      </c>
      <c r="T61" s="4">
        <v>77.3</v>
      </c>
      <c r="U61" s="4">
        <v>79.69</v>
      </c>
      <c r="V61" s="4">
        <v>81.239999999999995</v>
      </c>
      <c r="W61" s="4">
        <v>82.06</v>
      </c>
      <c r="X61" s="4">
        <v>82.66</v>
      </c>
      <c r="Y61" s="4">
        <v>81.040000000000006</v>
      </c>
      <c r="Z61" s="4">
        <v>82.55</v>
      </c>
      <c r="AA61" s="4">
        <v>82.54</v>
      </c>
      <c r="AB61" s="4">
        <v>83.53</v>
      </c>
      <c r="AC61" s="4">
        <v>82.99</v>
      </c>
      <c r="AD61" s="4">
        <v>82.84</v>
      </c>
      <c r="AE61" s="4">
        <v>84.19</v>
      </c>
      <c r="AF61" s="4">
        <v>84.68</v>
      </c>
      <c r="AG61" s="4">
        <v>84.72</v>
      </c>
      <c r="AH61" s="4">
        <v>84.28</v>
      </c>
      <c r="AI61" s="4">
        <v>84.75</v>
      </c>
      <c r="AJ61" s="4">
        <v>84.87</v>
      </c>
      <c r="AK61" s="4">
        <v>85.39</v>
      </c>
      <c r="AL61" s="4">
        <v>86.35</v>
      </c>
      <c r="AM61" s="4">
        <v>85.68</v>
      </c>
      <c r="AN61" s="4">
        <v>84.63</v>
      </c>
      <c r="AO61" s="4">
        <v>85.02</v>
      </c>
      <c r="AP61" s="4">
        <v>83.21</v>
      </c>
      <c r="AQ61" s="4">
        <v>83.4</v>
      </c>
      <c r="AR61" s="4">
        <v>83.35</v>
      </c>
      <c r="AS61" s="4">
        <v>81.98</v>
      </c>
      <c r="AT61" s="4">
        <v>81.62</v>
      </c>
      <c r="AU61" s="4">
        <v>79.44</v>
      </c>
    </row>
    <row r="62" spans="1:47" x14ac:dyDescent="0.35">
      <c r="A62" s="4" t="s">
        <v>77</v>
      </c>
      <c r="B62" s="4">
        <v>0.1</v>
      </c>
      <c r="C62" s="4">
        <v>0.68</v>
      </c>
      <c r="D62" s="4">
        <v>2.09</v>
      </c>
      <c r="E62" s="4">
        <v>6.72</v>
      </c>
      <c r="F62" s="4">
        <v>29.66</v>
      </c>
      <c r="G62" s="4">
        <v>30.47</v>
      </c>
      <c r="H62" s="4">
        <v>30.45</v>
      </c>
      <c r="I62" s="4">
        <v>34.24</v>
      </c>
      <c r="J62" s="4">
        <v>36.39</v>
      </c>
      <c r="K62" s="4">
        <v>42.87</v>
      </c>
      <c r="L62" s="4">
        <v>37.72</v>
      </c>
      <c r="M62" s="4">
        <v>34.020000000000003</v>
      </c>
      <c r="N62" s="4">
        <v>36.049999999999997</v>
      </c>
      <c r="O62" s="4">
        <v>36.53</v>
      </c>
      <c r="P62" s="4">
        <v>34.64</v>
      </c>
      <c r="Q62" s="4">
        <v>29.19</v>
      </c>
      <c r="R62" s="4">
        <v>25.71</v>
      </c>
      <c r="S62" s="4">
        <v>24.45</v>
      </c>
      <c r="T62" s="4">
        <v>23.7</v>
      </c>
      <c r="U62" s="4">
        <v>22.91</v>
      </c>
      <c r="V62" s="4">
        <v>22.13</v>
      </c>
      <c r="W62" s="4">
        <v>21.44</v>
      </c>
      <c r="X62" s="4">
        <v>20.81</v>
      </c>
      <c r="Y62" s="4">
        <v>20.22</v>
      </c>
      <c r="Z62" s="4">
        <v>19.68</v>
      </c>
      <c r="AA62" s="4">
        <v>19.18</v>
      </c>
      <c r="AB62" s="4">
        <v>18.73</v>
      </c>
      <c r="AC62" s="4">
        <v>18.329999999999998</v>
      </c>
      <c r="AD62" s="4">
        <v>17.97</v>
      </c>
      <c r="AE62" s="4">
        <v>17.62</v>
      </c>
      <c r="AF62" s="4">
        <v>17.29</v>
      </c>
      <c r="AG62" s="4">
        <v>17.010000000000002</v>
      </c>
      <c r="AH62" s="4">
        <v>16.75</v>
      </c>
      <c r="AI62" s="4">
        <v>16.5</v>
      </c>
      <c r="AJ62" s="4">
        <v>16.25</v>
      </c>
      <c r="AK62" s="4">
        <v>16.02</v>
      </c>
      <c r="AL62" s="4">
        <v>15.8</v>
      </c>
      <c r="AM62" s="4">
        <v>15.58</v>
      </c>
      <c r="AN62" s="4">
        <v>15.35</v>
      </c>
      <c r="AO62" s="4">
        <v>15.13</v>
      </c>
      <c r="AP62" s="4">
        <v>14.9</v>
      </c>
      <c r="AQ62" s="4">
        <v>14.68</v>
      </c>
      <c r="AR62" s="4">
        <v>14.45</v>
      </c>
      <c r="AS62" s="4">
        <v>14.22</v>
      </c>
      <c r="AT62" s="4">
        <v>13.98</v>
      </c>
      <c r="AU62" s="4">
        <v>13.73</v>
      </c>
    </row>
    <row r="63" spans="1:47" x14ac:dyDescent="0.35">
      <c r="A63" s="4" t="s">
        <v>78</v>
      </c>
      <c r="B63" s="4">
        <v>66.52</v>
      </c>
      <c r="C63" s="4">
        <v>67.37</v>
      </c>
      <c r="D63" s="4">
        <v>65.88</v>
      </c>
      <c r="E63" s="4">
        <v>63.13</v>
      </c>
      <c r="F63" s="4">
        <v>37.78</v>
      </c>
      <c r="G63" s="4">
        <v>36.68</v>
      </c>
      <c r="H63" s="4">
        <v>37.5</v>
      </c>
      <c r="I63" s="4">
        <v>40.72</v>
      </c>
      <c r="J63" s="4">
        <v>40.67</v>
      </c>
      <c r="K63" s="4">
        <v>45.68</v>
      </c>
      <c r="L63" s="4">
        <v>39.619999999999997</v>
      </c>
      <c r="M63" s="4">
        <v>39.03</v>
      </c>
      <c r="N63" s="4">
        <v>41.12</v>
      </c>
      <c r="O63" s="4">
        <v>41.15</v>
      </c>
      <c r="P63" s="4">
        <v>42.79</v>
      </c>
      <c r="Q63" s="4">
        <v>39.950000000000003</v>
      </c>
      <c r="R63" s="4">
        <v>44.8</v>
      </c>
      <c r="S63" s="4">
        <v>48.24</v>
      </c>
      <c r="T63" s="4">
        <v>53.51</v>
      </c>
      <c r="U63" s="4">
        <v>56.7</v>
      </c>
      <c r="V63" s="4">
        <v>59.02</v>
      </c>
      <c r="W63" s="4">
        <v>60.54</v>
      </c>
      <c r="X63" s="4">
        <v>61.77</v>
      </c>
      <c r="Y63" s="4">
        <v>60.73</v>
      </c>
      <c r="Z63" s="4">
        <v>62.77</v>
      </c>
      <c r="AA63" s="4">
        <v>63.27</v>
      </c>
      <c r="AB63" s="4">
        <v>64.7</v>
      </c>
      <c r="AC63" s="4">
        <v>64.56</v>
      </c>
      <c r="AD63" s="4">
        <v>64.78</v>
      </c>
      <c r="AE63" s="4">
        <v>66.48</v>
      </c>
      <c r="AF63" s="4">
        <v>67.3</v>
      </c>
      <c r="AG63" s="4">
        <v>67.62</v>
      </c>
      <c r="AH63" s="4">
        <v>67.44</v>
      </c>
      <c r="AI63" s="4">
        <v>68.16</v>
      </c>
      <c r="AJ63" s="4">
        <v>68.52</v>
      </c>
      <c r="AK63" s="4">
        <v>69.28</v>
      </c>
      <c r="AL63" s="4">
        <v>70.459999999999994</v>
      </c>
      <c r="AM63" s="4">
        <v>70.010000000000005</v>
      </c>
      <c r="AN63" s="4">
        <v>69.180000000000007</v>
      </c>
      <c r="AO63" s="4">
        <v>69.8</v>
      </c>
      <c r="AP63" s="4">
        <v>68.209999999999994</v>
      </c>
      <c r="AQ63" s="4">
        <v>68.63</v>
      </c>
      <c r="AR63" s="4">
        <v>68.8</v>
      </c>
      <c r="AS63" s="4">
        <v>67.67</v>
      </c>
      <c r="AT63" s="4">
        <v>67.55</v>
      </c>
      <c r="AU63" s="4">
        <v>65.62</v>
      </c>
    </row>
    <row r="64" spans="1:47" x14ac:dyDescent="0.35">
      <c r="A64" s="4" t="s">
        <v>79</v>
      </c>
      <c r="B64" s="4">
        <v>0.09</v>
      </c>
      <c r="C64" s="4">
        <v>0.1</v>
      </c>
      <c r="D64" s="4">
        <v>0.1</v>
      </c>
      <c r="E64" s="4">
        <v>0.12</v>
      </c>
      <c r="F64" s="4">
        <v>0.17</v>
      </c>
      <c r="G64" s="4">
        <v>0.1</v>
      </c>
      <c r="H64" s="4">
        <v>0.1</v>
      </c>
      <c r="I64" s="4">
        <v>0.1</v>
      </c>
      <c r="J64" s="4">
        <v>0.1</v>
      </c>
      <c r="K64" s="4">
        <v>0.1</v>
      </c>
      <c r="L64" s="4">
        <v>0.1</v>
      </c>
      <c r="M64" s="4">
        <v>0.1</v>
      </c>
      <c r="N64" s="4">
        <v>0.1</v>
      </c>
      <c r="O64" s="4">
        <v>0.1</v>
      </c>
      <c r="P64" s="4">
        <v>0.09</v>
      </c>
      <c r="Q64" s="4">
        <v>0.09</v>
      </c>
      <c r="R64" s="4">
        <v>0.08</v>
      </c>
      <c r="S64" s="4">
        <v>0.08</v>
      </c>
      <c r="T64" s="4">
        <v>0.08</v>
      </c>
      <c r="U64" s="4">
        <v>0.08</v>
      </c>
      <c r="V64" s="4">
        <v>0.09</v>
      </c>
      <c r="W64" s="4">
        <v>0.09</v>
      </c>
      <c r="X64" s="4">
        <v>0.09</v>
      </c>
      <c r="Y64" s="4">
        <v>0.09</v>
      </c>
      <c r="Z64" s="4">
        <v>0.09</v>
      </c>
      <c r="AA64" s="4">
        <v>0.1</v>
      </c>
      <c r="AB64" s="4">
        <v>0.1</v>
      </c>
      <c r="AC64" s="4">
        <v>0.1</v>
      </c>
      <c r="AD64" s="4">
        <v>0.1</v>
      </c>
      <c r="AE64" s="4">
        <v>0.1</v>
      </c>
      <c r="AF64" s="4">
        <v>0.09</v>
      </c>
      <c r="AG64" s="4">
        <v>0.09</v>
      </c>
      <c r="AH64" s="4">
        <v>0.09</v>
      </c>
      <c r="AI64" s="4">
        <v>0.09</v>
      </c>
      <c r="AJ64" s="4">
        <v>0.09</v>
      </c>
      <c r="AK64" s="4">
        <v>0.09</v>
      </c>
      <c r="AL64" s="4">
        <v>0.09</v>
      </c>
      <c r="AM64" s="4">
        <v>0.09</v>
      </c>
      <c r="AN64" s="4">
        <v>0.09</v>
      </c>
      <c r="AO64" s="4">
        <v>0.09</v>
      </c>
      <c r="AP64" s="4">
        <v>0.09</v>
      </c>
      <c r="AQ64" s="4">
        <v>0.09</v>
      </c>
      <c r="AR64" s="4">
        <v>0.09</v>
      </c>
      <c r="AS64" s="4">
        <v>0.1</v>
      </c>
      <c r="AT64" s="4">
        <v>0.1</v>
      </c>
      <c r="AU64" s="4">
        <v>0.1</v>
      </c>
    </row>
    <row r="66" spans="1:47" ht="18.5" x14ac:dyDescent="0.45">
      <c r="A66" s="5" t="s">
        <v>90</v>
      </c>
    </row>
    <row r="67" spans="1:47" x14ac:dyDescent="0.35">
      <c r="A67" s="4" t="s">
        <v>29</v>
      </c>
      <c r="B67" s="4" t="s">
        <v>30</v>
      </c>
      <c r="C67" s="4" t="s">
        <v>31</v>
      </c>
      <c r="D67" s="4" t="s">
        <v>32</v>
      </c>
      <c r="E67" s="4" t="s">
        <v>33</v>
      </c>
      <c r="F67" s="4" t="s">
        <v>34</v>
      </c>
      <c r="G67" s="4" t="s">
        <v>35</v>
      </c>
      <c r="H67" s="4" t="s">
        <v>36</v>
      </c>
      <c r="I67" s="4" t="s">
        <v>37</v>
      </c>
      <c r="J67" s="4" t="s">
        <v>38</v>
      </c>
      <c r="K67" s="4" t="s">
        <v>39</v>
      </c>
      <c r="L67" s="4" t="s">
        <v>40</v>
      </c>
      <c r="M67" s="4" t="s">
        <v>41</v>
      </c>
      <c r="N67" s="4" t="s">
        <v>42</v>
      </c>
      <c r="O67" s="4" t="s">
        <v>43</v>
      </c>
      <c r="P67" s="4" t="s">
        <v>44</v>
      </c>
      <c r="Q67" s="4" t="s">
        <v>45</v>
      </c>
      <c r="R67" s="4" t="s">
        <v>46</v>
      </c>
      <c r="S67" s="4" t="s">
        <v>47</v>
      </c>
      <c r="T67" s="4" t="s">
        <v>48</v>
      </c>
      <c r="U67" s="4" t="s">
        <v>49</v>
      </c>
      <c r="V67" s="4" t="s">
        <v>50</v>
      </c>
      <c r="W67" s="4" t="s">
        <v>51</v>
      </c>
      <c r="X67" s="4" t="s">
        <v>52</v>
      </c>
      <c r="Y67" s="4" t="s">
        <v>53</v>
      </c>
      <c r="Z67" s="4" t="s">
        <v>54</v>
      </c>
      <c r="AA67" s="4" t="s">
        <v>55</v>
      </c>
      <c r="AB67" s="4" t="s">
        <v>56</v>
      </c>
      <c r="AC67" s="4" t="s">
        <v>57</v>
      </c>
      <c r="AD67" s="4" t="s">
        <v>58</v>
      </c>
      <c r="AE67" s="4" t="s">
        <v>59</v>
      </c>
      <c r="AF67" s="4" t="s">
        <v>60</v>
      </c>
      <c r="AG67" s="4" t="s">
        <v>61</v>
      </c>
      <c r="AH67" s="4" t="s">
        <v>62</v>
      </c>
      <c r="AI67" s="4" t="s">
        <v>63</v>
      </c>
      <c r="AJ67" s="4" t="s">
        <v>64</v>
      </c>
      <c r="AK67" s="4" t="s">
        <v>65</v>
      </c>
      <c r="AL67" s="4" t="s">
        <v>66</v>
      </c>
      <c r="AM67" s="4" t="s">
        <v>67</v>
      </c>
      <c r="AN67" s="4" t="s">
        <v>68</v>
      </c>
      <c r="AO67" s="4" t="s">
        <v>69</v>
      </c>
      <c r="AP67" s="4" t="s">
        <v>70</v>
      </c>
      <c r="AQ67" s="4" t="s">
        <v>71</v>
      </c>
      <c r="AR67" s="4" t="s">
        <v>72</v>
      </c>
      <c r="AS67" s="4" t="s">
        <v>73</v>
      </c>
      <c r="AT67" s="4" t="s">
        <v>74</v>
      </c>
      <c r="AU67" s="4" t="s">
        <v>75</v>
      </c>
    </row>
    <row r="68" spans="1:47" x14ac:dyDescent="0.35">
      <c r="A68" s="4" t="s">
        <v>76</v>
      </c>
      <c r="B68" s="4">
        <v>2.99</v>
      </c>
      <c r="C68" s="4">
        <v>2.97</v>
      </c>
      <c r="D68" s="4">
        <v>2.79</v>
      </c>
      <c r="E68" s="4">
        <v>2.57</v>
      </c>
      <c r="F68" s="4">
        <v>2.4700000000000002</v>
      </c>
      <c r="G68" s="4">
        <v>2.39</v>
      </c>
      <c r="H68" s="4">
        <v>1.67</v>
      </c>
      <c r="I68" s="4">
        <v>2.0699999999999998</v>
      </c>
      <c r="J68" s="4">
        <v>1.79</v>
      </c>
      <c r="K68" s="4">
        <v>1.76</v>
      </c>
      <c r="L68" s="4">
        <v>1.59</v>
      </c>
      <c r="M68" s="4">
        <v>1.43</v>
      </c>
      <c r="N68" s="4">
        <v>0.05</v>
      </c>
      <c r="O68" s="4">
        <v>0.27</v>
      </c>
      <c r="P68" s="4">
        <v>1.19</v>
      </c>
      <c r="Q68" s="4">
        <v>1.02</v>
      </c>
      <c r="R68" s="4">
        <v>0.89</v>
      </c>
      <c r="S68" s="4">
        <v>0.96</v>
      </c>
      <c r="T68" s="4">
        <v>1.18</v>
      </c>
      <c r="U68" s="4">
        <v>1.1499999999999999</v>
      </c>
      <c r="V68" s="4">
        <v>1.1100000000000001</v>
      </c>
      <c r="W68" s="4">
        <v>1.07</v>
      </c>
      <c r="X68" s="4">
        <v>1.03</v>
      </c>
      <c r="Y68" s="4">
        <v>0.97</v>
      </c>
      <c r="Z68" s="4">
        <v>0.93</v>
      </c>
      <c r="AA68" s="4">
        <v>0.9</v>
      </c>
      <c r="AB68" s="4">
        <v>0.86</v>
      </c>
      <c r="AC68" s="4">
        <v>0.83</v>
      </c>
      <c r="AD68" s="4">
        <v>0.8</v>
      </c>
      <c r="AE68" s="4">
        <v>0.77</v>
      </c>
      <c r="AF68" s="4">
        <v>0.74</v>
      </c>
      <c r="AG68" s="4">
        <v>0.72</v>
      </c>
      <c r="AH68" s="4">
        <v>0.69</v>
      </c>
      <c r="AI68" s="4">
        <v>0.66</v>
      </c>
      <c r="AJ68" s="4">
        <v>0.64</v>
      </c>
      <c r="AK68" s="4">
        <v>0.61</v>
      </c>
      <c r="AL68" s="4">
        <v>0.59</v>
      </c>
      <c r="AM68" s="4">
        <v>0.56000000000000005</v>
      </c>
      <c r="AN68" s="4">
        <v>0.54</v>
      </c>
      <c r="AO68" s="4">
        <v>0.51</v>
      </c>
      <c r="AP68" s="4">
        <v>0.48</v>
      </c>
      <c r="AQ68" s="4">
        <v>0.46</v>
      </c>
      <c r="AR68" s="4">
        <v>0.43</v>
      </c>
      <c r="AS68" s="4">
        <v>0.41</v>
      </c>
      <c r="AT68" s="4">
        <v>0.38</v>
      </c>
      <c r="AU68" s="4">
        <v>0.36</v>
      </c>
    </row>
    <row r="69" spans="1:47" x14ac:dyDescent="0.35">
      <c r="A69" s="4" t="s">
        <v>77</v>
      </c>
      <c r="B69" s="4">
        <v>2.99</v>
      </c>
      <c r="C69" s="4">
        <v>2.97</v>
      </c>
      <c r="D69" s="4">
        <v>2.79</v>
      </c>
      <c r="E69" s="4">
        <v>2.57</v>
      </c>
      <c r="F69" s="4">
        <v>2.4700000000000002</v>
      </c>
      <c r="G69" s="4">
        <v>2.39</v>
      </c>
      <c r="H69" s="4">
        <v>1.67</v>
      </c>
      <c r="I69" s="4">
        <v>2.0699999999999998</v>
      </c>
      <c r="J69" s="4">
        <v>1.79</v>
      </c>
      <c r="K69" s="4">
        <v>1.76</v>
      </c>
      <c r="L69" s="4">
        <v>1.59</v>
      </c>
      <c r="M69" s="4">
        <v>1.43</v>
      </c>
      <c r="N69" s="4">
        <v>0.05</v>
      </c>
      <c r="O69" s="4">
        <v>0.27</v>
      </c>
      <c r="P69" s="4">
        <v>1.19</v>
      </c>
      <c r="Q69" s="4">
        <v>1.02</v>
      </c>
      <c r="R69" s="4">
        <v>0.89</v>
      </c>
      <c r="S69" s="4">
        <v>0.96</v>
      </c>
      <c r="T69" s="4">
        <v>1.18</v>
      </c>
      <c r="U69" s="4">
        <v>1.1499999999999999</v>
      </c>
      <c r="V69" s="4">
        <v>1.1100000000000001</v>
      </c>
      <c r="W69" s="4">
        <v>1.07</v>
      </c>
      <c r="X69" s="4">
        <v>1.03</v>
      </c>
      <c r="Y69" s="4">
        <v>0.97</v>
      </c>
      <c r="Z69" s="4">
        <v>0.93</v>
      </c>
      <c r="AA69" s="4">
        <v>0.9</v>
      </c>
      <c r="AB69" s="4">
        <v>0.86</v>
      </c>
      <c r="AC69" s="4">
        <v>0.83</v>
      </c>
      <c r="AD69" s="4">
        <v>0.8</v>
      </c>
      <c r="AE69" s="4">
        <v>0.77</v>
      </c>
      <c r="AF69" s="4">
        <v>0.74</v>
      </c>
      <c r="AG69" s="4">
        <v>0.72</v>
      </c>
      <c r="AH69" s="4">
        <v>0.69</v>
      </c>
      <c r="AI69" s="4">
        <v>0.66</v>
      </c>
      <c r="AJ69" s="4">
        <v>0.64</v>
      </c>
      <c r="AK69" s="4">
        <v>0.61</v>
      </c>
      <c r="AL69" s="4">
        <v>0.59</v>
      </c>
      <c r="AM69" s="4">
        <v>0.56000000000000005</v>
      </c>
      <c r="AN69" s="4">
        <v>0.54</v>
      </c>
      <c r="AO69" s="4">
        <v>0.51</v>
      </c>
      <c r="AP69" s="4">
        <v>0.48</v>
      </c>
      <c r="AQ69" s="4">
        <v>0.46</v>
      </c>
      <c r="AR69" s="4">
        <v>0.43</v>
      </c>
      <c r="AS69" s="4">
        <v>0.41</v>
      </c>
      <c r="AT69" s="4">
        <v>0.38</v>
      </c>
      <c r="AU69" s="4">
        <v>0.36</v>
      </c>
    </row>
  </sheetData>
  <pageMargins left="0.75" right="0.75" top="0.75" bottom="0.5" header="0.5" footer="0.75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BA9F-E556-4737-927C-2A55AF828504}">
  <dimension ref="A1:AU7"/>
  <sheetViews>
    <sheetView workbookViewId="0">
      <selection activeCell="E22" sqref="E22"/>
    </sheetView>
  </sheetViews>
  <sheetFormatPr defaultRowHeight="14.5" x14ac:dyDescent="0.35"/>
  <sheetData>
    <row r="1" spans="1:47" x14ac:dyDescent="0.35">
      <c r="A1" s="2" t="s">
        <v>92</v>
      </c>
    </row>
    <row r="3" spans="1:47" x14ac:dyDescent="0.35">
      <c r="A3" t="s">
        <v>91</v>
      </c>
      <c r="B3">
        <v>2005</v>
      </c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>
        <v>2032</v>
      </c>
      <c r="AD3">
        <v>2033</v>
      </c>
      <c r="AE3">
        <v>2034</v>
      </c>
      <c r="AF3">
        <v>2035</v>
      </c>
      <c r="AG3">
        <v>2036</v>
      </c>
      <c r="AH3">
        <v>2037</v>
      </c>
      <c r="AI3">
        <v>2038</v>
      </c>
      <c r="AJ3">
        <v>2039</v>
      </c>
      <c r="AK3">
        <v>2040</v>
      </c>
      <c r="AL3">
        <v>2041</v>
      </c>
      <c r="AM3">
        <v>2042</v>
      </c>
      <c r="AN3">
        <v>2043</v>
      </c>
      <c r="AO3">
        <v>2044</v>
      </c>
      <c r="AP3">
        <v>2045</v>
      </c>
      <c r="AQ3">
        <v>2046</v>
      </c>
      <c r="AR3">
        <v>2047</v>
      </c>
      <c r="AS3">
        <v>2048</v>
      </c>
      <c r="AT3">
        <v>2049</v>
      </c>
      <c r="AU3">
        <v>2050</v>
      </c>
    </row>
    <row r="4" spans="1:47" x14ac:dyDescent="0.35">
      <c r="A4" t="s">
        <v>94</v>
      </c>
      <c r="B4">
        <f>'Crude Oil Production'!B$53*365</f>
        <v>2416.3000000000002</v>
      </c>
      <c r="C4">
        <f>'Crude Oil Production'!C$53*365</f>
        <v>2390.75</v>
      </c>
      <c r="D4">
        <f>'Crude Oil Production'!D$53*365</f>
        <v>2186.35</v>
      </c>
      <c r="E4">
        <f>'Crude Oil Production'!E$53*365</f>
        <v>2029.3999999999999</v>
      </c>
      <c r="F4">
        <f>'Crude Oil Production'!F$53*365</f>
        <v>1996.55</v>
      </c>
      <c r="G4">
        <f>'Crude Oil Production'!G$53*365</f>
        <v>1952.7499999999998</v>
      </c>
      <c r="H4">
        <f>'Crude Oil Production'!H$53*365</f>
        <v>2149.85</v>
      </c>
      <c r="I4">
        <f>'Crude Oil Production'!I$53*365</f>
        <v>2387.1</v>
      </c>
      <c r="J4">
        <f>'Crude Oil Production'!J$53*365</f>
        <v>2649.9</v>
      </c>
      <c r="K4">
        <f>'Crude Oil Production'!K$53*365</f>
        <v>3212.0000000000005</v>
      </c>
      <c r="L4">
        <f>'Crude Oil Production'!L$53*365</f>
        <v>3547.8</v>
      </c>
      <c r="M4">
        <f>'Crude Oil Production'!M$53*365</f>
        <v>3974.8500000000004</v>
      </c>
      <c r="N4">
        <f>'Crude Oil Production'!N$53*365</f>
        <v>4628.2</v>
      </c>
      <c r="O4">
        <f>'Crude Oil Production'!O$53*365</f>
        <v>6248.8</v>
      </c>
      <c r="P4">
        <f>'Crude Oil Production'!P$53*365</f>
        <v>6321.8</v>
      </c>
      <c r="Q4">
        <f>'Crude Oil Production'!Q$53*365</f>
        <v>6219.5999999999995</v>
      </c>
      <c r="R4">
        <f>'Crude Oil Production'!R$53*365</f>
        <v>6241.5000000000009</v>
      </c>
      <c r="S4">
        <f>'Crude Oil Production'!S$53*365</f>
        <v>7537.2499999999991</v>
      </c>
      <c r="T4">
        <f>'Crude Oil Production'!T$53*365</f>
        <v>9008.2000000000007</v>
      </c>
      <c r="U4">
        <f>'Crude Oil Production'!U$53*365</f>
        <v>9895.15</v>
      </c>
      <c r="V4">
        <f>'Crude Oil Production'!V$53*365</f>
        <v>11008.4</v>
      </c>
      <c r="W4">
        <f>'Crude Oil Production'!W$53*365</f>
        <v>11869.800000000001</v>
      </c>
      <c r="X4">
        <f>'Crude Oil Production'!X$53*365</f>
        <v>11884.400000000001</v>
      </c>
      <c r="Y4">
        <f>'Crude Oil Production'!Y$53*365</f>
        <v>11928.2</v>
      </c>
      <c r="Z4">
        <f>'Crude Oil Production'!Z$53*365</f>
        <v>12672.8</v>
      </c>
      <c r="AA4">
        <f>'Crude Oil Production'!AA$53*365</f>
        <v>13578.000000000002</v>
      </c>
      <c r="AB4">
        <f>'Crude Oil Production'!AB$53*365</f>
        <v>13640.05</v>
      </c>
      <c r="AC4">
        <f>'Crude Oil Production'!AC$53*365</f>
        <v>13530.55</v>
      </c>
      <c r="AD4">
        <f>'Crude Oil Production'!AD$53*365</f>
        <v>13910.15</v>
      </c>
      <c r="AE4">
        <f>'Crude Oil Production'!AE$53*365</f>
        <v>14297.050000000001</v>
      </c>
      <c r="AF4">
        <f>'Crude Oil Production'!AF$53*365</f>
        <v>14537.949999999999</v>
      </c>
      <c r="AG4">
        <f>'Crude Oil Production'!AG$53*365</f>
        <v>14651.1</v>
      </c>
      <c r="AH4">
        <f>'Crude Oil Production'!AH$53*365</f>
        <v>14647.45</v>
      </c>
      <c r="AI4">
        <f>'Crude Oil Production'!AI$53*365</f>
        <v>14669.349999999999</v>
      </c>
      <c r="AJ4">
        <f>'Crude Oil Production'!AJ$53*365</f>
        <v>14738.7</v>
      </c>
      <c r="AK4">
        <f>'Crude Oil Production'!AK$53*365</f>
        <v>14826.3</v>
      </c>
      <c r="AL4">
        <f>'Crude Oil Production'!AL$53*365</f>
        <v>14921.2</v>
      </c>
      <c r="AM4">
        <f>'Crude Oil Production'!AM$53*365</f>
        <v>14990.55</v>
      </c>
      <c r="AN4">
        <f>'Crude Oil Production'!AN$53*365</f>
        <v>15045.3</v>
      </c>
      <c r="AO4">
        <f>'Crude Oil Production'!AO$53*365</f>
        <v>15111</v>
      </c>
      <c r="AP4">
        <f>'Crude Oil Production'!AP$53*365</f>
        <v>15180.35</v>
      </c>
      <c r="AQ4">
        <f>'Crude Oil Production'!AQ$53*365</f>
        <v>15256.999999999998</v>
      </c>
      <c r="AR4">
        <f>'Crude Oil Production'!AR$53*365</f>
        <v>15340.95</v>
      </c>
      <c r="AS4">
        <f>'Crude Oil Production'!AS$53*365</f>
        <v>15424.9</v>
      </c>
      <c r="AT4">
        <f>'Crude Oil Production'!AT$53*365</f>
        <v>15508.85</v>
      </c>
      <c r="AU4">
        <f>'Crude Oil Production'!AU$53*365</f>
        <v>15592.8</v>
      </c>
    </row>
    <row r="6" spans="1:47" x14ac:dyDescent="0.35">
      <c r="A6" t="s">
        <v>28</v>
      </c>
    </row>
    <row r="7" spans="1:47" x14ac:dyDescent="0.35">
      <c r="A7" t="s">
        <v>95</v>
      </c>
      <c r="B7">
        <f>'Crude Oil Production'!B$9*365</f>
        <v>151599.09999999998</v>
      </c>
      <c r="C7">
        <f>'Crude Oil Production'!C$9*365</f>
        <v>161724.19999999998</v>
      </c>
      <c r="D7">
        <f>'Crude Oil Production'!D$9*365</f>
        <v>167491.20000000001</v>
      </c>
      <c r="E7">
        <f>'Crude Oil Production'!E$9*365</f>
        <v>163571.1</v>
      </c>
      <c r="F7">
        <f>'Crude Oil Production'!F$9*365</f>
        <v>165680.80000000002</v>
      </c>
      <c r="G7">
        <f>'Crude Oil Production'!G$9*365</f>
        <v>172681.5</v>
      </c>
      <c r="H7">
        <f>'Crude Oil Production'!H$9*365</f>
        <v>182437.94999999998</v>
      </c>
      <c r="I7">
        <f>'Crude Oil Production'!I$9*365</f>
        <v>195972.15</v>
      </c>
      <c r="J7">
        <f>'Crude Oil Production'!J$9*365</f>
        <v>209926.1</v>
      </c>
      <c r="K7">
        <f>'Crude Oil Production'!K$9*365</f>
        <v>223854.49999999997</v>
      </c>
      <c r="L7">
        <f>'Crude Oil Production'!L$9*365</f>
        <v>234048.95</v>
      </c>
      <c r="M7">
        <f>'Crude Oil Production'!M$9*365</f>
        <v>232099.85</v>
      </c>
      <c r="N7">
        <f>'Crude Oil Production'!N$9*365</f>
        <v>253445.05</v>
      </c>
      <c r="O7">
        <f>'Crude Oil Production'!O$9*365</f>
        <v>276764.90000000002</v>
      </c>
      <c r="P7">
        <f>'Crude Oil Production'!P$9*365</f>
        <v>283765.60000000003</v>
      </c>
      <c r="Q7">
        <f>'Crude Oil Production'!Q$9*365</f>
        <v>270381.05</v>
      </c>
      <c r="R7">
        <f>'Crude Oil Production'!R$9*365</f>
        <v>286163.65000000002</v>
      </c>
      <c r="S7">
        <f>'Crude Oil Production'!S$9*365</f>
        <v>298621.09999999998</v>
      </c>
      <c r="T7">
        <f>'Crude Oil Production'!T$9*365</f>
        <v>317028.05000000005</v>
      </c>
      <c r="U7">
        <f>'Crude Oil Production'!U$9*365</f>
        <v>328080.25</v>
      </c>
      <c r="V7">
        <f>'Crude Oil Production'!V$9*365</f>
        <v>336836.60000000003</v>
      </c>
      <c r="W7">
        <f>'Crude Oil Production'!W$9*365</f>
        <v>342713.10000000003</v>
      </c>
      <c r="X7">
        <f>'Crude Oil Production'!X$9*365</f>
        <v>347136.89999999997</v>
      </c>
      <c r="Y7">
        <f>'Crude Oil Production'!Y$9*365</f>
        <v>351549.75</v>
      </c>
      <c r="Z7">
        <f>'Crude Oil Production'!Z$9*365</f>
        <v>360481.3</v>
      </c>
      <c r="AA7">
        <f>'Crude Oil Production'!AA$9*365</f>
        <v>364788.3</v>
      </c>
      <c r="AB7">
        <f>'Crude Oil Production'!AB$9*365</f>
        <v>366693.6</v>
      </c>
      <c r="AC7">
        <f>'Crude Oil Production'!AC$9*365</f>
        <v>367427.25</v>
      </c>
      <c r="AD7">
        <f>'Crude Oil Production'!AD$9*365</f>
        <v>372022.6</v>
      </c>
      <c r="AE7">
        <f>'Crude Oil Production'!AE$9*365</f>
        <v>375716.39999999997</v>
      </c>
      <c r="AF7">
        <f>'Crude Oil Production'!AF$9*365</f>
        <v>377176.39999999997</v>
      </c>
      <c r="AG7">
        <f>'Crude Oil Production'!AG$9*365</f>
        <v>377143.55</v>
      </c>
      <c r="AH7">
        <f>'Crude Oil Production'!AH$9*365</f>
        <v>377161.8</v>
      </c>
      <c r="AI7">
        <f>'Crude Oil Production'!AI$9*365</f>
        <v>377315.1</v>
      </c>
      <c r="AJ7">
        <f>'Crude Oil Production'!AJ$9*365</f>
        <v>377150.85</v>
      </c>
      <c r="AK7">
        <f>'Crude Oil Production'!AK$9*365</f>
        <v>376972</v>
      </c>
      <c r="AL7">
        <f>'Crude Oil Production'!AL$9*365</f>
        <v>376030.3</v>
      </c>
      <c r="AM7">
        <f>'Crude Oil Production'!AM$9*365</f>
        <v>374343.99999999994</v>
      </c>
      <c r="AN7">
        <f>'Crude Oil Production'!AN$9*365</f>
        <v>371927.7</v>
      </c>
      <c r="AO7">
        <f>'Crude Oil Production'!AO$9*365</f>
        <v>370412.95</v>
      </c>
      <c r="AP7">
        <f>'Crude Oil Production'!AP$9*365</f>
        <v>368259.44999999995</v>
      </c>
      <c r="AQ7">
        <f>'Crude Oil Production'!AQ$9*365</f>
        <v>367197.3</v>
      </c>
      <c r="AR7">
        <f>'Crude Oil Production'!AR$9*365</f>
        <v>366222.75</v>
      </c>
      <c r="AS7">
        <f>'Crude Oil Production'!AS$9*365</f>
        <v>365226.3</v>
      </c>
      <c r="AT7">
        <f>'Crude Oil Production'!AT$9*365</f>
        <v>364635</v>
      </c>
      <c r="AU7">
        <f>'Crude Oil Production'!AU$9*365</f>
        <v>363280.85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CIMS input</vt:lpstr>
      <vt:lpstr>Crude oil and equivalent, month</vt:lpstr>
      <vt:lpstr>Crude Oil Production</vt:lpstr>
      <vt:lpstr>CER_Annual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Emma Starke</cp:lastModifiedBy>
  <dcterms:created xsi:type="dcterms:W3CDTF">2024-09-04T22:43:14Z</dcterms:created>
  <dcterms:modified xsi:type="dcterms:W3CDTF">2024-10-11T18:55:41Z</dcterms:modified>
</cp:coreProperties>
</file>