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fuels\"/>
    </mc:Choice>
  </mc:AlternateContent>
  <xr:revisionPtr revIDLastSave="0" documentId="13_ncr:1_{2BA904FB-57D4-4B5E-AA9F-6EF0B4449B94}" xr6:coauthVersionLast="47" xr6:coauthVersionMax="47" xr10:uidLastSave="{00000000-0000-0000-0000-000000000000}"/>
  <bookViews>
    <workbookView xWindow="28680" yWindow="-120" windowWidth="29040" windowHeight="15720" xr2:uid="{01712FCF-22D0-40CE-9B89-C5683DA91E9F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39" i="1" l="1"/>
  <c r="V139" i="1"/>
  <c r="U139" i="1"/>
  <c r="T139" i="1"/>
  <c r="S139" i="1"/>
  <c r="R139" i="1"/>
  <c r="Q139" i="1"/>
  <c r="P139" i="1"/>
  <c r="O139" i="1"/>
  <c r="N139" i="1"/>
  <c r="M139" i="1"/>
  <c r="W138" i="1"/>
  <c r="V138" i="1"/>
  <c r="U138" i="1"/>
  <c r="T138" i="1"/>
  <c r="S138" i="1"/>
  <c r="R138" i="1"/>
  <c r="Q138" i="1"/>
  <c r="P138" i="1"/>
  <c r="O138" i="1"/>
  <c r="N138" i="1"/>
  <c r="M138" i="1"/>
  <c r="W137" i="1"/>
  <c r="V137" i="1"/>
  <c r="U137" i="1"/>
  <c r="T137" i="1"/>
  <c r="S137" i="1"/>
  <c r="R137" i="1"/>
  <c r="Q137" i="1"/>
  <c r="P137" i="1"/>
  <c r="O137" i="1"/>
  <c r="N137" i="1"/>
  <c r="M137" i="1"/>
  <c r="W136" i="1" a="1"/>
  <c r="W136" i="1" s="1"/>
  <c r="V136" i="1" a="1"/>
  <c r="V136" i="1" s="1"/>
  <c r="U136" i="1" a="1"/>
  <c r="U136" i="1" s="1"/>
  <c r="T136" i="1" a="1"/>
  <c r="T136" i="1" s="1"/>
  <c r="S136" i="1" a="1"/>
  <c r="S136" i="1" s="1"/>
  <c r="R136" i="1" a="1"/>
  <c r="R136" i="1" s="1"/>
  <c r="Q136" i="1" a="1"/>
  <c r="Q136" i="1" s="1"/>
  <c r="P136" i="1" a="1"/>
  <c r="P136" i="1" s="1"/>
  <c r="O136" i="1" a="1"/>
  <c r="O136" i="1" s="1"/>
  <c r="N136" i="1" a="1"/>
  <c r="N136" i="1" s="1"/>
  <c r="M136" i="1" a="1"/>
  <c r="M136" i="1" s="1"/>
  <c r="W132" i="1"/>
  <c r="V132" i="1"/>
  <c r="U132" i="1"/>
  <c r="T132" i="1"/>
  <c r="S132" i="1"/>
  <c r="R132" i="1"/>
  <c r="Q132" i="1"/>
  <c r="P132" i="1"/>
  <c r="O132" i="1"/>
  <c r="N132" i="1"/>
  <c r="M132" i="1"/>
  <c r="W131" i="1"/>
  <c r="V131" i="1"/>
  <c r="U131" i="1"/>
  <c r="T131" i="1"/>
  <c r="S131" i="1"/>
  <c r="R131" i="1"/>
  <c r="Q131" i="1"/>
  <c r="P131" i="1"/>
  <c r="O131" i="1"/>
  <c r="N131" i="1"/>
  <c r="M131" i="1"/>
  <c r="W130" i="1"/>
  <c r="V130" i="1"/>
  <c r="U130" i="1"/>
  <c r="T130" i="1"/>
  <c r="S130" i="1"/>
  <c r="R130" i="1"/>
  <c r="Q130" i="1"/>
  <c r="P130" i="1"/>
  <c r="O130" i="1"/>
  <c r="N130" i="1"/>
  <c r="M130" i="1"/>
  <c r="W129" i="1" a="1"/>
  <c r="W129" i="1" s="1"/>
  <c r="V129" i="1"/>
  <c r="V129" i="1" a="1"/>
  <c r="U129" i="1" a="1"/>
  <c r="U129" i="1" s="1"/>
  <c r="T129" i="1" a="1"/>
  <c r="T129" i="1" s="1"/>
  <c r="S129" i="1" a="1"/>
  <c r="S129" i="1" s="1"/>
  <c r="R129" i="1"/>
  <c r="R129" i="1" a="1"/>
  <c r="Q129" i="1" a="1"/>
  <c r="Q129" i="1" s="1"/>
  <c r="P129" i="1" a="1"/>
  <c r="P129" i="1" s="1"/>
  <c r="O129" i="1" a="1"/>
  <c r="O129" i="1" s="1"/>
  <c r="N129" i="1" a="1"/>
  <c r="N129" i="1" s="1"/>
  <c r="M129" i="1" a="1"/>
  <c r="M129" i="1" s="1"/>
  <c r="W125" i="1"/>
  <c r="V125" i="1"/>
  <c r="U125" i="1"/>
  <c r="T125" i="1"/>
  <c r="S125" i="1"/>
  <c r="R125" i="1"/>
  <c r="Q125" i="1"/>
  <c r="P125" i="1"/>
  <c r="O125" i="1"/>
  <c r="N125" i="1"/>
  <c r="M125" i="1"/>
  <c r="W124" i="1"/>
  <c r="V124" i="1"/>
  <c r="U124" i="1"/>
  <c r="T124" i="1"/>
  <c r="S124" i="1"/>
  <c r="R124" i="1"/>
  <c r="Q124" i="1"/>
  <c r="P124" i="1"/>
  <c r="O124" i="1"/>
  <c r="N124" i="1"/>
  <c r="M124" i="1"/>
  <c r="W123" i="1"/>
  <c r="V123" i="1"/>
  <c r="U123" i="1"/>
  <c r="T123" i="1"/>
  <c r="S123" i="1"/>
  <c r="R123" i="1"/>
  <c r="Q123" i="1"/>
  <c r="P123" i="1"/>
  <c r="O123" i="1"/>
  <c r="N123" i="1"/>
  <c r="M123" i="1"/>
  <c r="W122" i="1"/>
  <c r="V122" i="1"/>
  <c r="U122" i="1"/>
  <c r="T122" i="1"/>
  <c r="S122" i="1"/>
  <c r="R122" i="1"/>
  <c r="Q122" i="1"/>
  <c r="P122" i="1"/>
  <c r="O122" i="1"/>
  <c r="N122" i="1"/>
  <c r="M122" i="1"/>
  <c r="W121" i="1"/>
  <c r="W121" i="1" a="1"/>
  <c r="V121" i="1" a="1"/>
  <c r="V121" i="1" s="1"/>
  <c r="U121" i="1"/>
  <c r="U121" i="1" a="1"/>
  <c r="T121" i="1" a="1"/>
  <c r="T121" i="1" s="1"/>
  <c r="S121" i="1"/>
  <c r="S121" i="1" a="1"/>
  <c r="R121" i="1"/>
  <c r="R121" i="1" a="1"/>
  <c r="Q121" i="1" a="1"/>
  <c r="Q121" i="1" s="1"/>
  <c r="P121" i="1" a="1"/>
  <c r="P121" i="1" s="1"/>
  <c r="O121" i="1" a="1"/>
  <c r="O121" i="1" s="1"/>
  <c r="N121" i="1" a="1"/>
  <c r="N121" i="1" s="1"/>
  <c r="M121" i="1" a="1"/>
  <c r="M121" i="1" s="1"/>
  <c r="U116" i="1"/>
  <c r="R116" i="1"/>
  <c r="W114" i="1"/>
  <c r="V114" i="1"/>
  <c r="U114" i="1"/>
  <c r="T114" i="1"/>
  <c r="S114" i="1"/>
  <c r="R114" i="1"/>
  <c r="Q114" i="1"/>
  <c r="P114" i="1"/>
  <c r="O114" i="1"/>
  <c r="N114" i="1"/>
  <c r="M114" i="1"/>
  <c r="W106" i="1"/>
  <c r="V106" i="1"/>
  <c r="U106" i="1"/>
  <c r="T106" i="1"/>
  <c r="S106" i="1"/>
  <c r="R106" i="1"/>
  <c r="Q106" i="1"/>
  <c r="P106" i="1"/>
  <c r="O106" i="1"/>
  <c r="N106" i="1"/>
  <c r="M106" i="1"/>
  <c r="W101" i="1"/>
  <c r="V101" i="1"/>
  <c r="U101" i="1"/>
  <c r="T101" i="1"/>
  <c r="S101" i="1"/>
  <c r="R101" i="1"/>
  <c r="Q101" i="1"/>
  <c r="P101" i="1"/>
  <c r="O101" i="1"/>
  <c r="N101" i="1"/>
  <c r="M101" i="1"/>
  <c r="W100" i="1"/>
  <c r="V100" i="1"/>
  <c r="U100" i="1"/>
  <c r="T100" i="1"/>
  <c r="S100" i="1"/>
  <c r="R100" i="1"/>
  <c r="Q100" i="1"/>
  <c r="P100" i="1"/>
  <c r="O100" i="1"/>
  <c r="N100" i="1"/>
  <c r="M100" i="1"/>
  <c r="W99" i="1"/>
  <c r="V99" i="1"/>
  <c r="U99" i="1"/>
  <c r="T99" i="1"/>
  <c r="S99" i="1"/>
  <c r="R99" i="1"/>
  <c r="Q99" i="1"/>
  <c r="P99" i="1"/>
  <c r="O99" i="1"/>
  <c r="N99" i="1"/>
  <c r="M99" i="1"/>
  <c r="W98" i="1" a="1"/>
  <c r="W98" i="1" s="1"/>
  <c r="V98" i="1" a="1"/>
  <c r="V98" i="1" s="1"/>
  <c r="U98" i="1" a="1"/>
  <c r="U98" i="1" s="1"/>
  <c r="T98" i="1" a="1"/>
  <c r="T98" i="1" s="1"/>
  <c r="S98" i="1" a="1"/>
  <c r="S98" i="1" s="1"/>
  <c r="R98" i="1"/>
  <c r="R98" i="1" a="1"/>
  <c r="Q98" i="1" a="1"/>
  <c r="Q98" i="1" s="1"/>
  <c r="P98" i="1" a="1"/>
  <c r="P98" i="1" s="1"/>
  <c r="O98" i="1" a="1"/>
  <c r="O98" i="1" s="1"/>
  <c r="N98" i="1" a="1"/>
  <c r="N98" i="1" s="1"/>
  <c r="M98" i="1" a="1"/>
  <c r="M98" i="1" s="1"/>
  <c r="W94" i="1"/>
  <c r="V94" i="1"/>
  <c r="U94" i="1"/>
  <c r="T94" i="1"/>
  <c r="S94" i="1"/>
  <c r="R94" i="1"/>
  <c r="Q94" i="1"/>
  <c r="P94" i="1"/>
  <c r="O94" i="1"/>
  <c r="N94" i="1"/>
  <c r="M94" i="1"/>
  <c r="W93" i="1"/>
  <c r="V93" i="1"/>
  <c r="U93" i="1"/>
  <c r="T93" i="1"/>
  <c r="S93" i="1"/>
  <c r="R93" i="1"/>
  <c r="Q93" i="1"/>
  <c r="P93" i="1"/>
  <c r="O93" i="1"/>
  <c r="N93" i="1"/>
  <c r="M93" i="1"/>
  <c r="W92" i="1"/>
  <c r="V92" i="1"/>
  <c r="U92" i="1"/>
  <c r="T92" i="1"/>
  <c r="S92" i="1"/>
  <c r="R92" i="1"/>
  <c r="Q92" i="1"/>
  <c r="P92" i="1"/>
  <c r="O92" i="1"/>
  <c r="N92" i="1"/>
  <c r="M92" i="1"/>
  <c r="M91" i="1"/>
  <c r="N91" i="1" s="1"/>
  <c r="O91" i="1" s="1"/>
  <c r="P91" i="1" s="1"/>
  <c r="Q91" i="1" s="1"/>
  <c r="R91" i="1" s="1"/>
  <c r="S91" i="1" s="1"/>
  <c r="T91" i="1" s="1"/>
  <c r="U91" i="1" s="1"/>
  <c r="V91" i="1" s="1"/>
  <c r="W91" i="1" s="1"/>
  <c r="M91" i="1" a="1"/>
  <c r="W87" i="1"/>
  <c r="V87" i="1"/>
  <c r="U87" i="1"/>
  <c r="T87" i="1"/>
  <c r="S87" i="1"/>
  <c r="R87" i="1"/>
  <c r="Q87" i="1"/>
  <c r="P87" i="1"/>
  <c r="O87" i="1"/>
  <c r="N87" i="1"/>
  <c r="M87" i="1"/>
  <c r="W86" i="1"/>
  <c r="V86" i="1"/>
  <c r="U86" i="1"/>
  <c r="T86" i="1"/>
  <c r="S86" i="1"/>
  <c r="R86" i="1"/>
  <c r="Q86" i="1"/>
  <c r="P86" i="1"/>
  <c r="O86" i="1"/>
  <c r="N86" i="1"/>
  <c r="M86" i="1"/>
  <c r="W85" i="1"/>
  <c r="V85" i="1"/>
  <c r="U85" i="1"/>
  <c r="T85" i="1"/>
  <c r="S85" i="1"/>
  <c r="R85" i="1"/>
  <c r="Q85" i="1"/>
  <c r="P85" i="1"/>
  <c r="O85" i="1"/>
  <c r="N85" i="1"/>
  <c r="M85" i="1"/>
  <c r="W84" i="1" a="1"/>
  <c r="W84" i="1" s="1"/>
  <c r="V84" i="1" a="1"/>
  <c r="V84" i="1" s="1"/>
  <c r="U84" i="1" a="1"/>
  <c r="U84" i="1" s="1"/>
  <c r="T84" i="1"/>
  <c r="T84" i="1" a="1"/>
  <c r="S84" i="1" a="1"/>
  <c r="S84" i="1" s="1"/>
  <c r="R84" i="1" a="1"/>
  <c r="R84" i="1" s="1"/>
  <c r="Q84" i="1" a="1"/>
  <c r="Q84" i="1" s="1"/>
  <c r="P84" i="1" a="1"/>
  <c r="P84" i="1" s="1"/>
  <c r="O84" i="1" a="1"/>
  <c r="O84" i="1" s="1"/>
  <c r="N84" i="1" a="1"/>
  <c r="N84" i="1" s="1"/>
  <c r="M84" i="1"/>
  <c r="M84" i="1" a="1"/>
  <c r="W76" i="1"/>
  <c r="V76" i="1"/>
  <c r="U76" i="1"/>
  <c r="T76" i="1"/>
  <c r="S76" i="1"/>
  <c r="R76" i="1"/>
  <c r="Q76" i="1"/>
  <c r="P76" i="1"/>
  <c r="O76" i="1"/>
  <c r="N76" i="1"/>
  <c r="M76" i="1"/>
  <c r="W75" i="1"/>
  <c r="V75" i="1"/>
  <c r="U75" i="1"/>
  <c r="T75" i="1"/>
  <c r="S75" i="1"/>
  <c r="R75" i="1"/>
  <c r="Q75" i="1"/>
  <c r="P75" i="1"/>
  <c r="O75" i="1"/>
  <c r="N75" i="1"/>
  <c r="M75" i="1"/>
  <c r="W74" i="1"/>
  <c r="V74" i="1"/>
  <c r="U74" i="1"/>
  <c r="T74" i="1"/>
  <c r="S74" i="1"/>
  <c r="R74" i="1"/>
  <c r="Q74" i="1"/>
  <c r="P74" i="1"/>
  <c r="O74" i="1"/>
  <c r="N74" i="1"/>
  <c r="M74" i="1"/>
  <c r="W73" i="1"/>
  <c r="W80" i="1" s="1"/>
  <c r="V73" i="1"/>
  <c r="V80" i="1" s="1"/>
  <c r="U73" i="1"/>
  <c r="U80" i="1" s="1"/>
  <c r="T73" i="1"/>
  <c r="T80" i="1" s="1"/>
  <c r="S73" i="1"/>
  <c r="S80" i="1" s="1"/>
  <c r="R73" i="1"/>
  <c r="R80" i="1" s="1"/>
  <c r="Q73" i="1"/>
  <c r="Q80" i="1" s="1"/>
  <c r="P73" i="1"/>
  <c r="P8" i="1" s="1"/>
  <c r="O73" i="1"/>
  <c r="O80" i="1" s="1"/>
  <c r="N73" i="1"/>
  <c r="N80" i="1" s="1"/>
  <c r="M73" i="1"/>
  <c r="M80" i="1" s="1"/>
  <c r="W69" i="1"/>
  <c r="V69" i="1"/>
  <c r="U69" i="1"/>
  <c r="T69" i="1"/>
  <c r="S69" i="1"/>
  <c r="R69" i="1"/>
  <c r="Q69" i="1"/>
  <c r="P69" i="1"/>
  <c r="O69" i="1"/>
  <c r="N69" i="1"/>
  <c r="M69" i="1"/>
  <c r="W68" i="1"/>
  <c r="V68" i="1"/>
  <c r="U68" i="1"/>
  <c r="T68" i="1"/>
  <c r="S68" i="1"/>
  <c r="R68" i="1"/>
  <c r="Q68" i="1"/>
  <c r="P68" i="1"/>
  <c r="O68" i="1"/>
  <c r="N68" i="1"/>
  <c r="M68" i="1"/>
  <c r="W67" i="1"/>
  <c r="V67" i="1"/>
  <c r="U67" i="1"/>
  <c r="T67" i="1"/>
  <c r="S67" i="1"/>
  <c r="R67" i="1"/>
  <c r="Q67" i="1"/>
  <c r="P67" i="1"/>
  <c r="O67" i="1"/>
  <c r="N67" i="1"/>
  <c r="M67" i="1"/>
  <c r="W66" i="1" a="1"/>
  <c r="W66" i="1" s="1"/>
  <c r="V66" i="1" a="1"/>
  <c r="V66" i="1" s="1"/>
  <c r="U66" i="1" a="1"/>
  <c r="U66" i="1" s="1"/>
  <c r="T66" i="1" a="1"/>
  <c r="T66" i="1" s="1"/>
  <c r="S66" i="1"/>
  <c r="S66" i="1" a="1"/>
  <c r="R66" i="1" a="1"/>
  <c r="R66" i="1" s="1"/>
  <c r="Q66" i="1" a="1"/>
  <c r="Q66" i="1" s="1"/>
  <c r="P66" i="1" a="1"/>
  <c r="P66" i="1" s="1"/>
  <c r="O66" i="1" a="1"/>
  <c r="O66" i="1" s="1"/>
  <c r="N66" i="1" a="1"/>
  <c r="N66" i="1" s="1"/>
  <c r="M66" i="1" a="1"/>
  <c r="M66" i="1" s="1"/>
  <c r="W62" i="1"/>
  <c r="V62" i="1"/>
  <c r="U62" i="1"/>
  <c r="T62" i="1"/>
  <c r="S62" i="1"/>
  <c r="R62" i="1"/>
  <c r="Q62" i="1"/>
  <c r="P62" i="1"/>
  <c r="O62" i="1"/>
  <c r="N62" i="1"/>
  <c r="M62" i="1"/>
  <c r="W61" i="1"/>
  <c r="V61" i="1"/>
  <c r="U61" i="1"/>
  <c r="T61" i="1"/>
  <c r="S61" i="1"/>
  <c r="R61" i="1"/>
  <c r="Q61" i="1"/>
  <c r="P61" i="1"/>
  <c r="O61" i="1"/>
  <c r="N61" i="1"/>
  <c r="M61" i="1"/>
  <c r="W60" i="1"/>
  <c r="V60" i="1"/>
  <c r="U60" i="1"/>
  <c r="T60" i="1"/>
  <c r="S60" i="1"/>
  <c r="R60" i="1"/>
  <c r="Q60" i="1"/>
  <c r="P60" i="1"/>
  <c r="O60" i="1"/>
  <c r="N60" i="1"/>
  <c r="M60" i="1"/>
  <c r="W59" i="1" a="1"/>
  <c r="W59" i="1" s="1"/>
  <c r="V59" i="1"/>
  <c r="V59" i="1" a="1"/>
  <c r="U59" i="1" a="1"/>
  <c r="U59" i="1" s="1"/>
  <c r="T59" i="1" a="1"/>
  <c r="T59" i="1" s="1"/>
  <c r="S59" i="1"/>
  <c r="S59" i="1" a="1"/>
  <c r="R59" i="1"/>
  <c r="R59" i="1" a="1"/>
  <c r="Q59" i="1" a="1"/>
  <c r="Q59" i="1" s="1"/>
  <c r="P59" i="1" a="1"/>
  <c r="P59" i="1" s="1"/>
  <c r="O59" i="1" a="1"/>
  <c r="O59" i="1" s="1"/>
  <c r="N59" i="1"/>
  <c r="N59" i="1" a="1"/>
  <c r="M59" i="1"/>
  <c r="M59" i="1" a="1"/>
  <c r="W55" i="1"/>
  <c r="W117" i="1" s="1"/>
  <c r="V55" i="1"/>
  <c r="V117" i="1" s="1"/>
  <c r="U55" i="1"/>
  <c r="U117" i="1" s="1"/>
  <c r="T55" i="1"/>
  <c r="T117" i="1" s="1"/>
  <c r="S55" i="1"/>
  <c r="S117" i="1" s="1"/>
  <c r="R55" i="1"/>
  <c r="R117" i="1" s="1"/>
  <c r="Q55" i="1"/>
  <c r="Q117" i="1" s="1"/>
  <c r="P55" i="1"/>
  <c r="P117" i="1" s="1"/>
  <c r="O55" i="1"/>
  <c r="O117" i="1" s="1"/>
  <c r="N55" i="1"/>
  <c r="N117" i="1" s="1"/>
  <c r="M55" i="1"/>
  <c r="M117" i="1" s="1"/>
  <c r="W54" i="1"/>
  <c r="W116" i="1" s="1"/>
  <c r="V54" i="1"/>
  <c r="V116" i="1" s="1"/>
  <c r="U54" i="1"/>
  <c r="T54" i="1"/>
  <c r="T116" i="1" s="1"/>
  <c r="S54" i="1"/>
  <c r="S116" i="1" s="1"/>
  <c r="R54" i="1"/>
  <c r="Q54" i="1"/>
  <c r="Q116" i="1" s="1"/>
  <c r="P54" i="1"/>
  <c r="P116" i="1" s="1"/>
  <c r="O54" i="1"/>
  <c r="O116" i="1" s="1"/>
  <c r="N54" i="1"/>
  <c r="N116" i="1" s="1"/>
  <c r="M54" i="1"/>
  <c r="M116" i="1" s="1"/>
  <c r="W53" i="1"/>
  <c r="V53" i="1"/>
  <c r="U53" i="1"/>
  <c r="T53" i="1"/>
  <c r="S53" i="1"/>
  <c r="R53" i="1"/>
  <c r="Q53" i="1"/>
  <c r="P53" i="1"/>
  <c r="O53" i="1"/>
  <c r="N53" i="1"/>
  <c r="M53" i="1"/>
  <c r="W52" i="1"/>
  <c r="V52" i="1"/>
  <c r="U52" i="1"/>
  <c r="T52" i="1"/>
  <c r="S52" i="1"/>
  <c r="R52" i="1"/>
  <c r="Q52" i="1"/>
  <c r="P52" i="1"/>
  <c r="O52" i="1"/>
  <c r="N52" i="1"/>
  <c r="M52" i="1"/>
  <c r="W48" i="1"/>
  <c r="V48" i="1"/>
  <c r="U48" i="1"/>
  <c r="T48" i="1"/>
  <c r="S48" i="1"/>
  <c r="R48" i="1"/>
  <c r="Q48" i="1"/>
  <c r="P48" i="1"/>
  <c r="O48" i="1"/>
  <c r="N48" i="1"/>
  <c r="M48" i="1"/>
  <c r="W47" i="1"/>
  <c r="V47" i="1"/>
  <c r="U47" i="1"/>
  <c r="T47" i="1"/>
  <c r="S47" i="1"/>
  <c r="R47" i="1"/>
  <c r="Q47" i="1"/>
  <c r="P47" i="1"/>
  <c r="O47" i="1"/>
  <c r="N47" i="1"/>
  <c r="M47" i="1"/>
  <c r="W46" i="1"/>
  <c r="V46" i="1"/>
  <c r="U46" i="1"/>
  <c r="T46" i="1"/>
  <c r="S46" i="1"/>
  <c r="R46" i="1"/>
  <c r="Q46" i="1"/>
  <c r="P46" i="1"/>
  <c r="O46" i="1"/>
  <c r="N46" i="1"/>
  <c r="M46" i="1"/>
  <c r="W45" i="1"/>
  <c r="V45" i="1"/>
  <c r="U45" i="1"/>
  <c r="T45" i="1"/>
  <c r="S45" i="1"/>
  <c r="R45" i="1"/>
  <c r="Q45" i="1"/>
  <c r="P45" i="1"/>
  <c r="O45" i="1"/>
  <c r="N45" i="1"/>
  <c r="M45" i="1"/>
  <c r="W41" i="1"/>
  <c r="W109" i="1" s="1"/>
  <c r="V41" i="1"/>
  <c r="V109" i="1" s="1"/>
  <c r="U41" i="1"/>
  <c r="U109" i="1" s="1"/>
  <c r="T41" i="1"/>
  <c r="T109" i="1" s="1"/>
  <c r="S41" i="1"/>
  <c r="S109" i="1" s="1"/>
  <c r="R41" i="1"/>
  <c r="R109" i="1" s="1"/>
  <c r="Q41" i="1"/>
  <c r="Q109" i="1" s="1"/>
  <c r="P41" i="1"/>
  <c r="P109" i="1" s="1"/>
  <c r="O41" i="1"/>
  <c r="O109" i="1" s="1"/>
  <c r="N41" i="1"/>
  <c r="N109" i="1" s="1"/>
  <c r="M41" i="1"/>
  <c r="M109" i="1" s="1"/>
  <c r="W40" i="1"/>
  <c r="W108" i="1" s="1"/>
  <c r="V40" i="1"/>
  <c r="V108" i="1" s="1"/>
  <c r="U40" i="1"/>
  <c r="U108" i="1" s="1"/>
  <c r="T40" i="1"/>
  <c r="T108" i="1" s="1"/>
  <c r="S40" i="1"/>
  <c r="S108" i="1" s="1"/>
  <c r="R40" i="1"/>
  <c r="R108" i="1" s="1"/>
  <c r="Q40" i="1"/>
  <c r="Q108" i="1" s="1"/>
  <c r="P40" i="1"/>
  <c r="P108" i="1" s="1"/>
  <c r="O40" i="1"/>
  <c r="O108" i="1" s="1"/>
  <c r="N40" i="1"/>
  <c r="N108" i="1" s="1"/>
  <c r="M40" i="1"/>
  <c r="M108" i="1" s="1"/>
  <c r="W39" i="1"/>
  <c r="V39" i="1"/>
  <c r="U39" i="1"/>
  <c r="T39" i="1"/>
  <c r="S39" i="1"/>
  <c r="R39" i="1"/>
  <c r="Q39" i="1"/>
  <c r="P39" i="1"/>
  <c r="O39" i="1"/>
  <c r="N39" i="1"/>
  <c r="M39" i="1"/>
  <c r="W38" i="1"/>
  <c r="V38" i="1"/>
  <c r="U38" i="1"/>
  <c r="T38" i="1"/>
  <c r="S38" i="1"/>
  <c r="R38" i="1"/>
  <c r="Q38" i="1"/>
  <c r="P38" i="1"/>
  <c r="O38" i="1"/>
  <c r="N38" i="1"/>
  <c r="M38" i="1"/>
  <c r="W34" i="1"/>
  <c r="V34" i="1"/>
  <c r="U34" i="1"/>
  <c r="T34" i="1"/>
  <c r="S34" i="1"/>
  <c r="R34" i="1"/>
  <c r="Q34" i="1"/>
  <c r="P34" i="1"/>
  <c r="O34" i="1"/>
  <c r="N34" i="1"/>
  <c r="M34" i="1"/>
  <c r="W33" i="1"/>
  <c r="V33" i="1"/>
  <c r="U33" i="1"/>
  <c r="T33" i="1"/>
  <c r="S33" i="1"/>
  <c r="R33" i="1"/>
  <c r="Q33" i="1"/>
  <c r="P33" i="1"/>
  <c r="O33" i="1"/>
  <c r="N33" i="1"/>
  <c r="M33" i="1"/>
  <c r="W32" i="1"/>
  <c r="V32" i="1"/>
  <c r="U32" i="1"/>
  <c r="T32" i="1"/>
  <c r="S32" i="1"/>
  <c r="R32" i="1"/>
  <c r="Q32" i="1"/>
  <c r="P32" i="1"/>
  <c r="O32" i="1"/>
  <c r="N32" i="1"/>
  <c r="M32" i="1"/>
  <c r="W31" i="1" a="1"/>
  <c r="W31" i="1" s="1"/>
  <c r="V31" i="1" a="1"/>
  <c r="V31" i="1" s="1"/>
  <c r="U31" i="1"/>
  <c r="U31" i="1" a="1"/>
  <c r="T31" i="1" a="1"/>
  <c r="T31" i="1" s="1"/>
  <c r="S31" i="1" a="1"/>
  <c r="S31" i="1" s="1"/>
  <c r="R31" i="1" a="1"/>
  <c r="R31" i="1" s="1"/>
  <c r="Q31" i="1" a="1"/>
  <c r="Q31" i="1" s="1"/>
  <c r="P31" i="1" a="1"/>
  <c r="P31" i="1" s="1"/>
  <c r="O31" i="1" a="1"/>
  <c r="O31" i="1" s="1"/>
  <c r="N31" i="1" a="1"/>
  <c r="N31" i="1" s="1"/>
  <c r="M31" i="1" a="1"/>
  <c r="M31" i="1" s="1"/>
  <c r="W27" i="1"/>
  <c r="V27" i="1"/>
  <c r="U27" i="1"/>
  <c r="T27" i="1"/>
  <c r="S27" i="1"/>
  <c r="R27" i="1"/>
  <c r="Q27" i="1"/>
  <c r="P27" i="1"/>
  <c r="O27" i="1"/>
  <c r="N27" i="1"/>
  <c r="M27" i="1"/>
  <c r="W26" i="1"/>
  <c r="V26" i="1"/>
  <c r="U26" i="1"/>
  <c r="T26" i="1"/>
  <c r="S26" i="1"/>
  <c r="R26" i="1"/>
  <c r="Q26" i="1"/>
  <c r="P26" i="1"/>
  <c r="O26" i="1"/>
  <c r="N26" i="1"/>
  <c r="M26" i="1"/>
  <c r="W25" i="1"/>
  <c r="V25" i="1"/>
  <c r="U25" i="1"/>
  <c r="T25" i="1"/>
  <c r="S25" i="1"/>
  <c r="R25" i="1"/>
  <c r="Q25" i="1"/>
  <c r="P25" i="1"/>
  <c r="O25" i="1"/>
  <c r="N25" i="1"/>
  <c r="M25" i="1"/>
  <c r="W24" i="1"/>
  <c r="W24" i="1" a="1"/>
  <c r="V24" i="1"/>
  <c r="V24" i="1" a="1"/>
  <c r="U24" i="1" a="1"/>
  <c r="U24" i="1" s="1"/>
  <c r="T24" i="1" a="1"/>
  <c r="T24" i="1" s="1"/>
  <c r="S24" i="1"/>
  <c r="S24" i="1" a="1"/>
  <c r="R24" i="1" a="1"/>
  <c r="R24" i="1" s="1"/>
  <c r="Q24" i="1"/>
  <c r="Q24" i="1" a="1"/>
  <c r="P24" i="1" a="1"/>
  <c r="P24" i="1" s="1"/>
  <c r="O24" i="1" a="1"/>
  <c r="O24" i="1" s="1"/>
  <c r="N24" i="1" a="1"/>
  <c r="N24" i="1" s="1"/>
  <c r="M24" i="1"/>
  <c r="M24" i="1" a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2" i="1"/>
  <c r="V12" i="1"/>
  <c r="U12" i="1"/>
  <c r="T12" i="1"/>
  <c r="S12" i="1"/>
  <c r="R12" i="1"/>
  <c r="Q12" i="1"/>
  <c r="P12" i="1"/>
  <c r="O12" i="1"/>
  <c r="N12" i="1"/>
  <c r="M12" i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U8" i="1"/>
  <c r="T8" i="1"/>
  <c r="S8" i="1"/>
  <c r="R8" i="1"/>
  <c r="Q8" i="1"/>
  <c r="O8" i="1"/>
  <c r="N8" i="1"/>
  <c r="M8" i="1"/>
  <c r="V8" i="1" l="1"/>
  <c r="W8" i="1"/>
  <c r="P8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<sst xmlns="http://schemas.openxmlformats.org/spreadsheetml/2006/main" count="1051" uniqueCount="94">
  <si>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</si>
  <si>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</si>
  <si>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</si>
  <si>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</si>
  <si>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</si>
  <si>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</si>
  <si>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</si>
  <si>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</si>
  <si>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</si>
  <si>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</si>
  <si>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</si>
  <si>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</si>
  <si>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</si>
  <si>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</si>
  <si>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CIMS.Generic Fuels</t>
  </si>
  <si>
    <t>CIMS</t>
  </si>
  <si>
    <t>Generic Fuels</t>
  </si>
  <si>
    <t>Service provided</t>
  </si>
  <si>
    <t>GJ</t>
  </si>
  <si>
    <t>Competition type</t>
  </si>
  <si>
    <t>Fixed Ratio</t>
  </si>
  <si>
    <t>CIMS.Generic Fuels.Biogas</t>
  </si>
  <si>
    <t>Biogas</t>
  </si>
  <si>
    <t>Supply - Fixed Price</t>
  </si>
  <si>
    <t>Is supply</t>
  </si>
  <si>
    <t>LCC_financial</t>
  </si>
  <si>
    <t>JCIMS</t>
  </si>
  <si>
    <t>$/GJ</t>
  </si>
  <si>
    <t>Roughly based on FortisBC markup for RNG vs NG</t>
  </si>
  <si>
    <t>Emissions_biomass</t>
  </si>
  <si>
    <t>CO2</t>
  </si>
  <si>
    <t>Combustion</t>
  </si>
  <si>
    <t>ECCC, NIR</t>
  </si>
  <si>
    <t>tCO2</t>
  </si>
  <si>
    <t>Emissions</t>
  </si>
  <si>
    <t>CH4</t>
  </si>
  <si>
    <t>tCH4</t>
  </si>
  <si>
    <t>N2O</t>
  </si>
  <si>
    <t>tN2O</t>
  </si>
  <si>
    <t>CIMS.Generic Fuels.Black Liquor</t>
  </si>
  <si>
    <t>Black Liquor</t>
  </si>
  <si>
    <t>Cost in pulp &amp; paper - BC (use $0.0001 instead of $0.00)</t>
  </si>
  <si>
    <t>CIMS.Generic Fuels.Coal</t>
  </si>
  <si>
    <t>Coal</t>
  </si>
  <si>
    <t>Average cost to electricity generators based on JCIMS coal varieties - ON</t>
  </si>
  <si>
    <t>CIMS.Generic Fuels.Coke</t>
  </si>
  <si>
    <t>Coke</t>
  </si>
  <si>
    <t>Cost in iron &amp; steel - ON</t>
  </si>
  <si>
    <t>CIMS.Generic Fuels.Diesel</t>
  </si>
  <si>
    <t>Diesel</t>
  </si>
  <si>
    <t>CER</t>
  </si>
  <si>
    <t>CER forecast - CAN transportation</t>
  </si>
  <si>
    <t>CIMS.Generic Fuels.Fuel Oil</t>
  </si>
  <si>
    <t>Fuel Oil</t>
  </si>
  <si>
    <t>CER forecast - CAN industrial</t>
  </si>
  <si>
    <t>CIMS.Generic Fuels.Gasoline</t>
  </si>
  <si>
    <t>Gasoline</t>
  </si>
  <si>
    <t>CIMS.Generic Fuels.Jet Fuel</t>
  </si>
  <si>
    <t>Jet Fuel</t>
  </si>
  <si>
    <t>Cost in transportation freight - ON</t>
  </si>
  <si>
    <t>CIMS.Generic Fuels.LPG</t>
  </si>
  <si>
    <t>LPG</t>
  </si>
  <si>
    <t>Cost in mining - ON</t>
  </si>
  <si>
    <t>CIMS.Generic Fuels.Natural Gas</t>
  </si>
  <si>
    <t>Natural Gas</t>
  </si>
  <si>
    <t>CIMS.Generic Fuels.Natural Gas Feedstock</t>
  </si>
  <si>
    <t>Natural Gas Feedstock</t>
  </si>
  <si>
    <t>CIMS.Generic Fuels.Petroleum Coke</t>
  </si>
  <si>
    <t>Petroleum Coke</t>
  </si>
  <si>
    <t>Cost in petroleum refining - AB</t>
  </si>
  <si>
    <t>CIMS.Generic Fuels.Propane</t>
  </si>
  <si>
    <t>Propane</t>
  </si>
  <si>
    <t>Cost in commercial - ON</t>
  </si>
  <si>
    <t>CIMS.Generic Fuels.Refinery Fuel Gas</t>
  </si>
  <si>
    <t>Refinery Fuel Gas</t>
  </si>
  <si>
    <t>Cost in petroleum refining - AB (use $0.0001 instead of $0.00)</t>
  </si>
  <si>
    <t>CIMS.Generic Fuels.Renewable Diesel</t>
  </si>
  <si>
    <t>Renewable Diesel</t>
  </si>
  <si>
    <t>TODO: Fix these to formulas</t>
  </si>
  <si>
    <t>CIMS.Generic Fuels.Renewable Gasoline</t>
  </si>
  <si>
    <t>Renewable Gasoline</t>
  </si>
  <si>
    <t>CIMS.Generic Fuels.Solid Biomass</t>
  </si>
  <si>
    <t>Solid Biomass</t>
  </si>
  <si>
    <t>Cost to electricity generators - BC</t>
  </si>
  <si>
    <t>CIMS.Generic Fuels.Uranium</t>
  </si>
  <si>
    <t>Uranium</t>
  </si>
  <si>
    <t>Cost to electricity generators - ON</t>
  </si>
  <si>
    <t>CIMS.Generic Fuels.Waste Fuel</t>
  </si>
  <si>
    <t>Waste Fuel</t>
  </si>
  <si>
    <t>Cost in industrial minerals - BC</t>
  </si>
  <si>
    <t>CIMS.Generic Fuels.VOM</t>
  </si>
  <si>
    <t>VOM</t>
  </si>
  <si>
    <t>n/a</t>
  </si>
  <si>
    <t>Variable operating and maintenance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</si>
</sst>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prod_cost" refersTo="='Prices'!$K$11:$U$23"/>
      <definedName name="CER_prod_cost_index" refersTo="='Prices'!$CJ$11:$CJ$23"/>
      <definedName name="CER_year" refersTo="='Prices'!$K$2:$U$2"/>
      <definedName name="JCIMS_price_inflator" refersTo="='Prices'!$K$808"/>
      <definedName name="JCIMS_prices" refersTo="='Prices'!$K$794:$U$806"/>
      <definedName name="JCIMS_prices_index" refersTo="='Prices'!$E$794:$E$806"/>
    </definedNames>
    <sheetDataSet>
      <sheetData sheetId="0">
        <row r="3">
          <cell r="B3">
            <v>2020</v>
          </cell>
        </row>
      </sheetData>
      <sheetData sheetId="1">
        <row r="1">
          <cell r="D1" t="str">
            <v>Source</v>
          </cell>
        </row>
        <row r="11">
          <cell r="K11">
            <v>758842</v>
          </cell>
          <cell r="L11">
            <v>783204</v>
          </cell>
          <cell r="M11">
            <v>784400</v>
          </cell>
          <cell r="N11">
            <v>790600</v>
          </cell>
          <cell r="O11">
            <v>791500</v>
          </cell>
          <cell r="P11">
            <v>786400</v>
          </cell>
          <cell r="Q11">
            <v>814905.5267680164</v>
          </cell>
          <cell r="R11">
            <v>842673.14144570578</v>
          </cell>
        </row>
        <row r="12">
          <cell r="K12">
            <v>936525</v>
          </cell>
          <cell r="L12">
            <v>981889</v>
          </cell>
          <cell r="M12">
            <v>974700</v>
          </cell>
          <cell r="N12">
            <v>980500</v>
          </cell>
          <cell r="O12">
            <v>979000</v>
          </cell>
          <cell r="P12">
            <v>969700</v>
          </cell>
          <cell r="Q12">
            <v>1004849.8083760751</v>
          </cell>
          <cell r="R12">
            <v>1039089.7065868527</v>
          </cell>
        </row>
        <row r="13">
          <cell r="K13">
            <v>144546</v>
          </cell>
          <cell r="L13">
            <v>161329</v>
          </cell>
          <cell r="M13">
            <v>165700</v>
          </cell>
          <cell r="N13">
            <v>173800</v>
          </cell>
          <cell r="O13">
            <v>180700</v>
          </cell>
          <cell r="P13">
            <v>186100</v>
          </cell>
          <cell r="Q13">
            <v>192845.77636257355</v>
          </cell>
          <cell r="R13">
            <v>199416.92729278465</v>
          </cell>
        </row>
        <row r="14">
          <cell r="K14">
            <v>528117</v>
          </cell>
          <cell r="L14">
            <v>521364</v>
          </cell>
          <cell r="M14">
            <v>514200.00000000006</v>
          </cell>
          <cell r="N14">
            <v>503400</v>
          </cell>
          <cell r="O14">
            <v>489100</v>
          </cell>
          <cell r="P14">
            <v>471700</v>
          </cell>
          <cell r="Q14">
            <v>488798.2413230841</v>
          </cell>
          <cell r="R14">
            <v>505453.86675984162</v>
          </cell>
        </row>
        <row r="15">
          <cell r="K15">
            <v>37690</v>
          </cell>
          <cell r="L15">
            <v>42174</v>
          </cell>
          <cell r="M15">
            <v>44400</v>
          </cell>
          <cell r="N15">
            <v>47000</v>
          </cell>
          <cell r="O15">
            <v>49300</v>
          </cell>
          <cell r="P15">
            <v>51200</v>
          </cell>
          <cell r="Q15">
            <v>53055.90408255651</v>
          </cell>
          <cell r="R15">
            <v>54863.76505852001</v>
          </cell>
        </row>
        <row r="16">
          <cell r="K16">
            <v>44237</v>
          </cell>
          <cell r="L16">
            <v>45372</v>
          </cell>
          <cell r="M16">
            <v>45100</v>
          </cell>
          <cell r="N16">
            <v>45200</v>
          </cell>
          <cell r="O16">
            <v>45000</v>
          </cell>
          <cell r="P16">
            <v>44400</v>
          </cell>
          <cell r="Q16">
            <v>46009.416821591971</v>
          </cell>
          <cell r="R16">
            <v>47577.171261685326</v>
          </cell>
        </row>
        <row r="17">
          <cell r="K17">
            <v>36488</v>
          </cell>
          <cell r="L17">
            <v>39155</v>
          </cell>
          <cell r="M17">
            <v>41300</v>
          </cell>
          <cell r="N17">
            <v>43300</v>
          </cell>
          <cell r="O17">
            <v>45400</v>
          </cell>
          <cell r="P17">
            <v>47600</v>
          </cell>
          <cell r="Q17">
            <v>49325.410826751751</v>
          </cell>
          <cell r="R17">
            <v>51006.156577842827</v>
          </cell>
        </row>
        <row r="18">
          <cell r="K18">
            <v>2368030</v>
          </cell>
          <cell r="L18">
            <v>2447786</v>
          </cell>
          <cell r="M18">
            <v>2439000</v>
          </cell>
          <cell r="N18">
            <v>2448300</v>
          </cell>
          <cell r="O18">
            <v>2440300</v>
          </cell>
          <cell r="P18">
            <v>2413900</v>
          </cell>
          <cell r="Q18">
            <v>2501399.3528297488</v>
          </cell>
          <cell r="R18">
            <v>2586633.6420851848</v>
          </cell>
        </row>
        <row r="19">
          <cell r="K19">
            <v>118415</v>
          </cell>
          <cell r="L19">
            <v>126701</v>
          </cell>
          <cell r="M19">
            <v>130800</v>
          </cell>
          <cell r="N19">
            <v>135500</v>
          </cell>
          <cell r="O19">
            <v>139700</v>
          </cell>
          <cell r="P19">
            <v>143200</v>
          </cell>
          <cell r="Q19">
            <v>148390.73173090024</v>
          </cell>
          <cell r="R19">
            <v>153447.09289804817</v>
          </cell>
        </row>
        <row r="59"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</row>
        <row r="60"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</row>
        <row r="61"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</sheetData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11">
          <cell r="K11">
            <v>14.311056498313594</v>
          </cell>
          <cell r="L11">
            <v>14.311058874991911</v>
          </cell>
          <cell r="M11">
            <v>18.694133190132003</v>
          </cell>
          <cell r="N11">
            <v>11.21620037411093</v>
          </cell>
          <cell r="O11">
            <v>13.423701887148971</v>
          </cell>
          <cell r="P11">
            <v>14.010283766575347</v>
          </cell>
          <cell r="Q11">
            <v>13.272900410439801</v>
          </cell>
          <cell r="R11">
            <v>13.272900410439801</v>
          </cell>
          <cell r="S11">
            <v>13.272900410439801</v>
          </cell>
          <cell r="T11">
            <v>13.272900410439801</v>
          </cell>
          <cell r="U11">
            <v>13.272900410439801</v>
          </cell>
        </row>
        <row r="12">
          <cell r="K12">
            <v>14.843025717835181</v>
          </cell>
          <cell r="L12">
            <v>14.843028182859156</v>
          </cell>
          <cell r="M12">
            <v>18.664247274966481</v>
          </cell>
          <cell r="N12">
            <v>10.433724621712123</v>
          </cell>
          <cell r="O12">
            <v>12.916218165078719</v>
          </cell>
          <cell r="P12">
            <v>13.56785375289402</v>
          </cell>
          <cell r="Q12">
            <v>12.830470396758475</v>
          </cell>
          <cell r="R12">
            <v>12.830470396758475</v>
          </cell>
          <cell r="S12">
            <v>12.830470396758475</v>
          </cell>
          <cell r="T12">
            <v>12.830470396758475</v>
          </cell>
          <cell r="U12">
            <v>12.830470396758475</v>
          </cell>
        </row>
        <row r="13">
          <cell r="K13">
            <v>9.6149836503272237</v>
          </cell>
          <cell r="L13">
            <v>9.6149852471152126</v>
          </cell>
          <cell r="M13">
            <v>15.410667310609007</v>
          </cell>
          <cell r="N13">
            <v>7.5082166053163277</v>
          </cell>
          <cell r="O13">
            <v>10.411748124742546</v>
          </cell>
          <cell r="P13">
            <v>11.35570368448739</v>
          </cell>
          <cell r="Q13">
            <v>10.618320328351839</v>
          </cell>
          <cell r="R13">
            <v>10.618320328351839</v>
          </cell>
          <cell r="S13">
            <v>10.618320328351839</v>
          </cell>
          <cell r="T13">
            <v>10.618320328351839</v>
          </cell>
          <cell r="U13">
            <v>10.618320328351839</v>
          </cell>
          <cell r="CJ13" t="str">
            <v>CANProduction costCIMS.Generic Fuels.Fuel Oil</v>
          </cell>
        </row>
        <row r="14">
          <cell r="K14">
            <v>11.637263642141473</v>
          </cell>
          <cell r="L14">
            <v>11.63726557477532</v>
          </cell>
          <cell r="M14">
            <v>15.420629282330859</v>
          </cell>
          <cell r="N14">
            <v>12.315953965838542</v>
          </cell>
          <cell r="O14">
            <v>15.207469298306304</v>
          </cell>
          <cell r="P14">
            <v>17.063050860976503</v>
          </cell>
          <cell r="Q14">
            <v>15.732811286507976</v>
          </cell>
          <cell r="R14">
            <v>15.732811286507976</v>
          </cell>
          <cell r="S14">
            <v>15.980572094169517</v>
          </cell>
          <cell r="T14">
            <v>15.980572094169517</v>
          </cell>
          <cell r="U14">
            <v>15.980572094169517</v>
          </cell>
        </row>
        <row r="15">
          <cell r="K15">
            <v>14.280530770624067</v>
          </cell>
          <cell r="L15">
            <v>14.280530770624067</v>
          </cell>
          <cell r="M15">
            <v>6.4714570603250188</v>
          </cell>
          <cell r="N15">
            <v>3.6108268997411312</v>
          </cell>
          <cell r="O15">
            <v>4.7417102053647948</v>
          </cell>
          <cell r="P15">
            <v>4.2501745691652983</v>
          </cell>
          <cell r="Q15">
            <v>4.2501745691652983</v>
          </cell>
          <cell r="R15">
            <v>4.4343488004957941</v>
          </cell>
          <cell r="S15">
            <v>4.6185230318262898</v>
          </cell>
          <cell r="T15">
            <v>4.6185230318262898</v>
          </cell>
          <cell r="U15">
            <v>4.6185230318262898</v>
          </cell>
        </row>
        <row r="16">
          <cell r="K16">
            <v>11.991647269600687</v>
          </cell>
          <cell r="L16">
            <v>11.991647269600687</v>
          </cell>
          <cell r="M16">
            <v>5.1395678865441754</v>
          </cell>
          <cell r="N16">
            <v>2.8960410614606298</v>
          </cell>
          <cell r="O16">
            <v>3.5314220250696389</v>
          </cell>
          <cell r="P16">
            <v>3.0147904943945849</v>
          </cell>
          <cell r="Q16">
            <v>3.4001396553322385</v>
          </cell>
          <cell r="R16">
            <v>3.5956476855138422</v>
          </cell>
          <cell r="S16">
            <v>3.7798219168443383</v>
          </cell>
          <cell r="T16">
            <v>3.7798219168443383</v>
          </cell>
          <cell r="U16">
            <v>3.7798219168443383</v>
          </cell>
          <cell r="CJ16" t="str">
            <v>CANProduction costCIMS.Generic Fuels.Natural Gas</v>
          </cell>
        </row>
        <row r="17">
          <cell r="K17">
            <v>11.771416341000174</v>
          </cell>
          <cell r="L17">
            <v>12.086123636069974</v>
          </cell>
          <cell r="M17">
            <v>13.770920548236083</v>
          </cell>
          <cell r="N17">
            <v>16.358872616858644</v>
          </cell>
          <cell r="O17">
            <v>17.569872231974031</v>
          </cell>
          <cell r="P17">
            <v>18.122399914601161</v>
          </cell>
          <cell r="Q17">
            <v>18.701809249326345</v>
          </cell>
          <cell r="R17">
            <v>19.04278218850915</v>
          </cell>
          <cell r="S17">
            <v>19.613028546279555</v>
          </cell>
          <cell r="T17">
            <v>20.62740080556598</v>
          </cell>
          <cell r="U17">
            <v>21.314363560377195</v>
          </cell>
          <cell r="CJ17" t="str">
            <v>BCProduction costCIMS.CAN.BC.Electricity</v>
          </cell>
        </row>
        <row r="18">
          <cell r="K18">
            <v>16.217127036453075</v>
          </cell>
          <cell r="L18">
            <v>16.468106697367272</v>
          </cell>
          <cell r="M18">
            <v>19.604275328408644</v>
          </cell>
          <cell r="N18">
            <v>18.942155917143779</v>
          </cell>
          <cell r="O18">
            <v>26.63650638910439</v>
          </cell>
          <cell r="P18">
            <v>30.853601591345132</v>
          </cell>
          <cell r="Q18">
            <v>29.138115588333637</v>
          </cell>
          <cell r="R18">
            <v>29.29379240167458</v>
          </cell>
          <cell r="S18">
            <v>30.879750011549408</v>
          </cell>
          <cell r="T18">
            <v>32.806598405264211</v>
          </cell>
          <cell r="U18">
            <v>33.73828944469318</v>
          </cell>
          <cell r="CJ18" t="str">
            <v>ABProduction costCIMS.CAN.AB.Electricity</v>
          </cell>
        </row>
        <row r="19">
          <cell r="K19">
            <v>18.87119975589912</v>
          </cell>
          <cell r="L19">
            <v>20.054571632219091</v>
          </cell>
          <cell r="M19">
            <v>22.479254311443441</v>
          </cell>
          <cell r="N19">
            <v>25.421474866158949</v>
          </cell>
          <cell r="O19">
            <v>29.418058936757351</v>
          </cell>
          <cell r="P19">
            <v>30.972746062531844</v>
          </cell>
          <cell r="Q19">
            <v>31.797943331654654</v>
          </cell>
          <cell r="R19">
            <v>32.066931792689836</v>
          </cell>
          <cell r="S19">
            <v>33.257248040134968</v>
          </cell>
          <cell r="T19">
            <v>35.121156385650117</v>
          </cell>
          <cell r="U19">
            <v>35.965926458636005</v>
          </cell>
          <cell r="CJ19" t="str">
            <v>SKProduction costCIMS.CAN.SK.Electricity</v>
          </cell>
        </row>
        <row r="20">
          <cell r="K20">
            <v>11.486827219151595</v>
          </cell>
          <cell r="L20">
            <v>11.668333302434613</v>
          </cell>
          <cell r="M20">
            <v>12.335885386778077</v>
          </cell>
          <cell r="N20">
            <v>13.418493725925947</v>
          </cell>
          <cell r="O20">
            <v>15.383187032431417</v>
          </cell>
          <cell r="P20">
            <v>16.474329985689138</v>
          </cell>
          <cell r="Q20">
            <v>16.879544588277081</v>
          </cell>
          <cell r="R20">
            <v>16.749726980776259</v>
          </cell>
          <cell r="S20">
            <v>16.566567614260578</v>
          </cell>
          <cell r="T20">
            <v>16.833421007811886</v>
          </cell>
          <cell r="U20">
            <v>17.247699872451186</v>
          </cell>
          <cell r="CJ20" t="str">
            <v>MBProduction costCIMS.CAN.MB.Electricity</v>
          </cell>
        </row>
        <row r="21">
          <cell r="K21">
            <v>18.910314633862424</v>
          </cell>
          <cell r="L21">
            <v>18.726485095029357</v>
          </cell>
          <cell r="M21">
            <v>20.295935032754784</v>
          </cell>
          <cell r="N21">
            <v>23.206499725752966</v>
          </cell>
          <cell r="O21">
            <v>22.793966928107643</v>
          </cell>
          <cell r="P21">
            <v>22.132391768104551</v>
          </cell>
          <cell r="Q21">
            <v>21.313330047686911</v>
          </cell>
          <cell r="R21">
            <v>19.571396553461735</v>
          </cell>
          <cell r="S21">
            <v>18.878720896148938</v>
          </cell>
          <cell r="T21">
            <v>19.328337889216829</v>
          </cell>
          <cell r="U21">
            <v>19.692913473919891</v>
          </cell>
          <cell r="CJ21" t="str">
            <v>ONProduction costCIMS.CAN.ON.Electricity</v>
          </cell>
        </row>
        <row r="22">
          <cell r="K22">
            <v>11.566899199418399</v>
          </cell>
          <cell r="L22">
            <v>12.236078395809079</v>
          </cell>
          <cell r="M22">
            <v>12.967344235526303</v>
          </cell>
          <cell r="N22">
            <v>12.914290930240339</v>
          </cell>
          <cell r="O22">
            <v>13.409216904359923</v>
          </cell>
          <cell r="P22">
            <v>14.154757392039183</v>
          </cell>
          <cell r="Q22">
            <v>14.655336951781152</v>
          </cell>
          <cell r="R22">
            <v>14.998284819200672</v>
          </cell>
          <cell r="S22">
            <v>15.483604505989836</v>
          </cell>
          <cell r="T22">
            <v>16.215407292216042</v>
          </cell>
          <cell r="U22">
            <v>16.734349695014615</v>
          </cell>
          <cell r="CJ22" t="str">
            <v>QCProduction costCIMS.CAN.QC.Electricity</v>
          </cell>
        </row>
        <row r="23">
          <cell r="K23">
            <v>18.208933977816695</v>
          </cell>
          <cell r="L23">
            <v>19.692278270378534</v>
          </cell>
          <cell r="M23">
            <v>22.200637743967366</v>
          </cell>
          <cell r="N23">
            <v>23.23312214522673</v>
          </cell>
          <cell r="O23">
            <v>25.438910170127638</v>
          </cell>
          <cell r="P23">
            <v>26.83408463707827</v>
          </cell>
          <cell r="Q23">
            <v>26.976943989445033</v>
          </cell>
          <cell r="R23">
            <v>26.803029548769445</v>
          </cell>
          <cell r="S23">
            <v>26.778843824583667</v>
          </cell>
          <cell r="T23">
            <v>27.042328315334316</v>
          </cell>
          <cell r="U23">
            <v>27.279160534943987</v>
          </cell>
          <cell r="CJ23" t="str">
            <v>ATProduction costCIMS.CAN.AT.Electricity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794">
          <cell r="E794" t="str">
            <v>Biogas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</row>
        <row r="795">
          <cell r="E795" t="str">
            <v>Black Liquor</v>
          </cell>
          <cell r="K795">
            <v>0</v>
          </cell>
          <cell r="L795">
            <v>0</v>
          </cell>
          <cell r="M795">
            <v>0</v>
          </cell>
          <cell r="N795">
            <v>0</v>
          </cell>
          <cell r="O795">
            <v>0</v>
          </cell>
          <cell r="P795">
            <v>0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</row>
        <row r="796">
          <cell r="E796" t="str">
            <v>Coal</v>
          </cell>
          <cell r="K796">
            <v>2.6451827310390286</v>
          </cell>
          <cell r="L796">
            <v>2.5675436842813699</v>
          </cell>
          <cell r="M796">
            <v>2.33462654400839</v>
          </cell>
          <cell r="N796">
            <v>2.33462654400839</v>
          </cell>
          <cell r="O796">
            <v>2.33462654400839</v>
          </cell>
          <cell r="P796">
            <v>2.33462654400839</v>
          </cell>
          <cell r="Q796">
            <v>2.33462654400839</v>
          </cell>
          <cell r="R796">
            <v>2.33462654400839</v>
          </cell>
          <cell r="S796">
            <v>2.33462654400839</v>
          </cell>
          <cell r="T796">
            <v>2.33462654400839</v>
          </cell>
          <cell r="U796">
            <v>2.33462654400839</v>
          </cell>
        </row>
        <row r="797">
          <cell r="E797" t="str">
            <v>Coke</v>
          </cell>
          <cell r="K797">
            <v>2.7114430765744828</v>
          </cell>
          <cell r="L797">
            <v>2.8733728858611101</v>
          </cell>
          <cell r="M797">
            <v>3.3591623137209599</v>
          </cell>
          <cell r="N797">
            <v>3.3591623137209599</v>
          </cell>
          <cell r="O797">
            <v>3.3591623137209599</v>
          </cell>
          <cell r="P797">
            <v>3.3591623137209599</v>
          </cell>
          <cell r="Q797">
            <v>3.3591623137209599</v>
          </cell>
          <cell r="R797">
            <v>3.3591623137209599</v>
          </cell>
          <cell r="S797">
            <v>3.3591623137209599</v>
          </cell>
          <cell r="T797">
            <v>3.3591623137209599</v>
          </cell>
          <cell r="U797">
            <v>3.3591623137209599</v>
          </cell>
        </row>
        <row r="798">
          <cell r="E798" t="str">
            <v>Hydrogen</v>
          </cell>
          <cell r="K798">
            <v>59.532871676928607</v>
          </cell>
          <cell r="L798">
            <v>55.585908894687201</v>
          </cell>
          <cell r="M798">
            <v>46.639973843363798</v>
          </cell>
          <cell r="N798">
            <v>45.1924971956634</v>
          </cell>
          <cell r="O798">
            <v>42.6822408830553</v>
          </cell>
          <cell r="P798">
            <v>42.6822408830553</v>
          </cell>
          <cell r="Q798">
            <v>42.6822408830553</v>
          </cell>
          <cell r="R798">
            <v>42.6822408830553</v>
          </cell>
          <cell r="S798">
            <v>42.6822408830553</v>
          </cell>
          <cell r="T798">
            <v>42.6822408830553</v>
          </cell>
          <cell r="U798">
            <v>42.6822408830553</v>
          </cell>
        </row>
        <row r="799">
          <cell r="E799" t="str">
            <v>Jet Fuel</v>
          </cell>
          <cell r="K799">
            <v>17.588550071448253</v>
          </cell>
          <cell r="L799">
            <v>20.286557707742901</v>
          </cell>
          <cell r="M799">
            <v>27.204590863547502</v>
          </cell>
          <cell r="N799">
            <v>27.792585740087301</v>
          </cell>
          <cell r="O799">
            <v>32.830982809845999</v>
          </cell>
          <cell r="P799">
            <v>34.830041283130299</v>
          </cell>
          <cell r="Q799">
            <v>36.154675431643497</v>
          </cell>
          <cell r="R799">
            <v>36.751568264299401</v>
          </cell>
          <cell r="S799">
            <v>37.830547209983003</v>
          </cell>
          <cell r="T799">
            <v>37.830547209983003</v>
          </cell>
          <cell r="U799">
            <v>37.830547209983003</v>
          </cell>
        </row>
        <row r="800">
          <cell r="E800" t="str">
            <v>LPG</v>
          </cell>
          <cell r="K800">
            <v>34.654406149177703</v>
          </cell>
          <cell r="L800">
            <v>27.8413380552951</v>
          </cell>
          <cell r="M800">
            <v>35.450484776971301</v>
          </cell>
          <cell r="N800">
            <v>21.4263092753094</v>
          </cell>
          <cell r="O800">
            <v>28.561317388655102</v>
          </cell>
          <cell r="P800">
            <v>30.3903221376506</v>
          </cell>
          <cell r="Q800">
            <v>30.9916705857359</v>
          </cell>
          <cell r="R800">
            <v>31.5209767507625</v>
          </cell>
          <cell r="S800">
            <v>32.137212259876797</v>
          </cell>
          <cell r="T800">
            <v>32.137212259876797</v>
          </cell>
          <cell r="U800">
            <v>32.137212259876797</v>
          </cell>
        </row>
        <row r="801">
          <cell r="E801" t="str">
            <v>Petroleum Coke</v>
          </cell>
          <cell r="K801">
            <v>2.7114430765744828</v>
          </cell>
          <cell r="L801">
            <v>2.8733728858611101</v>
          </cell>
          <cell r="M801">
            <v>3.3591623137209599</v>
          </cell>
          <cell r="N801">
            <v>3.3591623137209599</v>
          </cell>
          <cell r="O801">
            <v>3.3591623137209599</v>
          </cell>
          <cell r="P801">
            <v>3.3591623137209599</v>
          </cell>
          <cell r="Q801">
            <v>3.3591623137209599</v>
          </cell>
          <cell r="R801">
            <v>3.3591623137209599</v>
          </cell>
          <cell r="S801">
            <v>3.3591623137209599</v>
          </cell>
          <cell r="T801">
            <v>3.3591623137209599</v>
          </cell>
          <cell r="U801">
            <v>3.3591623137209599</v>
          </cell>
        </row>
        <row r="802">
          <cell r="E802" t="str">
            <v>Propane</v>
          </cell>
          <cell r="K802">
            <v>13.396871273564102</v>
          </cell>
          <cell r="L802">
            <v>27.8413380552951</v>
          </cell>
          <cell r="M802">
            <v>47.012111104128799</v>
          </cell>
          <cell r="N802">
            <v>59.093424752308799</v>
          </cell>
          <cell r="O802">
            <v>67.870915586325594</v>
          </cell>
          <cell r="P802">
            <v>71.452462793724607</v>
          </cell>
          <cell r="Q802">
            <v>74.057171945186894</v>
          </cell>
          <cell r="R802">
            <v>75.465710440620697</v>
          </cell>
          <cell r="S802">
            <v>77.119170702216906</v>
          </cell>
          <cell r="T802">
            <v>77.119170702216906</v>
          </cell>
          <cell r="U802">
            <v>77.119170702216906</v>
          </cell>
        </row>
        <row r="803">
          <cell r="E803" t="str">
            <v>Refinery Fuel Gas</v>
          </cell>
          <cell r="K803">
            <v>0</v>
          </cell>
          <cell r="L803">
            <v>0</v>
          </cell>
          <cell r="M803">
            <v>0</v>
          </cell>
          <cell r="N803">
            <v>0</v>
          </cell>
          <cell r="O803">
            <v>0</v>
          </cell>
          <cell r="P803">
            <v>0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</row>
        <row r="804">
          <cell r="E804" t="str">
            <v>Solid Biomass</v>
          </cell>
          <cell r="K804">
            <v>1.5054207166802769</v>
          </cell>
          <cell r="L804">
            <v>1.22168905950096</v>
          </cell>
          <cell r="M804">
            <v>0.37049408796290201</v>
          </cell>
          <cell r="N804">
            <v>0.37049408796290201</v>
          </cell>
          <cell r="O804">
            <v>0.37049408796290201</v>
          </cell>
          <cell r="P804">
            <v>0.37049408796290201</v>
          </cell>
          <cell r="Q804">
            <v>0.37049408796290201</v>
          </cell>
          <cell r="R804">
            <v>0.37049408796290201</v>
          </cell>
          <cell r="S804">
            <v>0.37049408796290201</v>
          </cell>
          <cell r="T804">
            <v>0.37049408796290201</v>
          </cell>
          <cell r="U804">
            <v>0.37049408796290201</v>
          </cell>
        </row>
        <row r="805">
          <cell r="E805" t="str">
            <v>Uranium</v>
          </cell>
          <cell r="K805">
            <v>0.15835207918590033</v>
          </cell>
          <cell r="L805">
            <v>0.157112434</v>
          </cell>
          <cell r="M805">
            <v>0.15339349844229899</v>
          </cell>
          <cell r="N805">
            <v>0.15339349844229899</v>
          </cell>
          <cell r="O805">
            <v>0.15339349844229899</v>
          </cell>
          <cell r="P805">
            <v>0.15339349844229899</v>
          </cell>
          <cell r="Q805">
            <v>0.15339349844229899</v>
          </cell>
          <cell r="R805">
            <v>0.15339349844229899</v>
          </cell>
          <cell r="S805">
            <v>0.15339349844229899</v>
          </cell>
          <cell r="T805">
            <v>0.15339349844229899</v>
          </cell>
          <cell r="U805">
            <v>0.15339349844229899</v>
          </cell>
        </row>
        <row r="806">
          <cell r="E806" t="str">
            <v>Waste Fuel</v>
          </cell>
          <cell r="K806">
            <v>1.0445441458733233</v>
          </cell>
          <cell r="L806">
            <v>1.05676103646833</v>
          </cell>
          <cell r="M806">
            <v>1.0934117082533501</v>
          </cell>
          <cell r="N806">
            <v>1.0934117082533501</v>
          </cell>
          <cell r="O806">
            <v>1.0934117082533501</v>
          </cell>
          <cell r="P806">
            <v>1.0934117082533501</v>
          </cell>
          <cell r="Q806">
            <v>1.0934117082533501</v>
          </cell>
          <cell r="R806">
            <v>1.0934117082533501</v>
          </cell>
          <cell r="S806">
            <v>1.0934117082533501</v>
          </cell>
          <cell r="T806">
            <v>1.0934117082533501</v>
          </cell>
          <cell r="U806">
            <v>1.0934117082533501</v>
          </cell>
        </row>
        <row r="808">
          <cell r="K808">
            <v>1.280373831775701</v>
          </cell>
        </row>
      </sheetData>
      <sheetData sheetId="3"/>
      <sheetData sheetId="4"/>
      <sheetData sheetId="5">
        <row r="1">
          <cell r="C1" t="str">
            <v>Residential</v>
          </cell>
        </row>
      </sheetData>
      <sheetData sheetId="6"/>
      <sheetData sheetId="7"/>
      <sheetData sheetId="8">
        <row r="1"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  <cell r="AB1">
            <v>2021</v>
          </cell>
          <cell r="AC1">
            <v>2022</v>
          </cell>
          <cell r="AD1">
            <v>2023</v>
          </cell>
          <cell r="AE1">
            <v>2024</v>
          </cell>
          <cell r="AF1">
            <v>2025</v>
          </cell>
          <cell r="AG1">
            <v>2026</v>
          </cell>
          <cell r="AH1">
            <v>2027</v>
          </cell>
          <cell r="AI1">
            <v>2028</v>
          </cell>
          <cell r="AJ1">
            <v>2029</v>
          </cell>
          <cell r="AK1">
            <v>2030</v>
          </cell>
          <cell r="AL1">
            <v>2031</v>
          </cell>
          <cell r="AM1">
            <v>2032</v>
          </cell>
          <cell r="AN1">
            <v>2033</v>
          </cell>
          <cell r="AO1">
            <v>2034</v>
          </cell>
          <cell r="AP1">
            <v>2035</v>
          </cell>
          <cell r="AQ1">
            <v>2036</v>
          </cell>
          <cell r="AR1">
            <v>2037</v>
          </cell>
          <cell r="AS1">
            <v>2038</v>
          </cell>
          <cell r="AT1">
            <v>2039</v>
          </cell>
          <cell r="AU1">
            <v>2040</v>
          </cell>
          <cell r="AV1">
            <v>2041</v>
          </cell>
          <cell r="AW1">
            <v>2042</v>
          </cell>
          <cell r="AX1">
            <v>2043</v>
          </cell>
          <cell r="AY1">
            <v>2044</v>
          </cell>
          <cell r="AZ1">
            <v>2045</v>
          </cell>
          <cell r="BA1">
            <v>2046</v>
          </cell>
          <cell r="BB1">
            <v>2047</v>
          </cell>
          <cell r="BC1">
            <v>2048</v>
          </cell>
          <cell r="BD1">
            <v>2049</v>
          </cell>
          <cell r="BE1">
            <v>2050</v>
          </cell>
          <cell r="BF1">
            <v>2051</v>
          </cell>
          <cell r="BG1">
            <v>2052</v>
          </cell>
          <cell r="BH1">
            <v>2053</v>
          </cell>
          <cell r="BI1">
            <v>2054</v>
          </cell>
          <cell r="BJ1">
            <v>2055</v>
          </cell>
          <cell r="BK1">
            <v>2056</v>
          </cell>
          <cell r="BL1">
            <v>2057</v>
          </cell>
          <cell r="BM1">
            <v>2058</v>
          </cell>
          <cell r="BN1">
            <v>2059</v>
          </cell>
          <cell r="BO1">
            <v>2060</v>
          </cell>
        </row>
        <row r="29">
          <cell r="B29" t="str">
            <v>Biodiesel</v>
          </cell>
          <cell r="G29">
            <v>33.322391017173047</v>
          </cell>
          <cell r="H29">
            <v>33.322391017173047</v>
          </cell>
          <cell r="I29">
            <v>33.322391017173047</v>
          </cell>
          <cell r="J29">
            <v>33.322391017173047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B30" t="str">
            <v>Biogas</v>
          </cell>
          <cell r="G30">
            <v>37.989999934966505</v>
          </cell>
          <cell r="H30">
            <v>38.090000067537595</v>
          </cell>
          <cell r="I30">
            <v>38.089999943885992</v>
          </cell>
          <cell r="J30">
            <v>38.200000000000003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B31" t="str">
            <v>Black liquor</v>
          </cell>
          <cell r="G31">
            <v>14</v>
          </cell>
          <cell r="H31">
            <v>14</v>
          </cell>
          <cell r="I31">
            <v>14</v>
          </cell>
          <cell r="J31">
            <v>14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B32" t="str">
            <v>Coal</v>
          </cell>
          <cell r="G32">
            <v>27.281135001993739</v>
          </cell>
          <cell r="H32">
            <v>27.326522347523987</v>
          </cell>
          <cell r="I32">
            <v>27.26900553429919</v>
          </cell>
          <cell r="J32">
            <v>26.649636115461792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B33" t="str">
            <v>Coke</v>
          </cell>
          <cell r="G33">
            <v>28.830000239717378</v>
          </cell>
          <cell r="H33">
            <v>28.82999995511139</v>
          </cell>
          <cell r="I33">
            <v>28.830000015450388</v>
          </cell>
          <cell r="J33">
            <v>28.82999994686336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B34" t="str">
            <v>Diesel</v>
          </cell>
          <cell r="G34">
            <v>38.679925435948505</v>
          </cell>
          <cell r="H34">
            <v>38.680065473475189</v>
          </cell>
          <cell r="I34">
            <v>38.299955672007968</v>
          </cell>
          <cell r="J34">
            <v>38.300019365322605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B35" t="str">
            <v>Electricity</v>
          </cell>
          <cell r="G35">
            <v>3.6</v>
          </cell>
          <cell r="H35">
            <v>3.6</v>
          </cell>
          <cell r="I35">
            <v>3.6</v>
          </cell>
          <cell r="J35">
            <v>3.6</v>
          </cell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B36" t="str">
            <v>Ethanol</v>
          </cell>
          <cell r="G36">
            <v>21.275601056803168</v>
          </cell>
          <cell r="H36">
            <v>21.275601056803168</v>
          </cell>
          <cell r="I36">
            <v>21.275601056803168</v>
          </cell>
          <cell r="J36">
            <v>21.275601056803168</v>
          </cell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B37" t="str">
            <v>Fuel oil</v>
          </cell>
          <cell r="G37">
            <v>42.500001679681141</v>
          </cell>
          <cell r="H37">
            <v>42.500001372430312</v>
          </cell>
          <cell r="I37">
            <v>42.500001853421082</v>
          </cell>
          <cell r="J37">
            <v>42.500000153212326</v>
          </cell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B38" t="str">
            <v>Gasoline</v>
          </cell>
          <cell r="G38">
            <v>34.659999168511533</v>
          </cell>
          <cell r="H38">
            <v>34.659952530630569</v>
          </cell>
          <cell r="I38">
            <v>34.99994930856888</v>
          </cell>
          <cell r="J38">
            <v>35.000024944125158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B39" t="str">
            <v>Hydrogen</v>
          </cell>
          <cell r="G39">
            <v>142</v>
          </cell>
          <cell r="H39">
            <v>142</v>
          </cell>
          <cell r="I39">
            <v>142</v>
          </cell>
          <cell r="J39">
            <v>142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B40" t="str">
            <v>Jet fuel</v>
          </cell>
          <cell r="G40">
            <v>36.369907239712113</v>
          </cell>
          <cell r="H40">
            <v>36.370010596962203</v>
          </cell>
          <cell r="I40">
            <v>37.40004995420864</v>
          </cell>
          <cell r="J40">
            <v>37.400067238191291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B41" t="str">
            <v>LPG</v>
          </cell>
          <cell r="G41">
            <v>26.84811029236986</v>
          </cell>
          <cell r="H41">
            <v>26.84811029236986</v>
          </cell>
          <cell r="I41">
            <v>26.84811029236986</v>
          </cell>
          <cell r="J41">
            <v>26.800082610491533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B42" t="str">
            <v>Natural gas</v>
          </cell>
          <cell r="G42">
            <v>37.989999934966505</v>
          </cell>
          <cell r="H42">
            <v>38.090000067537595</v>
          </cell>
          <cell r="I42">
            <v>38.089999943885992</v>
          </cell>
          <cell r="J42">
            <v>38.200000000000003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B43" t="str">
            <v>Petroleum coke</v>
          </cell>
          <cell r="G43">
            <v>38.647544558124402</v>
          </cell>
          <cell r="H43">
            <v>38.647544505439768</v>
          </cell>
          <cell r="I43">
            <v>38.647544645524597</v>
          </cell>
          <cell r="J43">
            <v>38.647544383625231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B44" t="str">
            <v>Propane</v>
          </cell>
          <cell r="G44">
            <v>25.309998872084865</v>
          </cell>
          <cell r="H44">
            <v>25.310000955862236</v>
          </cell>
          <cell r="I44">
            <v>25.309996195358337</v>
          </cell>
          <cell r="J44">
            <v>25.310000652642113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B45" t="str">
            <v>Refinery fuel gas</v>
          </cell>
          <cell r="G45">
            <v>36.08</v>
          </cell>
          <cell r="H45">
            <v>36.08</v>
          </cell>
          <cell r="I45">
            <v>36.08</v>
          </cell>
          <cell r="J45">
            <v>36.08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B46" t="str">
            <v>Solid biomass</v>
          </cell>
          <cell r="G46">
            <v>18</v>
          </cell>
          <cell r="H46">
            <v>18</v>
          </cell>
          <cell r="I46">
            <v>18</v>
          </cell>
          <cell r="J46">
            <v>18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B47" t="str">
            <v>Uranium</v>
          </cell>
          <cell r="G47">
            <v>697.70600000000002</v>
          </cell>
          <cell r="H47">
            <v>690.779</v>
          </cell>
          <cell r="I47">
            <v>697.35400000000004</v>
          </cell>
          <cell r="J47">
            <v>688.81899999999996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B48" t="str">
            <v>Waste fuel</v>
          </cell>
          <cell r="G48">
            <v>23.825845566410475</v>
          </cell>
          <cell r="H48">
            <v>23.825845566410475</v>
          </cell>
          <cell r="I48">
            <v>23.825845566410475</v>
          </cell>
          <cell r="J48">
            <v>23.825845566410475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54">
          <cell r="L54">
            <v>28</v>
          </cell>
        </row>
        <row r="55">
          <cell r="L55">
            <v>265</v>
          </cell>
        </row>
        <row r="60">
          <cell r="B60" t="str">
            <v>Biodiesel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B61" t="str">
            <v>Biogas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B62" t="str">
            <v>Black liquor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B63" t="str">
            <v>Coal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B64" t="str">
            <v>Coke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B65" t="str">
            <v>Diesel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B66" t="str">
            <v>Electricity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B67" t="str">
            <v>Ethanol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B68" t="str">
            <v>Fuel oil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B69" t="str">
            <v>Gasoline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B70" t="str">
            <v>Hydrogen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B71" t="str">
            <v>Jet fuel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B72" t="str">
            <v>LPG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B73" t="str">
            <v>Natural gas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B74" t="str">
            <v>Petroleum coke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B75" t="str">
            <v>Propane</v>
          </cell>
          <cell r="G75">
            <v>1.5149999999999999</v>
          </cell>
          <cell r="H75">
            <v>1.5149999999999999</v>
          </cell>
          <cell r="I75">
            <v>1.5149999999999999</v>
          </cell>
          <cell r="J75">
            <v>1.5149999999999999</v>
          </cell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B76" t="str">
            <v>Refinery fuel gas</v>
          </cell>
          <cell r="G76">
            <v>1.8494518723793572</v>
          </cell>
          <cell r="H76">
            <v>1.8339926754117768</v>
          </cell>
          <cell r="I76">
            <v>1.8419673741712774</v>
          </cell>
          <cell r="J76">
            <v>1.8335053530967245</v>
          </cell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B77" t="str">
            <v>Solid biomass</v>
          </cell>
          <cell r="G77">
            <v>1.5102739726027397</v>
          </cell>
          <cell r="H77">
            <v>1.5102739726027397</v>
          </cell>
          <cell r="I77">
            <v>1.5102739726027397</v>
          </cell>
          <cell r="J77">
            <v>1.5102739726027397</v>
          </cell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B78" t="str">
            <v>Uranium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B79" t="str">
            <v>Waste fuel</v>
          </cell>
          <cell r="G79">
            <v>7.7600000000000002E-2</v>
          </cell>
          <cell r="H79">
            <v>7.8600000000000003E-2</v>
          </cell>
          <cell r="I79">
            <v>8.0600000000000005E-2</v>
          </cell>
          <cell r="J79">
            <v>8.2600000000000007E-2</v>
          </cell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132">
          <cell r="B132" t="str">
            <v>Biodiesel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B133" t="str">
            <v>Biogas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B134" t="str">
            <v>Black liquor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B135" t="str">
            <v>Coal</v>
          </cell>
          <cell r="G135">
            <v>8.0091975639588225E-2</v>
          </cell>
          <cell r="H135">
            <v>7.9958948753608206E-2</v>
          </cell>
          <cell r="I135">
            <v>8.0127601178990121E-2</v>
          </cell>
          <cell r="J135">
            <v>8.1989862470665781E-2</v>
          </cell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B136" t="str">
            <v>Coke</v>
          </cell>
          <cell r="G136">
            <v>0.11005896543936709</v>
          </cell>
          <cell r="H136">
            <v>0.11005896652585481</v>
          </cell>
          <cell r="I136">
            <v>0.11005896629550976</v>
          </cell>
          <cell r="J136">
            <v>0.11005896655734179</v>
          </cell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B137" t="str">
            <v>Diesel</v>
          </cell>
          <cell r="G137">
            <v>6.9545118551339213E-2</v>
          </cell>
          <cell r="H137">
            <v>6.9544866769800692E-2</v>
          </cell>
          <cell r="I137">
            <v>7.0235068234452872E-2</v>
          </cell>
          <cell r="J137">
            <v>7.0234951432833093E-2</v>
          </cell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B138" t="str">
            <v>Electricity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B139" t="str">
            <v>Ethanol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B140" t="str">
            <v>Fuel oil</v>
          </cell>
          <cell r="G140">
            <v>7.4258820594561403E-2</v>
          </cell>
          <cell r="H140">
            <v>7.4258821131410427E-2</v>
          </cell>
          <cell r="I140">
            <v>7.4258820290991456E-2</v>
          </cell>
          <cell r="J140">
            <v>7.4258823261709017E-2</v>
          </cell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B141" t="str">
            <v>Gasoline</v>
          </cell>
          <cell r="G141">
            <v>6.6820544015017649E-2</v>
          </cell>
          <cell r="H141">
            <v>6.6820633927679091E-2</v>
          </cell>
          <cell r="I141">
            <v>6.6171524409407753E-2</v>
          </cell>
          <cell r="J141">
            <v>6.6171381411793712E-2</v>
          </cell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B142" t="str">
            <v>Hydrogen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B143" t="str">
            <v>Jet fuel</v>
          </cell>
          <cell r="G143">
            <v>7.0387861677160102E-2</v>
          </cell>
          <cell r="H143">
            <v>7.038766164708854E-2</v>
          </cell>
          <cell r="I143">
            <v>6.8449106435268872E-2</v>
          </cell>
          <cell r="J143">
            <v>6.8449074802353335E-2</v>
          </cell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B144" t="str">
            <v>LPG</v>
          </cell>
          <cell r="G144">
            <v>5.6428552456839302E-2</v>
          </cell>
          <cell r="H144">
            <v>5.6428552456839302E-2</v>
          </cell>
          <cell r="I144">
            <v>5.6428552456839302E-2</v>
          </cell>
          <cell r="J144">
            <v>5.6529676494613379E-2</v>
          </cell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B145" t="str">
            <v>Natural gas</v>
          </cell>
          <cell r="G145">
            <v>5.0659506393256851E-2</v>
          </cell>
          <cell r="H145">
            <v>5.0563545142469413E-2</v>
          </cell>
          <cell r="I145">
            <v>5.0546715697022571E-2</v>
          </cell>
          <cell r="J145">
            <v>5.0385318609503758E-2</v>
          </cell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B146" t="str">
            <v>Petroleum coke</v>
          </cell>
          <cell r="G146">
            <v>7.762551786473218E-2</v>
          </cell>
          <cell r="H146">
            <v>7.8741751426506149E-2</v>
          </cell>
          <cell r="I146">
            <v>7.949115348168917E-2</v>
          </cell>
          <cell r="J146">
            <v>8.0345671220659026E-2</v>
          </cell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B147" t="str">
            <v>Propane</v>
          </cell>
          <cell r="G147">
            <v>5.9857766397253279E-2</v>
          </cell>
          <cell r="H147">
            <v>5.9857761469151567E-2</v>
          </cell>
          <cell r="I147">
            <v>5.9857772727671905E-2</v>
          </cell>
          <cell r="J147">
            <v>5.9857762186262486E-2</v>
          </cell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B148" t="str">
            <v>Refinery fuel gas</v>
          </cell>
          <cell r="G148">
            <v>5.1259752560403472E-2</v>
          </cell>
          <cell r="H148">
            <v>5.0831282577931729E-2</v>
          </cell>
          <cell r="I148">
            <v>5.1052310814059795E-2</v>
          </cell>
          <cell r="J148">
            <v>5.0817775861882609E-2</v>
          </cell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B149" t="str">
            <v>Solid biomass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B150" t="str">
            <v>Uranium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B151" t="str">
            <v>Waste fuel</v>
          </cell>
          <cell r="G151">
            <v>3.2569673040020032E-3</v>
          </cell>
          <cell r="H151">
            <v>3.2989385321463586E-3</v>
          </cell>
          <cell r="I151">
            <v>3.3828809884350703E-3</v>
          </cell>
          <cell r="J151">
            <v>3.4668234447237816E-3</v>
          </cell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G156">
            <v>3.9913102253513877E-6</v>
          </cell>
          <cell r="H156">
            <v>3.9913102253513877E-6</v>
          </cell>
          <cell r="I156">
            <v>3.9913102253513877E-6</v>
          </cell>
          <cell r="J156">
            <v>3.9913102253513877E-6</v>
          </cell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G157">
            <v>9.7394051232794818E-7</v>
          </cell>
          <cell r="H157">
            <v>9.7138356351785468E-7</v>
          </cell>
          <cell r="I157">
            <v>9.7138356667125818E-7</v>
          </cell>
          <cell r="J157">
            <v>9.6858638743455478E-7</v>
          </cell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G158">
            <v>2.1897810218978103E-6</v>
          </cell>
          <cell r="H158">
            <v>2.1897810218978103E-6</v>
          </cell>
          <cell r="I158">
            <v>2.1897810218978103E-6</v>
          </cell>
          <cell r="J158">
            <v>2.1897810218978103E-6</v>
          </cell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G159">
            <v>1.099660992763225E-6</v>
          </cell>
          <cell r="H159">
            <v>1.097834536662813E-6</v>
          </cell>
          <cell r="I159">
            <v>1.1001501306039834E-6</v>
          </cell>
          <cell r="J159">
            <v>1.1257189355240153E-6</v>
          </cell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G160">
            <v>1.0405827176744446E-6</v>
          </cell>
          <cell r="H160">
            <v>1.0405827279469411E-6</v>
          </cell>
          <cell r="I160">
            <v>1.0405827257690807E-6</v>
          </cell>
          <cell r="J160">
            <v>1.0405827282446435E-6</v>
          </cell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G161">
            <v>3.4384761216833145E-6</v>
          </cell>
          <cell r="H161">
            <v>3.4384636730050162E-6</v>
          </cell>
          <cell r="I161">
            <v>3.4725888755324284E-6</v>
          </cell>
          <cell r="J161">
            <v>3.4725831005824543E-6</v>
          </cell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G163">
            <v>4.7002197368249499E-6</v>
          </cell>
          <cell r="H163">
            <v>4.7002197368249499E-6</v>
          </cell>
          <cell r="I163">
            <v>4.7002197368249499E-6</v>
          </cell>
          <cell r="J163">
            <v>4.7002197368249499E-6</v>
          </cell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G164">
            <v>2.8235293001734373E-6</v>
          </cell>
          <cell r="H164">
            <v>2.8235293205859475E-6</v>
          </cell>
          <cell r="I164">
            <v>2.8235292886308541E-6</v>
          </cell>
          <cell r="J164">
            <v>2.8235294015858939E-6</v>
          </cell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G165">
            <v>2.8851702942581023E-6</v>
          </cell>
          <cell r="H165">
            <v>2.8851741764973704E-6</v>
          </cell>
          <cell r="I165">
            <v>2.8571469952248602E-6</v>
          </cell>
          <cell r="J165">
            <v>2.8571408208891936E-6</v>
          </cell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G167">
            <v>7.9736249556157934E-7</v>
          </cell>
          <cell r="H167">
            <v>7.9736022959592476E-7</v>
          </cell>
          <cell r="I167">
            <v>7.7540003383703026E-7</v>
          </cell>
          <cell r="J167">
            <v>7.7539967549540893E-7</v>
          </cell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G168">
            <v>8.9391766268260293E-7</v>
          </cell>
          <cell r="H168">
            <v>8.9391766268260293E-7</v>
          </cell>
          <cell r="I168">
            <v>8.9391766268260293E-7</v>
          </cell>
          <cell r="J168">
            <v>8.9551962763743971E-7</v>
          </cell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G169">
            <v>9.7394051232794818E-7</v>
          </cell>
          <cell r="H169">
            <v>9.7138356351785468E-7</v>
          </cell>
          <cell r="I169">
            <v>9.7138356667125818E-7</v>
          </cell>
          <cell r="J169">
            <v>9.6858638743455478E-7</v>
          </cell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G170">
            <v>2.5889967532216271E-6</v>
          </cell>
          <cell r="H170">
            <v>2.5889967567509678E-6</v>
          </cell>
          <cell r="I170">
            <v>2.5889967473666931E-6</v>
          </cell>
          <cell r="J170">
            <v>2.5889967649113162E-6</v>
          </cell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G171">
            <v>9.4824184391688377E-7</v>
          </cell>
          <cell r="H171">
            <v>9.482417658479457E-7</v>
          </cell>
          <cell r="I171">
            <v>9.4824194420074309E-7</v>
          </cell>
          <cell r="J171">
            <v>9.4824177720811866E-7</v>
          </cell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G172">
            <v>9.3680709534368085E-7</v>
          </cell>
          <cell r="H172">
            <v>9.2682926829268296E-7</v>
          </cell>
          <cell r="I172">
            <v>9.1685144124168507E-7</v>
          </cell>
          <cell r="J172">
            <v>9.0687361419068718E-7</v>
          </cell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G173">
            <v>4.8923679060665363E-6</v>
          </cell>
          <cell r="H173">
            <v>4.8923679060665363E-6</v>
          </cell>
          <cell r="I173">
            <v>4.8923679060665363E-6</v>
          </cell>
          <cell r="J173">
            <v>4.8923679060665363E-6</v>
          </cell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G175">
            <v>1.2591368443306713E-6</v>
          </cell>
          <cell r="H175">
            <v>1.2591368443306713E-6</v>
          </cell>
          <cell r="I175">
            <v>1.2591368443306713E-6</v>
          </cell>
          <cell r="J175">
            <v>1.2591368443306713E-6</v>
          </cell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G180">
            <v>1.2003940527372594E-5</v>
          </cell>
          <cell r="H180">
            <v>1.2003940527372594E-5</v>
          </cell>
          <cell r="I180">
            <v>1.2003940527372594E-5</v>
          </cell>
          <cell r="J180">
            <v>1.2003940527372594E-5</v>
          </cell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G181">
            <v>8.6864964613033235E-7</v>
          </cell>
          <cell r="H181">
            <v>8.6636912421862735E-7</v>
          </cell>
          <cell r="I181">
            <v>8.6636912703112222E-7</v>
          </cell>
          <cell r="J181">
            <v>8.6387434554973826E-7</v>
          </cell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G182">
            <v>3.6496350364963505E-7</v>
          </cell>
          <cell r="H182">
            <v>3.6496350364963505E-7</v>
          </cell>
          <cell r="I182">
            <v>3.6496350364963505E-7</v>
          </cell>
          <cell r="J182">
            <v>3.6496350364963505E-7</v>
          </cell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G183">
            <v>7.3310732850881664E-7</v>
          </cell>
          <cell r="H183">
            <v>7.3188969110854199E-7</v>
          </cell>
          <cell r="I183">
            <v>7.3343342040265568E-7</v>
          </cell>
          <cell r="J183">
            <v>7.5047929034934349E-7</v>
          </cell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G184">
            <v>6.9372181178296311E-7</v>
          </cell>
          <cell r="H184">
            <v>6.9372181863129416E-7</v>
          </cell>
          <cell r="I184">
            <v>6.9372181717938715E-7</v>
          </cell>
          <cell r="J184">
            <v>6.9372181882976234E-7</v>
          </cell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G185">
            <v>1.0341281568972375E-5</v>
          </cell>
          <cell r="H185">
            <v>1.0341244129338394E-5</v>
          </cell>
          <cell r="I185">
            <v>1.0443876317390763E-5</v>
          </cell>
          <cell r="J185">
            <v>1.0443858949120162E-5</v>
          </cell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G187">
            <v>9.4004394736498995E-7</v>
          </cell>
          <cell r="H187">
            <v>9.4004394736498995E-7</v>
          </cell>
          <cell r="I187">
            <v>9.4004394736498995E-7</v>
          </cell>
          <cell r="J187">
            <v>9.4004394736498995E-7</v>
          </cell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G188">
            <v>1.5058822934258332E-6</v>
          </cell>
          <cell r="H188">
            <v>1.5058823043125054E-6</v>
          </cell>
          <cell r="I188">
            <v>1.5058822872697887E-6</v>
          </cell>
          <cell r="J188">
            <v>1.5058823475124766E-6</v>
          </cell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G189">
            <v>5.7703405885162051E-7</v>
          </cell>
          <cell r="H189">
            <v>5.770348352994741E-7</v>
          </cell>
          <cell r="I189">
            <v>5.7142939904497212E-7</v>
          </cell>
          <cell r="J189">
            <v>5.7142816417783874E-7</v>
          </cell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G191">
            <v>1.9521633512024873E-6</v>
          </cell>
          <cell r="H191">
            <v>1.9521578034934713E-6</v>
          </cell>
          <cell r="I191">
            <v>1.8983931862906604E-6</v>
          </cell>
          <cell r="J191">
            <v>1.8983923089715184E-6</v>
          </cell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G192">
            <v>4.0226294820717126E-6</v>
          </cell>
          <cell r="H192">
            <v>4.0226294820717126E-6</v>
          </cell>
          <cell r="I192">
            <v>4.0226294820717126E-6</v>
          </cell>
          <cell r="J192">
            <v>4.0298383243684784E-6</v>
          </cell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G193">
            <v>8.6864964613033235E-7</v>
          </cell>
          <cell r="H193">
            <v>8.6636912421862735E-7</v>
          </cell>
          <cell r="I193">
            <v>8.6636912703112222E-7</v>
          </cell>
          <cell r="J193">
            <v>8.6387434554973826E-7</v>
          </cell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G194">
            <v>5.9546925324097432E-7</v>
          </cell>
          <cell r="H194">
            <v>5.9331175675543012E-7</v>
          </cell>
          <cell r="I194">
            <v>5.9331175460486715E-7</v>
          </cell>
          <cell r="J194">
            <v>5.9331175862550999E-7</v>
          </cell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G195">
            <v>4.2670882976259764E-6</v>
          </cell>
          <cell r="H195">
            <v>4.2670879463157555E-6</v>
          </cell>
          <cell r="I195">
            <v>4.2670887489033433E-6</v>
          </cell>
          <cell r="J195">
            <v>4.2670879974365334E-6</v>
          </cell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G196">
            <v>5.5432372505543243E-10</v>
          </cell>
          <cell r="H196">
            <v>5.5432372505543243E-10</v>
          </cell>
          <cell r="I196">
            <v>5.5432372505543243E-10</v>
          </cell>
          <cell r="J196">
            <v>5.5432372505543243E-10</v>
          </cell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G197">
            <v>3.4246575342465754E-6</v>
          </cell>
          <cell r="H197">
            <v>3.4246575342465754E-6</v>
          </cell>
          <cell r="I197">
            <v>3.4246575342465754E-6</v>
          </cell>
          <cell r="J197">
            <v>3.4246575342465754E-6</v>
          </cell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G199">
            <v>1.6788491257742283E-7</v>
          </cell>
          <cell r="H199">
            <v>1.6788491257742283E-7</v>
          </cell>
          <cell r="I199">
            <v>1.6788491257742283E-7</v>
          </cell>
          <cell r="J199">
            <v>1.6788491257742283E-7</v>
          </cell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EFE7F-161A-4F3C-BB3C-781E9CDF9279}">
  <sheetPr codeName="Sheet1"/>
  <dimension ref="A1:X142"/>
  <sheetViews>
    <sheetView tabSelected="1" topLeftCell="A113" workbookViewId="0">
      <selection activeCell="A140" sqref="A140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E3" t="s">
        <v>16</v>
      </c>
      <c r="G3" t="s">
        <v>17</v>
      </c>
      <c r="L3" t="s">
        <v>18</v>
      </c>
    </row>
    <row r="4" spans="1:24" x14ac:dyDescent="0.25">
      <c r="A4" t="s">
        <v>14</v>
      </c>
      <c r="B4" t="s">
        <v>5</v>
      </c>
      <c r="C4" t="s">
        <v>15</v>
      </c>
      <c r="E4" t="s">
        <v>16</v>
      </c>
      <c r="G4" t="s">
        <v>19</v>
      </c>
      <c r="H4" t="s">
        <v>20</v>
      </c>
    </row>
    <row r="5" spans="1:24" x14ac:dyDescent="0.25">
      <c r="A5" t="s">
        <v>21</v>
      </c>
      <c r="B5" t="s">
        <v>5</v>
      </c>
      <c r="C5" t="s">
        <v>15</v>
      </c>
      <c r="E5" t="s">
        <v>22</v>
      </c>
      <c r="G5" t="s">
        <v>17</v>
      </c>
      <c r="L5" t="s">
        <v>18</v>
      </c>
    </row>
    <row r="6" spans="1:24" x14ac:dyDescent="0.25">
      <c r="A6" t="s">
        <v>21</v>
      </c>
      <c r="B6" t="s">
        <v>5</v>
      </c>
      <c r="C6" t="s">
        <v>15</v>
      </c>
      <c r="E6" t="s">
        <v>22</v>
      </c>
      <c r="G6" t="s">
        <v>19</v>
      </c>
      <c r="H6" t="s">
        <v>23</v>
      </c>
    </row>
    <row r="7" spans="1:24" x14ac:dyDescent="0.25">
      <c r="A7" t="s">
        <v>21</v>
      </c>
      <c r="B7" t="s">
        <v>5</v>
      </c>
      <c r="C7" t="s">
        <v>15</v>
      </c>
      <c r="E7" t="s">
        <v>22</v>
      </c>
      <c r="G7" t="s">
        <v>24</v>
      </c>
      <c r="H7" t="b">
        <v>1</v>
      </c>
    </row>
    <row r="8" spans="1:24" x14ac:dyDescent="0.25">
      <c r="A8" t="s">
        <v>21</v>
      </c>
      <c r="B8" t="s">
        <v>5</v>
      </c>
      <c r="C8" t="s">
        <v>15</v>
      </c>
      <c r="E8" t="s">
        <v>22</v>
      </c>
      <c r="G8" t="s">
        <v>25</v>
      </c>
      <c r="K8" t="s">
        <v>26</v>
      </c>
      <c r="L8" t="s">
        <v>27</v>
      </c>
      <c r="M8">
        <f t="shared" ref="M8:W8" si="0">M73*1.5</f>
        <v>17.984999999999999</v>
      </c>
      <c r="N8">
        <f t="shared" si="0"/>
        <v>17.984999999999999</v>
      </c>
      <c r="O8">
        <f t="shared" si="0"/>
        <v>7.7099999999999991</v>
      </c>
      <c r="P8">
        <f t="shared" si="0"/>
        <v>4.3499999999999996</v>
      </c>
      <c r="Q8">
        <f t="shared" si="0"/>
        <v>5.2949999999999999</v>
      </c>
      <c r="R8">
        <f t="shared" si="0"/>
        <v>4.5149999999999997</v>
      </c>
      <c r="S8">
        <f t="shared" si="0"/>
        <v>5.0999999999999996</v>
      </c>
      <c r="T8">
        <f t="shared" si="0"/>
        <v>5.4</v>
      </c>
      <c r="U8">
        <f t="shared" si="0"/>
        <v>5.67</v>
      </c>
      <c r="V8">
        <f t="shared" si="0"/>
        <v>5.67</v>
      </c>
      <c r="W8">
        <f t="shared" si="0"/>
        <v>5.67</v>
      </c>
      <c r="X8" t="s">
        <v>28</v>
      </c>
    </row>
    <row r="9" spans="1:24" x14ac:dyDescent="0.25">
      <c r="A9" t="s">
        <v>21</v>
      </c>
      <c r="B9" t="s">
        <v>5</v>
      </c>
      <c r="C9" t="s">
        <v>15</v>
      </c>
      <c r="E9" t="s">
        <v>22</v>
      </c>
      <c r="G9" t="s">
        <v>29</v>
      </c>
      <c r="H9" t="s">
        <v>30</v>
      </c>
      <c r="I9" t="s">
        <v>31</v>
      </c>
      <c r="K9" t="s">
        <v>32</v>
      </c>
      <c r="L9" t="s">
        <v>33</v>
      </c>
      <c r="M9">
        <f>INDEX([1]Coefficients!$G$60:$BO$79,MATCH($E9,[1]Coefficients!$B$60:$B$79,0),MATCH(M$2,[1]Coefficients!$G$1:$BO$1,0))/INDEX([1]Coefficients!$G$29:$BO$48,MATCH($E9,[1]Coefficients!$B$29:$B$48,0),MATCH(M$2,[1]Coefficients!$G$1:$BO$1,0))</f>
        <v>5.0659506393256851E-2</v>
      </c>
      <c r="N9">
        <f>INDEX([1]Coefficients!$G$60:$BO$79,MATCH($E9,[1]Coefficients!$B$60:$B$79,0),MATCH(N$2,[1]Coefficients!$G$1:$BO$1,0))/INDEX([1]Coefficients!$G$29:$BO$48,MATCH($E9,[1]Coefficients!$B$29:$B$48,0),MATCH(N$2,[1]Coefficients!$G$1:$BO$1,0))</f>
        <v>5.0269095405659998E-2</v>
      </c>
      <c r="O9">
        <f>INDEX([1]Coefficients!$G$60:$BO$79,MATCH($E9,[1]Coefficients!$B$60:$B$79,0),MATCH(O$2,[1]Coefficients!$G$1:$BO$1,0))/INDEX([1]Coefficients!$G$29:$BO$48,MATCH($E9,[1]Coefficients!$B$29:$B$48,0),MATCH(O$2,[1]Coefficients!$G$1:$BO$1,0))</f>
        <v>4.9926715324116293E-2</v>
      </c>
      <c r="P9">
        <f>INDEX([1]Coefficients!$G$60:$BO$79,MATCH($E9,[1]Coefficients!$B$60:$B$79,0),MATCH(P$2,[1]Coefficients!$G$1:$BO$1,0))/INDEX([1]Coefficients!$G$29:$BO$48,MATCH($E9,[1]Coefficients!$B$29:$B$48,0),MATCH(P$2,[1]Coefficients!$G$1:$BO$1,0))</f>
        <v>4.9020411139724628E-2</v>
      </c>
      <c r="Q9">
        <f>INDEX([1]Coefficients!$G$60:$BO$79,MATCH($E9,[1]Coefficients!$B$60:$B$79,0),MATCH(Q$2,[1]Coefficients!$G$1:$BO$1,0))/INDEX([1]Coefficients!$G$29:$BO$48,MATCH($E9,[1]Coefficients!$B$29:$B$48,0),MATCH(Q$2,[1]Coefficients!$G$1:$BO$1,0))</f>
        <v>4.8970518393498863E-2</v>
      </c>
      <c r="R9">
        <f>INDEX([1]Coefficients!$G$60:$BO$79,MATCH($E9,[1]Coefficients!$B$60:$B$79,0),MATCH(R$2,[1]Coefficients!$G$1:$BO$1,0))/INDEX([1]Coefficients!$G$29:$BO$48,MATCH($E9,[1]Coefficients!$B$29:$B$48,0),MATCH(R$2,[1]Coefficients!$G$1:$BO$1,0))</f>
        <v>4.8970518393498863E-2</v>
      </c>
      <c r="S9">
        <f>INDEX([1]Coefficients!$G$60:$BO$79,MATCH($E9,[1]Coefficients!$B$60:$B$79,0),MATCH(S$2,[1]Coefficients!$G$1:$BO$1,0))/INDEX([1]Coefficients!$G$29:$BO$48,MATCH($E9,[1]Coefficients!$B$29:$B$48,0),MATCH(S$2,[1]Coefficients!$G$1:$BO$1,0))</f>
        <v>4.8970518393498863E-2</v>
      </c>
      <c r="T9">
        <f>INDEX([1]Coefficients!$G$60:$BO$79,MATCH($E9,[1]Coefficients!$B$60:$B$79,0),MATCH(T$2,[1]Coefficients!$G$1:$BO$1,0))/INDEX([1]Coefficients!$G$29:$BO$48,MATCH($E9,[1]Coefficients!$B$29:$B$48,0),MATCH(T$2,[1]Coefficients!$G$1:$BO$1,0))</f>
        <v>4.8970518393498863E-2</v>
      </c>
      <c r="U9">
        <f>INDEX([1]Coefficients!$G$60:$BO$79,MATCH($E9,[1]Coefficients!$B$60:$B$79,0),MATCH(U$2,[1]Coefficients!$G$1:$BO$1,0))/INDEX([1]Coefficients!$G$29:$BO$48,MATCH($E9,[1]Coefficients!$B$29:$B$48,0),MATCH(U$2,[1]Coefficients!$G$1:$BO$1,0))</f>
        <v>4.8970518393498863E-2</v>
      </c>
      <c r="V9">
        <f>INDEX([1]Coefficients!$G$60:$BO$79,MATCH($E9,[1]Coefficients!$B$60:$B$79,0),MATCH(V$2,[1]Coefficients!$G$1:$BO$1,0))/INDEX([1]Coefficients!$G$29:$BO$48,MATCH($E9,[1]Coefficients!$B$29:$B$48,0),MATCH(V$2,[1]Coefficients!$G$1:$BO$1,0))</f>
        <v>4.8970518393498863E-2</v>
      </c>
      <c r="W9">
        <f>INDEX([1]Coefficients!$G$60:$BO$79,MATCH($E9,[1]Coefficients!$B$60:$B$79,0),MATCH(W$2,[1]Coefficients!$G$1:$BO$1,0))/INDEX([1]Coefficients!$G$29:$BO$48,MATCH($E9,[1]Coefficients!$B$29:$B$48,0),MATCH(W$2,[1]Coefficients!$G$1:$BO$1,0))</f>
        <v>4.8970518393498863E-2</v>
      </c>
    </row>
    <row r="10" spans="1:24" x14ac:dyDescent="0.25">
      <c r="A10" t="s">
        <v>21</v>
      </c>
      <c r="B10" t="s">
        <v>5</v>
      </c>
      <c r="C10" t="s">
        <v>15</v>
      </c>
      <c r="E10" t="s">
        <v>22</v>
      </c>
      <c r="G10" t="s">
        <v>34</v>
      </c>
      <c r="H10" t="s">
        <v>30</v>
      </c>
      <c r="I10" t="s">
        <v>31</v>
      </c>
      <c r="K10" t="s">
        <v>32</v>
      </c>
      <c r="L10" t="s">
        <v>33</v>
      </c>
      <c r="M10">
        <f>INDEX([1]Coefficients!$G$132:$BO$151,MATCH($E10,[1]Coefficients!$B$132:$B$151,0),MATCH(M$2,[1]Coefficients!$G$1:$BO$1,0))</f>
        <v>0</v>
      </c>
      <c r="N10">
        <f>INDEX([1]Coefficients!$G$132:$BO$151,MATCH($E10,[1]Coefficients!$B$132:$B$151,0),MATCH(N$2,[1]Coefficients!$G$1:$BO$1,0))</f>
        <v>0</v>
      </c>
      <c r="O10">
        <f>INDEX([1]Coefficients!$G$132:$BO$151,MATCH($E10,[1]Coefficients!$B$132:$B$151,0),MATCH(O$2,[1]Coefficients!$G$1:$BO$1,0))</f>
        <v>0</v>
      </c>
      <c r="P10">
        <f>INDEX([1]Coefficients!$G$132:$BO$151,MATCH($E10,[1]Coefficients!$B$132:$B$151,0),MATCH(P$2,[1]Coefficients!$G$1:$BO$1,0))</f>
        <v>0</v>
      </c>
      <c r="Q10">
        <f>INDEX([1]Coefficients!$G$132:$BO$151,MATCH($E10,[1]Coefficients!$B$132:$B$151,0),MATCH(Q$2,[1]Coefficients!$G$1:$BO$1,0))</f>
        <v>0</v>
      </c>
      <c r="R10">
        <f>INDEX([1]Coefficients!$G$132:$BO$151,MATCH($E10,[1]Coefficients!$B$132:$B$151,0),MATCH(R$2,[1]Coefficients!$G$1:$BO$1,0))</f>
        <v>0</v>
      </c>
      <c r="S10">
        <f>INDEX([1]Coefficients!$G$132:$BO$151,MATCH($E10,[1]Coefficients!$B$132:$B$151,0),MATCH(S$2,[1]Coefficients!$G$1:$BO$1,0))</f>
        <v>0</v>
      </c>
      <c r="T10">
        <f>INDEX([1]Coefficients!$G$132:$BO$151,MATCH($E10,[1]Coefficients!$B$132:$B$151,0),MATCH(T$2,[1]Coefficients!$G$1:$BO$1,0))</f>
        <v>0</v>
      </c>
      <c r="U10">
        <f>INDEX([1]Coefficients!$G$132:$BO$151,MATCH($E10,[1]Coefficients!$B$132:$B$151,0),MATCH(U$2,[1]Coefficients!$G$1:$BO$1,0))</f>
        <v>0</v>
      </c>
      <c r="V10">
        <f>INDEX([1]Coefficients!$G$132:$BO$151,MATCH($E10,[1]Coefficients!$B$132:$B$151,0),MATCH(V$2,[1]Coefficients!$G$1:$BO$1,0))</f>
        <v>0</v>
      </c>
      <c r="W10">
        <f>INDEX([1]Coefficients!$G$132:$BO$151,MATCH($E10,[1]Coefficients!$B$132:$B$151,0),MATCH(W$2,[1]Coefficients!$G$1:$BO$1,0))</f>
        <v>0</v>
      </c>
    </row>
    <row r="11" spans="1:24" x14ac:dyDescent="0.25">
      <c r="A11" t="s">
        <v>21</v>
      </c>
      <c r="B11" t="s">
        <v>5</v>
      </c>
      <c r="C11" t="s">
        <v>15</v>
      </c>
      <c r="E11" t="s">
        <v>22</v>
      </c>
      <c r="G11" t="s">
        <v>34</v>
      </c>
      <c r="H11" t="s">
        <v>35</v>
      </c>
      <c r="I11" t="s">
        <v>31</v>
      </c>
      <c r="K11" t="s">
        <v>32</v>
      </c>
      <c r="L11" t="s">
        <v>36</v>
      </c>
      <c r="M11">
        <f>INDEX([1]Coefficients!$G$156:$BO$175,MATCH($E11,[1]Coefficients!$B$132:$B$151,0),MATCH(M$2,[1]Coefficients!$G$1:$BO$1,0))</f>
        <v>9.7394051232794818E-7</v>
      </c>
      <c r="N11">
        <f>INDEX([1]Coefficients!$G$156:$BO$175,MATCH($E11,[1]Coefficients!$B$132:$B$151,0),MATCH(N$2,[1]Coefficients!$G$1:$BO$1,0))</f>
        <v>9.6706745968712354E-7</v>
      </c>
      <c r="O11">
        <f>INDEX([1]Coefficients!$G$156:$BO$175,MATCH($E11,[1]Coefficients!$B$132:$B$151,0),MATCH(O$2,[1]Coefficients!$G$1:$BO$1,0))</f>
        <v>9.6053998074030376E-7</v>
      </c>
      <c r="P11">
        <f>INDEX([1]Coefficients!$G$156:$BO$175,MATCH($E11,[1]Coefficients!$B$132:$B$151,0),MATCH(P$2,[1]Coefficients!$G$1:$BO$1,0))</f>
        <v>9.4291540484527353E-7</v>
      </c>
      <c r="Q11">
        <f>INDEX([1]Coefficients!$G$156:$BO$175,MATCH($E11,[1]Coefficients!$B$132:$B$151,0),MATCH(Q$2,[1]Coefficients!$G$1:$BO$1,0))</f>
        <v>9.4195570993630577E-7</v>
      </c>
      <c r="R11">
        <f>INDEX([1]Coefficients!$G$156:$BO$175,MATCH($E11,[1]Coefficients!$B$132:$B$151,0),MATCH(R$2,[1]Coefficients!$G$1:$BO$1,0))</f>
        <v>9.4195570993630577E-7</v>
      </c>
      <c r="S11">
        <f>INDEX([1]Coefficients!$G$156:$BO$175,MATCH($E11,[1]Coefficients!$B$132:$B$151,0),MATCH(S$2,[1]Coefficients!$G$1:$BO$1,0))</f>
        <v>9.4195570993630577E-7</v>
      </c>
      <c r="T11">
        <f>INDEX([1]Coefficients!$G$156:$BO$175,MATCH($E11,[1]Coefficients!$B$132:$B$151,0),MATCH(T$2,[1]Coefficients!$G$1:$BO$1,0))</f>
        <v>9.4195570993630577E-7</v>
      </c>
      <c r="U11">
        <f>INDEX([1]Coefficients!$G$156:$BO$175,MATCH($E11,[1]Coefficients!$B$132:$B$151,0),MATCH(U$2,[1]Coefficients!$G$1:$BO$1,0))</f>
        <v>9.4195570993630577E-7</v>
      </c>
      <c r="V11">
        <f>INDEX([1]Coefficients!$G$156:$BO$175,MATCH($E11,[1]Coefficients!$B$132:$B$151,0),MATCH(V$2,[1]Coefficients!$G$1:$BO$1,0))</f>
        <v>9.4195570993630577E-7</v>
      </c>
      <c r="W11">
        <f>INDEX([1]Coefficients!$G$156:$BO$175,MATCH($E11,[1]Coefficients!$B$132:$B$151,0),MATCH(W$2,[1]Coefficients!$G$1:$BO$1,0))</f>
        <v>9.4195570993630577E-7</v>
      </c>
    </row>
    <row r="12" spans="1:24" x14ac:dyDescent="0.25">
      <c r="A12" t="s">
        <v>21</v>
      </c>
      <c r="B12" t="s">
        <v>5</v>
      </c>
      <c r="C12" t="s">
        <v>15</v>
      </c>
      <c r="E12" t="s">
        <v>22</v>
      </c>
      <c r="G12" t="s">
        <v>34</v>
      </c>
      <c r="H12" t="s">
        <v>37</v>
      </c>
      <c r="I12" t="s">
        <v>31</v>
      </c>
      <c r="K12" t="s">
        <v>32</v>
      </c>
      <c r="L12" t="s">
        <v>38</v>
      </c>
      <c r="M12">
        <f>INDEX([1]Coefficients!$G$180:$BO$199,MATCH($E12,[1]Coefficients!$B$132:$B$151,0),MATCH(M$2,[1]Coefficients!$G$1:$BO$1,0))</f>
        <v>8.6864964613033235E-7</v>
      </c>
      <c r="N12">
        <f>INDEX([1]Coefficients!$G$180:$BO$199,MATCH($E12,[1]Coefficients!$B$132:$B$151,0),MATCH(N$2,[1]Coefficients!$G$1:$BO$1,0))</f>
        <v>8.6251962620743449E-7</v>
      </c>
      <c r="O12">
        <f>INDEX([1]Coefficients!$G$180:$BO$199,MATCH($E12,[1]Coefficients!$B$132:$B$151,0),MATCH(O$2,[1]Coefficients!$G$1:$BO$1,0))</f>
        <v>8.5669782066027099E-7</v>
      </c>
      <c r="P12">
        <f>INDEX([1]Coefficients!$G$180:$BO$199,MATCH($E12,[1]Coefficients!$B$132:$B$151,0),MATCH(P$2,[1]Coefficients!$G$1:$BO$1,0))</f>
        <v>8.409786043214603E-7</v>
      </c>
      <c r="Q12">
        <f>INDEX([1]Coefficients!$G$180:$BO$199,MATCH($E12,[1]Coefficients!$B$132:$B$151,0),MATCH(Q$2,[1]Coefficients!$G$1:$BO$1,0))</f>
        <v>8.4012266021346199E-7</v>
      </c>
      <c r="R12">
        <f>INDEX([1]Coefficients!$G$180:$BO$199,MATCH($E12,[1]Coefficients!$B$132:$B$151,0),MATCH(R$2,[1]Coefficients!$G$1:$BO$1,0))</f>
        <v>8.4012266021346199E-7</v>
      </c>
      <c r="S12">
        <f>INDEX([1]Coefficients!$G$180:$BO$199,MATCH($E12,[1]Coefficients!$B$132:$B$151,0),MATCH(S$2,[1]Coefficients!$G$1:$BO$1,0))</f>
        <v>8.4012266021346199E-7</v>
      </c>
      <c r="T12">
        <f>INDEX([1]Coefficients!$G$180:$BO$199,MATCH($E12,[1]Coefficients!$B$132:$B$151,0),MATCH(T$2,[1]Coefficients!$G$1:$BO$1,0))</f>
        <v>8.4012266021346199E-7</v>
      </c>
      <c r="U12">
        <f>INDEX([1]Coefficients!$G$180:$BO$199,MATCH($E12,[1]Coefficients!$B$132:$B$151,0),MATCH(U$2,[1]Coefficients!$G$1:$BO$1,0))</f>
        <v>8.4012266021346199E-7</v>
      </c>
      <c r="V12">
        <f>INDEX([1]Coefficients!$G$180:$BO$199,MATCH($E12,[1]Coefficients!$B$132:$B$151,0),MATCH(V$2,[1]Coefficients!$G$1:$BO$1,0))</f>
        <v>8.4012266021346199E-7</v>
      </c>
      <c r="W12">
        <f>INDEX([1]Coefficients!$G$180:$BO$199,MATCH($E12,[1]Coefficients!$B$132:$B$151,0),MATCH(W$2,[1]Coefficients!$G$1:$BO$1,0))</f>
        <v>8.4012266021346199E-7</v>
      </c>
    </row>
    <row r="13" spans="1:24" x14ac:dyDescent="0.25">
      <c r="A13" t="s">
        <v>39</v>
      </c>
      <c r="B13" t="s">
        <v>5</v>
      </c>
      <c r="C13" t="s">
        <v>15</v>
      </c>
      <c r="E13" t="s">
        <v>40</v>
      </c>
      <c r="G13" t="s">
        <v>17</v>
      </c>
      <c r="L13" t="s">
        <v>18</v>
      </c>
    </row>
    <row r="14" spans="1:24" x14ac:dyDescent="0.25">
      <c r="A14" t="s">
        <v>39</v>
      </c>
      <c r="B14" t="s">
        <v>5</v>
      </c>
      <c r="C14" t="s">
        <v>15</v>
      </c>
      <c r="E14" t="s">
        <v>40</v>
      </c>
      <c r="G14" t="s">
        <v>19</v>
      </c>
      <c r="H14" t="s">
        <v>23</v>
      </c>
    </row>
    <row r="15" spans="1:24" x14ac:dyDescent="0.25">
      <c r="A15" t="s">
        <v>39</v>
      </c>
      <c r="B15" t="s">
        <v>5</v>
      </c>
      <c r="C15" t="s">
        <v>15</v>
      </c>
      <c r="E15" t="s">
        <v>40</v>
      </c>
      <c r="G15" t="s">
        <v>24</v>
      </c>
      <c r="H15" t="b">
        <v>1</v>
      </c>
    </row>
    <row r="16" spans="1:24" x14ac:dyDescent="0.25">
      <c r="A16" t="s">
        <v>39</v>
      </c>
      <c r="B16" t="s">
        <v>5</v>
      </c>
      <c r="C16" t="s">
        <v>15</v>
      </c>
      <c r="E16" t="s">
        <v>40</v>
      </c>
      <c r="G16" t="s">
        <v>25</v>
      </c>
      <c r="K16" t="s">
        <v>26</v>
      </c>
      <c r="L16" t="s">
        <v>27</v>
      </c>
      <c r="M16">
        <v>1E-4</v>
      </c>
      <c r="N16">
        <v>1E-4</v>
      </c>
      <c r="O16">
        <v>1E-4</v>
      </c>
      <c r="P16">
        <v>1E-4</v>
      </c>
      <c r="Q16">
        <v>1E-4</v>
      </c>
      <c r="R16">
        <v>1E-4</v>
      </c>
      <c r="S16">
        <v>1E-4</v>
      </c>
      <c r="T16">
        <v>1E-4</v>
      </c>
      <c r="U16">
        <v>1E-4</v>
      </c>
      <c r="V16">
        <v>1E-4</v>
      </c>
      <c r="W16">
        <v>1E-4</v>
      </c>
      <c r="X16" t="s">
        <v>41</v>
      </c>
    </row>
    <row r="17" spans="1:24" x14ac:dyDescent="0.25">
      <c r="A17" t="s">
        <v>39</v>
      </c>
      <c r="B17" t="s">
        <v>5</v>
      </c>
      <c r="C17" t="s">
        <v>15</v>
      </c>
      <c r="E17" t="s">
        <v>40</v>
      </c>
      <c r="G17" t="s">
        <v>29</v>
      </c>
      <c r="H17" t="s">
        <v>30</v>
      </c>
      <c r="I17" t="s">
        <v>31</v>
      </c>
      <c r="K17" t="s">
        <v>32</v>
      </c>
      <c r="L17" t="s">
        <v>33</v>
      </c>
      <c r="M17">
        <f>INDEX([1]Coefficients!$G$60:$BO$79,MATCH($E17,[1]Coefficients!$B$60:$B$79,0),MATCH(M$2,[1]Coefficients!$G$1:$BO$1,0))/INDEX([1]Coefficients!$G$29:$BO$48,MATCH($E17,[1]Coefficients!$B$29:$B$48,0),MATCH(M$2,[1]Coefficients!$G$1:$BO$1,0))</f>
        <v>9.1240875912408773E-2</v>
      </c>
      <c r="N17">
        <f>INDEX([1]Coefficients!$G$60:$BO$79,MATCH($E17,[1]Coefficients!$B$60:$B$79,0),MATCH(N$2,[1]Coefficients!$G$1:$BO$1,0))/INDEX([1]Coefficients!$G$29:$BO$48,MATCH($E17,[1]Coefficients!$B$29:$B$48,0),MATCH(N$2,[1]Coefficients!$G$1:$BO$1,0))</f>
        <v>9.1240875206497651E-2</v>
      </c>
      <c r="O17">
        <f>INDEX([1]Coefficients!$G$60:$BO$79,MATCH($E17,[1]Coefficients!$B$60:$B$79,0),MATCH(O$2,[1]Coefficients!$G$1:$BO$1,0))/INDEX([1]Coefficients!$G$29:$BO$48,MATCH($E17,[1]Coefficients!$B$29:$B$48,0),MATCH(O$2,[1]Coefficients!$G$1:$BO$1,0))</f>
        <v>9.1240879112040998E-2</v>
      </c>
      <c r="P17">
        <f>INDEX([1]Coefficients!$G$60:$BO$79,MATCH($E17,[1]Coefficients!$B$60:$B$79,0),MATCH(P$2,[1]Coefficients!$G$1:$BO$1,0))/INDEX([1]Coefficients!$G$29:$BO$48,MATCH($E17,[1]Coefficients!$B$29:$B$48,0),MATCH(P$2,[1]Coefficients!$G$1:$BO$1,0))</f>
        <v>9.1240874197308142E-2</v>
      </c>
      <c r="Q17">
        <f>INDEX([1]Coefficients!$G$60:$BO$79,MATCH($E17,[1]Coefficients!$B$60:$B$79,0),MATCH(Q$2,[1]Coefficients!$G$1:$BO$1,0))/INDEX([1]Coefficients!$G$29:$BO$48,MATCH($E17,[1]Coefficients!$B$29:$B$48,0),MATCH(Q$2,[1]Coefficients!$G$1:$BO$1,0))</f>
        <v>9.124087870254903E-2</v>
      </c>
      <c r="R17">
        <f>INDEX([1]Coefficients!$G$60:$BO$79,MATCH($E17,[1]Coefficients!$B$60:$B$79,0),MATCH(R$2,[1]Coefficients!$G$1:$BO$1,0))/INDEX([1]Coefficients!$G$29:$BO$48,MATCH($E17,[1]Coefficients!$B$29:$B$48,0),MATCH(R$2,[1]Coefficients!$G$1:$BO$1,0))</f>
        <v>9.124087870254903E-2</v>
      </c>
      <c r="S17">
        <f>INDEX([1]Coefficients!$G$60:$BO$79,MATCH($E17,[1]Coefficients!$B$60:$B$79,0),MATCH(S$2,[1]Coefficients!$G$1:$BO$1,0))/INDEX([1]Coefficients!$G$29:$BO$48,MATCH($E17,[1]Coefficients!$B$29:$B$48,0),MATCH(S$2,[1]Coefficients!$G$1:$BO$1,0))</f>
        <v>9.124087870254903E-2</v>
      </c>
      <c r="T17">
        <f>INDEX([1]Coefficients!$G$60:$BO$79,MATCH($E17,[1]Coefficients!$B$60:$B$79,0),MATCH(T$2,[1]Coefficients!$G$1:$BO$1,0))/INDEX([1]Coefficients!$G$29:$BO$48,MATCH($E17,[1]Coefficients!$B$29:$B$48,0),MATCH(T$2,[1]Coefficients!$G$1:$BO$1,0))</f>
        <v>9.124087870254903E-2</v>
      </c>
      <c r="U17">
        <f>INDEX([1]Coefficients!$G$60:$BO$79,MATCH($E17,[1]Coefficients!$B$60:$B$79,0),MATCH(U$2,[1]Coefficients!$G$1:$BO$1,0))/INDEX([1]Coefficients!$G$29:$BO$48,MATCH($E17,[1]Coefficients!$B$29:$B$48,0),MATCH(U$2,[1]Coefficients!$G$1:$BO$1,0))</f>
        <v>9.124087870254903E-2</v>
      </c>
      <c r="V17">
        <f>INDEX([1]Coefficients!$G$60:$BO$79,MATCH($E17,[1]Coefficients!$B$60:$B$79,0),MATCH(V$2,[1]Coefficients!$G$1:$BO$1,0))/INDEX([1]Coefficients!$G$29:$BO$48,MATCH($E17,[1]Coefficients!$B$29:$B$48,0),MATCH(V$2,[1]Coefficients!$G$1:$BO$1,0))</f>
        <v>9.124087870254903E-2</v>
      </c>
      <c r="W17">
        <f>INDEX([1]Coefficients!$G$60:$BO$79,MATCH($E17,[1]Coefficients!$B$60:$B$79,0),MATCH(W$2,[1]Coefficients!$G$1:$BO$1,0))/INDEX([1]Coefficients!$G$29:$BO$48,MATCH($E17,[1]Coefficients!$B$29:$B$48,0),MATCH(W$2,[1]Coefficients!$G$1:$BO$1,0))</f>
        <v>9.124087870254903E-2</v>
      </c>
    </row>
    <row r="18" spans="1:24" x14ac:dyDescent="0.25">
      <c r="A18" t="s">
        <v>39</v>
      </c>
      <c r="B18" t="s">
        <v>5</v>
      </c>
      <c r="C18" t="s">
        <v>15</v>
      </c>
      <c r="E18" t="s">
        <v>40</v>
      </c>
      <c r="G18" t="s">
        <v>34</v>
      </c>
      <c r="H18" t="s">
        <v>30</v>
      </c>
      <c r="I18" t="s">
        <v>31</v>
      </c>
      <c r="K18" t="s">
        <v>32</v>
      </c>
      <c r="L18" t="s">
        <v>33</v>
      </c>
      <c r="M18">
        <f>INDEX([1]Coefficients!$G$132:$BO$151,MATCH($E18,[1]Coefficients!$B$132:$B$151,0),MATCH(M$2,[1]Coefficients!$G$1:$BO$1,0))</f>
        <v>0</v>
      </c>
      <c r="N18">
        <f>INDEX([1]Coefficients!$G$132:$BO$151,MATCH($E18,[1]Coefficients!$B$132:$B$151,0),MATCH(N$2,[1]Coefficients!$G$1:$BO$1,0))</f>
        <v>0</v>
      </c>
      <c r="O18">
        <f>INDEX([1]Coefficients!$G$132:$BO$151,MATCH($E18,[1]Coefficients!$B$132:$B$151,0),MATCH(O$2,[1]Coefficients!$G$1:$BO$1,0))</f>
        <v>0</v>
      </c>
      <c r="P18">
        <f>INDEX([1]Coefficients!$G$132:$BO$151,MATCH($E18,[1]Coefficients!$B$132:$B$151,0),MATCH(P$2,[1]Coefficients!$G$1:$BO$1,0))</f>
        <v>0</v>
      </c>
      <c r="Q18">
        <f>INDEX([1]Coefficients!$G$132:$BO$151,MATCH($E18,[1]Coefficients!$B$132:$B$151,0),MATCH(Q$2,[1]Coefficients!$G$1:$BO$1,0))</f>
        <v>0</v>
      </c>
      <c r="R18">
        <f>INDEX([1]Coefficients!$G$132:$BO$151,MATCH($E18,[1]Coefficients!$B$132:$B$151,0),MATCH(R$2,[1]Coefficients!$G$1:$BO$1,0))</f>
        <v>0</v>
      </c>
      <c r="S18">
        <f>INDEX([1]Coefficients!$G$132:$BO$151,MATCH($E18,[1]Coefficients!$B$132:$B$151,0),MATCH(S$2,[1]Coefficients!$G$1:$BO$1,0))</f>
        <v>0</v>
      </c>
      <c r="T18">
        <f>INDEX([1]Coefficients!$G$132:$BO$151,MATCH($E18,[1]Coefficients!$B$132:$B$151,0),MATCH(T$2,[1]Coefficients!$G$1:$BO$1,0))</f>
        <v>0</v>
      </c>
      <c r="U18">
        <f>INDEX([1]Coefficients!$G$132:$BO$151,MATCH($E18,[1]Coefficients!$B$132:$B$151,0),MATCH(U$2,[1]Coefficients!$G$1:$BO$1,0))</f>
        <v>0</v>
      </c>
      <c r="V18">
        <f>INDEX([1]Coefficients!$G$132:$BO$151,MATCH($E18,[1]Coefficients!$B$132:$B$151,0),MATCH(V$2,[1]Coefficients!$G$1:$BO$1,0))</f>
        <v>0</v>
      </c>
      <c r="W18">
        <f>INDEX([1]Coefficients!$G$132:$BO$151,MATCH($E18,[1]Coefficients!$B$132:$B$151,0),MATCH(W$2,[1]Coefficients!$G$1:$BO$1,0))</f>
        <v>0</v>
      </c>
    </row>
    <row r="19" spans="1:24" x14ac:dyDescent="0.25">
      <c r="A19" t="s">
        <v>39</v>
      </c>
      <c r="B19" t="s">
        <v>5</v>
      </c>
      <c r="C19" t="s">
        <v>15</v>
      </c>
      <c r="E19" t="s">
        <v>40</v>
      </c>
      <c r="G19" t="s">
        <v>34</v>
      </c>
      <c r="H19" t="s">
        <v>35</v>
      </c>
      <c r="I19" t="s">
        <v>31</v>
      </c>
      <c r="K19" t="s">
        <v>32</v>
      </c>
      <c r="L19" t="s">
        <v>36</v>
      </c>
      <c r="M19">
        <f>INDEX([1]Coefficients!$G$156:$BO$175,MATCH($E19,[1]Coefficients!$B$132:$B$151,0),MATCH(M$2,[1]Coefficients!$G$1:$BO$1,0))</f>
        <v>2.1897810218978103E-6</v>
      </c>
      <c r="N19">
        <f>INDEX([1]Coefficients!$G$156:$BO$175,MATCH($E19,[1]Coefficients!$B$132:$B$151,0),MATCH(N$2,[1]Coefficients!$G$1:$BO$1,0))</f>
        <v>2.1897810049559439E-6</v>
      </c>
      <c r="O19">
        <f>INDEX([1]Coefficients!$G$156:$BO$175,MATCH($E19,[1]Coefficients!$B$132:$B$151,0),MATCH(O$2,[1]Coefficients!$G$1:$BO$1,0))</f>
        <v>2.1897810986889842E-6</v>
      </c>
      <c r="P19">
        <f>INDEX([1]Coefficients!$G$156:$BO$175,MATCH($E19,[1]Coefficients!$B$132:$B$151,0),MATCH(P$2,[1]Coefficients!$G$1:$BO$1,0))</f>
        <v>2.1897809807353955E-6</v>
      </c>
      <c r="Q19">
        <f>INDEX([1]Coefficients!$G$156:$BO$175,MATCH($E19,[1]Coefficients!$B$132:$B$151,0),MATCH(Q$2,[1]Coefficients!$G$1:$BO$1,0))</f>
        <v>2.1897810888611765E-6</v>
      </c>
      <c r="R19">
        <f>INDEX([1]Coefficients!$G$156:$BO$175,MATCH($E19,[1]Coefficients!$B$132:$B$151,0),MATCH(R$2,[1]Coefficients!$G$1:$BO$1,0))</f>
        <v>2.1897810888611765E-6</v>
      </c>
      <c r="S19">
        <f>INDEX([1]Coefficients!$G$156:$BO$175,MATCH($E19,[1]Coefficients!$B$132:$B$151,0),MATCH(S$2,[1]Coefficients!$G$1:$BO$1,0))</f>
        <v>2.1897810888611765E-6</v>
      </c>
      <c r="T19">
        <f>INDEX([1]Coefficients!$G$156:$BO$175,MATCH($E19,[1]Coefficients!$B$132:$B$151,0),MATCH(T$2,[1]Coefficients!$G$1:$BO$1,0))</f>
        <v>2.1897810888611765E-6</v>
      </c>
      <c r="U19">
        <f>INDEX([1]Coefficients!$G$156:$BO$175,MATCH($E19,[1]Coefficients!$B$132:$B$151,0),MATCH(U$2,[1]Coefficients!$G$1:$BO$1,0))</f>
        <v>2.1897810888611765E-6</v>
      </c>
      <c r="V19">
        <f>INDEX([1]Coefficients!$G$156:$BO$175,MATCH($E19,[1]Coefficients!$B$132:$B$151,0),MATCH(V$2,[1]Coefficients!$G$1:$BO$1,0))</f>
        <v>2.1897810888611765E-6</v>
      </c>
      <c r="W19">
        <f>INDEX([1]Coefficients!$G$156:$BO$175,MATCH($E19,[1]Coefficients!$B$132:$B$151,0),MATCH(W$2,[1]Coefficients!$G$1:$BO$1,0))</f>
        <v>2.1897810888611765E-6</v>
      </c>
    </row>
    <row r="20" spans="1:24" x14ac:dyDescent="0.25">
      <c r="A20" t="s">
        <v>39</v>
      </c>
      <c r="B20" t="s">
        <v>5</v>
      </c>
      <c r="C20" t="s">
        <v>15</v>
      </c>
      <c r="E20" t="s">
        <v>40</v>
      </c>
      <c r="G20" t="s">
        <v>34</v>
      </c>
      <c r="H20" t="s">
        <v>37</v>
      </c>
      <c r="I20" t="s">
        <v>31</v>
      </c>
      <c r="K20" t="s">
        <v>32</v>
      </c>
      <c r="L20" t="s">
        <v>38</v>
      </c>
      <c r="M20">
        <f>INDEX([1]Coefficients!$G$180:$BO$199,MATCH($E20,[1]Coefficients!$B$132:$B$151,0),MATCH(M$2,[1]Coefficients!$G$1:$BO$1,0))</f>
        <v>3.6496350364963505E-7</v>
      </c>
      <c r="N20">
        <f>INDEX([1]Coefficients!$G$180:$BO$199,MATCH($E20,[1]Coefficients!$B$132:$B$151,0),MATCH(N$2,[1]Coefficients!$G$1:$BO$1,0))</f>
        <v>3.6496350082599063E-7</v>
      </c>
      <c r="O20">
        <f>INDEX([1]Coefficients!$G$180:$BO$199,MATCH($E20,[1]Coefficients!$B$132:$B$151,0),MATCH(O$2,[1]Coefficients!$G$1:$BO$1,0))</f>
        <v>3.6496351644816402E-7</v>
      </c>
      <c r="P20">
        <f>INDEX([1]Coefficients!$G$180:$BO$199,MATCH($E20,[1]Coefficients!$B$132:$B$151,0),MATCH(P$2,[1]Coefficients!$G$1:$BO$1,0))</f>
        <v>3.6496349678923251E-7</v>
      </c>
      <c r="Q20">
        <f>INDEX([1]Coefficients!$G$180:$BO$199,MATCH($E20,[1]Coefficients!$B$132:$B$151,0),MATCH(Q$2,[1]Coefficients!$G$1:$BO$1,0))</f>
        <v>3.6496351481019606E-7</v>
      </c>
      <c r="R20">
        <f>INDEX([1]Coefficients!$G$180:$BO$199,MATCH($E20,[1]Coefficients!$B$132:$B$151,0),MATCH(R$2,[1]Coefficients!$G$1:$BO$1,0))</f>
        <v>3.6496351481019606E-7</v>
      </c>
      <c r="S20">
        <f>INDEX([1]Coefficients!$G$180:$BO$199,MATCH($E20,[1]Coefficients!$B$132:$B$151,0),MATCH(S$2,[1]Coefficients!$G$1:$BO$1,0))</f>
        <v>3.6496351481019606E-7</v>
      </c>
      <c r="T20">
        <f>INDEX([1]Coefficients!$G$180:$BO$199,MATCH($E20,[1]Coefficients!$B$132:$B$151,0),MATCH(T$2,[1]Coefficients!$G$1:$BO$1,0))</f>
        <v>3.6496351481019606E-7</v>
      </c>
      <c r="U20">
        <f>INDEX([1]Coefficients!$G$180:$BO$199,MATCH($E20,[1]Coefficients!$B$132:$B$151,0),MATCH(U$2,[1]Coefficients!$G$1:$BO$1,0))</f>
        <v>3.6496351481019606E-7</v>
      </c>
      <c r="V20">
        <f>INDEX([1]Coefficients!$G$180:$BO$199,MATCH($E20,[1]Coefficients!$B$132:$B$151,0),MATCH(V$2,[1]Coefficients!$G$1:$BO$1,0))</f>
        <v>3.6496351481019606E-7</v>
      </c>
      <c r="W20">
        <f>INDEX([1]Coefficients!$G$180:$BO$199,MATCH($E20,[1]Coefficients!$B$132:$B$151,0),MATCH(W$2,[1]Coefficients!$G$1:$BO$1,0))</f>
        <v>3.6496351481019606E-7</v>
      </c>
    </row>
    <row r="21" spans="1:24" x14ac:dyDescent="0.25">
      <c r="A21" t="s">
        <v>42</v>
      </c>
      <c r="B21" t="s">
        <v>5</v>
      </c>
      <c r="C21" t="s">
        <v>15</v>
      </c>
      <c r="E21" t="s">
        <v>43</v>
      </c>
      <c r="G21" t="s">
        <v>17</v>
      </c>
      <c r="L21" t="s">
        <v>18</v>
      </c>
    </row>
    <row r="22" spans="1:24" x14ac:dyDescent="0.25">
      <c r="A22" t="s">
        <v>42</v>
      </c>
      <c r="B22" t="s">
        <v>5</v>
      </c>
      <c r="C22" t="s">
        <v>15</v>
      </c>
      <c r="E22" t="s">
        <v>43</v>
      </c>
      <c r="G22" t="s">
        <v>19</v>
      </c>
      <c r="H22" t="s">
        <v>23</v>
      </c>
    </row>
    <row r="23" spans="1:24" x14ac:dyDescent="0.25">
      <c r="A23" t="s">
        <v>42</v>
      </c>
      <c r="B23" t="s">
        <v>5</v>
      </c>
      <c r="C23" t="s">
        <v>15</v>
      </c>
      <c r="E23" t="s">
        <v>43</v>
      </c>
      <c r="G23" t="s">
        <v>24</v>
      </c>
      <c r="H23" t="b">
        <v>1</v>
      </c>
    </row>
    <row r="24" spans="1:24" x14ac:dyDescent="0.25">
      <c r="A24" t="s">
        <v>42</v>
      </c>
      <c r="B24" t="s">
        <v>5</v>
      </c>
      <c r="C24" t="s">
        <v>15</v>
      </c>
      <c r="E24" t="s">
        <v>43</v>
      </c>
      <c r="G24" t="s">
        <v>25</v>
      </c>
      <c r="K24" t="s">
        <v>26</v>
      </c>
      <c r="L24" t="s">
        <v>27</v>
      </c>
      <c r="M24" cm="1">
        <f t="array" ref="M24">INDEX([1]!JCIMS_prices,MATCH($E24,[1]!JCIMS_prices_index,0),MATCH(M$2,[1]!CER_year,0))*[1]!JCIMS_price_inflator</f>
        <v>3.3868227490873544</v>
      </c>
      <c r="N24" cm="1">
        <f t="array" ref="N24">INDEX([1]!JCIMS_prices,MATCH($E24,[1]!JCIMS_prices_index,0),MATCH(N$2,[1]!CER_year,0))*[1]!JCIMS_price_inflator</f>
        <v>3.287415745294838</v>
      </c>
      <c r="O24" cm="1">
        <f t="array" ref="O24">INDEX([1]!JCIMS_prices,MATCH($E24,[1]!JCIMS_prices_index,0),MATCH(O$2,[1]!CER_year,0))*[1]!JCIMS_price_inflator</f>
        <v>2.9891947339172846</v>
      </c>
      <c r="P24" cm="1">
        <f t="array" ref="P24">INDEX([1]!JCIMS_prices,MATCH($E24,[1]!JCIMS_prices_index,0),MATCH(P$2,[1]!CER_year,0))*[1]!JCIMS_price_inflator</f>
        <v>2.9891947339172846</v>
      </c>
      <c r="Q24" cm="1">
        <f t="array" ref="Q24">INDEX([1]!JCIMS_prices,MATCH($E24,[1]!JCIMS_prices_index,0),MATCH(Q$2,[1]!CER_year,0))*[1]!JCIMS_price_inflator</f>
        <v>2.9891947339172846</v>
      </c>
      <c r="R24" cm="1">
        <f t="array" ref="R24">INDEX([1]!JCIMS_prices,MATCH($E24,[1]!JCIMS_prices_index,0),MATCH(R$2,[1]!CER_year,0))*[1]!JCIMS_price_inflator</f>
        <v>2.9891947339172846</v>
      </c>
      <c r="S24" cm="1">
        <f t="array" ref="S24">INDEX([1]!JCIMS_prices,MATCH($E24,[1]!JCIMS_prices_index,0),MATCH(S$2,[1]!CER_year,0))*[1]!JCIMS_price_inflator</f>
        <v>2.9891947339172846</v>
      </c>
      <c r="T24" cm="1">
        <f t="array" ref="T24">INDEX([1]!JCIMS_prices,MATCH($E24,[1]!JCIMS_prices_index,0),MATCH(T$2,[1]!CER_year,0))*[1]!JCIMS_price_inflator</f>
        <v>2.9891947339172846</v>
      </c>
      <c r="U24" cm="1">
        <f t="array" ref="U24">INDEX([1]!JCIMS_prices,MATCH($E24,[1]!JCIMS_prices_index,0),MATCH(U$2,[1]!CER_year,0))*[1]!JCIMS_price_inflator</f>
        <v>2.9891947339172846</v>
      </c>
      <c r="V24" cm="1">
        <f t="array" ref="V24">INDEX([1]!JCIMS_prices,MATCH($E24,[1]!JCIMS_prices_index,0),MATCH(V$2,[1]!CER_year,0))*[1]!JCIMS_price_inflator</f>
        <v>2.9891947339172846</v>
      </c>
      <c r="W24" cm="1">
        <f t="array" ref="W24">INDEX([1]!JCIMS_prices,MATCH($E24,[1]!JCIMS_prices_index,0),MATCH(W$2,[1]!CER_year,0))*[1]!JCIMS_price_inflator</f>
        <v>2.9891947339172846</v>
      </c>
      <c r="X24" t="s">
        <v>44</v>
      </c>
    </row>
    <row r="25" spans="1:24" x14ac:dyDescent="0.25">
      <c r="A25" t="s">
        <v>42</v>
      </c>
      <c r="B25" t="s">
        <v>5</v>
      </c>
      <c r="C25" t="s">
        <v>15</v>
      </c>
      <c r="E25" t="s">
        <v>43</v>
      </c>
      <c r="G25" t="s">
        <v>34</v>
      </c>
      <c r="H25" t="s">
        <v>30</v>
      </c>
      <c r="I25" t="s">
        <v>31</v>
      </c>
      <c r="K25" t="s">
        <v>32</v>
      </c>
      <c r="L25" t="s">
        <v>33</v>
      </c>
      <c r="M25">
        <f>INDEX([1]Coefficients!$G$132:$BO$151,MATCH($E25,[1]Coefficients!$B$132:$B$151,0),MATCH(M$2,[1]Coefficients!$G$1:$BO$1,0))</f>
        <v>8.0091975639588225E-2</v>
      </c>
      <c r="N25">
        <f>INDEX([1]Coefficients!$G$132:$BO$151,MATCH($E25,[1]Coefficients!$B$132:$B$151,0),MATCH(N$2,[1]Coefficients!$G$1:$BO$1,0))</f>
        <v>8.3828873070901838E-2</v>
      </c>
      <c r="O25">
        <f>INDEX([1]Coefficients!$G$132:$BO$151,MATCH($E25,[1]Coefficients!$B$132:$B$151,0),MATCH(O$2,[1]Coefficients!$G$1:$BO$1,0))</f>
        <v>8.1571494077919054E-2</v>
      </c>
      <c r="P25">
        <f>INDEX([1]Coefficients!$G$132:$BO$151,MATCH($E25,[1]Coefficients!$B$132:$B$151,0),MATCH(P$2,[1]Coefficients!$G$1:$BO$1,0))</f>
        <v>8.0767021208888012E-2</v>
      </c>
      <c r="Q25">
        <f>INDEX([1]Coefficients!$G$132:$BO$151,MATCH($E25,[1]Coefficients!$B$132:$B$151,0),MATCH(Q$2,[1]Coefficients!$G$1:$BO$1,0))</f>
        <v>8.1419557348284474E-2</v>
      </c>
      <c r="R25">
        <f>INDEX([1]Coefficients!$G$132:$BO$151,MATCH($E25,[1]Coefficients!$B$132:$B$151,0),MATCH(R$2,[1]Coefficients!$G$1:$BO$1,0))</f>
        <v>8.1419557348284474E-2</v>
      </c>
      <c r="S25">
        <f>INDEX([1]Coefficients!$G$132:$BO$151,MATCH($E25,[1]Coefficients!$B$132:$B$151,0),MATCH(S$2,[1]Coefficients!$G$1:$BO$1,0))</f>
        <v>8.1419557348284474E-2</v>
      </c>
      <c r="T25">
        <f>INDEX([1]Coefficients!$G$132:$BO$151,MATCH($E25,[1]Coefficients!$B$132:$B$151,0),MATCH(T$2,[1]Coefficients!$G$1:$BO$1,0))</f>
        <v>8.1419557348284474E-2</v>
      </c>
      <c r="U25">
        <f>INDEX([1]Coefficients!$G$132:$BO$151,MATCH($E25,[1]Coefficients!$B$132:$B$151,0),MATCH(U$2,[1]Coefficients!$G$1:$BO$1,0))</f>
        <v>8.1419557348284474E-2</v>
      </c>
      <c r="V25">
        <f>INDEX([1]Coefficients!$G$132:$BO$151,MATCH($E25,[1]Coefficients!$B$132:$B$151,0),MATCH(V$2,[1]Coefficients!$G$1:$BO$1,0))</f>
        <v>8.1419557348284474E-2</v>
      </c>
      <c r="W25">
        <f>INDEX([1]Coefficients!$G$132:$BO$151,MATCH($E25,[1]Coefficients!$B$132:$B$151,0),MATCH(W$2,[1]Coefficients!$G$1:$BO$1,0))</f>
        <v>8.1419557348284474E-2</v>
      </c>
    </row>
    <row r="26" spans="1:24" x14ac:dyDescent="0.25">
      <c r="A26" t="s">
        <v>42</v>
      </c>
      <c r="B26" t="s">
        <v>5</v>
      </c>
      <c r="C26" t="s">
        <v>15</v>
      </c>
      <c r="E26" t="s">
        <v>43</v>
      </c>
      <c r="G26" t="s">
        <v>34</v>
      </c>
      <c r="H26" t="s">
        <v>35</v>
      </c>
      <c r="I26" t="s">
        <v>31</v>
      </c>
      <c r="K26" t="s">
        <v>32</v>
      </c>
      <c r="L26" t="s">
        <v>36</v>
      </c>
      <c r="M26">
        <f>INDEX([1]Coefficients!$G$156:$BO$175,MATCH($E26,[1]Coefficients!$B$132:$B$151,0),MATCH(M$2,[1]Coefficients!$G$1:$BO$1,0))</f>
        <v>1.099660992763225E-6</v>
      </c>
      <c r="N26">
        <f>INDEX([1]Coefficients!$G$156:$BO$175,MATCH($E26,[1]Coefficients!$B$132:$B$151,0),MATCH(N$2,[1]Coefficients!$G$1:$BO$1,0))</f>
        <v>1.150968508982634E-6</v>
      </c>
      <c r="O26">
        <f>INDEX([1]Coefficients!$G$156:$BO$175,MATCH($E26,[1]Coefficients!$B$132:$B$151,0),MATCH(O$2,[1]Coefficients!$G$1:$BO$1,0))</f>
        <v>1.1199747470652502E-6</v>
      </c>
      <c r="P26">
        <f>INDEX([1]Coefficients!$G$156:$BO$175,MATCH($E26,[1]Coefficients!$B$132:$B$151,0),MATCH(P$2,[1]Coefficients!$G$1:$BO$1,0))</f>
        <v>1.1089293529824441E-6</v>
      </c>
      <c r="Q26">
        <f>INDEX([1]Coefficients!$G$156:$BO$175,MATCH($E26,[1]Coefficients!$B$132:$B$151,0),MATCH(Q$2,[1]Coefficients!$G$1:$BO$1,0))</f>
        <v>1.1178886592441805E-6</v>
      </c>
      <c r="R26">
        <f>INDEX([1]Coefficients!$G$156:$BO$175,MATCH($E26,[1]Coefficients!$B$132:$B$151,0),MATCH(R$2,[1]Coefficients!$G$1:$BO$1,0))</f>
        <v>1.1178886592441805E-6</v>
      </c>
      <c r="S26">
        <f>INDEX([1]Coefficients!$G$156:$BO$175,MATCH($E26,[1]Coefficients!$B$132:$B$151,0),MATCH(S$2,[1]Coefficients!$G$1:$BO$1,0))</f>
        <v>1.1178886592441805E-6</v>
      </c>
      <c r="T26">
        <f>INDEX([1]Coefficients!$G$156:$BO$175,MATCH($E26,[1]Coefficients!$B$132:$B$151,0),MATCH(T$2,[1]Coefficients!$G$1:$BO$1,0))</f>
        <v>1.1178886592441805E-6</v>
      </c>
      <c r="U26">
        <f>INDEX([1]Coefficients!$G$156:$BO$175,MATCH($E26,[1]Coefficients!$B$132:$B$151,0),MATCH(U$2,[1]Coefficients!$G$1:$BO$1,0))</f>
        <v>1.1178886592441805E-6</v>
      </c>
      <c r="V26">
        <f>INDEX([1]Coefficients!$G$156:$BO$175,MATCH($E26,[1]Coefficients!$B$132:$B$151,0),MATCH(V$2,[1]Coefficients!$G$1:$BO$1,0))</f>
        <v>1.1178886592441805E-6</v>
      </c>
      <c r="W26">
        <f>INDEX([1]Coefficients!$G$156:$BO$175,MATCH($E26,[1]Coefficients!$B$132:$B$151,0),MATCH(W$2,[1]Coefficients!$G$1:$BO$1,0))</f>
        <v>1.1178886592441805E-6</v>
      </c>
    </row>
    <row r="27" spans="1:24" x14ac:dyDescent="0.25">
      <c r="A27" t="s">
        <v>42</v>
      </c>
      <c r="B27" t="s">
        <v>5</v>
      </c>
      <c r="C27" t="s">
        <v>15</v>
      </c>
      <c r="E27" t="s">
        <v>43</v>
      </c>
      <c r="G27" t="s">
        <v>34</v>
      </c>
      <c r="H27" t="s">
        <v>37</v>
      </c>
      <c r="I27" t="s">
        <v>31</v>
      </c>
      <c r="K27" t="s">
        <v>32</v>
      </c>
      <c r="L27" t="s">
        <v>38</v>
      </c>
      <c r="M27">
        <f>INDEX([1]Coefficients!$G$180:$BO$199,MATCH($E27,[1]Coefficients!$B$132:$B$151,0),MATCH(M$2,[1]Coefficients!$G$1:$BO$1,0))</f>
        <v>7.3310732850881664E-7</v>
      </c>
      <c r="N27">
        <f>INDEX([1]Coefficients!$G$180:$BO$199,MATCH($E27,[1]Coefficients!$B$132:$B$151,0),MATCH(N$2,[1]Coefficients!$G$1:$BO$1,0))</f>
        <v>7.6731233932175597E-7</v>
      </c>
      <c r="O27">
        <f>INDEX([1]Coefficients!$G$180:$BO$199,MATCH($E27,[1]Coefficients!$B$132:$B$151,0),MATCH(O$2,[1]Coefficients!$G$1:$BO$1,0))</f>
        <v>7.4664983137683352E-7</v>
      </c>
      <c r="P27">
        <f>INDEX([1]Coefficients!$G$180:$BO$199,MATCH($E27,[1]Coefficients!$B$132:$B$151,0),MATCH(P$2,[1]Coefficients!$G$1:$BO$1,0))</f>
        <v>7.3928623532162953E-7</v>
      </c>
      <c r="Q27">
        <f>INDEX([1]Coefficients!$G$180:$BO$199,MATCH($E27,[1]Coefficients!$B$132:$B$151,0),MATCH(Q$2,[1]Coefficients!$G$1:$BO$1,0))</f>
        <v>7.45259106162787E-7</v>
      </c>
      <c r="R27">
        <f>INDEX([1]Coefficients!$G$180:$BO$199,MATCH($E27,[1]Coefficients!$B$132:$B$151,0),MATCH(R$2,[1]Coefficients!$G$1:$BO$1,0))</f>
        <v>7.45259106162787E-7</v>
      </c>
      <c r="S27">
        <f>INDEX([1]Coefficients!$G$180:$BO$199,MATCH($E27,[1]Coefficients!$B$132:$B$151,0),MATCH(S$2,[1]Coefficients!$G$1:$BO$1,0))</f>
        <v>7.45259106162787E-7</v>
      </c>
      <c r="T27">
        <f>INDEX([1]Coefficients!$G$180:$BO$199,MATCH($E27,[1]Coefficients!$B$132:$B$151,0),MATCH(T$2,[1]Coefficients!$G$1:$BO$1,0))</f>
        <v>7.45259106162787E-7</v>
      </c>
      <c r="U27">
        <f>INDEX([1]Coefficients!$G$180:$BO$199,MATCH($E27,[1]Coefficients!$B$132:$B$151,0),MATCH(U$2,[1]Coefficients!$G$1:$BO$1,0))</f>
        <v>7.45259106162787E-7</v>
      </c>
      <c r="V27">
        <f>INDEX([1]Coefficients!$G$180:$BO$199,MATCH($E27,[1]Coefficients!$B$132:$B$151,0),MATCH(V$2,[1]Coefficients!$G$1:$BO$1,0))</f>
        <v>7.45259106162787E-7</v>
      </c>
      <c r="W27">
        <f>INDEX([1]Coefficients!$G$180:$BO$199,MATCH($E27,[1]Coefficients!$B$132:$B$151,0),MATCH(W$2,[1]Coefficients!$G$1:$BO$1,0))</f>
        <v>7.45259106162787E-7</v>
      </c>
    </row>
    <row r="28" spans="1:24" x14ac:dyDescent="0.25">
      <c r="A28" t="s">
        <v>45</v>
      </c>
      <c r="B28" t="s">
        <v>5</v>
      </c>
      <c r="C28" t="s">
        <v>15</v>
      </c>
      <c r="E28" t="s">
        <v>46</v>
      </c>
      <c r="G28" t="s">
        <v>17</v>
      </c>
      <c r="L28" t="s">
        <v>18</v>
      </c>
    </row>
    <row r="29" spans="1:24" x14ac:dyDescent="0.25">
      <c r="A29" t="s">
        <v>45</v>
      </c>
      <c r="B29" t="s">
        <v>5</v>
      </c>
      <c r="C29" t="s">
        <v>15</v>
      </c>
      <c r="E29" t="s">
        <v>46</v>
      </c>
      <c r="G29" t="s">
        <v>19</v>
      </c>
      <c r="H29" t="s">
        <v>23</v>
      </c>
    </row>
    <row r="30" spans="1:24" x14ac:dyDescent="0.25">
      <c r="A30" t="s">
        <v>45</v>
      </c>
      <c r="B30" t="s">
        <v>5</v>
      </c>
      <c r="C30" t="s">
        <v>15</v>
      </c>
      <c r="E30" t="s">
        <v>46</v>
      </c>
      <c r="G30" t="s">
        <v>24</v>
      </c>
      <c r="H30" t="b">
        <v>1</v>
      </c>
    </row>
    <row r="31" spans="1:24" x14ac:dyDescent="0.25">
      <c r="A31" t="s">
        <v>45</v>
      </c>
      <c r="B31" t="s">
        <v>5</v>
      </c>
      <c r="C31" t="s">
        <v>15</v>
      </c>
      <c r="E31" t="s">
        <v>46</v>
      </c>
      <c r="G31" t="s">
        <v>25</v>
      </c>
      <c r="K31" t="s">
        <v>26</v>
      </c>
      <c r="L31" t="s">
        <v>27</v>
      </c>
      <c r="M31" cm="1">
        <f t="array" ref="M31">INDEX([1]!JCIMS_prices,MATCH($E31,[1]!JCIMS_prices_index,0),MATCH(M$2,[1]!CER_year,0))*[1]!JCIMS_price_inflator</f>
        <v>3.4716607615953659</v>
      </c>
      <c r="N31" cm="1">
        <f t="array" ref="N31">INDEX([1]!JCIMS_prices,MATCH($E31,[1]!JCIMS_prices_index,0),MATCH(N$2,[1]!CER_year,0))*[1]!JCIMS_price_inflator</f>
        <v>3.6789914519903935</v>
      </c>
      <c r="O31" cm="1">
        <f t="array" ref="O31">INDEX([1]!JCIMS_prices,MATCH($E31,[1]!JCIMS_prices_index,0),MATCH(O$2,[1]!CER_year,0))*[1]!JCIMS_price_inflator</f>
        <v>4.300983523175435</v>
      </c>
      <c r="P31" cm="1">
        <f t="array" ref="P31">INDEX([1]!JCIMS_prices,MATCH($E31,[1]!JCIMS_prices_index,0),MATCH(P$2,[1]!CER_year,0))*[1]!JCIMS_price_inflator</f>
        <v>4.300983523175435</v>
      </c>
      <c r="Q31" cm="1">
        <f t="array" ref="Q31">INDEX([1]!JCIMS_prices,MATCH($E31,[1]!JCIMS_prices_index,0),MATCH(Q$2,[1]!CER_year,0))*[1]!JCIMS_price_inflator</f>
        <v>4.300983523175435</v>
      </c>
      <c r="R31" cm="1">
        <f t="array" ref="R31">INDEX([1]!JCIMS_prices,MATCH($E31,[1]!JCIMS_prices_index,0),MATCH(R$2,[1]!CER_year,0))*[1]!JCIMS_price_inflator</f>
        <v>4.300983523175435</v>
      </c>
      <c r="S31" cm="1">
        <f t="array" ref="S31">INDEX([1]!JCIMS_prices,MATCH($E31,[1]!JCIMS_prices_index,0),MATCH(S$2,[1]!CER_year,0))*[1]!JCIMS_price_inflator</f>
        <v>4.300983523175435</v>
      </c>
      <c r="T31" cm="1">
        <f t="array" ref="T31">INDEX([1]!JCIMS_prices,MATCH($E31,[1]!JCIMS_prices_index,0),MATCH(T$2,[1]!CER_year,0))*[1]!JCIMS_price_inflator</f>
        <v>4.300983523175435</v>
      </c>
      <c r="U31" cm="1">
        <f t="array" ref="U31">INDEX([1]!JCIMS_prices,MATCH($E31,[1]!JCIMS_prices_index,0),MATCH(U$2,[1]!CER_year,0))*[1]!JCIMS_price_inflator</f>
        <v>4.300983523175435</v>
      </c>
      <c r="V31" cm="1">
        <f t="array" ref="V31">INDEX([1]!JCIMS_prices,MATCH($E31,[1]!JCIMS_prices_index,0),MATCH(V$2,[1]!CER_year,0))*[1]!JCIMS_price_inflator</f>
        <v>4.300983523175435</v>
      </c>
      <c r="W31" cm="1">
        <f t="array" ref="W31">INDEX([1]!JCIMS_prices,MATCH($E31,[1]!JCIMS_prices_index,0),MATCH(W$2,[1]!CER_year,0))*[1]!JCIMS_price_inflator</f>
        <v>4.300983523175435</v>
      </c>
      <c r="X31" t="s">
        <v>47</v>
      </c>
    </row>
    <row r="32" spans="1:24" x14ac:dyDescent="0.25">
      <c r="A32" t="s">
        <v>45</v>
      </c>
      <c r="B32" t="s">
        <v>5</v>
      </c>
      <c r="C32" t="s">
        <v>15</v>
      </c>
      <c r="E32" t="s">
        <v>46</v>
      </c>
      <c r="G32" t="s">
        <v>34</v>
      </c>
      <c r="H32" t="s">
        <v>30</v>
      </c>
      <c r="I32" t="s">
        <v>31</v>
      </c>
      <c r="K32" t="s">
        <v>32</v>
      </c>
      <c r="L32" t="s">
        <v>33</v>
      </c>
      <c r="M32">
        <f>INDEX([1]Coefficients!$G$132:$BO$151,MATCH($E32,[1]Coefficients!$B$132:$B$151,0),MATCH(M$2,[1]Coefficients!$G$1:$BO$1,0))</f>
        <v>0.11005896543936709</v>
      </c>
      <c r="N32">
        <f>INDEX([1]Coefficients!$G$132:$BO$151,MATCH($E32,[1]Coefficients!$B$132:$B$151,0),MATCH(N$2,[1]Coefficients!$G$1:$BO$1,0))</f>
        <v>0.11005896611747185</v>
      </c>
      <c r="O32">
        <f>INDEX([1]Coefficients!$G$132:$BO$151,MATCH($E32,[1]Coefficients!$B$132:$B$151,0),MATCH(O$2,[1]Coefficients!$G$1:$BO$1,0))</f>
        <v>0.11005898524737921</v>
      </c>
      <c r="P32">
        <f>INDEX([1]Coefficients!$G$132:$BO$151,MATCH($E32,[1]Coefficients!$B$132:$B$151,0),MATCH(P$2,[1]Coefficients!$G$1:$BO$1,0))</f>
        <v>0.11005896964909377</v>
      </c>
      <c r="Q32">
        <f>INDEX([1]Coefficients!$G$132:$BO$151,MATCH($E32,[1]Coefficients!$B$132:$B$151,0),MATCH(Q$2,[1]Coefficients!$G$1:$BO$1,0))</f>
        <v>0.11005896413461123</v>
      </c>
      <c r="R32">
        <f>INDEX([1]Coefficients!$G$132:$BO$151,MATCH($E32,[1]Coefficients!$B$132:$B$151,0),MATCH(R$2,[1]Coefficients!$G$1:$BO$1,0))</f>
        <v>0.11005896413461123</v>
      </c>
      <c r="S32">
        <f>INDEX([1]Coefficients!$G$132:$BO$151,MATCH($E32,[1]Coefficients!$B$132:$B$151,0),MATCH(S$2,[1]Coefficients!$G$1:$BO$1,0))</f>
        <v>0.11005896413461123</v>
      </c>
      <c r="T32">
        <f>INDEX([1]Coefficients!$G$132:$BO$151,MATCH($E32,[1]Coefficients!$B$132:$B$151,0),MATCH(T$2,[1]Coefficients!$G$1:$BO$1,0))</f>
        <v>0.11005896413461123</v>
      </c>
      <c r="U32">
        <f>INDEX([1]Coefficients!$G$132:$BO$151,MATCH($E32,[1]Coefficients!$B$132:$B$151,0),MATCH(U$2,[1]Coefficients!$G$1:$BO$1,0))</f>
        <v>0.11005896413461123</v>
      </c>
      <c r="V32">
        <f>INDEX([1]Coefficients!$G$132:$BO$151,MATCH($E32,[1]Coefficients!$B$132:$B$151,0),MATCH(V$2,[1]Coefficients!$G$1:$BO$1,0))</f>
        <v>0.11005896413461123</v>
      </c>
      <c r="W32">
        <f>INDEX([1]Coefficients!$G$132:$BO$151,MATCH($E32,[1]Coefficients!$B$132:$B$151,0),MATCH(W$2,[1]Coefficients!$G$1:$BO$1,0))</f>
        <v>0.11005896413461123</v>
      </c>
    </row>
    <row r="33" spans="1:24" x14ac:dyDescent="0.25">
      <c r="A33" t="s">
        <v>45</v>
      </c>
      <c r="B33" t="s">
        <v>5</v>
      </c>
      <c r="C33" t="s">
        <v>15</v>
      </c>
      <c r="E33" t="s">
        <v>46</v>
      </c>
      <c r="G33" t="s">
        <v>34</v>
      </c>
      <c r="H33" t="s">
        <v>35</v>
      </c>
      <c r="I33" t="s">
        <v>31</v>
      </c>
      <c r="K33" t="s">
        <v>32</v>
      </c>
      <c r="L33" t="s">
        <v>36</v>
      </c>
      <c r="M33">
        <f>INDEX([1]Coefficients!$G$156:$BO$175,MATCH($E33,[1]Coefficients!$B$132:$B$151,0),MATCH(M$2,[1]Coefficients!$G$1:$BO$1,0))</f>
        <v>1.0405827176744446E-6</v>
      </c>
      <c r="N33">
        <f>INDEX([1]Coefficients!$G$156:$BO$175,MATCH($E33,[1]Coefficients!$B$132:$B$151,0),MATCH(N$2,[1]Coefficients!$G$1:$BO$1,0))</f>
        <v>1.0405827240857723E-6</v>
      </c>
      <c r="O33">
        <f>INDEX([1]Coefficients!$G$156:$BO$175,MATCH($E33,[1]Coefficients!$B$132:$B$151,0),MATCH(O$2,[1]Coefficients!$G$1:$BO$1,0))</f>
        <v>1.0405829049547356E-6</v>
      </c>
      <c r="P33">
        <f>INDEX([1]Coefficients!$G$156:$BO$175,MATCH($E33,[1]Coefficients!$B$132:$B$151,0),MATCH(P$2,[1]Coefficients!$G$1:$BO$1,0))</f>
        <v>1.0405827574764618E-6</v>
      </c>
      <c r="Q33">
        <f>INDEX([1]Coefficients!$G$156:$BO$175,MATCH($E33,[1]Coefficients!$B$132:$B$151,0),MATCH(Q$2,[1]Coefficients!$G$1:$BO$1,0))</f>
        <v>1.040582705338272E-6</v>
      </c>
      <c r="R33">
        <f>INDEX([1]Coefficients!$G$156:$BO$175,MATCH($E33,[1]Coefficients!$B$132:$B$151,0),MATCH(R$2,[1]Coefficients!$G$1:$BO$1,0))</f>
        <v>1.040582705338272E-6</v>
      </c>
      <c r="S33">
        <f>INDEX([1]Coefficients!$G$156:$BO$175,MATCH($E33,[1]Coefficients!$B$132:$B$151,0),MATCH(S$2,[1]Coefficients!$G$1:$BO$1,0))</f>
        <v>1.040582705338272E-6</v>
      </c>
      <c r="T33">
        <f>INDEX([1]Coefficients!$G$156:$BO$175,MATCH($E33,[1]Coefficients!$B$132:$B$151,0),MATCH(T$2,[1]Coefficients!$G$1:$BO$1,0))</f>
        <v>1.040582705338272E-6</v>
      </c>
      <c r="U33">
        <f>INDEX([1]Coefficients!$G$156:$BO$175,MATCH($E33,[1]Coefficients!$B$132:$B$151,0),MATCH(U$2,[1]Coefficients!$G$1:$BO$1,0))</f>
        <v>1.040582705338272E-6</v>
      </c>
      <c r="V33">
        <f>INDEX([1]Coefficients!$G$156:$BO$175,MATCH($E33,[1]Coefficients!$B$132:$B$151,0),MATCH(V$2,[1]Coefficients!$G$1:$BO$1,0))</f>
        <v>1.040582705338272E-6</v>
      </c>
      <c r="W33">
        <f>INDEX([1]Coefficients!$G$156:$BO$175,MATCH($E33,[1]Coefficients!$B$132:$B$151,0),MATCH(W$2,[1]Coefficients!$G$1:$BO$1,0))</f>
        <v>1.040582705338272E-6</v>
      </c>
    </row>
    <row r="34" spans="1:24" x14ac:dyDescent="0.25">
      <c r="A34" t="s">
        <v>45</v>
      </c>
      <c r="B34" t="s">
        <v>5</v>
      </c>
      <c r="C34" t="s">
        <v>15</v>
      </c>
      <c r="E34" t="s">
        <v>46</v>
      </c>
      <c r="G34" t="s">
        <v>34</v>
      </c>
      <c r="H34" t="s">
        <v>37</v>
      </c>
      <c r="I34" t="s">
        <v>31</v>
      </c>
      <c r="K34" t="s">
        <v>32</v>
      </c>
      <c r="L34" t="s">
        <v>38</v>
      </c>
      <c r="M34">
        <f>INDEX([1]Coefficients!$G$180:$BO$199,MATCH($E34,[1]Coefficients!$B$132:$B$151,0),MATCH(M$2,[1]Coefficients!$G$1:$BO$1,0))</f>
        <v>6.9372181178296311E-7</v>
      </c>
      <c r="N34">
        <f>INDEX([1]Coefficients!$G$180:$BO$199,MATCH($E34,[1]Coefficients!$B$132:$B$151,0),MATCH(N$2,[1]Coefficients!$G$1:$BO$1,0))</f>
        <v>6.9372181605718157E-7</v>
      </c>
      <c r="O34">
        <f>INDEX([1]Coefficients!$G$180:$BO$199,MATCH($E34,[1]Coefficients!$B$132:$B$151,0),MATCH(O$2,[1]Coefficients!$G$1:$BO$1,0))</f>
        <v>6.937219366364905E-7</v>
      </c>
      <c r="P34">
        <f>INDEX([1]Coefficients!$G$180:$BO$199,MATCH($E34,[1]Coefficients!$B$132:$B$151,0),MATCH(P$2,[1]Coefficients!$G$1:$BO$1,0))</f>
        <v>6.9372183831764121E-7</v>
      </c>
      <c r="Q34">
        <f>INDEX([1]Coefficients!$G$180:$BO$199,MATCH($E34,[1]Coefficients!$B$132:$B$151,0),MATCH(Q$2,[1]Coefficients!$G$1:$BO$1,0))</f>
        <v>6.9372180355884812E-7</v>
      </c>
      <c r="R34">
        <f>INDEX([1]Coefficients!$G$180:$BO$199,MATCH($E34,[1]Coefficients!$B$132:$B$151,0),MATCH(R$2,[1]Coefficients!$G$1:$BO$1,0))</f>
        <v>6.9372180355884812E-7</v>
      </c>
      <c r="S34">
        <f>INDEX([1]Coefficients!$G$180:$BO$199,MATCH($E34,[1]Coefficients!$B$132:$B$151,0),MATCH(S$2,[1]Coefficients!$G$1:$BO$1,0))</f>
        <v>6.9372180355884812E-7</v>
      </c>
      <c r="T34">
        <f>INDEX([1]Coefficients!$G$180:$BO$199,MATCH($E34,[1]Coefficients!$B$132:$B$151,0),MATCH(T$2,[1]Coefficients!$G$1:$BO$1,0))</f>
        <v>6.9372180355884812E-7</v>
      </c>
      <c r="U34">
        <f>INDEX([1]Coefficients!$G$180:$BO$199,MATCH($E34,[1]Coefficients!$B$132:$B$151,0),MATCH(U$2,[1]Coefficients!$G$1:$BO$1,0))</f>
        <v>6.9372180355884812E-7</v>
      </c>
      <c r="V34">
        <f>INDEX([1]Coefficients!$G$180:$BO$199,MATCH($E34,[1]Coefficients!$B$132:$B$151,0),MATCH(V$2,[1]Coefficients!$G$1:$BO$1,0))</f>
        <v>6.9372180355884812E-7</v>
      </c>
      <c r="W34">
        <f>INDEX([1]Coefficients!$G$180:$BO$199,MATCH($E34,[1]Coefficients!$B$132:$B$151,0),MATCH(W$2,[1]Coefficients!$G$1:$BO$1,0))</f>
        <v>6.9372180355884812E-7</v>
      </c>
    </row>
    <row r="35" spans="1:24" x14ac:dyDescent="0.25">
      <c r="A35" t="s">
        <v>48</v>
      </c>
      <c r="B35" t="s">
        <v>5</v>
      </c>
      <c r="C35" t="s">
        <v>15</v>
      </c>
      <c r="E35" t="s">
        <v>49</v>
      </c>
      <c r="G35" t="s">
        <v>17</v>
      </c>
      <c r="L35" t="s">
        <v>18</v>
      </c>
    </row>
    <row r="36" spans="1:24" x14ac:dyDescent="0.25">
      <c r="A36" t="s">
        <v>48</v>
      </c>
      <c r="B36" t="s">
        <v>5</v>
      </c>
      <c r="C36" t="s">
        <v>15</v>
      </c>
      <c r="E36" t="s">
        <v>49</v>
      </c>
      <c r="G36" t="s">
        <v>19</v>
      </c>
      <c r="H36" t="s">
        <v>23</v>
      </c>
    </row>
    <row r="37" spans="1:24" x14ac:dyDescent="0.25">
      <c r="A37" t="s">
        <v>48</v>
      </c>
      <c r="B37" t="s">
        <v>5</v>
      </c>
      <c r="C37" t="s">
        <v>15</v>
      </c>
      <c r="E37" t="s">
        <v>49</v>
      </c>
      <c r="G37" t="s">
        <v>24</v>
      </c>
      <c r="H37" t="b">
        <v>1</v>
      </c>
    </row>
    <row r="38" spans="1:24" x14ac:dyDescent="0.25">
      <c r="A38" t="s">
        <v>48</v>
      </c>
      <c r="B38" t="s">
        <v>5</v>
      </c>
      <c r="C38" t="s">
        <v>15</v>
      </c>
      <c r="E38" t="s">
        <v>49</v>
      </c>
      <c r="G38" t="s">
        <v>25</v>
      </c>
      <c r="K38" t="s">
        <v>50</v>
      </c>
      <c r="L38" t="s">
        <v>27</v>
      </c>
      <c r="M38">
        <f>ROUND(INDEX([1]!CER_prices,MATCH("CAN"&amp;"Transportation"&amp;$A38,[1]!CER_prices_index,0),MATCH(M$2,[1]!CER_year,0)),2)</f>
        <v>32.72</v>
      </c>
      <c r="N38">
        <f>ROUND(INDEX([1]!CER_prices,MATCH("CAN"&amp;"Transportation"&amp;$A38,[1]!CER_prices_index,0),MATCH(N$2,[1]!CER_year,0)),2)</f>
        <v>33.14</v>
      </c>
      <c r="O38">
        <f>ROUND(INDEX([1]!CER_prices,MATCH("CAN"&amp;"Transportation"&amp;$A38,[1]!CER_prices_index,0),MATCH(O$2,[1]!CER_year,0)),2)</f>
        <v>35.07</v>
      </c>
      <c r="P38">
        <f>ROUND(INDEX([1]!CER_prices,MATCH("CAN"&amp;"Transportation"&amp;$A38,[1]!CER_prices_index,0),MATCH(P$2,[1]!CER_year,0)),2)</f>
        <v>33.75</v>
      </c>
      <c r="Q38">
        <f>ROUND(INDEX([1]!CER_prices,MATCH("CAN"&amp;"Transportation"&amp;$A38,[1]!CER_prices_index,0),MATCH(Q$2,[1]!CER_year,0)),2)</f>
        <v>32.840000000000003</v>
      </c>
      <c r="R38">
        <f>ROUND(INDEX([1]!CER_prices,MATCH("CAN"&amp;"Transportation"&amp;$A38,[1]!CER_prices_index,0),MATCH(R$2,[1]!CER_year,0)),2)</f>
        <v>34.19</v>
      </c>
      <c r="S38">
        <f>ROUND(INDEX([1]!CER_prices,MATCH("CAN"&amp;"Transportation"&amp;$A38,[1]!CER_prices_index,0),MATCH(S$2,[1]!CER_year,0)),2)</f>
        <v>33.58</v>
      </c>
      <c r="T38">
        <f>ROUND(INDEX([1]!CER_prices,MATCH("CAN"&amp;"Transportation"&amp;$A38,[1]!CER_prices_index,0),MATCH(T$2,[1]!CER_year,0)),2)</f>
        <v>34.6</v>
      </c>
      <c r="U38">
        <f>ROUND(INDEX([1]!CER_prices,MATCH("CAN"&amp;"Transportation"&amp;$A38,[1]!CER_prices_index,0),MATCH(U$2,[1]!CER_year,0)),2)</f>
        <v>34.89</v>
      </c>
      <c r="V38">
        <f>ROUND(INDEX([1]!CER_prices,MATCH("CAN"&amp;"Transportation"&amp;$A38,[1]!CER_prices_index,0),MATCH(V$2,[1]!CER_year,0)),2)</f>
        <v>34.880000000000003</v>
      </c>
      <c r="W38">
        <f>ROUND(INDEX([1]!CER_prices,MATCH("CAN"&amp;"Transportation"&amp;$A38,[1]!CER_prices_index,0),MATCH(W$2,[1]!CER_year,0)),2)</f>
        <v>34.97</v>
      </c>
      <c r="X38" t="s">
        <v>51</v>
      </c>
    </row>
    <row r="39" spans="1:24" x14ac:dyDescent="0.25">
      <c r="A39" t="s">
        <v>48</v>
      </c>
      <c r="B39" t="s">
        <v>5</v>
      </c>
      <c r="C39" t="s">
        <v>15</v>
      </c>
      <c r="E39" t="s">
        <v>49</v>
      </c>
      <c r="G39" t="s">
        <v>34</v>
      </c>
      <c r="H39" t="s">
        <v>30</v>
      </c>
      <c r="I39" t="s">
        <v>31</v>
      </c>
      <c r="K39" t="s">
        <v>32</v>
      </c>
      <c r="L39" t="s">
        <v>33</v>
      </c>
      <c r="M39">
        <f>INDEX([1]Coefficients!$G$132:$BO$151,MATCH($E39,[1]Coefficients!$B$132:$B$151,0),MATCH(M$2,[1]Coefficients!$G$1:$BO$1,0))</f>
        <v>6.9545118551339213E-2</v>
      </c>
      <c r="N39">
        <f>INDEX([1]Coefficients!$G$132:$BO$151,MATCH($E39,[1]Coefficients!$B$132:$B$151,0),MATCH(N$2,[1]Coefficients!$G$1:$BO$1,0))</f>
        <v>7.0235111930450358E-2</v>
      </c>
      <c r="O39">
        <f>INDEX([1]Coefficients!$G$132:$BO$151,MATCH($E39,[1]Coefficients!$B$132:$B$151,0),MATCH(O$2,[1]Coefficients!$G$1:$BO$1,0))</f>
        <v>7.0235079897689179E-2</v>
      </c>
      <c r="P39">
        <f>INDEX([1]Coefficients!$G$132:$BO$151,MATCH($E39,[1]Coefficients!$B$132:$B$151,0),MATCH(P$2,[1]Coefficients!$G$1:$BO$1,0))</f>
        <v>7.023507865734982E-2</v>
      </c>
      <c r="Q39">
        <f>INDEX([1]Coefficients!$G$132:$BO$151,MATCH($E39,[1]Coefficients!$B$132:$B$151,0),MATCH(Q$2,[1]Coefficients!$G$1:$BO$1,0))</f>
        <v>7.023511852444228E-2</v>
      </c>
      <c r="R39">
        <f>INDEX([1]Coefficients!$G$132:$BO$151,MATCH($E39,[1]Coefficients!$B$132:$B$151,0),MATCH(R$2,[1]Coefficients!$G$1:$BO$1,0))</f>
        <v>7.023511852444228E-2</v>
      </c>
      <c r="S39">
        <f>INDEX([1]Coefficients!$G$132:$BO$151,MATCH($E39,[1]Coefficients!$B$132:$B$151,0),MATCH(S$2,[1]Coefficients!$G$1:$BO$1,0))</f>
        <v>7.023511852444228E-2</v>
      </c>
      <c r="T39">
        <f>INDEX([1]Coefficients!$G$132:$BO$151,MATCH($E39,[1]Coefficients!$B$132:$B$151,0),MATCH(T$2,[1]Coefficients!$G$1:$BO$1,0))</f>
        <v>7.023511852444228E-2</v>
      </c>
      <c r="U39">
        <f>INDEX([1]Coefficients!$G$132:$BO$151,MATCH($E39,[1]Coefficients!$B$132:$B$151,0),MATCH(U$2,[1]Coefficients!$G$1:$BO$1,0))</f>
        <v>7.023511852444228E-2</v>
      </c>
      <c r="V39">
        <f>INDEX([1]Coefficients!$G$132:$BO$151,MATCH($E39,[1]Coefficients!$B$132:$B$151,0),MATCH(V$2,[1]Coefficients!$G$1:$BO$1,0))</f>
        <v>7.023511852444228E-2</v>
      </c>
      <c r="W39">
        <f>INDEX([1]Coefficients!$G$132:$BO$151,MATCH($E39,[1]Coefficients!$B$132:$B$151,0),MATCH(W$2,[1]Coefficients!$G$1:$BO$1,0))</f>
        <v>7.023511852444228E-2</v>
      </c>
    </row>
    <row r="40" spans="1:24" x14ac:dyDescent="0.25">
      <c r="A40" t="s">
        <v>48</v>
      </c>
      <c r="B40" t="s">
        <v>5</v>
      </c>
      <c r="C40" t="s">
        <v>15</v>
      </c>
      <c r="E40" t="s">
        <v>49</v>
      </c>
      <c r="G40" t="s">
        <v>34</v>
      </c>
      <c r="H40" t="s">
        <v>35</v>
      </c>
      <c r="I40" t="s">
        <v>31</v>
      </c>
      <c r="K40" t="s">
        <v>32</v>
      </c>
      <c r="L40" t="s">
        <v>36</v>
      </c>
      <c r="M40">
        <f>INDEX([1]Coefficients!$G$156:$BO$175,MATCH($E40,[1]Coefficients!$B$132:$B$151,0),MATCH(M$2,[1]Coefficients!$G$1:$BO$1,0))</f>
        <v>3.4384761216833145E-6</v>
      </c>
      <c r="N40">
        <f>INDEX([1]Coefficients!$G$156:$BO$175,MATCH($E40,[1]Coefficients!$B$132:$B$151,0),MATCH(N$2,[1]Coefficients!$G$1:$BO$1,0))</f>
        <v>3.4725910359665046E-6</v>
      </c>
      <c r="O40">
        <f>INDEX([1]Coefficients!$G$156:$BO$175,MATCH($E40,[1]Coefficients!$B$132:$B$151,0),MATCH(O$2,[1]Coefficients!$G$1:$BO$1,0))</f>
        <v>3.4725894521905806E-6</v>
      </c>
      <c r="P40">
        <f>INDEX([1]Coefficients!$G$156:$BO$175,MATCH($E40,[1]Coefficients!$B$132:$B$151,0),MATCH(P$2,[1]Coefficients!$G$1:$BO$1,0))</f>
        <v>3.4725893908652516E-6</v>
      </c>
      <c r="Q40">
        <f>INDEX([1]Coefficients!$G$156:$BO$175,MATCH($E40,[1]Coefficients!$B$132:$B$151,0),MATCH(Q$2,[1]Coefficients!$G$1:$BO$1,0))</f>
        <v>3.4725913619891544E-6</v>
      </c>
      <c r="R40">
        <f>INDEX([1]Coefficients!$G$156:$BO$175,MATCH($E40,[1]Coefficients!$B$132:$B$151,0),MATCH(R$2,[1]Coefficients!$G$1:$BO$1,0))</f>
        <v>3.4725913619891544E-6</v>
      </c>
      <c r="S40">
        <f>INDEX([1]Coefficients!$G$156:$BO$175,MATCH($E40,[1]Coefficients!$B$132:$B$151,0),MATCH(S$2,[1]Coefficients!$G$1:$BO$1,0))</f>
        <v>3.4725913619891544E-6</v>
      </c>
      <c r="T40">
        <f>INDEX([1]Coefficients!$G$156:$BO$175,MATCH($E40,[1]Coefficients!$B$132:$B$151,0),MATCH(T$2,[1]Coefficients!$G$1:$BO$1,0))</f>
        <v>3.4725913619891544E-6</v>
      </c>
      <c r="U40">
        <f>INDEX([1]Coefficients!$G$156:$BO$175,MATCH($E40,[1]Coefficients!$B$132:$B$151,0),MATCH(U$2,[1]Coefficients!$G$1:$BO$1,0))</f>
        <v>3.4725913619891544E-6</v>
      </c>
      <c r="V40">
        <f>INDEX([1]Coefficients!$G$156:$BO$175,MATCH($E40,[1]Coefficients!$B$132:$B$151,0),MATCH(V$2,[1]Coefficients!$G$1:$BO$1,0))</f>
        <v>3.4725913619891544E-6</v>
      </c>
      <c r="W40">
        <f>INDEX([1]Coefficients!$G$156:$BO$175,MATCH($E40,[1]Coefficients!$B$132:$B$151,0),MATCH(W$2,[1]Coefficients!$G$1:$BO$1,0))</f>
        <v>3.4725913619891544E-6</v>
      </c>
    </row>
    <row r="41" spans="1:24" x14ac:dyDescent="0.25">
      <c r="A41" t="s">
        <v>48</v>
      </c>
      <c r="B41" t="s">
        <v>5</v>
      </c>
      <c r="C41" t="s">
        <v>15</v>
      </c>
      <c r="E41" t="s">
        <v>49</v>
      </c>
      <c r="G41" t="s">
        <v>34</v>
      </c>
      <c r="H41" t="s">
        <v>37</v>
      </c>
      <c r="I41" t="s">
        <v>31</v>
      </c>
      <c r="K41" t="s">
        <v>32</v>
      </c>
      <c r="L41" t="s">
        <v>38</v>
      </c>
      <c r="M41">
        <f>INDEX([1]Coefficients!$G$180:$BO$199,MATCH($E41,[1]Coefficients!$B$132:$B$151,0),MATCH(M$2,[1]Coefficients!$G$1:$BO$1,0))</f>
        <v>1.0341281568972375E-5</v>
      </c>
      <c r="N41">
        <f>INDEX([1]Coefficients!$G$180:$BO$199,MATCH($E41,[1]Coefficients!$B$132:$B$151,0),MATCH(N$2,[1]Coefficients!$G$1:$BO$1,0))</f>
        <v>1.0443882814936855E-5</v>
      </c>
      <c r="O41">
        <f>INDEX([1]Coefficients!$G$180:$BO$199,MATCH($E41,[1]Coefficients!$B$132:$B$151,0),MATCH(O$2,[1]Coefficients!$G$1:$BO$1,0))</f>
        <v>1.0443878051700994E-5</v>
      </c>
      <c r="P41">
        <f>INDEX([1]Coefficients!$G$180:$BO$199,MATCH($E41,[1]Coefficients!$B$132:$B$151,0),MATCH(P$2,[1]Coefficients!$G$1:$BO$1,0))</f>
        <v>1.0443877867263915E-5</v>
      </c>
      <c r="Q41">
        <f>INDEX([1]Coefficients!$G$180:$BO$199,MATCH($E41,[1]Coefficients!$B$132:$B$151,0),MATCH(Q$2,[1]Coefficients!$G$1:$BO$1,0))</f>
        <v>1.0443883795456103E-5</v>
      </c>
      <c r="R41">
        <f>INDEX([1]Coefficients!$G$180:$BO$199,MATCH($E41,[1]Coefficients!$B$132:$B$151,0),MATCH(R$2,[1]Coefficients!$G$1:$BO$1,0))</f>
        <v>1.0443883795456103E-5</v>
      </c>
      <c r="S41">
        <f>INDEX([1]Coefficients!$G$180:$BO$199,MATCH($E41,[1]Coefficients!$B$132:$B$151,0),MATCH(S$2,[1]Coefficients!$G$1:$BO$1,0))</f>
        <v>1.0443883795456103E-5</v>
      </c>
      <c r="T41">
        <f>INDEX([1]Coefficients!$G$180:$BO$199,MATCH($E41,[1]Coefficients!$B$132:$B$151,0),MATCH(T$2,[1]Coefficients!$G$1:$BO$1,0))</f>
        <v>1.0443883795456103E-5</v>
      </c>
      <c r="U41">
        <f>INDEX([1]Coefficients!$G$180:$BO$199,MATCH($E41,[1]Coefficients!$B$132:$B$151,0),MATCH(U$2,[1]Coefficients!$G$1:$BO$1,0))</f>
        <v>1.0443883795456103E-5</v>
      </c>
      <c r="V41">
        <f>INDEX([1]Coefficients!$G$180:$BO$199,MATCH($E41,[1]Coefficients!$B$132:$B$151,0),MATCH(V$2,[1]Coefficients!$G$1:$BO$1,0))</f>
        <v>1.0443883795456103E-5</v>
      </c>
      <c r="W41">
        <f>INDEX([1]Coefficients!$G$180:$BO$199,MATCH($E41,[1]Coefficients!$B$132:$B$151,0),MATCH(W$2,[1]Coefficients!$G$1:$BO$1,0))</f>
        <v>1.0443883795456103E-5</v>
      </c>
    </row>
    <row r="42" spans="1:24" x14ac:dyDescent="0.25">
      <c r="A42" t="s">
        <v>52</v>
      </c>
      <c r="B42" t="s">
        <v>5</v>
      </c>
      <c r="C42" t="s">
        <v>15</v>
      </c>
      <c r="E42" t="s">
        <v>53</v>
      </c>
      <c r="G42" t="s">
        <v>17</v>
      </c>
      <c r="L42" t="s">
        <v>18</v>
      </c>
    </row>
    <row r="43" spans="1:24" x14ac:dyDescent="0.25">
      <c r="A43" t="s">
        <v>52</v>
      </c>
      <c r="B43" t="s">
        <v>5</v>
      </c>
      <c r="C43" t="s">
        <v>15</v>
      </c>
      <c r="E43" t="s">
        <v>53</v>
      </c>
      <c r="G43" t="s">
        <v>19</v>
      </c>
      <c r="H43" t="s">
        <v>23</v>
      </c>
    </row>
    <row r="44" spans="1:24" x14ac:dyDescent="0.25">
      <c r="A44" t="s">
        <v>52</v>
      </c>
      <c r="B44" t="s">
        <v>5</v>
      </c>
      <c r="C44" t="s">
        <v>15</v>
      </c>
      <c r="E44" t="s">
        <v>53</v>
      </c>
      <c r="G44" t="s">
        <v>24</v>
      </c>
      <c r="H44" t="b">
        <v>1</v>
      </c>
    </row>
    <row r="45" spans="1:24" x14ac:dyDescent="0.25">
      <c r="A45" t="s">
        <v>52</v>
      </c>
      <c r="B45" t="s">
        <v>5</v>
      </c>
      <c r="C45" t="s">
        <v>15</v>
      </c>
      <c r="E45" t="s">
        <v>53</v>
      </c>
      <c r="G45" t="s">
        <v>25</v>
      </c>
      <c r="K45" t="s">
        <v>50</v>
      </c>
      <c r="L45" t="s">
        <v>27</v>
      </c>
      <c r="M45">
        <f>ROUND(INDEX([1]!CER_prices,MATCH("CAN"&amp;"Industrial"&amp;$A45,[1]!CER_prices_index,0),MATCH(M$2,[1]!CER_year,0)),2)</f>
        <v>14.71</v>
      </c>
      <c r="N45">
        <f>ROUND(INDEX([1]!CER_prices,MATCH("CAN"&amp;"Industrial"&amp;$A45,[1]!CER_prices_index,0),MATCH(N$2,[1]!CER_year,0)),2)</f>
        <v>16.170000000000002</v>
      </c>
      <c r="O45">
        <f>ROUND(INDEX([1]!CER_prices,MATCH("CAN"&amp;"Industrial"&amp;$A45,[1]!CER_prices_index,0),MATCH(O$2,[1]!CER_year,0)),2)</f>
        <v>20.72</v>
      </c>
      <c r="P45">
        <f>ROUND(INDEX([1]!CER_prices,MATCH("CAN"&amp;"Industrial"&amp;$A45,[1]!CER_prices_index,0),MATCH(P$2,[1]!CER_year,0)),2)</f>
        <v>21.31</v>
      </c>
      <c r="Q45">
        <f>ROUND(INDEX([1]!CER_prices,MATCH("CAN"&amp;"Industrial"&amp;$A45,[1]!CER_prices_index,0),MATCH(Q$2,[1]!CER_year,0)),2)</f>
        <v>23.28</v>
      </c>
      <c r="R45">
        <f>ROUND(INDEX([1]!CER_prices,MATCH("CAN"&amp;"Industrial"&amp;$A45,[1]!CER_prices_index,0),MATCH(R$2,[1]!CER_year,0)),2)</f>
        <v>26.92</v>
      </c>
      <c r="S45">
        <f>ROUND(INDEX([1]!CER_prices,MATCH("CAN"&amp;"Industrial"&amp;$A45,[1]!CER_prices_index,0),MATCH(S$2,[1]!CER_year,0)),2)</f>
        <v>27.51</v>
      </c>
      <c r="T45">
        <f>ROUND(INDEX([1]!CER_prices,MATCH("CAN"&amp;"Industrial"&amp;$A45,[1]!CER_prices_index,0),MATCH(T$2,[1]!CER_year,0)),2)</f>
        <v>27.51</v>
      </c>
      <c r="U45">
        <f>ROUND(INDEX([1]!CER_prices,MATCH("CAN"&amp;"Industrial"&amp;$A45,[1]!CER_prices_index,0),MATCH(U$2,[1]!CER_year,0)),2)</f>
        <v>27.19</v>
      </c>
      <c r="V45">
        <f>ROUND(INDEX([1]!CER_prices,MATCH("CAN"&amp;"Industrial"&amp;$A45,[1]!CER_prices_index,0),MATCH(V$2,[1]!CER_year,0)),2)</f>
        <v>26.65</v>
      </c>
      <c r="W45">
        <f>ROUND(INDEX([1]!CER_prices,MATCH("CAN"&amp;"Industrial"&amp;$A45,[1]!CER_prices_index,0),MATCH(W$2,[1]!CER_year,0)),2)</f>
        <v>26.27</v>
      </c>
      <c r="X45" t="s">
        <v>54</v>
      </c>
    </row>
    <row r="46" spans="1:24" x14ac:dyDescent="0.25">
      <c r="A46" t="s">
        <v>52</v>
      </c>
      <c r="B46" t="s">
        <v>5</v>
      </c>
      <c r="C46" t="s">
        <v>15</v>
      </c>
      <c r="E46" t="s">
        <v>53</v>
      </c>
      <c r="G46" t="s">
        <v>34</v>
      </c>
      <c r="H46" t="s">
        <v>30</v>
      </c>
      <c r="I46" t="s">
        <v>31</v>
      </c>
      <c r="K46" t="s">
        <v>32</v>
      </c>
      <c r="L46" t="s">
        <v>33</v>
      </c>
      <c r="M46">
        <f>INDEX([1]Coefficients!$G$132:$BO$151,MATCH($E46,[1]Coefficients!$B$132:$B$151,0),MATCH(M$2,[1]Coefficients!$G$1:$BO$1,0))</f>
        <v>7.4258820594561403E-2</v>
      </c>
      <c r="N46">
        <f>INDEX([1]Coefficients!$G$132:$BO$151,MATCH($E46,[1]Coefficients!$B$132:$B$151,0),MATCH(N$2,[1]Coefficients!$G$1:$BO$1,0))</f>
        <v>7.4258832926937329E-2</v>
      </c>
      <c r="O46">
        <f>INDEX([1]Coefficients!$G$132:$BO$151,MATCH($E46,[1]Coefficients!$B$132:$B$151,0),MATCH(O$2,[1]Coefficients!$G$1:$BO$1,0))</f>
        <v>7.4258830425409775E-2</v>
      </c>
      <c r="P46">
        <f>INDEX([1]Coefficients!$G$132:$BO$151,MATCH($E46,[1]Coefficients!$B$132:$B$151,0),MATCH(P$2,[1]Coefficients!$G$1:$BO$1,0))</f>
        <v>7.4258813837745491E-2</v>
      </c>
      <c r="Q46">
        <f>INDEX([1]Coefficients!$G$132:$BO$151,MATCH($E46,[1]Coefficients!$B$132:$B$151,0),MATCH(Q$2,[1]Coefficients!$G$1:$BO$1,0))</f>
        <v>7.4259150432924262E-2</v>
      </c>
      <c r="R46">
        <f>INDEX([1]Coefficients!$G$132:$BO$151,MATCH($E46,[1]Coefficients!$B$132:$B$151,0),MATCH(R$2,[1]Coefficients!$G$1:$BO$1,0))</f>
        <v>7.4259150432924262E-2</v>
      </c>
      <c r="S46">
        <f>INDEX([1]Coefficients!$G$132:$BO$151,MATCH($E46,[1]Coefficients!$B$132:$B$151,0),MATCH(S$2,[1]Coefficients!$G$1:$BO$1,0))</f>
        <v>7.4259150432924262E-2</v>
      </c>
      <c r="T46">
        <f>INDEX([1]Coefficients!$G$132:$BO$151,MATCH($E46,[1]Coefficients!$B$132:$B$151,0),MATCH(T$2,[1]Coefficients!$G$1:$BO$1,0))</f>
        <v>7.4259150432924262E-2</v>
      </c>
      <c r="U46">
        <f>INDEX([1]Coefficients!$G$132:$BO$151,MATCH($E46,[1]Coefficients!$B$132:$B$151,0),MATCH(U$2,[1]Coefficients!$G$1:$BO$1,0))</f>
        <v>7.4259150432924262E-2</v>
      </c>
      <c r="V46">
        <f>INDEX([1]Coefficients!$G$132:$BO$151,MATCH($E46,[1]Coefficients!$B$132:$B$151,0),MATCH(V$2,[1]Coefficients!$G$1:$BO$1,0))</f>
        <v>7.4259150432924262E-2</v>
      </c>
      <c r="W46">
        <f>INDEX([1]Coefficients!$G$132:$BO$151,MATCH($E46,[1]Coefficients!$B$132:$B$151,0),MATCH(W$2,[1]Coefficients!$G$1:$BO$1,0))</f>
        <v>7.4259150432924262E-2</v>
      </c>
    </row>
    <row r="47" spans="1:24" x14ac:dyDescent="0.25">
      <c r="A47" t="s">
        <v>52</v>
      </c>
      <c r="B47" t="s">
        <v>5</v>
      </c>
      <c r="C47" t="s">
        <v>15</v>
      </c>
      <c r="E47" t="s">
        <v>53</v>
      </c>
      <c r="G47" t="s">
        <v>34</v>
      </c>
      <c r="H47" t="s">
        <v>35</v>
      </c>
      <c r="I47" t="s">
        <v>31</v>
      </c>
      <c r="K47" t="s">
        <v>32</v>
      </c>
      <c r="L47" t="s">
        <v>36</v>
      </c>
      <c r="M47">
        <f>INDEX([1]Coefficients!$G$156:$BO$175,MATCH($E47,[1]Coefficients!$B$132:$B$151,0),MATCH(M$2,[1]Coefficients!$G$1:$BO$1,0))</f>
        <v>2.8235293001734373E-6</v>
      </c>
      <c r="N47">
        <f>INDEX([1]Coefficients!$G$156:$BO$175,MATCH($E47,[1]Coefficients!$B$132:$B$151,0),MATCH(N$2,[1]Coefficients!$G$1:$BO$1,0))</f>
        <v>2.8235297690850697E-6</v>
      </c>
      <c r="O47">
        <f>INDEX([1]Coefficients!$G$156:$BO$175,MATCH($E47,[1]Coefficients!$B$132:$B$151,0),MATCH(O$2,[1]Coefficients!$G$1:$BO$1,0))</f>
        <v>2.8235296739699532E-6</v>
      </c>
      <c r="P47">
        <f>INDEX([1]Coefficients!$G$156:$BO$175,MATCH($E47,[1]Coefficients!$B$132:$B$151,0),MATCH(P$2,[1]Coefficients!$G$1:$BO$1,0))</f>
        <v>2.8235290432602849E-6</v>
      </c>
      <c r="Q47">
        <f>INDEX([1]Coefficients!$G$156:$BO$175,MATCH($E47,[1]Coefficients!$B$132:$B$151,0),MATCH(Q$2,[1]Coefficients!$G$1:$BO$1,0))</f>
        <v>2.8235418415560557E-6</v>
      </c>
      <c r="R47">
        <f>INDEX([1]Coefficients!$G$156:$BO$175,MATCH($E47,[1]Coefficients!$B$132:$B$151,0),MATCH(R$2,[1]Coefficients!$G$1:$BO$1,0))</f>
        <v>2.8235418415560557E-6</v>
      </c>
      <c r="S47">
        <f>INDEX([1]Coefficients!$G$156:$BO$175,MATCH($E47,[1]Coefficients!$B$132:$B$151,0),MATCH(S$2,[1]Coefficients!$G$1:$BO$1,0))</f>
        <v>2.8235418415560557E-6</v>
      </c>
      <c r="T47">
        <f>INDEX([1]Coefficients!$G$156:$BO$175,MATCH($E47,[1]Coefficients!$B$132:$B$151,0),MATCH(T$2,[1]Coefficients!$G$1:$BO$1,0))</f>
        <v>2.8235418415560557E-6</v>
      </c>
      <c r="U47">
        <f>INDEX([1]Coefficients!$G$156:$BO$175,MATCH($E47,[1]Coefficients!$B$132:$B$151,0),MATCH(U$2,[1]Coefficients!$G$1:$BO$1,0))</f>
        <v>2.8235418415560557E-6</v>
      </c>
      <c r="V47">
        <f>INDEX([1]Coefficients!$G$156:$BO$175,MATCH($E47,[1]Coefficients!$B$132:$B$151,0),MATCH(V$2,[1]Coefficients!$G$1:$BO$1,0))</f>
        <v>2.8235418415560557E-6</v>
      </c>
      <c r="W47">
        <f>INDEX([1]Coefficients!$G$156:$BO$175,MATCH($E47,[1]Coefficients!$B$132:$B$151,0),MATCH(W$2,[1]Coefficients!$G$1:$BO$1,0))</f>
        <v>2.8235418415560557E-6</v>
      </c>
    </row>
    <row r="48" spans="1:24" x14ac:dyDescent="0.25">
      <c r="A48" t="s">
        <v>52</v>
      </c>
      <c r="B48" t="s">
        <v>5</v>
      </c>
      <c r="C48" t="s">
        <v>15</v>
      </c>
      <c r="E48" t="s">
        <v>53</v>
      </c>
      <c r="G48" t="s">
        <v>34</v>
      </c>
      <c r="H48" t="s">
        <v>37</v>
      </c>
      <c r="I48" t="s">
        <v>31</v>
      </c>
      <c r="K48" t="s">
        <v>32</v>
      </c>
      <c r="L48" t="s">
        <v>38</v>
      </c>
      <c r="M48">
        <f>INDEX([1]Coefficients!$G$180:$BO$199,MATCH($E48,[1]Coefficients!$B$132:$B$151,0),MATCH(M$2,[1]Coefficients!$G$1:$BO$1,0))</f>
        <v>1.5058822934258332E-6</v>
      </c>
      <c r="N48">
        <f>INDEX([1]Coefficients!$G$180:$BO$199,MATCH($E48,[1]Coefficients!$B$132:$B$151,0),MATCH(N$2,[1]Coefficients!$G$1:$BO$1,0))</f>
        <v>1.5058825435120371E-6</v>
      </c>
      <c r="O48">
        <f>INDEX([1]Coefficients!$G$180:$BO$199,MATCH($E48,[1]Coefficients!$B$132:$B$151,0),MATCH(O$2,[1]Coefficients!$G$1:$BO$1,0))</f>
        <v>1.5058824927839748E-6</v>
      </c>
      <c r="P48">
        <f>INDEX([1]Coefficients!$G$180:$BO$199,MATCH($E48,[1]Coefficients!$B$132:$B$151,0),MATCH(P$2,[1]Coefficients!$G$1:$BO$1,0))</f>
        <v>1.5058821564054852E-6</v>
      </c>
      <c r="Q48">
        <f>INDEX([1]Coefficients!$G$180:$BO$199,MATCH($E48,[1]Coefficients!$B$132:$B$151,0),MATCH(Q$2,[1]Coefficients!$G$1:$BO$1,0))</f>
        <v>1.5058889821632295E-6</v>
      </c>
      <c r="R48">
        <f>INDEX([1]Coefficients!$G$180:$BO$199,MATCH($E48,[1]Coefficients!$B$132:$B$151,0),MATCH(R$2,[1]Coefficients!$G$1:$BO$1,0))</f>
        <v>1.5058889821632295E-6</v>
      </c>
      <c r="S48">
        <f>INDEX([1]Coefficients!$G$180:$BO$199,MATCH($E48,[1]Coefficients!$B$132:$B$151,0),MATCH(S$2,[1]Coefficients!$G$1:$BO$1,0))</f>
        <v>1.5058889821632295E-6</v>
      </c>
      <c r="T48">
        <f>INDEX([1]Coefficients!$G$180:$BO$199,MATCH($E48,[1]Coefficients!$B$132:$B$151,0),MATCH(T$2,[1]Coefficients!$G$1:$BO$1,0))</f>
        <v>1.5058889821632295E-6</v>
      </c>
      <c r="U48">
        <f>INDEX([1]Coefficients!$G$180:$BO$199,MATCH($E48,[1]Coefficients!$B$132:$B$151,0),MATCH(U$2,[1]Coefficients!$G$1:$BO$1,0))</f>
        <v>1.5058889821632295E-6</v>
      </c>
      <c r="V48">
        <f>INDEX([1]Coefficients!$G$180:$BO$199,MATCH($E48,[1]Coefficients!$B$132:$B$151,0),MATCH(V$2,[1]Coefficients!$G$1:$BO$1,0))</f>
        <v>1.5058889821632295E-6</v>
      </c>
      <c r="W48">
        <f>INDEX([1]Coefficients!$G$180:$BO$199,MATCH($E48,[1]Coefficients!$B$132:$B$151,0),MATCH(W$2,[1]Coefficients!$G$1:$BO$1,0))</f>
        <v>1.5058889821632295E-6</v>
      </c>
    </row>
    <row r="49" spans="1:24" x14ac:dyDescent="0.25">
      <c r="A49" t="s">
        <v>55</v>
      </c>
      <c r="B49" t="s">
        <v>5</v>
      </c>
      <c r="C49" t="s">
        <v>15</v>
      </c>
      <c r="E49" t="s">
        <v>56</v>
      </c>
      <c r="G49" t="s">
        <v>17</v>
      </c>
      <c r="L49" t="s">
        <v>18</v>
      </c>
    </row>
    <row r="50" spans="1:24" x14ac:dyDescent="0.25">
      <c r="A50" t="s">
        <v>55</v>
      </c>
      <c r="B50" t="s">
        <v>5</v>
      </c>
      <c r="C50" t="s">
        <v>15</v>
      </c>
      <c r="E50" t="s">
        <v>56</v>
      </c>
      <c r="G50" t="s">
        <v>19</v>
      </c>
      <c r="H50" t="s">
        <v>23</v>
      </c>
    </row>
    <row r="51" spans="1:24" x14ac:dyDescent="0.25">
      <c r="A51" t="s">
        <v>55</v>
      </c>
      <c r="B51" t="s">
        <v>5</v>
      </c>
      <c r="C51" t="s">
        <v>15</v>
      </c>
      <c r="E51" t="s">
        <v>56</v>
      </c>
      <c r="G51" t="s">
        <v>24</v>
      </c>
      <c r="H51" t="b">
        <v>1</v>
      </c>
    </row>
    <row r="52" spans="1:24" x14ac:dyDescent="0.25">
      <c r="A52" t="s">
        <v>55</v>
      </c>
      <c r="B52" t="s">
        <v>5</v>
      </c>
      <c r="C52" t="s">
        <v>15</v>
      </c>
      <c r="E52" t="s">
        <v>56</v>
      </c>
      <c r="G52" t="s">
        <v>25</v>
      </c>
      <c r="K52" t="s">
        <v>50</v>
      </c>
      <c r="L52" t="s">
        <v>27</v>
      </c>
      <c r="M52">
        <f>ROUND(INDEX([1]!CER_prices,MATCH("CAN"&amp;"Transportation"&amp;$A52,[1]!CER_prices_index,0),MATCH(M$2,[1]!CER_year,0)),2)</f>
        <v>34.94</v>
      </c>
      <c r="N52">
        <f>ROUND(INDEX([1]!CER_prices,MATCH("CAN"&amp;"Transportation"&amp;$A52,[1]!CER_prices_index,0),MATCH(N$2,[1]!CER_year,0)),2)</f>
        <v>35.29</v>
      </c>
      <c r="O52">
        <f>ROUND(INDEX([1]!CER_prices,MATCH("CAN"&amp;"Transportation"&amp;$A52,[1]!CER_prices_index,0),MATCH(O$2,[1]!CER_year,0)),2)</f>
        <v>37.36</v>
      </c>
      <c r="P52">
        <f>ROUND(INDEX([1]!CER_prices,MATCH("CAN"&amp;"Transportation"&amp;$A52,[1]!CER_prices_index,0),MATCH(P$2,[1]!CER_year,0)),2)</f>
        <v>36.04</v>
      </c>
      <c r="Q52">
        <f>ROUND(INDEX([1]!CER_prices,MATCH("CAN"&amp;"Transportation"&amp;$A52,[1]!CER_prices_index,0),MATCH(Q$2,[1]!CER_year,0)),2)</f>
        <v>35.99</v>
      </c>
      <c r="R52">
        <f>ROUND(INDEX([1]!CER_prices,MATCH("CAN"&amp;"Transportation"&amp;$A52,[1]!CER_prices_index,0),MATCH(R$2,[1]!CER_year,0)),2)</f>
        <v>38.42</v>
      </c>
      <c r="S52">
        <f>ROUND(INDEX([1]!CER_prices,MATCH("CAN"&amp;"Transportation"&amp;$A52,[1]!CER_prices_index,0),MATCH(S$2,[1]!CER_year,0)),2)</f>
        <v>37.840000000000003</v>
      </c>
      <c r="T52">
        <f>ROUND(INDEX([1]!CER_prices,MATCH("CAN"&amp;"Transportation"&amp;$A52,[1]!CER_prices_index,0),MATCH(T$2,[1]!CER_year,0)),2)</f>
        <v>38.71</v>
      </c>
      <c r="U52">
        <f>ROUND(INDEX([1]!CER_prices,MATCH("CAN"&amp;"Transportation"&amp;$A52,[1]!CER_prices_index,0),MATCH(U$2,[1]!CER_year,0)),2)</f>
        <v>38.909999999999997</v>
      </c>
      <c r="V52">
        <f>ROUND(INDEX([1]!CER_prices,MATCH("CAN"&amp;"Transportation"&amp;$A52,[1]!CER_prices_index,0),MATCH(V$2,[1]!CER_year,0)),2)</f>
        <v>38.81</v>
      </c>
      <c r="W52">
        <f>ROUND(INDEX([1]!CER_prices,MATCH("CAN"&amp;"Transportation"&amp;$A52,[1]!CER_prices_index,0),MATCH(W$2,[1]!CER_year,0)),2)</f>
        <v>38.83</v>
      </c>
      <c r="X52" t="s">
        <v>51</v>
      </c>
    </row>
    <row r="53" spans="1:24" x14ac:dyDescent="0.25">
      <c r="A53" t="s">
        <v>55</v>
      </c>
      <c r="B53" t="s">
        <v>5</v>
      </c>
      <c r="C53" t="s">
        <v>15</v>
      </c>
      <c r="E53" t="s">
        <v>56</v>
      </c>
      <c r="G53" t="s">
        <v>34</v>
      </c>
      <c r="H53" t="s">
        <v>30</v>
      </c>
      <c r="I53" t="s">
        <v>31</v>
      </c>
      <c r="K53" t="s">
        <v>32</v>
      </c>
      <c r="L53" t="s">
        <v>33</v>
      </c>
      <c r="M53">
        <f>INDEX([1]Coefficients!$G$132:$BO$151,MATCH($E53,[1]Coefficients!$B$132:$B$151,0),MATCH(M$2,[1]Coefficients!$G$1:$BO$1,0))</f>
        <v>6.6820544015017649E-2</v>
      </c>
      <c r="N53">
        <f>INDEX([1]Coefficients!$G$132:$BO$151,MATCH($E53,[1]Coefficients!$B$132:$B$151,0),MATCH(N$2,[1]Coefficients!$G$1:$BO$1,0))</f>
        <v>6.617145172090251E-2</v>
      </c>
      <c r="O53">
        <f>INDEX([1]Coefficients!$G$132:$BO$151,MATCH($E53,[1]Coefficients!$B$132:$B$151,0),MATCH(O$2,[1]Coefficients!$G$1:$BO$1,0))</f>
        <v>6.6171385002939842E-2</v>
      </c>
      <c r="P53">
        <f>INDEX([1]Coefficients!$G$132:$BO$151,MATCH($E53,[1]Coefficients!$B$132:$B$151,0),MATCH(P$2,[1]Coefficients!$G$1:$BO$1,0))</f>
        <v>6.6171491685726766E-2</v>
      </c>
      <c r="Q53">
        <f>INDEX([1]Coefficients!$G$132:$BO$151,MATCH($E53,[1]Coefficients!$B$132:$B$151,0),MATCH(Q$2,[1]Coefficients!$G$1:$BO$1,0))</f>
        <v>6.6171498750999591E-2</v>
      </c>
      <c r="R53">
        <f>INDEX([1]Coefficients!$G$132:$BO$151,MATCH($E53,[1]Coefficients!$B$132:$B$151,0),MATCH(R$2,[1]Coefficients!$G$1:$BO$1,0))</f>
        <v>6.6171498750999591E-2</v>
      </c>
      <c r="S53">
        <f>INDEX([1]Coefficients!$G$132:$BO$151,MATCH($E53,[1]Coefficients!$B$132:$B$151,0),MATCH(S$2,[1]Coefficients!$G$1:$BO$1,0))</f>
        <v>6.6171498750999591E-2</v>
      </c>
      <c r="T53">
        <f>INDEX([1]Coefficients!$G$132:$BO$151,MATCH($E53,[1]Coefficients!$B$132:$B$151,0),MATCH(T$2,[1]Coefficients!$G$1:$BO$1,0))</f>
        <v>6.6171498750999591E-2</v>
      </c>
      <c r="U53">
        <f>INDEX([1]Coefficients!$G$132:$BO$151,MATCH($E53,[1]Coefficients!$B$132:$B$151,0),MATCH(U$2,[1]Coefficients!$G$1:$BO$1,0))</f>
        <v>6.6171498750999591E-2</v>
      </c>
      <c r="V53">
        <f>INDEX([1]Coefficients!$G$132:$BO$151,MATCH($E53,[1]Coefficients!$B$132:$B$151,0),MATCH(V$2,[1]Coefficients!$G$1:$BO$1,0))</f>
        <v>6.6171498750999591E-2</v>
      </c>
      <c r="W53">
        <f>INDEX([1]Coefficients!$G$132:$BO$151,MATCH($E53,[1]Coefficients!$B$132:$B$151,0),MATCH(W$2,[1]Coefficients!$G$1:$BO$1,0))</f>
        <v>6.6171498750999591E-2</v>
      </c>
    </row>
    <row r="54" spans="1:24" x14ac:dyDescent="0.25">
      <c r="A54" t="s">
        <v>55</v>
      </c>
      <c r="B54" t="s">
        <v>5</v>
      </c>
      <c r="C54" t="s">
        <v>15</v>
      </c>
      <c r="E54" t="s">
        <v>56</v>
      </c>
      <c r="G54" t="s">
        <v>34</v>
      </c>
      <c r="H54" t="s">
        <v>35</v>
      </c>
      <c r="I54" t="s">
        <v>31</v>
      </c>
      <c r="K54" t="s">
        <v>32</v>
      </c>
      <c r="L54" t="s">
        <v>36</v>
      </c>
      <c r="M54">
        <f>INDEX([1]Coefficients!$G$156:$BO$175,MATCH($E54,[1]Coefficients!$B$132:$B$151,0),MATCH(M$2,[1]Coefficients!$G$1:$BO$1,0))</f>
        <v>2.8851702942581023E-6</v>
      </c>
      <c r="N54">
        <f>INDEX([1]Coefficients!$G$156:$BO$175,MATCH($E54,[1]Coefficients!$B$132:$B$151,0),MATCH(N$2,[1]Coefficients!$G$1:$BO$1,0))</f>
        <v>2.8571438566883642E-6</v>
      </c>
      <c r="O54">
        <f>INDEX([1]Coefficients!$G$156:$BO$175,MATCH($E54,[1]Coefficients!$B$132:$B$151,0),MATCH(O$2,[1]Coefficients!$G$1:$BO$1,0))</f>
        <v>2.8571409759473164E-6</v>
      </c>
      <c r="P54">
        <f>INDEX([1]Coefficients!$G$156:$BO$175,MATCH($E54,[1]Coefficients!$B$132:$B$151,0),MATCH(P$2,[1]Coefficients!$G$1:$BO$1,0))</f>
        <v>2.8571455822852664E-6</v>
      </c>
      <c r="Q54">
        <f>INDEX([1]Coefficients!$G$156:$BO$175,MATCH($E54,[1]Coefficients!$B$132:$B$151,0),MATCH(Q$2,[1]Coefficients!$G$1:$BO$1,0))</f>
        <v>2.8571458873488601E-6</v>
      </c>
      <c r="R54">
        <f>INDEX([1]Coefficients!$G$156:$BO$175,MATCH($E54,[1]Coefficients!$B$132:$B$151,0),MATCH(R$2,[1]Coefficients!$G$1:$BO$1,0))</f>
        <v>2.8571458873488601E-6</v>
      </c>
      <c r="S54">
        <f>INDEX([1]Coefficients!$G$156:$BO$175,MATCH($E54,[1]Coefficients!$B$132:$B$151,0),MATCH(S$2,[1]Coefficients!$G$1:$BO$1,0))</f>
        <v>2.8571458873488601E-6</v>
      </c>
      <c r="T54">
        <f>INDEX([1]Coefficients!$G$156:$BO$175,MATCH($E54,[1]Coefficients!$B$132:$B$151,0),MATCH(T$2,[1]Coefficients!$G$1:$BO$1,0))</f>
        <v>2.8571458873488601E-6</v>
      </c>
      <c r="U54">
        <f>INDEX([1]Coefficients!$G$156:$BO$175,MATCH($E54,[1]Coefficients!$B$132:$B$151,0),MATCH(U$2,[1]Coefficients!$G$1:$BO$1,0))</f>
        <v>2.8571458873488601E-6</v>
      </c>
      <c r="V54">
        <f>INDEX([1]Coefficients!$G$156:$BO$175,MATCH($E54,[1]Coefficients!$B$132:$B$151,0),MATCH(V$2,[1]Coefficients!$G$1:$BO$1,0))</f>
        <v>2.8571458873488601E-6</v>
      </c>
      <c r="W54">
        <f>INDEX([1]Coefficients!$G$156:$BO$175,MATCH($E54,[1]Coefficients!$B$132:$B$151,0),MATCH(W$2,[1]Coefficients!$G$1:$BO$1,0))</f>
        <v>2.8571458873488601E-6</v>
      </c>
    </row>
    <row r="55" spans="1:24" x14ac:dyDescent="0.25">
      <c r="A55" t="s">
        <v>55</v>
      </c>
      <c r="B55" t="s">
        <v>5</v>
      </c>
      <c r="C55" t="s">
        <v>15</v>
      </c>
      <c r="E55" t="s">
        <v>56</v>
      </c>
      <c r="G55" t="s">
        <v>34</v>
      </c>
      <c r="H55" t="s">
        <v>37</v>
      </c>
      <c r="I55" t="s">
        <v>31</v>
      </c>
      <c r="K55" t="s">
        <v>32</v>
      </c>
      <c r="L55" t="s">
        <v>38</v>
      </c>
      <c r="M55">
        <f>INDEX([1]Coefficients!$G$180:$BO$199,MATCH($E55,[1]Coefficients!$B$132:$B$151,0),MATCH(M$2,[1]Coefficients!$G$1:$BO$1,0))</f>
        <v>5.7703405885162051E-7</v>
      </c>
      <c r="N55">
        <f>INDEX([1]Coefficients!$G$180:$BO$199,MATCH($E55,[1]Coefficients!$B$132:$B$151,0),MATCH(N$2,[1]Coefficients!$G$1:$BO$1,0))</f>
        <v>5.7142877133767288E-7</v>
      </c>
      <c r="O55">
        <f>INDEX([1]Coefficients!$G$180:$BO$199,MATCH($E55,[1]Coefficients!$B$132:$B$151,0),MATCH(O$2,[1]Coefficients!$G$1:$BO$1,0))</f>
        <v>5.7142819518946321E-7</v>
      </c>
      <c r="P55">
        <f>INDEX([1]Coefficients!$G$180:$BO$199,MATCH($E55,[1]Coefficients!$B$132:$B$151,0),MATCH(P$2,[1]Coefficients!$G$1:$BO$1,0))</f>
        <v>5.7142911645705326E-7</v>
      </c>
      <c r="Q55">
        <f>INDEX([1]Coefficients!$G$180:$BO$199,MATCH($E55,[1]Coefficients!$B$132:$B$151,0),MATCH(Q$2,[1]Coefficients!$G$1:$BO$1,0))</f>
        <v>5.71429177469772E-7</v>
      </c>
      <c r="R55">
        <f>INDEX([1]Coefficients!$G$180:$BO$199,MATCH($E55,[1]Coefficients!$B$132:$B$151,0),MATCH(R$2,[1]Coefficients!$G$1:$BO$1,0))</f>
        <v>5.71429177469772E-7</v>
      </c>
      <c r="S55">
        <f>INDEX([1]Coefficients!$G$180:$BO$199,MATCH($E55,[1]Coefficients!$B$132:$B$151,0),MATCH(S$2,[1]Coefficients!$G$1:$BO$1,0))</f>
        <v>5.71429177469772E-7</v>
      </c>
      <c r="T55">
        <f>INDEX([1]Coefficients!$G$180:$BO$199,MATCH($E55,[1]Coefficients!$B$132:$B$151,0),MATCH(T$2,[1]Coefficients!$G$1:$BO$1,0))</f>
        <v>5.71429177469772E-7</v>
      </c>
      <c r="U55">
        <f>INDEX([1]Coefficients!$G$180:$BO$199,MATCH($E55,[1]Coefficients!$B$132:$B$151,0),MATCH(U$2,[1]Coefficients!$G$1:$BO$1,0))</f>
        <v>5.71429177469772E-7</v>
      </c>
      <c r="V55">
        <f>INDEX([1]Coefficients!$G$180:$BO$199,MATCH($E55,[1]Coefficients!$B$132:$B$151,0),MATCH(V$2,[1]Coefficients!$G$1:$BO$1,0))</f>
        <v>5.71429177469772E-7</v>
      </c>
      <c r="W55">
        <f>INDEX([1]Coefficients!$G$180:$BO$199,MATCH($E55,[1]Coefficients!$B$132:$B$151,0),MATCH(W$2,[1]Coefficients!$G$1:$BO$1,0))</f>
        <v>5.71429177469772E-7</v>
      </c>
    </row>
    <row r="56" spans="1:24" x14ac:dyDescent="0.25">
      <c r="A56" t="s">
        <v>57</v>
      </c>
      <c r="B56" t="s">
        <v>5</v>
      </c>
      <c r="C56" t="s">
        <v>15</v>
      </c>
      <c r="E56" t="s">
        <v>58</v>
      </c>
      <c r="G56" t="s">
        <v>17</v>
      </c>
      <c r="L56" t="s">
        <v>18</v>
      </c>
    </row>
    <row r="57" spans="1:24" x14ac:dyDescent="0.25">
      <c r="A57" t="s">
        <v>57</v>
      </c>
      <c r="B57" t="s">
        <v>5</v>
      </c>
      <c r="C57" t="s">
        <v>15</v>
      </c>
      <c r="E57" t="s">
        <v>58</v>
      </c>
      <c r="G57" t="s">
        <v>19</v>
      </c>
      <c r="H57" t="s">
        <v>23</v>
      </c>
    </row>
    <row r="58" spans="1:24" x14ac:dyDescent="0.25">
      <c r="A58" t="s">
        <v>57</v>
      </c>
      <c r="B58" t="s">
        <v>5</v>
      </c>
      <c r="C58" t="s">
        <v>15</v>
      </c>
      <c r="E58" t="s">
        <v>58</v>
      </c>
      <c r="G58" t="s">
        <v>24</v>
      </c>
      <c r="H58" t="b">
        <v>1</v>
      </c>
    </row>
    <row r="59" spans="1:24" x14ac:dyDescent="0.25">
      <c r="A59" t="s">
        <v>57</v>
      </c>
      <c r="B59" t="s">
        <v>5</v>
      </c>
      <c r="C59" t="s">
        <v>15</v>
      </c>
      <c r="E59" t="s">
        <v>58</v>
      </c>
      <c r="G59" t="s">
        <v>25</v>
      </c>
      <c r="K59" t="s">
        <v>26</v>
      </c>
      <c r="L59" t="s">
        <v>27</v>
      </c>
      <c r="M59" cm="1">
        <f t="array" ref="M59">INDEX([1]!JCIMS_prices,MATCH($E59,[1]!JCIMS_prices_index,0),MATCH(M$2,[1]!CER_year,0))*[1]!JCIMS_price_inflator</f>
        <v>22.519919250358978</v>
      </c>
      <c r="N59" cm="1">
        <f t="array" ref="N59">INDEX([1]!JCIMS_prices,MATCH($E59,[1]!JCIMS_prices_index,0),MATCH(N$2,[1]!CER_year,0))*[1]!JCIMS_price_inflator</f>
        <v>25.974377625801658</v>
      </c>
      <c r="O59" cm="1">
        <f t="array" ref="O59">INDEX([1]!JCIMS_prices,MATCH($E59,[1]!JCIMS_prices_index,0),MATCH(O$2,[1]!CER_year,0))*[1]!JCIMS_price_inflator</f>
        <v>34.832046245850542</v>
      </c>
      <c r="P59" cm="1">
        <f t="array" ref="P59">INDEX([1]!JCIMS_prices,MATCH($E59,[1]!JCIMS_prices_index,0),MATCH(P$2,[1]!CER_year,0))*[1]!JCIMS_price_inflator</f>
        <v>35.584899498990282</v>
      </c>
      <c r="Q59" cm="1">
        <f t="array" ref="Q59">INDEX([1]!JCIMS_prices,MATCH($E59,[1]!JCIMS_prices_index,0),MATCH(Q$2,[1]!CER_year,0))*[1]!JCIMS_price_inflator</f>
        <v>42.035931261204688</v>
      </c>
      <c r="R59" cm="1">
        <f t="array" ref="R59">INDEX([1]!JCIMS_prices,MATCH($E59,[1]!JCIMS_prices_index,0),MATCH(R$2,[1]!CER_year,0))*[1]!JCIMS_price_inflator</f>
        <v>44.595473418587396</v>
      </c>
      <c r="S59" cm="1">
        <f t="array" ref="S59">INDEX([1]!JCIMS_prices,MATCH($E59,[1]!JCIMS_prices_index,0),MATCH(S$2,[1]!CER_year,0))*[1]!JCIMS_price_inflator</f>
        <v>46.29150031902018</v>
      </c>
      <c r="T59" cm="1">
        <f t="array" ref="T59">INDEX([1]!JCIMS_prices,MATCH($E59,[1]!JCIMS_prices_index,0),MATCH(T$2,[1]!CER_year,0))*[1]!JCIMS_price_inflator</f>
        <v>47.05574628232727</v>
      </c>
      <c r="U59" cm="1">
        <f t="array" ref="U59">INDEX([1]!JCIMS_prices,MATCH($E59,[1]!JCIMS_prices_index,0),MATCH(U$2,[1]!CER_year,0))*[1]!JCIMS_price_inflator</f>
        <v>48.437242689417488</v>
      </c>
      <c r="V59" cm="1">
        <f t="array" ref="V59">INDEX([1]!JCIMS_prices,MATCH($E59,[1]!JCIMS_prices_index,0),MATCH(V$2,[1]!CER_year,0))*[1]!JCIMS_price_inflator</f>
        <v>48.437242689417488</v>
      </c>
      <c r="W59" cm="1">
        <f t="array" ref="W59">INDEX([1]!JCIMS_prices,MATCH($E59,[1]!JCIMS_prices_index,0),MATCH(W$2,[1]!CER_year,0))*[1]!JCIMS_price_inflator</f>
        <v>48.437242689417488</v>
      </c>
      <c r="X59" t="s">
        <v>59</v>
      </c>
    </row>
    <row r="60" spans="1:24" x14ac:dyDescent="0.25">
      <c r="A60" t="s">
        <v>57</v>
      </c>
      <c r="B60" t="s">
        <v>5</v>
      </c>
      <c r="C60" t="s">
        <v>15</v>
      </c>
      <c r="E60" t="s">
        <v>58</v>
      </c>
      <c r="G60" t="s">
        <v>34</v>
      </c>
      <c r="H60" t="s">
        <v>30</v>
      </c>
      <c r="I60" t="s">
        <v>31</v>
      </c>
      <c r="K60" t="s">
        <v>32</v>
      </c>
      <c r="L60" t="s">
        <v>33</v>
      </c>
      <c r="M60">
        <f>INDEX([1]Coefficients!$G$132:$BO$151,MATCH($E60,[1]Coefficients!$B$132:$B$151,0),MATCH(M$2,[1]Coefficients!$G$1:$BO$1,0))</f>
        <v>7.0387861677160102E-2</v>
      </c>
      <c r="N60">
        <f>INDEX([1]Coefficients!$G$132:$BO$151,MATCH($E60,[1]Coefficients!$B$132:$B$151,0),MATCH(N$2,[1]Coefficients!$G$1:$BO$1,0))</f>
        <v>6.844885998589674E-2</v>
      </c>
      <c r="O60">
        <f>INDEX([1]Coefficients!$G$132:$BO$151,MATCH($E60,[1]Coefficients!$B$132:$B$151,0),MATCH(O$2,[1]Coefficients!$G$1:$BO$1,0))</f>
        <v>6.8448873072360611E-2</v>
      </c>
      <c r="P60">
        <f>INDEX([1]Coefficients!$G$132:$BO$151,MATCH($E60,[1]Coefficients!$B$132:$B$151,0),MATCH(P$2,[1]Coefficients!$G$1:$BO$1,0))</f>
        <v>6.8448884545662614E-2</v>
      </c>
      <c r="Q60">
        <f>INDEX([1]Coefficients!$G$132:$BO$151,MATCH($E60,[1]Coefficients!$B$132:$B$151,0),MATCH(Q$2,[1]Coefficients!$G$1:$BO$1,0))</f>
        <v>6.8449580905341784E-2</v>
      </c>
      <c r="R60">
        <f>INDEX([1]Coefficients!$G$132:$BO$151,MATCH($E60,[1]Coefficients!$B$132:$B$151,0),MATCH(R$2,[1]Coefficients!$G$1:$BO$1,0))</f>
        <v>6.8449580905341784E-2</v>
      </c>
      <c r="S60">
        <f>INDEX([1]Coefficients!$G$132:$BO$151,MATCH($E60,[1]Coefficients!$B$132:$B$151,0),MATCH(S$2,[1]Coefficients!$G$1:$BO$1,0))</f>
        <v>6.8449580905341784E-2</v>
      </c>
      <c r="T60">
        <f>INDEX([1]Coefficients!$G$132:$BO$151,MATCH($E60,[1]Coefficients!$B$132:$B$151,0),MATCH(T$2,[1]Coefficients!$G$1:$BO$1,0))</f>
        <v>6.8449580905341784E-2</v>
      </c>
      <c r="U60">
        <f>INDEX([1]Coefficients!$G$132:$BO$151,MATCH($E60,[1]Coefficients!$B$132:$B$151,0),MATCH(U$2,[1]Coefficients!$G$1:$BO$1,0))</f>
        <v>6.8449580905341784E-2</v>
      </c>
      <c r="V60">
        <f>INDEX([1]Coefficients!$G$132:$BO$151,MATCH($E60,[1]Coefficients!$B$132:$B$151,0),MATCH(V$2,[1]Coefficients!$G$1:$BO$1,0))</f>
        <v>6.8449580905341784E-2</v>
      </c>
      <c r="W60">
        <f>INDEX([1]Coefficients!$G$132:$BO$151,MATCH($E60,[1]Coefficients!$B$132:$B$151,0),MATCH(W$2,[1]Coefficients!$G$1:$BO$1,0))</f>
        <v>6.8449580905341784E-2</v>
      </c>
    </row>
    <row r="61" spans="1:24" x14ac:dyDescent="0.25">
      <c r="A61" t="s">
        <v>57</v>
      </c>
      <c r="B61" t="s">
        <v>5</v>
      </c>
      <c r="C61" t="s">
        <v>15</v>
      </c>
      <c r="E61" t="s">
        <v>58</v>
      </c>
      <c r="G61" t="s">
        <v>34</v>
      </c>
      <c r="H61" t="s">
        <v>35</v>
      </c>
      <c r="I61" t="s">
        <v>31</v>
      </c>
      <c r="K61" t="s">
        <v>32</v>
      </c>
      <c r="L61" t="s">
        <v>36</v>
      </c>
      <c r="M61">
        <f>INDEX([1]Coefficients!$G$156:$BO$175,MATCH($E61,[1]Coefficients!$B$132:$B$151,0),MATCH(M$2,[1]Coefficients!$G$1:$BO$1,0))</f>
        <v>7.9736249556157934E-7</v>
      </c>
      <c r="N61">
        <f>INDEX([1]Coefficients!$G$156:$BO$175,MATCH($E61,[1]Coefficients!$B$132:$B$151,0),MATCH(N$2,[1]Coefficients!$G$1:$BO$1,0))</f>
        <v>7.7539724202773649E-7</v>
      </c>
      <c r="O61">
        <f>INDEX([1]Coefficients!$G$156:$BO$175,MATCH($E61,[1]Coefficients!$B$132:$B$151,0),MATCH(O$2,[1]Coefficients!$G$1:$BO$1,0))</f>
        <v>7.7539739027283511E-7</v>
      </c>
      <c r="P61">
        <f>INDEX([1]Coefficients!$G$156:$BO$175,MATCH($E61,[1]Coefficients!$B$132:$B$151,0),MATCH(P$2,[1]Coefficients!$G$1:$BO$1,0))</f>
        <v>7.7539752024383434E-7</v>
      </c>
      <c r="Q61">
        <f>INDEX([1]Coefficients!$G$156:$BO$175,MATCH($E61,[1]Coefficients!$B$132:$B$151,0),MATCH(Q$2,[1]Coefficients!$G$1:$BO$1,0))</f>
        <v>7.7540540869332489E-7</v>
      </c>
      <c r="R61">
        <f>INDEX([1]Coefficients!$G$156:$BO$175,MATCH($E61,[1]Coefficients!$B$132:$B$151,0),MATCH(R$2,[1]Coefficients!$G$1:$BO$1,0))</f>
        <v>7.7540540869332489E-7</v>
      </c>
      <c r="S61">
        <f>INDEX([1]Coefficients!$G$156:$BO$175,MATCH($E61,[1]Coefficients!$B$132:$B$151,0),MATCH(S$2,[1]Coefficients!$G$1:$BO$1,0))</f>
        <v>7.7540540869332489E-7</v>
      </c>
      <c r="T61">
        <f>INDEX([1]Coefficients!$G$156:$BO$175,MATCH($E61,[1]Coefficients!$B$132:$B$151,0),MATCH(T$2,[1]Coefficients!$G$1:$BO$1,0))</f>
        <v>7.7540540869332489E-7</v>
      </c>
      <c r="U61">
        <f>INDEX([1]Coefficients!$G$156:$BO$175,MATCH($E61,[1]Coefficients!$B$132:$B$151,0),MATCH(U$2,[1]Coefficients!$G$1:$BO$1,0))</f>
        <v>7.7540540869332489E-7</v>
      </c>
      <c r="V61">
        <f>INDEX([1]Coefficients!$G$156:$BO$175,MATCH($E61,[1]Coefficients!$B$132:$B$151,0),MATCH(V$2,[1]Coefficients!$G$1:$BO$1,0))</f>
        <v>7.7540540869332489E-7</v>
      </c>
      <c r="W61">
        <f>INDEX([1]Coefficients!$G$156:$BO$175,MATCH($E61,[1]Coefficients!$B$132:$B$151,0),MATCH(W$2,[1]Coefficients!$G$1:$BO$1,0))</f>
        <v>7.7540540869332489E-7</v>
      </c>
    </row>
    <row r="62" spans="1:24" x14ac:dyDescent="0.25">
      <c r="A62" t="s">
        <v>57</v>
      </c>
      <c r="B62" t="s">
        <v>5</v>
      </c>
      <c r="C62" t="s">
        <v>15</v>
      </c>
      <c r="E62" t="s">
        <v>58</v>
      </c>
      <c r="G62" t="s">
        <v>34</v>
      </c>
      <c r="H62" t="s">
        <v>37</v>
      </c>
      <c r="I62" t="s">
        <v>31</v>
      </c>
      <c r="K62" t="s">
        <v>32</v>
      </c>
      <c r="L62" t="s">
        <v>38</v>
      </c>
      <c r="M62">
        <f>INDEX([1]Coefficients!$G$180:$BO$199,MATCH($E62,[1]Coefficients!$B$132:$B$151,0),MATCH(M$2,[1]Coefficients!$G$1:$BO$1,0))</f>
        <v>1.9521633512024873E-6</v>
      </c>
      <c r="N62">
        <f>INDEX([1]Coefficients!$G$180:$BO$199,MATCH($E62,[1]Coefficients!$B$132:$B$151,0),MATCH(N$2,[1]Coefficients!$G$1:$BO$1,0))</f>
        <v>1.8983863511713548E-6</v>
      </c>
      <c r="O62">
        <f>INDEX([1]Coefficients!$G$180:$BO$199,MATCH($E62,[1]Coefficients!$B$132:$B$151,0),MATCH(O$2,[1]Coefficients!$G$1:$BO$1,0))</f>
        <v>1.8983867141162517E-6</v>
      </c>
      <c r="P62">
        <f>INDEX([1]Coefficients!$G$180:$BO$199,MATCH($E62,[1]Coefficients!$B$132:$B$151,0),MATCH(P$2,[1]Coefficients!$G$1:$BO$1,0))</f>
        <v>1.8983870323211118E-6</v>
      </c>
      <c r="Q62">
        <f>INDEX([1]Coefficients!$G$180:$BO$199,MATCH($E62,[1]Coefficients!$B$132:$B$151,0),MATCH(Q$2,[1]Coefficients!$G$1:$BO$1,0))</f>
        <v>1.8984063454215886E-6</v>
      </c>
      <c r="R62">
        <f>INDEX([1]Coefficients!$G$180:$BO$199,MATCH($E62,[1]Coefficients!$B$132:$B$151,0),MATCH(R$2,[1]Coefficients!$G$1:$BO$1,0))</f>
        <v>1.8984063454215886E-6</v>
      </c>
      <c r="S62">
        <f>INDEX([1]Coefficients!$G$180:$BO$199,MATCH($E62,[1]Coefficients!$B$132:$B$151,0),MATCH(S$2,[1]Coefficients!$G$1:$BO$1,0))</f>
        <v>1.8984063454215886E-6</v>
      </c>
      <c r="T62">
        <f>INDEX([1]Coefficients!$G$180:$BO$199,MATCH($E62,[1]Coefficients!$B$132:$B$151,0),MATCH(T$2,[1]Coefficients!$G$1:$BO$1,0))</f>
        <v>1.8984063454215886E-6</v>
      </c>
      <c r="U62">
        <f>INDEX([1]Coefficients!$G$180:$BO$199,MATCH($E62,[1]Coefficients!$B$132:$B$151,0),MATCH(U$2,[1]Coefficients!$G$1:$BO$1,0))</f>
        <v>1.8984063454215886E-6</v>
      </c>
      <c r="V62">
        <f>INDEX([1]Coefficients!$G$180:$BO$199,MATCH($E62,[1]Coefficients!$B$132:$B$151,0),MATCH(V$2,[1]Coefficients!$G$1:$BO$1,0))</f>
        <v>1.8984063454215886E-6</v>
      </c>
      <c r="W62">
        <f>INDEX([1]Coefficients!$G$180:$BO$199,MATCH($E62,[1]Coefficients!$B$132:$B$151,0),MATCH(W$2,[1]Coefficients!$G$1:$BO$1,0))</f>
        <v>1.8984063454215886E-6</v>
      </c>
    </row>
    <row r="63" spans="1:24" x14ac:dyDescent="0.25">
      <c r="A63" t="s">
        <v>60</v>
      </c>
      <c r="B63" t="s">
        <v>5</v>
      </c>
      <c r="C63" t="s">
        <v>15</v>
      </c>
      <c r="E63" t="s">
        <v>61</v>
      </c>
      <c r="G63" t="s">
        <v>17</v>
      </c>
      <c r="L63" t="s">
        <v>18</v>
      </c>
    </row>
    <row r="64" spans="1:24" x14ac:dyDescent="0.25">
      <c r="A64" t="s">
        <v>60</v>
      </c>
      <c r="B64" t="s">
        <v>5</v>
      </c>
      <c r="C64" t="s">
        <v>15</v>
      </c>
      <c r="E64" t="s">
        <v>61</v>
      </c>
      <c r="G64" t="s">
        <v>19</v>
      </c>
      <c r="H64" t="s">
        <v>23</v>
      </c>
    </row>
    <row r="65" spans="1:24" x14ac:dyDescent="0.25">
      <c r="A65" t="s">
        <v>60</v>
      </c>
      <c r="B65" t="s">
        <v>5</v>
      </c>
      <c r="C65" t="s">
        <v>15</v>
      </c>
      <c r="E65" t="s">
        <v>61</v>
      </c>
      <c r="G65" t="s">
        <v>24</v>
      </c>
      <c r="H65" t="b">
        <v>1</v>
      </c>
    </row>
    <row r="66" spans="1:24" x14ac:dyDescent="0.25">
      <c r="A66" t="s">
        <v>60</v>
      </c>
      <c r="B66" t="s">
        <v>5</v>
      </c>
      <c r="C66" t="s">
        <v>15</v>
      </c>
      <c r="E66" t="s">
        <v>61</v>
      </c>
      <c r="G66" t="s">
        <v>25</v>
      </c>
      <c r="K66" t="s">
        <v>26</v>
      </c>
      <c r="L66" t="s">
        <v>27</v>
      </c>
      <c r="M66" cm="1">
        <f t="array" ref="M66">INDEX([1]!JCIMS_prices,MATCH($E66,[1]!JCIMS_prices_index,0),MATCH(M$2,[1]!CER_year,0))*[1]!JCIMS_price_inflator</f>
        <v>44.370594789134067</v>
      </c>
      <c r="N66" cm="1">
        <f t="array" ref="N66">INDEX([1]!JCIMS_prices,MATCH($E66,[1]!JCIMS_prices_index,0),MATCH(N$2,[1]!CER_year,0))*[1]!JCIMS_price_inflator</f>
        <v>35.647320687620834</v>
      </c>
      <c r="O66" cm="1">
        <f t="array" ref="O66">INDEX([1]!JCIMS_prices,MATCH($E66,[1]!JCIMS_prices_index,0),MATCH(O$2,[1]!CER_year,0))*[1]!JCIMS_price_inflator</f>
        <v>45.389873032196903</v>
      </c>
      <c r="P66" cm="1">
        <f t="array" ref="P66">INDEX([1]!JCIMS_prices,MATCH($E66,[1]!JCIMS_prices_index,0),MATCH(P$2,[1]!CER_year,0))*[1]!JCIMS_price_inflator</f>
        <v>27.433685707639139</v>
      </c>
      <c r="Q66" cm="1">
        <f t="array" ref="Q66">INDEX([1]!JCIMS_prices,MATCH($E66,[1]!JCIMS_prices_index,0),MATCH(Q$2,[1]!CER_year,0))*[1]!JCIMS_price_inflator</f>
        <v>36.56916338547429</v>
      </c>
      <c r="R66" cm="1">
        <f t="array" ref="R66">INDEX([1]!JCIMS_prices,MATCH($E66,[1]!JCIMS_prices_index,0),MATCH(R$2,[1]!CER_year,0))*[1]!JCIMS_price_inflator</f>
        <v>38.910973204281611</v>
      </c>
      <c r="S66" cm="1">
        <f t="array" ref="S66">INDEX([1]!JCIMS_prices,MATCH($E66,[1]!JCIMS_prices_index,0),MATCH(S$2,[1]!CER_year,0))*[1]!JCIMS_price_inflator</f>
        <v>39.680924020988954</v>
      </c>
      <c r="T66" cm="1">
        <f t="array" ref="T66">INDEX([1]!JCIMS_prices,MATCH($E66,[1]!JCIMS_prices_index,0),MATCH(T$2,[1]!CER_year,0))*[1]!JCIMS_price_inflator</f>
        <v>40.358633783686564</v>
      </c>
      <c r="U66" cm="1">
        <f t="array" ref="U66">INDEX([1]!JCIMS_prices,MATCH($E66,[1]!JCIMS_prices_index,0),MATCH(U$2,[1]!CER_year,0))*[1]!JCIMS_price_inflator</f>
        <v>41.147645603767486</v>
      </c>
      <c r="V66" cm="1">
        <f t="array" ref="V66">INDEX([1]!JCIMS_prices,MATCH($E66,[1]!JCIMS_prices_index,0),MATCH(V$2,[1]!CER_year,0))*[1]!JCIMS_price_inflator</f>
        <v>41.147645603767486</v>
      </c>
      <c r="W66" cm="1">
        <f t="array" ref="W66">INDEX([1]!JCIMS_prices,MATCH($E66,[1]!JCIMS_prices_index,0),MATCH(W$2,[1]!CER_year,0))*[1]!JCIMS_price_inflator</f>
        <v>41.147645603767486</v>
      </c>
      <c r="X66" t="s">
        <v>62</v>
      </c>
    </row>
    <row r="67" spans="1:24" x14ac:dyDescent="0.25">
      <c r="A67" t="s">
        <v>60</v>
      </c>
      <c r="B67" t="s">
        <v>5</v>
      </c>
      <c r="C67" t="s">
        <v>15</v>
      </c>
      <c r="E67" t="s">
        <v>61</v>
      </c>
      <c r="G67" t="s">
        <v>34</v>
      </c>
      <c r="H67" t="s">
        <v>30</v>
      </c>
      <c r="I67" t="s">
        <v>31</v>
      </c>
      <c r="K67" t="s">
        <v>32</v>
      </c>
      <c r="L67" t="s">
        <v>33</v>
      </c>
      <c r="M67">
        <f>INDEX([1]Coefficients!$G$132:$BO$151,MATCH($E67,[1]Coefficients!$B$132:$B$151,0),MATCH(M$2,[1]Coefficients!$G$1:$BO$1,0))</f>
        <v>5.6428552456839302E-2</v>
      </c>
      <c r="N67">
        <f>INDEX([1]Coefficients!$G$132:$BO$151,MATCH($E67,[1]Coefficients!$B$132:$B$151,0),MATCH(N$2,[1]Coefficients!$G$1:$BO$1,0))</f>
        <v>5.6530067848684633E-2</v>
      </c>
      <c r="O67">
        <f>INDEX([1]Coefficients!$G$132:$BO$151,MATCH($E67,[1]Coefficients!$B$132:$B$151,0),MATCH(O$2,[1]Coefficients!$G$1:$BO$1,0))</f>
        <v>5.6530067848684633E-2</v>
      </c>
      <c r="P67">
        <f>INDEX([1]Coefficients!$G$132:$BO$151,MATCH($E67,[1]Coefficients!$B$132:$B$151,0),MATCH(P$2,[1]Coefficients!$G$1:$BO$1,0))</f>
        <v>5.6530067848684633E-2</v>
      </c>
      <c r="Q67">
        <f>INDEX([1]Coefficients!$G$132:$BO$151,MATCH($E67,[1]Coefficients!$B$132:$B$151,0),MATCH(Q$2,[1]Coefficients!$G$1:$BO$1,0))</f>
        <v>5.6530067848684633E-2</v>
      </c>
      <c r="R67">
        <f>INDEX([1]Coefficients!$G$132:$BO$151,MATCH($E67,[1]Coefficients!$B$132:$B$151,0),MATCH(R$2,[1]Coefficients!$G$1:$BO$1,0))</f>
        <v>5.6530067848684633E-2</v>
      </c>
      <c r="S67">
        <f>INDEX([1]Coefficients!$G$132:$BO$151,MATCH($E67,[1]Coefficients!$B$132:$B$151,0),MATCH(S$2,[1]Coefficients!$G$1:$BO$1,0))</f>
        <v>5.6530067848684633E-2</v>
      </c>
      <c r="T67">
        <f>INDEX([1]Coefficients!$G$132:$BO$151,MATCH($E67,[1]Coefficients!$B$132:$B$151,0),MATCH(T$2,[1]Coefficients!$G$1:$BO$1,0))</f>
        <v>5.6530067848684633E-2</v>
      </c>
      <c r="U67">
        <f>INDEX([1]Coefficients!$G$132:$BO$151,MATCH($E67,[1]Coefficients!$B$132:$B$151,0),MATCH(U$2,[1]Coefficients!$G$1:$BO$1,0))</f>
        <v>5.6530067848684633E-2</v>
      </c>
      <c r="V67">
        <f>INDEX([1]Coefficients!$G$132:$BO$151,MATCH($E67,[1]Coefficients!$B$132:$B$151,0),MATCH(V$2,[1]Coefficients!$G$1:$BO$1,0))</f>
        <v>5.6530067848684633E-2</v>
      </c>
      <c r="W67">
        <f>INDEX([1]Coefficients!$G$132:$BO$151,MATCH($E67,[1]Coefficients!$B$132:$B$151,0),MATCH(W$2,[1]Coefficients!$G$1:$BO$1,0))</f>
        <v>5.6530067848684633E-2</v>
      </c>
    </row>
    <row r="68" spans="1:24" x14ac:dyDescent="0.25">
      <c r="A68" t="s">
        <v>60</v>
      </c>
      <c r="B68" t="s">
        <v>5</v>
      </c>
      <c r="C68" t="s">
        <v>15</v>
      </c>
      <c r="E68" t="s">
        <v>61</v>
      </c>
      <c r="G68" t="s">
        <v>34</v>
      </c>
      <c r="H68" t="s">
        <v>35</v>
      </c>
      <c r="I68" t="s">
        <v>31</v>
      </c>
      <c r="K68" t="s">
        <v>32</v>
      </c>
      <c r="L68" t="s">
        <v>36</v>
      </c>
      <c r="M68">
        <f>INDEX([1]Coefficients!$G$156:$BO$175,MATCH($E68,[1]Coefficients!$B$132:$B$151,0),MATCH(M$2,[1]Coefficients!$G$1:$BO$1,0))</f>
        <v>8.9391766268260293E-7</v>
      </c>
      <c r="N68">
        <f>INDEX([1]Coefficients!$G$156:$BO$175,MATCH($E68,[1]Coefficients!$B$132:$B$151,0),MATCH(N$2,[1]Coefficients!$G$1:$BO$1,0))</f>
        <v>8.9552582730589518E-7</v>
      </c>
      <c r="O68">
        <f>INDEX([1]Coefficients!$G$156:$BO$175,MATCH($E68,[1]Coefficients!$B$132:$B$151,0),MATCH(O$2,[1]Coefficients!$G$1:$BO$1,0))</f>
        <v>8.9552582730589518E-7</v>
      </c>
      <c r="P68">
        <f>INDEX([1]Coefficients!$G$156:$BO$175,MATCH($E68,[1]Coefficients!$B$132:$B$151,0),MATCH(P$2,[1]Coefficients!$G$1:$BO$1,0))</f>
        <v>8.9552582730589518E-7</v>
      </c>
      <c r="Q68">
        <f>INDEX([1]Coefficients!$G$156:$BO$175,MATCH($E68,[1]Coefficients!$B$132:$B$151,0),MATCH(Q$2,[1]Coefficients!$G$1:$BO$1,0))</f>
        <v>8.9552582730589518E-7</v>
      </c>
      <c r="R68">
        <f>INDEX([1]Coefficients!$G$156:$BO$175,MATCH($E68,[1]Coefficients!$B$132:$B$151,0),MATCH(R$2,[1]Coefficients!$G$1:$BO$1,0))</f>
        <v>8.9552582730589518E-7</v>
      </c>
      <c r="S68">
        <f>INDEX([1]Coefficients!$G$156:$BO$175,MATCH($E68,[1]Coefficients!$B$132:$B$151,0),MATCH(S$2,[1]Coefficients!$G$1:$BO$1,0))</f>
        <v>8.9552582730589518E-7</v>
      </c>
      <c r="T68">
        <f>INDEX([1]Coefficients!$G$156:$BO$175,MATCH($E68,[1]Coefficients!$B$132:$B$151,0),MATCH(T$2,[1]Coefficients!$G$1:$BO$1,0))</f>
        <v>8.9552582730589518E-7</v>
      </c>
      <c r="U68">
        <f>INDEX([1]Coefficients!$G$156:$BO$175,MATCH($E68,[1]Coefficients!$B$132:$B$151,0),MATCH(U$2,[1]Coefficients!$G$1:$BO$1,0))</f>
        <v>8.9552582730589518E-7</v>
      </c>
      <c r="V68">
        <f>INDEX([1]Coefficients!$G$156:$BO$175,MATCH($E68,[1]Coefficients!$B$132:$B$151,0),MATCH(V$2,[1]Coefficients!$G$1:$BO$1,0))</f>
        <v>8.9552582730589518E-7</v>
      </c>
      <c r="W68">
        <f>INDEX([1]Coefficients!$G$156:$BO$175,MATCH($E68,[1]Coefficients!$B$132:$B$151,0),MATCH(W$2,[1]Coefficients!$G$1:$BO$1,0))</f>
        <v>8.9552582730589518E-7</v>
      </c>
    </row>
    <row r="69" spans="1:24" x14ac:dyDescent="0.25">
      <c r="A69" t="s">
        <v>60</v>
      </c>
      <c r="B69" t="s">
        <v>5</v>
      </c>
      <c r="C69" t="s">
        <v>15</v>
      </c>
      <c r="E69" t="s">
        <v>61</v>
      </c>
      <c r="G69" t="s">
        <v>34</v>
      </c>
      <c r="H69" t="s">
        <v>37</v>
      </c>
      <c r="I69" t="s">
        <v>31</v>
      </c>
      <c r="K69" t="s">
        <v>32</v>
      </c>
      <c r="L69" t="s">
        <v>38</v>
      </c>
      <c r="M69">
        <f>INDEX([1]Coefficients!$G$180:$BO$199,MATCH($E69,[1]Coefficients!$B$132:$B$151,0),MATCH(M$2,[1]Coefficients!$G$1:$BO$1,0))</f>
        <v>4.0226294820717126E-6</v>
      </c>
      <c r="N69">
        <f>INDEX([1]Coefficients!$G$180:$BO$199,MATCH($E69,[1]Coefficients!$B$132:$B$151,0),MATCH(N$2,[1]Coefficients!$G$1:$BO$1,0))</f>
        <v>4.0298662228765281E-6</v>
      </c>
      <c r="O69">
        <f>INDEX([1]Coefficients!$G$180:$BO$199,MATCH($E69,[1]Coefficients!$B$132:$B$151,0),MATCH(O$2,[1]Coefficients!$G$1:$BO$1,0))</f>
        <v>4.0298662228765281E-6</v>
      </c>
      <c r="P69">
        <f>INDEX([1]Coefficients!$G$180:$BO$199,MATCH($E69,[1]Coefficients!$B$132:$B$151,0),MATCH(P$2,[1]Coefficients!$G$1:$BO$1,0))</f>
        <v>4.0298662228765281E-6</v>
      </c>
      <c r="Q69">
        <f>INDEX([1]Coefficients!$G$180:$BO$199,MATCH($E69,[1]Coefficients!$B$132:$B$151,0),MATCH(Q$2,[1]Coefficients!$G$1:$BO$1,0))</f>
        <v>4.0298662228765281E-6</v>
      </c>
      <c r="R69">
        <f>INDEX([1]Coefficients!$G$180:$BO$199,MATCH($E69,[1]Coefficients!$B$132:$B$151,0),MATCH(R$2,[1]Coefficients!$G$1:$BO$1,0))</f>
        <v>4.0298662228765281E-6</v>
      </c>
      <c r="S69">
        <f>INDEX([1]Coefficients!$G$180:$BO$199,MATCH($E69,[1]Coefficients!$B$132:$B$151,0),MATCH(S$2,[1]Coefficients!$G$1:$BO$1,0))</f>
        <v>4.0298662228765281E-6</v>
      </c>
      <c r="T69">
        <f>INDEX([1]Coefficients!$G$180:$BO$199,MATCH($E69,[1]Coefficients!$B$132:$B$151,0),MATCH(T$2,[1]Coefficients!$G$1:$BO$1,0))</f>
        <v>4.0298662228765281E-6</v>
      </c>
      <c r="U69">
        <f>INDEX([1]Coefficients!$G$180:$BO$199,MATCH($E69,[1]Coefficients!$B$132:$B$151,0),MATCH(U$2,[1]Coefficients!$G$1:$BO$1,0))</f>
        <v>4.0298662228765281E-6</v>
      </c>
      <c r="V69">
        <f>INDEX([1]Coefficients!$G$180:$BO$199,MATCH($E69,[1]Coefficients!$B$132:$B$151,0),MATCH(V$2,[1]Coefficients!$G$1:$BO$1,0))</f>
        <v>4.0298662228765281E-6</v>
      </c>
      <c r="W69">
        <f>INDEX([1]Coefficients!$G$180:$BO$199,MATCH($E69,[1]Coefficients!$B$132:$B$151,0),MATCH(W$2,[1]Coefficients!$G$1:$BO$1,0))</f>
        <v>4.0298662228765281E-6</v>
      </c>
    </row>
    <row r="70" spans="1:24" x14ac:dyDescent="0.25">
      <c r="A70" t="s">
        <v>63</v>
      </c>
      <c r="B70" t="s">
        <v>5</v>
      </c>
      <c r="C70" t="s">
        <v>15</v>
      </c>
      <c r="E70" t="s">
        <v>64</v>
      </c>
      <c r="G70" t="s">
        <v>17</v>
      </c>
      <c r="L70" t="s">
        <v>18</v>
      </c>
    </row>
    <row r="71" spans="1:24" x14ac:dyDescent="0.25">
      <c r="A71" t="s">
        <v>63</v>
      </c>
      <c r="B71" t="s">
        <v>5</v>
      </c>
      <c r="C71" t="s">
        <v>15</v>
      </c>
      <c r="E71" t="s">
        <v>64</v>
      </c>
      <c r="G71" t="s">
        <v>19</v>
      </c>
      <c r="H71" t="s">
        <v>23</v>
      </c>
    </row>
    <row r="72" spans="1:24" x14ac:dyDescent="0.25">
      <c r="A72" t="s">
        <v>63</v>
      </c>
      <c r="B72" t="s">
        <v>5</v>
      </c>
      <c r="C72" t="s">
        <v>15</v>
      </c>
      <c r="E72" t="s">
        <v>64</v>
      </c>
      <c r="G72" t="s">
        <v>24</v>
      </c>
      <c r="H72" t="b">
        <v>1</v>
      </c>
    </row>
    <row r="73" spans="1:24" x14ac:dyDescent="0.25">
      <c r="A73" t="s">
        <v>63</v>
      </c>
      <c r="B73" t="s">
        <v>5</v>
      </c>
      <c r="C73" t="s">
        <v>15</v>
      </c>
      <c r="E73" t="s">
        <v>64</v>
      </c>
      <c r="G73" t="s">
        <v>25</v>
      </c>
      <c r="K73" t="s">
        <v>50</v>
      </c>
      <c r="L73" t="s">
        <v>27</v>
      </c>
      <c r="M73">
        <f>ROUND(INDEX([1]!CER_prod_cost,MATCH("CAN"&amp;"Production cost"&amp;$A73,[1]!CER_prod_cost_index,0),MATCH(M$2,[1]!CER_year,0)),2)</f>
        <v>11.99</v>
      </c>
      <c r="N73">
        <f>ROUND(INDEX([1]!CER_prod_cost,MATCH("CAN"&amp;"Production cost"&amp;$A73,[1]!CER_prod_cost_index,0),MATCH(N$2,[1]!CER_year,0)),2)</f>
        <v>11.99</v>
      </c>
      <c r="O73">
        <f>ROUND(INDEX([1]!CER_prod_cost,MATCH("CAN"&amp;"Production cost"&amp;$A73,[1]!CER_prod_cost_index,0),MATCH(O$2,[1]!CER_year,0)),2)</f>
        <v>5.14</v>
      </c>
      <c r="P73">
        <f>ROUND(INDEX([1]!CER_prod_cost,MATCH("CAN"&amp;"Production cost"&amp;$A73,[1]!CER_prod_cost_index,0),MATCH(P$2,[1]!CER_year,0)),2)</f>
        <v>2.9</v>
      </c>
      <c r="Q73">
        <f>ROUND(INDEX([1]!CER_prod_cost,MATCH("CAN"&amp;"Production cost"&amp;$A73,[1]!CER_prod_cost_index,0),MATCH(Q$2,[1]!CER_year,0)),2)</f>
        <v>3.53</v>
      </c>
      <c r="R73">
        <f>ROUND(INDEX([1]!CER_prod_cost,MATCH("CAN"&amp;"Production cost"&amp;$A73,[1]!CER_prod_cost_index,0),MATCH(R$2,[1]!CER_year,0)),2)</f>
        <v>3.01</v>
      </c>
      <c r="S73">
        <f>ROUND(INDEX([1]!CER_prod_cost,MATCH("CAN"&amp;"Production cost"&amp;$A73,[1]!CER_prod_cost_index,0),MATCH(S$2,[1]!CER_year,0)),2)</f>
        <v>3.4</v>
      </c>
      <c r="T73">
        <f>ROUND(INDEX([1]!CER_prod_cost,MATCH("CAN"&amp;"Production cost"&amp;$A73,[1]!CER_prod_cost_index,0),MATCH(T$2,[1]!CER_year,0)),2)</f>
        <v>3.6</v>
      </c>
      <c r="U73">
        <f>ROUND(INDEX([1]!CER_prod_cost,MATCH("CAN"&amp;"Production cost"&amp;$A73,[1]!CER_prod_cost_index,0),MATCH(U$2,[1]!CER_year,0)),2)</f>
        <v>3.78</v>
      </c>
      <c r="V73">
        <f>ROUND(INDEX([1]!CER_prod_cost,MATCH("CAN"&amp;"Production cost"&amp;$A73,[1]!CER_prod_cost_index,0),MATCH(V$2,[1]!CER_year,0)),2)</f>
        <v>3.78</v>
      </c>
      <c r="W73">
        <f>ROUND(INDEX([1]!CER_prod_cost,MATCH("CAN"&amp;"Production cost"&amp;$A73,[1]!CER_prod_cost_index,0),MATCH(W$2,[1]!CER_year,0)),2)</f>
        <v>3.78</v>
      </c>
      <c r="X73" t="s">
        <v>51</v>
      </c>
    </row>
    <row r="74" spans="1:24" x14ac:dyDescent="0.25">
      <c r="A74" t="s">
        <v>63</v>
      </c>
      <c r="B74" t="s">
        <v>5</v>
      </c>
      <c r="C74" t="s">
        <v>15</v>
      </c>
      <c r="E74" t="s">
        <v>64</v>
      </c>
      <c r="G74" t="s">
        <v>34</v>
      </c>
      <c r="H74" t="s">
        <v>30</v>
      </c>
      <c r="I74" t="s">
        <v>31</v>
      </c>
      <c r="K74" t="s">
        <v>32</v>
      </c>
      <c r="L74" t="s">
        <v>33</v>
      </c>
      <c r="M74">
        <f>INDEX([1]Coefficients!$G$132:$BO$151,MATCH($E74,[1]Coefficients!$B$132:$B$151,0),MATCH(M$2,[1]Coefficients!$G$1:$BO$1,0))</f>
        <v>5.0659506393256851E-2</v>
      </c>
      <c r="N74">
        <f>INDEX([1]Coefficients!$G$132:$BO$151,MATCH($E74,[1]Coefficients!$B$132:$B$151,0),MATCH(N$2,[1]Coefficients!$G$1:$BO$1,0))</f>
        <v>5.0269095405659998E-2</v>
      </c>
      <c r="O74">
        <f>INDEX([1]Coefficients!$G$132:$BO$151,MATCH($E74,[1]Coefficients!$B$132:$B$151,0),MATCH(O$2,[1]Coefficients!$G$1:$BO$1,0))</f>
        <v>4.9926715324116293E-2</v>
      </c>
      <c r="P74">
        <f>INDEX([1]Coefficients!$G$132:$BO$151,MATCH($E74,[1]Coefficients!$B$132:$B$151,0),MATCH(P$2,[1]Coefficients!$G$1:$BO$1,0))</f>
        <v>4.9020411139724628E-2</v>
      </c>
      <c r="Q74">
        <f>INDEX([1]Coefficients!$G$132:$BO$151,MATCH($E74,[1]Coefficients!$B$132:$B$151,0),MATCH(Q$2,[1]Coefficients!$G$1:$BO$1,0))</f>
        <v>4.8970518393498863E-2</v>
      </c>
      <c r="R74">
        <f>INDEX([1]Coefficients!$G$132:$BO$151,MATCH($E74,[1]Coefficients!$B$132:$B$151,0),MATCH(R$2,[1]Coefficients!$G$1:$BO$1,0))</f>
        <v>4.8970518393498863E-2</v>
      </c>
      <c r="S74">
        <f>INDEX([1]Coefficients!$G$132:$BO$151,MATCH($E74,[1]Coefficients!$B$132:$B$151,0),MATCH(S$2,[1]Coefficients!$G$1:$BO$1,0))</f>
        <v>4.8970518393498863E-2</v>
      </c>
      <c r="T74">
        <f>INDEX([1]Coefficients!$G$132:$BO$151,MATCH($E74,[1]Coefficients!$B$132:$B$151,0),MATCH(T$2,[1]Coefficients!$G$1:$BO$1,0))</f>
        <v>4.8970518393498863E-2</v>
      </c>
      <c r="U74">
        <f>INDEX([1]Coefficients!$G$132:$BO$151,MATCH($E74,[1]Coefficients!$B$132:$B$151,0),MATCH(U$2,[1]Coefficients!$G$1:$BO$1,0))</f>
        <v>4.8970518393498863E-2</v>
      </c>
      <c r="V74">
        <f>INDEX([1]Coefficients!$G$132:$BO$151,MATCH($E74,[1]Coefficients!$B$132:$B$151,0),MATCH(V$2,[1]Coefficients!$G$1:$BO$1,0))</f>
        <v>4.8970518393498863E-2</v>
      </c>
      <c r="W74">
        <f>INDEX([1]Coefficients!$G$132:$BO$151,MATCH($E74,[1]Coefficients!$B$132:$B$151,0),MATCH(W$2,[1]Coefficients!$G$1:$BO$1,0))</f>
        <v>4.8970518393498863E-2</v>
      </c>
    </row>
    <row r="75" spans="1:24" x14ac:dyDescent="0.25">
      <c r="A75" t="s">
        <v>63</v>
      </c>
      <c r="B75" t="s">
        <v>5</v>
      </c>
      <c r="C75" t="s">
        <v>15</v>
      </c>
      <c r="E75" t="s">
        <v>64</v>
      </c>
      <c r="G75" t="s">
        <v>34</v>
      </c>
      <c r="H75" t="s">
        <v>35</v>
      </c>
      <c r="I75" t="s">
        <v>31</v>
      </c>
      <c r="K75" t="s">
        <v>32</v>
      </c>
      <c r="L75" t="s">
        <v>36</v>
      </c>
      <c r="M75">
        <f>INDEX([1]Coefficients!$G$156:$BO$175,MATCH($E75,[1]Coefficients!$B$132:$B$151,0),MATCH(M$2,[1]Coefficients!$G$1:$BO$1,0))</f>
        <v>9.7394051232794818E-7</v>
      </c>
      <c r="N75">
        <f>INDEX([1]Coefficients!$G$156:$BO$175,MATCH($E75,[1]Coefficients!$B$132:$B$151,0),MATCH(N$2,[1]Coefficients!$G$1:$BO$1,0))</f>
        <v>9.6706745968712354E-7</v>
      </c>
      <c r="O75">
        <f>INDEX([1]Coefficients!$G$156:$BO$175,MATCH($E75,[1]Coefficients!$B$132:$B$151,0),MATCH(O$2,[1]Coefficients!$G$1:$BO$1,0))</f>
        <v>9.6053998074030376E-7</v>
      </c>
      <c r="P75">
        <f>INDEX([1]Coefficients!$G$156:$BO$175,MATCH($E75,[1]Coefficients!$B$132:$B$151,0),MATCH(P$2,[1]Coefficients!$G$1:$BO$1,0))</f>
        <v>9.4291540484527353E-7</v>
      </c>
      <c r="Q75">
        <f>INDEX([1]Coefficients!$G$156:$BO$175,MATCH($E75,[1]Coefficients!$B$132:$B$151,0),MATCH(Q$2,[1]Coefficients!$G$1:$BO$1,0))</f>
        <v>9.4195570993630577E-7</v>
      </c>
      <c r="R75">
        <f>INDEX([1]Coefficients!$G$156:$BO$175,MATCH($E75,[1]Coefficients!$B$132:$B$151,0),MATCH(R$2,[1]Coefficients!$G$1:$BO$1,0))</f>
        <v>9.4195570993630577E-7</v>
      </c>
      <c r="S75">
        <f>INDEX([1]Coefficients!$G$156:$BO$175,MATCH($E75,[1]Coefficients!$B$132:$B$151,0),MATCH(S$2,[1]Coefficients!$G$1:$BO$1,0))</f>
        <v>9.4195570993630577E-7</v>
      </c>
      <c r="T75">
        <f>INDEX([1]Coefficients!$G$156:$BO$175,MATCH($E75,[1]Coefficients!$B$132:$B$151,0),MATCH(T$2,[1]Coefficients!$G$1:$BO$1,0))</f>
        <v>9.4195570993630577E-7</v>
      </c>
      <c r="U75">
        <f>INDEX([1]Coefficients!$G$156:$BO$175,MATCH($E75,[1]Coefficients!$B$132:$B$151,0),MATCH(U$2,[1]Coefficients!$G$1:$BO$1,0))</f>
        <v>9.4195570993630577E-7</v>
      </c>
      <c r="V75">
        <f>INDEX([1]Coefficients!$G$156:$BO$175,MATCH($E75,[1]Coefficients!$B$132:$B$151,0),MATCH(V$2,[1]Coefficients!$G$1:$BO$1,0))</f>
        <v>9.4195570993630577E-7</v>
      </c>
      <c r="W75">
        <f>INDEX([1]Coefficients!$G$156:$BO$175,MATCH($E75,[1]Coefficients!$B$132:$B$151,0),MATCH(W$2,[1]Coefficients!$G$1:$BO$1,0))</f>
        <v>9.4195570993630577E-7</v>
      </c>
    </row>
    <row r="76" spans="1:24" x14ac:dyDescent="0.25">
      <c r="A76" t="s">
        <v>63</v>
      </c>
      <c r="B76" t="s">
        <v>5</v>
      </c>
      <c r="C76" t="s">
        <v>15</v>
      </c>
      <c r="E76" t="s">
        <v>64</v>
      </c>
      <c r="G76" t="s">
        <v>34</v>
      </c>
      <c r="H76" t="s">
        <v>37</v>
      </c>
      <c r="I76" t="s">
        <v>31</v>
      </c>
      <c r="K76" t="s">
        <v>32</v>
      </c>
      <c r="L76" t="s">
        <v>38</v>
      </c>
      <c r="M76">
        <f>INDEX([1]Coefficients!$G$180:$BO$199,MATCH($E76,[1]Coefficients!$B$132:$B$151,0),MATCH(M$2,[1]Coefficients!$G$1:$BO$1,0))</f>
        <v>8.6864964613033235E-7</v>
      </c>
      <c r="N76">
        <f>INDEX([1]Coefficients!$G$180:$BO$199,MATCH($E76,[1]Coefficients!$B$132:$B$151,0),MATCH(N$2,[1]Coefficients!$G$1:$BO$1,0))</f>
        <v>8.6251962620743449E-7</v>
      </c>
      <c r="O76">
        <f>INDEX([1]Coefficients!$G$180:$BO$199,MATCH($E76,[1]Coefficients!$B$132:$B$151,0),MATCH(O$2,[1]Coefficients!$G$1:$BO$1,0))</f>
        <v>8.5669782066027099E-7</v>
      </c>
      <c r="P76">
        <f>INDEX([1]Coefficients!$G$180:$BO$199,MATCH($E76,[1]Coefficients!$B$132:$B$151,0),MATCH(P$2,[1]Coefficients!$G$1:$BO$1,0))</f>
        <v>8.409786043214603E-7</v>
      </c>
      <c r="Q76">
        <f>INDEX([1]Coefficients!$G$180:$BO$199,MATCH($E76,[1]Coefficients!$B$132:$B$151,0),MATCH(Q$2,[1]Coefficients!$G$1:$BO$1,0))</f>
        <v>8.4012266021346199E-7</v>
      </c>
      <c r="R76">
        <f>INDEX([1]Coefficients!$G$180:$BO$199,MATCH($E76,[1]Coefficients!$B$132:$B$151,0),MATCH(R$2,[1]Coefficients!$G$1:$BO$1,0))</f>
        <v>8.4012266021346199E-7</v>
      </c>
      <c r="S76">
        <f>INDEX([1]Coefficients!$G$180:$BO$199,MATCH($E76,[1]Coefficients!$B$132:$B$151,0),MATCH(S$2,[1]Coefficients!$G$1:$BO$1,0))</f>
        <v>8.4012266021346199E-7</v>
      </c>
      <c r="T76">
        <f>INDEX([1]Coefficients!$G$180:$BO$199,MATCH($E76,[1]Coefficients!$B$132:$B$151,0),MATCH(T$2,[1]Coefficients!$G$1:$BO$1,0))</f>
        <v>8.4012266021346199E-7</v>
      </c>
      <c r="U76">
        <f>INDEX([1]Coefficients!$G$180:$BO$199,MATCH($E76,[1]Coefficients!$B$132:$B$151,0),MATCH(U$2,[1]Coefficients!$G$1:$BO$1,0))</f>
        <v>8.4012266021346199E-7</v>
      </c>
      <c r="V76">
        <f>INDEX([1]Coefficients!$G$180:$BO$199,MATCH($E76,[1]Coefficients!$B$132:$B$151,0),MATCH(V$2,[1]Coefficients!$G$1:$BO$1,0))</f>
        <v>8.4012266021346199E-7</v>
      </c>
      <c r="W76">
        <f>INDEX([1]Coefficients!$G$180:$BO$199,MATCH($E76,[1]Coefficients!$B$132:$B$151,0),MATCH(W$2,[1]Coefficients!$G$1:$BO$1,0))</f>
        <v>8.4012266021346199E-7</v>
      </c>
    </row>
    <row r="77" spans="1:24" x14ac:dyDescent="0.25">
      <c r="A77" t="s">
        <v>65</v>
      </c>
      <c r="B77" t="s">
        <v>5</v>
      </c>
      <c r="C77" t="s">
        <v>15</v>
      </c>
      <c r="E77" t="s">
        <v>66</v>
      </c>
      <c r="G77" t="s">
        <v>17</v>
      </c>
      <c r="L77" t="s">
        <v>18</v>
      </c>
    </row>
    <row r="78" spans="1:24" x14ac:dyDescent="0.25">
      <c r="A78" t="s">
        <v>65</v>
      </c>
      <c r="B78" t="s">
        <v>5</v>
      </c>
      <c r="C78" t="s">
        <v>15</v>
      </c>
      <c r="E78" t="s">
        <v>66</v>
      </c>
      <c r="G78" t="s">
        <v>19</v>
      </c>
      <c r="H78" t="s">
        <v>23</v>
      </c>
    </row>
    <row r="79" spans="1:24" x14ac:dyDescent="0.25">
      <c r="A79" t="s">
        <v>65</v>
      </c>
      <c r="B79" t="s">
        <v>5</v>
      </c>
      <c r="C79" t="s">
        <v>15</v>
      </c>
      <c r="E79" t="s">
        <v>66</v>
      </c>
      <c r="G79" t="s">
        <v>24</v>
      </c>
      <c r="H79" t="b">
        <v>1</v>
      </c>
    </row>
    <row r="80" spans="1:24" x14ac:dyDescent="0.25">
      <c r="A80" t="s">
        <v>65</v>
      </c>
      <c r="B80" t="s">
        <v>5</v>
      </c>
      <c r="C80" t="s">
        <v>15</v>
      </c>
      <c r="E80" t="s">
        <v>66</v>
      </c>
      <c r="G80" t="s">
        <v>25</v>
      </c>
      <c r="K80" t="s">
        <v>50</v>
      </c>
      <c r="L80" t="s">
        <v>27</v>
      </c>
      <c r="M80">
        <f t="shared" ref="M80:W80" si="1">M73</f>
        <v>11.99</v>
      </c>
      <c r="N80">
        <f t="shared" si="1"/>
        <v>11.99</v>
      </c>
      <c r="O80">
        <f t="shared" si="1"/>
        <v>5.14</v>
      </c>
      <c r="P80">
        <f t="shared" si="1"/>
        <v>2.9</v>
      </c>
      <c r="Q80">
        <f t="shared" si="1"/>
        <v>3.53</v>
      </c>
      <c r="R80">
        <f t="shared" si="1"/>
        <v>3.01</v>
      </c>
      <c r="S80">
        <f t="shared" si="1"/>
        <v>3.4</v>
      </c>
      <c r="T80">
        <f t="shared" si="1"/>
        <v>3.6</v>
      </c>
      <c r="U80">
        <f t="shared" si="1"/>
        <v>3.78</v>
      </c>
      <c r="V80">
        <f t="shared" si="1"/>
        <v>3.78</v>
      </c>
      <c r="W80">
        <f t="shared" si="1"/>
        <v>3.78</v>
      </c>
    </row>
    <row r="81" spans="1:24" x14ac:dyDescent="0.25">
      <c r="A81" t="s">
        <v>67</v>
      </c>
      <c r="B81" t="s">
        <v>5</v>
      </c>
      <c r="C81" t="s">
        <v>15</v>
      </c>
      <c r="E81" t="s">
        <v>68</v>
      </c>
      <c r="G81" t="s">
        <v>17</v>
      </c>
      <c r="L81" t="s">
        <v>18</v>
      </c>
    </row>
    <row r="82" spans="1:24" x14ac:dyDescent="0.25">
      <c r="A82" t="s">
        <v>67</v>
      </c>
      <c r="B82" t="s">
        <v>5</v>
      </c>
      <c r="C82" t="s">
        <v>15</v>
      </c>
      <c r="E82" t="s">
        <v>68</v>
      </c>
      <c r="G82" t="s">
        <v>19</v>
      </c>
      <c r="H82" t="s">
        <v>23</v>
      </c>
    </row>
    <row r="83" spans="1:24" x14ac:dyDescent="0.25">
      <c r="A83" t="s">
        <v>67</v>
      </c>
      <c r="B83" t="s">
        <v>5</v>
      </c>
      <c r="C83" t="s">
        <v>15</v>
      </c>
      <c r="E83" t="s">
        <v>68</v>
      </c>
      <c r="G83" t="s">
        <v>24</v>
      </c>
      <c r="H83" t="b">
        <v>1</v>
      </c>
    </row>
    <row r="84" spans="1:24" x14ac:dyDescent="0.25">
      <c r="A84" t="s">
        <v>67</v>
      </c>
      <c r="B84" t="s">
        <v>5</v>
      </c>
      <c r="C84" t="s">
        <v>15</v>
      </c>
      <c r="E84" t="s">
        <v>68</v>
      </c>
      <c r="G84" t="s">
        <v>25</v>
      </c>
      <c r="K84" t="s">
        <v>26</v>
      </c>
      <c r="L84" t="s">
        <v>27</v>
      </c>
      <c r="M84" cm="1">
        <f t="array" ref="M84">INDEX([1]!JCIMS_prices,MATCH($E84,[1]!JCIMS_prices_index,0),MATCH(M$2,[1]!CER_year,0))*[1]!JCIMS_price_inflator</f>
        <v>3.4716607615953659</v>
      </c>
      <c r="N84" cm="1">
        <f t="array" ref="N84">INDEX([1]!JCIMS_prices,MATCH($E84,[1]!JCIMS_prices_index,0),MATCH(N$2,[1]!CER_year,0))*[1]!JCIMS_price_inflator</f>
        <v>3.6789914519903935</v>
      </c>
      <c r="O84" cm="1">
        <f t="array" ref="O84">INDEX([1]!JCIMS_prices,MATCH($E84,[1]!JCIMS_prices_index,0),MATCH(O$2,[1]!CER_year,0))*[1]!JCIMS_price_inflator</f>
        <v>4.300983523175435</v>
      </c>
      <c r="P84" cm="1">
        <f t="array" ref="P84">INDEX([1]!JCIMS_prices,MATCH($E84,[1]!JCIMS_prices_index,0),MATCH(P$2,[1]!CER_year,0))*[1]!JCIMS_price_inflator</f>
        <v>4.300983523175435</v>
      </c>
      <c r="Q84" cm="1">
        <f t="array" ref="Q84">INDEX([1]!JCIMS_prices,MATCH($E84,[1]!JCIMS_prices_index,0),MATCH(Q$2,[1]!CER_year,0))*[1]!JCIMS_price_inflator</f>
        <v>4.300983523175435</v>
      </c>
      <c r="R84" cm="1">
        <f t="array" ref="R84">INDEX([1]!JCIMS_prices,MATCH($E84,[1]!JCIMS_prices_index,0),MATCH(R$2,[1]!CER_year,0))*[1]!JCIMS_price_inflator</f>
        <v>4.300983523175435</v>
      </c>
      <c r="S84" cm="1">
        <f t="array" ref="S84">INDEX([1]!JCIMS_prices,MATCH($E84,[1]!JCIMS_prices_index,0),MATCH(S$2,[1]!CER_year,0))*[1]!JCIMS_price_inflator</f>
        <v>4.300983523175435</v>
      </c>
      <c r="T84" cm="1">
        <f t="array" ref="T84">INDEX([1]!JCIMS_prices,MATCH($E84,[1]!JCIMS_prices_index,0),MATCH(T$2,[1]!CER_year,0))*[1]!JCIMS_price_inflator</f>
        <v>4.300983523175435</v>
      </c>
      <c r="U84" cm="1">
        <f t="array" ref="U84">INDEX([1]!JCIMS_prices,MATCH($E84,[1]!JCIMS_prices_index,0),MATCH(U$2,[1]!CER_year,0))*[1]!JCIMS_price_inflator</f>
        <v>4.300983523175435</v>
      </c>
      <c r="V84" cm="1">
        <f t="array" ref="V84">INDEX([1]!JCIMS_prices,MATCH($E84,[1]!JCIMS_prices_index,0),MATCH(V$2,[1]!CER_year,0))*[1]!JCIMS_price_inflator</f>
        <v>4.300983523175435</v>
      </c>
      <c r="W84" cm="1">
        <f t="array" ref="W84">INDEX([1]!JCIMS_prices,MATCH($E84,[1]!JCIMS_prices_index,0),MATCH(W$2,[1]!CER_year,0))*[1]!JCIMS_price_inflator</f>
        <v>4.300983523175435</v>
      </c>
      <c r="X84" t="s">
        <v>69</v>
      </c>
    </row>
    <row r="85" spans="1:24" x14ac:dyDescent="0.25">
      <c r="A85" t="s">
        <v>67</v>
      </c>
      <c r="B85" t="s">
        <v>5</v>
      </c>
      <c r="C85" t="s">
        <v>15</v>
      </c>
      <c r="E85" t="s">
        <v>68</v>
      </c>
      <c r="G85" t="s">
        <v>34</v>
      </c>
      <c r="H85" t="s">
        <v>30</v>
      </c>
      <c r="I85" t="s">
        <v>31</v>
      </c>
      <c r="K85" t="s">
        <v>32</v>
      </c>
      <c r="L85" t="s">
        <v>33</v>
      </c>
      <c r="M85">
        <f>INDEX([1]Coefficients!$G$132:$BO$151,MATCH($E85,[1]Coefficients!$B$132:$B$151,0),MATCH(M$2,[1]Coefficients!$G$1:$BO$1,0))</f>
        <v>7.762551786473218E-2</v>
      </c>
      <c r="N85">
        <f>INDEX([1]Coefficients!$G$132:$BO$151,MATCH($E85,[1]Coefficients!$B$132:$B$151,0),MATCH(N$2,[1]Coefficients!$G$1:$BO$1,0))</f>
        <v>7.9901480514705525E-2</v>
      </c>
      <c r="O85">
        <f>INDEX([1]Coefficients!$G$132:$BO$151,MATCH($E85,[1]Coefficients!$B$132:$B$151,0),MATCH(O$2,[1]Coefficients!$G$1:$BO$1,0))</f>
        <v>8.0477022875806686E-2</v>
      </c>
      <c r="P85">
        <f>INDEX([1]Coefficients!$G$132:$BO$151,MATCH($E85,[1]Coefficients!$B$132:$B$151,0),MATCH(P$2,[1]Coefficients!$G$1:$BO$1,0))</f>
        <v>7.9010927100618897E-2</v>
      </c>
      <c r="Q85">
        <f>INDEX([1]Coefficients!$G$132:$BO$151,MATCH($E85,[1]Coefficients!$B$132:$B$151,0),MATCH(Q$2,[1]Coefficients!$G$1:$BO$1,0))</f>
        <v>8.0332825143026143E-2</v>
      </c>
      <c r="R85">
        <f>INDEX([1]Coefficients!$G$132:$BO$151,MATCH($E85,[1]Coefficients!$B$132:$B$151,0),MATCH(R$2,[1]Coefficients!$G$1:$BO$1,0))</f>
        <v>8.0332825143026143E-2</v>
      </c>
      <c r="S85">
        <f>INDEX([1]Coefficients!$G$132:$BO$151,MATCH($E85,[1]Coefficients!$B$132:$B$151,0),MATCH(S$2,[1]Coefficients!$G$1:$BO$1,0))</f>
        <v>8.0332825143026143E-2</v>
      </c>
      <c r="T85">
        <f>INDEX([1]Coefficients!$G$132:$BO$151,MATCH($E85,[1]Coefficients!$B$132:$B$151,0),MATCH(T$2,[1]Coefficients!$G$1:$BO$1,0))</f>
        <v>8.0332825143026143E-2</v>
      </c>
      <c r="U85">
        <f>INDEX([1]Coefficients!$G$132:$BO$151,MATCH($E85,[1]Coefficients!$B$132:$B$151,0),MATCH(U$2,[1]Coefficients!$G$1:$BO$1,0))</f>
        <v>8.0332825143026143E-2</v>
      </c>
      <c r="V85">
        <f>INDEX([1]Coefficients!$G$132:$BO$151,MATCH($E85,[1]Coefficients!$B$132:$B$151,0),MATCH(V$2,[1]Coefficients!$G$1:$BO$1,0))</f>
        <v>8.0332825143026143E-2</v>
      </c>
      <c r="W85">
        <f>INDEX([1]Coefficients!$G$132:$BO$151,MATCH($E85,[1]Coefficients!$B$132:$B$151,0),MATCH(W$2,[1]Coefficients!$G$1:$BO$1,0))</f>
        <v>8.0332825143026143E-2</v>
      </c>
    </row>
    <row r="86" spans="1:24" x14ac:dyDescent="0.25">
      <c r="A86" t="s">
        <v>67</v>
      </c>
      <c r="B86" t="s">
        <v>5</v>
      </c>
      <c r="C86" t="s">
        <v>15</v>
      </c>
      <c r="E86" t="s">
        <v>68</v>
      </c>
      <c r="G86" t="s">
        <v>34</v>
      </c>
      <c r="H86" t="s">
        <v>35</v>
      </c>
      <c r="I86" t="s">
        <v>31</v>
      </c>
      <c r="K86" t="s">
        <v>32</v>
      </c>
      <c r="L86" t="s">
        <v>36</v>
      </c>
      <c r="M86">
        <f>INDEX([1]Coefficients!$G$156:$BO$175,MATCH($E86,[1]Coefficients!$B$132:$B$151,0),MATCH(M$2,[1]Coefficients!$G$1:$BO$1,0))</f>
        <v>2.5889967532216271E-6</v>
      </c>
      <c r="N86">
        <f>INDEX([1]Coefficients!$G$156:$BO$175,MATCH($E86,[1]Coefficients!$B$132:$B$151,0),MATCH(N$2,[1]Coefficients!$G$1:$BO$1,0))</f>
        <v>2.5889967686127557E-6</v>
      </c>
      <c r="O86">
        <f>INDEX([1]Coefficients!$G$156:$BO$175,MATCH($E86,[1]Coefficients!$B$132:$B$151,0),MATCH(O$2,[1]Coefficients!$G$1:$BO$1,0))</f>
        <v>2.5889975645349421E-6</v>
      </c>
      <c r="P86">
        <f>INDEX([1]Coefficients!$G$156:$BO$175,MATCH($E86,[1]Coefficients!$B$132:$B$151,0),MATCH(P$2,[1]Coefficients!$G$1:$BO$1,0))</f>
        <v>2.5888319141025715E-6</v>
      </c>
      <c r="Q86">
        <f>INDEX([1]Coefficients!$G$156:$BO$175,MATCH($E86,[1]Coefficients!$B$132:$B$151,0),MATCH(Q$2,[1]Coefficients!$G$1:$BO$1,0))</f>
        <v>2.5888326702776725E-6</v>
      </c>
      <c r="R86">
        <f>INDEX([1]Coefficients!$G$156:$BO$175,MATCH($E86,[1]Coefficients!$B$132:$B$151,0),MATCH(R$2,[1]Coefficients!$G$1:$BO$1,0))</f>
        <v>2.5888326702776725E-6</v>
      </c>
      <c r="S86">
        <f>INDEX([1]Coefficients!$G$156:$BO$175,MATCH($E86,[1]Coefficients!$B$132:$B$151,0),MATCH(S$2,[1]Coefficients!$G$1:$BO$1,0))</f>
        <v>2.5888326702776725E-6</v>
      </c>
      <c r="T86">
        <f>INDEX([1]Coefficients!$G$156:$BO$175,MATCH($E86,[1]Coefficients!$B$132:$B$151,0),MATCH(T$2,[1]Coefficients!$G$1:$BO$1,0))</f>
        <v>2.5888326702776725E-6</v>
      </c>
      <c r="U86">
        <f>INDEX([1]Coefficients!$G$156:$BO$175,MATCH($E86,[1]Coefficients!$B$132:$B$151,0),MATCH(U$2,[1]Coefficients!$G$1:$BO$1,0))</f>
        <v>2.5888326702776725E-6</v>
      </c>
      <c r="V86">
        <f>INDEX([1]Coefficients!$G$156:$BO$175,MATCH($E86,[1]Coefficients!$B$132:$B$151,0),MATCH(V$2,[1]Coefficients!$G$1:$BO$1,0))</f>
        <v>2.5888326702776725E-6</v>
      </c>
      <c r="W86">
        <f>INDEX([1]Coefficients!$G$156:$BO$175,MATCH($E86,[1]Coefficients!$B$132:$B$151,0),MATCH(W$2,[1]Coefficients!$G$1:$BO$1,0))</f>
        <v>2.5888326702776725E-6</v>
      </c>
    </row>
    <row r="87" spans="1:24" x14ac:dyDescent="0.25">
      <c r="A87" t="s">
        <v>67</v>
      </c>
      <c r="B87" t="s">
        <v>5</v>
      </c>
      <c r="C87" t="s">
        <v>15</v>
      </c>
      <c r="E87" t="s">
        <v>68</v>
      </c>
      <c r="G87" t="s">
        <v>34</v>
      </c>
      <c r="H87" t="s">
        <v>37</v>
      </c>
      <c r="I87" t="s">
        <v>31</v>
      </c>
      <c r="K87" t="s">
        <v>32</v>
      </c>
      <c r="L87" t="s">
        <v>38</v>
      </c>
      <c r="M87">
        <f>INDEX([1]Coefficients!$G$180:$BO$199,MATCH($E87,[1]Coefficients!$B$132:$B$151,0),MATCH(M$2,[1]Coefficients!$G$1:$BO$1,0))</f>
        <v>5.9546925324097432E-7</v>
      </c>
      <c r="N87">
        <f>INDEX([1]Coefficients!$G$180:$BO$199,MATCH($E87,[1]Coefficients!$B$132:$B$151,0),MATCH(N$2,[1]Coefficients!$G$1:$BO$1,0))</f>
        <v>5.9331175947375652E-7</v>
      </c>
      <c r="O87">
        <f>INDEX([1]Coefficients!$G$180:$BO$199,MATCH($E87,[1]Coefficients!$B$132:$B$151,0),MATCH(O$2,[1]Coefficients!$G$1:$BO$1,0))</f>
        <v>5.9331194187259091E-7</v>
      </c>
      <c r="P87">
        <f>INDEX([1]Coefficients!$G$180:$BO$199,MATCH($E87,[1]Coefficients!$B$132:$B$151,0),MATCH(P$2,[1]Coefficients!$G$1:$BO$1,0))</f>
        <v>5.9327398031517265E-7</v>
      </c>
      <c r="Q87">
        <f>INDEX([1]Coefficients!$G$180:$BO$199,MATCH($E87,[1]Coefficients!$B$132:$B$151,0),MATCH(Q$2,[1]Coefficients!$G$1:$BO$1,0))</f>
        <v>5.9327415360529985E-7</v>
      </c>
      <c r="R87">
        <f>INDEX([1]Coefficients!$G$180:$BO$199,MATCH($E87,[1]Coefficients!$B$132:$B$151,0),MATCH(R$2,[1]Coefficients!$G$1:$BO$1,0))</f>
        <v>5.9327415360529985E-7</v>
      </c>
      <c r="S87">
        <f>INDEX([1]Coefficients!$G$180:$BO$199,MATCH($E87,[1]Coefficients!$B$132:$B$151,0),MATCH(S$2,[1]Coefficients!$G$1:$BO$1,0))</f>
        <v>5.9327415360529985E-7</v>
      </c>
      <c r="T87">
        <f>INDEX([1]Coefficients!$G$180:$BO$199,MATCH($E87,[1]Coefficients!$B$132:$B$151,0),MATCH(T$2,[1]Coefficients!$G$1:$BO$1,0))</f>
        <v>5.9327415360529985E-7</v>
      </c>
      <c r="U87">
        <f>INDEX([1]Coefficients!$G$180:$BO$199,MATCH($E87,[1]Coefficients!$B$132:$B$151,0),MATCH(U$2,[1]Coefficients!$G$1:$BO$1,0))</f>
        <v>5.9327415360529985E-7</v>
      </c>
      <c r="V87">
        <f>INDEX([1]Coefficients!$G$180:$BO$199,MATCH($E87,[1]Coefficients!$B$132:$B$151,0),MATCH(V$2,[1]Coefficients!$G$1:$BO$1,0))</f>
        <v>5.9327415360529985E-7</v>
      </c>
      <c r="W87">
        <f>INDEX([1]Coefficients!$G$180:$BO$199,MATCH($E87,[1]Coefficients!$B$132:$B$151,0),MATCH(W$2,[1]Coefficients!$G$1:$BO$1,0))</f>
        <v>5.9327415360529985E-7</v>
      </c>
    </row>
    <row r="88" spans="1:24" x14ac:dyDescent="0.25">
      <c r="A88" t="s">
        <v>70</v>
      </c>
      <c r="B88" t="s">
        <v>5</v>
      </c>
      <c r="C88" t="s">
        <v>15</v>
      </c>
      <c r="E88" t="s">
        <v>71</v>
      </c>
      <c r="G88" t="s">
        <v>17</v>
      </c>
      <c r="L88" t="s">
        <v>18</v>
      </c>
    </row>
    <row r="89" spans="1:24" x14ac:dyDescent="0.25">
      <c r="A89" t="s">
        <v>70</v>
      </c>
      <c r="B89" t="s">
        <v>5</v>
      </c>
      <c r="C89" t="s">
        <v>15</v>
      </c>
      <c r="E89" t="s">
        <v>71</v>
      </c>
      <c r="G89" t="s">
        <v>19</v>
      </c>
      <c r="H89" t="s">
        <v>23</v>
      </c>
    </row>
    <row r="90" spans="1:24" x14ac:dyDescent="0.25">
      <c r="A90" t="s">
        <v>70</v>
      </c>
      <c r="B90" t="s">
        <v>5</v>
      </c>
      <c r="C90" t="s">
        <v>15</v>
      </c>
      <c r="E90" t="s">
        <v>71</v>
      </c>
      <c r="G90" t="s">
        <v>24</v>
      </c>
      <c r="H90" t="b">
        <v>1</v>
      </c>
    </row>
    <row r="91" spans="1:24" x14ac:dyDescent="0.25">
      <c r="A91" t="s">
        <v>70</v>
      </c>
      <c r="B91" t="s">
        <v>5</v>
      </c>
      <c r="C91" t="s">
        <v>15</v>
      </c>
      <c r="E91" t="s">
        <v>71</v>
      </c>
      <c r="G91" t="s">
        <v>25</v>
      </c>
      <c r="K91" t="s">
        <v>26</v>
      </c>
      <c r="L91" t="s">
        <v>27</v>
      </c>
      <c r="M91" cm="1">
        <f t="array" ref="M91">INDEX([1]!JCIMS_prices,MATCH($E91,[1]!JCIMS_prices_index,0),MATCH(M$2,[1]!CER_year,0))*[1]!JCIMS_price_inflator</f>
        <v>17.153003406339085</v>
      </c>
      <c r="N91">
        <f>M91</f>
        <v>17.153003406339085</v>
      </c>
      <c r="O91">
        <f t="shared" ref="O91:W91" si="2">N91</f>
        <v>17.153003406339085</v>
      </c>
      <c r="P91">
        <f t="shared" si="2"/>
        <v>17.153003406339085</v>
      </c>
      <c r="Q91">
        <f t="shared" si="2"/>
        <v>17.153003406339085</v>
      </c>
      <c r="R91">
        <f t="shared" si="2"/>
        <v>17.153003406339085</v>
      </c>
      <c r="S91">
        <f t="shared" si="2"/>
        <v>17.153003406339085</v>
      </c>
      <c r="T91">
        <f t="shared" si="2"/>
        <v>17.153003406339085</v>
      </c>
      <c r="U91">
        <f t="shared" si="2"/>
        <v>17.153003406339085</v>
      </c>
      <c r="V91">
        <f t="shared" si="2"/>
        <v>17.153003406339085</v>
      </c>
      <c r="W91">
        <f t="shared" si="2"/>
        <v>17.153003406339085</v>
      </c>
      <c r="X91" t="s">
        <v>72</v>
      </c>
    </row>
    <row r="92" spans="1:24" x14ac:dyDescent="0.25">
      <c r="A92" t="s">
        <v>70</v>
      </c>
      <c r="B92" t="s">
        <v>5</v>
      </c>
      <c r="C92" t="s">
        <v>15</v>
      </c>
      <c r="E92" t="s">
        <v>71</v>
      </c>
      <c r="G92" t="s">
        <v>34</v>
      </c>
      <c r="H92" t="s">
        <v>30</v>
      </c>
      <c r="I92" t="s">
        <v>31</v>
      </c>
      <c r="K92" t="s">
        <v>32</v>
      </c>
      <c r="L92" t="s">
        <v>33</v>
      </c>
      <c r="M92">
        <f>INDEX([1]Coefficients!$G$132:$BO$151,MATCH($E92,[1]Coefficients!$B$132:$B$151,0),MATCH(M$2,[1]Coefficients!$G$1:$BO$1,0))</f>
        <v>5.9857766397253279E-2</v>
      </c>
      <c r="N92">
        <f>INDEX([1]Coefficients!$G$132:$BO$151,MATCH($E92,[1]Coefficients!$B$132:$B$151,0),MATCH(N$2,[1]Coefficients!$G$1:$BO$1,0))</f>
        <v>5.985775273523862E-2</v>
      </c>
      <c r="O92">
        <f>INDEX([1]Coefficients!$G$132:$BO$151,MATCH($E92,[1]Coefficients!$B$132:$B$151,0),MATCH(O$2,[1]Coefficients!$G$1:$BO$1,0))</f>
        <v>5.9857810547601559E-2</v>
      </c>
      <c r="P92">
        <f>INDEX([1]Coefficients!$G$132:$BO$151,MATCH($E92,[1]Coefficients!$B$132:$B$151,0),MATCH(P$2,[1]Coefficients!$G$1:$BO$1,0))</f>
        <v>5.9857814030780346E-2</v>
      </c>
      <c r="Q92">
        <f>INDEX([1]Coefficients!$G$132:$BO$151,MATCH($E92,[1]Coefficients!$B$132:$B$151,0),MATCH(Q$2,[1]Coefficients!$G$1:$BO$1,0))</f>
        <v>5.9860457516754152E-2</v>
      </c>
      <c r="R92">
        <f>INDEX([1]Coefficients!$G$132:$BO$151,MATCH($E92,[1]Coefficients!$B$132:$B$151,0),MATCH(R$2,[1]Coefficients!$G$1:$BO$1,0))</f>
        <v>5.9860457516754152E-2</v>
      </c>
      <c r="S92">
        <f>INDEX([1]Coefficients!$G$132:$BO$151,MATCH($E92,[1]Coefficients!$B$132:$B$151,0),MATCH(S$2,[1]Coefficients!$G$1:$BO$1,0))</f>
        <v>5.9860457516754152E-2</v>
      </c>
      <c r="T92">
        <f>INDEX([1]Coefficients!$G$132:$BO$151,MATCH($E92,[1]Coefficients!$B$132:$B$151,0),MATCH(T$2,[1]Coefficients!$G$1:$BO$1,0))</f>
        <v>5.9860457516754152E-2</v>
      </c>
      <c r="U92">
        <f>INDEX([1]Coefficients!$G$132:$BO$151,MATCH($E92,[1]Coefficients!$B$132:$B$151,0),MATCH(U$2,[1]Coefficients!$G$1:$BO$1,0))</f>
        <v>5.9860457516754152E-2</v>
      </c>
      <c r="V92">
        <f>INDEX([1]Coefficients!$G$132:$BO$151,MATCH($E92,[1]Coefficients!$B$132:$B$151,0),MATCH(V$2,[1]Coefficients!$G$1:$BO$1,0))</f>
        <v>5.9860457516754152E-2</v>
      </c>
      <c r="W92">
        <f>INDEX([1]Coefficients!$G$132:$BO$151,MATCH($E92,[1]Coefficients!$B$132:$B$151,0),MATCH(W$2,[1]Coefficients!$G$1:$BO$1,0))</f>
        <v>5.9860457516754152E-2</v>
      </c>
    </row>
    <row r="93" spans="1:24" x14ac:dyDescent="0.25">
      <c r="A93" t="s">
        <v>70</v>
      </c>
      <c r="B93" t="s">
        <v>5</v>
      </c>
      <c r="C93" t="s">
        <v>15</v>
      </c>
      <c r="E93" t="s">
        <v>71</v>
      </c>
      <c r="G93" t="s">
        <v>34</v>
      </c>
      <c r="H93" t="s">
        <v>35</v>
      </c>
      <c r="I93" t="s">
        <v>31</v>
      </c>
      <c r="K93" t="s">
        <v>32</v>
      </c>
      <c r="L93" t="s">
        <v>36</v>
      </c>
      <c r="M93">
        <f>INDEX([1]Coefficients!$G$156:$BO$175,MATCH($E93,[1]Coefficients!$B$132:$B$151,0),MATCH(M$2,[1]Coefficients!$G$1:$BO$1,0))</f>
        <v>9.4824184391688377E-7</v>
      </c>
      <c r="N93">
        <f>INDEX([1]Coefficients!$G$156:$BO$175,MATCH($E93,[1]Coefficients!$B$132:$B$151,0),MATCH(N$2,[1]Coefficients!$G$1:$BO$1,0))</f>
        <v>9.482416274889288E-7</v>
      </c>
      <c r="O93">
        <f>INDEX([1]Coefficients!$G$156:$BO$175,MATCH($E93,[1]Coefficients!$B$132:$B$151,0),MATCH(O$2,[1]Coefficients!$G$1:$BO$1,0))</f>
        <v>9.4824254332834167E-7</v>
      </c>
      <c r="P93">
        <f>INDEX([1]Coefficients!$G$156:$BO$175,MATCH($E93,[1]Coefficients!$B$132:$B$151,0),MATCH(P$2,[1]Coefficients!$G$1:$BO$1,0))</f>
        <v>9.4824259850741151E-7</v>
      </c>
      <c r="Q93">
        <f>INDEX([1]Coefficients!$G$156:$BO$175,MATCH($E93,[1]Coefficients!$B$132:$B$151,0),MATCH(Q$2,[1]Coefficients!$G$1:$BO$1,0))</f>
        <v>9.4828447551293711E-7</v>
      </c>
      <c r="R93">
        <f>INDEX([1]Coefficients!$G$156:$BO$175,MATCH($E93,[1]Coefficients!$B$132:$B$151,0),MATCH(R$2,[1]Coefficients!$G$1:$BO$1,0))</f>
        <v>9.4828447551293711E-7</v>
      </c>
      <c r="S93">
        <f>INDEX([1]Coefficients!$G$156:$BO$175,MATCH($E93,[1]Coefficients!$B$132:$B$151,0),MATCH(S$2,[1]Coefficients!$G$1:$BO$1,0))</f>
        <v>9.4828447551293711E-7</v>
      </c>
      <c r="T93">
        <f>INDEX([1]Coefficients!$G$156:$BO$175,MATCH($E93,[1]Coefficients!$B$132:$B$151,0),MATCH(T$2,[1]Coefficients!$G$1:$BO$1,0))</f>
        <v>9.4828447551293711E-7</v>
      </c>
      <c r="U93">
        <f>INDEX([1]Coefficients!$G$156:$BO$175,MATCH($E93,[1]Coefficients!$B$132:$B$151,0),MATCH(U$2,[1]Coefficients!$G$1:$BO$1,0))</f>
        <v>9.4828447551293711E-7</v>
      </c>
      <c r="V93">
        <f>INDEX([1]Coefficients!$G$156:$BO$175,MATCH($E93,[1]Coefficients!$B$132:$B$151,0),MATCH(V$2,[1]Coefficients!$G$1:$BO$1,0))</f>
        <v>9.4828447551293711E-7</v>
      </c>
      <c r="W93">
        <f>INDEX([1]Coefficients!$G$156:$BO$175,MATCH($E93,[1]Coefficients!$B$132:$B$151,0),MATCH(W$2,[1]Coefficients!$G$1:$BO$1,0))</f>
        <v>9.4828447551293711E-7</v>
      </c>
    </row>
    <row r="94" spans="1:24" x14ac:dyDescent="0.25">
      <c r="A94" t="s">
        <v>70</v>
      </c>
      <c r="B94" t="s">
        <v>5</v>
      </c>
      <c r="C94" t="s">
        <v>15</v>
      </c>
      <c r="E94" t="s">
        <v>71</v>
      </c>
      <c r="G94" t="s">
        <v>34</v>
      </c>
      <c r="H94" t="s">
        <v>37</v>
      </c>
      <c r="I94" t="s">
        <v>31</v>
      </c>
      <c r="K94" t="s">
        <v>32</v>
      </c>
      <c r="L94" t="s">
        <v>38</v>
      </c>
      <c r="M94">
        <f>INDEX([1]Coefficients!$G$180:$BO$199,MATCH($E94,[1]Coefficients!$B$132:$B$151,0),MATCH(M$2,[1]Coefficients!$G$1:$BO$1,0))</f>
        <v>4.2670882976259764E-6</v>
      </c>
      <c r="N94">
        <f>INDEX([1]Coefficients!$G$180:$BO$199,MATCH($E94,[1]Coefficients!$B$132:$B$151,0),MATCH(N$2,[1]Coefficients!$G$1:$BO$1,0))</f>
        <v>4.2670873237001795E-6</v>
      </c>
      <c r="O94">
        <f>INDEX([1]Coefficients!$G$180:$BO$199,MATCH($E94,[1]Coefficients!$B$132:$B$151,0),MATCH(O$2,[1]Coefficients!$G$1:$BO$1,0))</f>
        <v>4.2670914449775371E-6</v>
      </c>
      <c r="P94">
        <f>INDEX([1]Coefficients!$G$180:$BO$199,MATCH($E94,[1]Coefficients!$B$132:$B$151,0),MATCH(P$2,[1]Coefficients!$G$1:$BO$1,0))</f>
        <v>4.2670916932833516E-6</v>
      </c>
      <c r="Q94">
        <f>INDEX([1]Coefficients!$G$180:$BO$199,MATCH($E94,[1]Coefficients!$B$132:$B$151,0),MATCH(Q$2,[1]Coefficients!$G$1:$BO$1,0))</f>
        <v>4.2672801398082167E-6</v>
      </c>
      <c r="R94">
        <f>INDEX([1]Coefficients!$G$180:$BO$199,MATCH($E94,[1]Coefficients!$B$132:$B$151,0),MATCH(R$2,[1]Coefficients!$G$1:$BO$1,0))</f>
        <v>4.2672801398082167E-6</v>
      </c>
      <c r="S94">
        <f>INDEX([1]Coefficients!$G$180:$BO$199,MATCH($E94,[1]Coefficients!$B$132:$B$151,0),MATCH(S$2,[1]Coefficients!$G$1:$BO$1,0))</f>
        <v>4.2672801398082167E-6</v>
      </c>
      <c r="T94">
        <f>INDEX([1]Coefficients!$G$180:$BO$199,MATCH($E94,[1]Coefficients!$B$132:$B$151,0),MATCH(T$2,[1]Coefficients!$G$1:$BO$1,0))</f>
        <v>4.2672801398082167E-6</v>
      </c>
      <c r="U94">
        <f>INDEX([1]Coefficients!$G$180:$BO$199,MATCH($E94,[1]Coefficients!$B$132:$B$151,0),MATCH(U$2,[1]Coefficients!$G$1:$BO$1,0))</f>
        <v>4.2672801398082167E-6</v>
      </c>
      <c r="V94">
        <f>INDEX([1]Coefficients!$G$180:$BO$199,MATCH($E94,[1]Coefficients!$B$132:$B$151,0),MATCH(V$2,[1]Coefficients!$G$1:$BO$1,0))</f>
        <v>4.2672801398082167E-6</v>
      </c>
      <c r="W94">
        <f>INDEX([1]Coefficients!$G$180:$BO$199,MATCH($E94,[1]Coefficients!$B$132:$B$151,0),MATCH(W$2,[1]Coefficients!$G$1:$BO$1,0))</f>
        <v>4.2672801398082167E-6</v>
      </c>
    </row>
    <row r="95" spans="1:24" x14ac:dyDescent="0.25">
      <c r="A95" t="s">
        <v>73</v>
      </c>
      <c r="B95" t="s">
        <v>5</v>
      </c>
      <c r="C95" t="s">
        <v>15</v>
      </c>
      <c r="E95" t="s">
        <v>74</v>
      </c>
      <c r="G95" t="s">
        <v>17</v>
      </c>
      <c r="L95" t="s">
        <v>18</v>
      </c>
    </row>
    <row r="96" spans="1:24" x14ac:dyDescent="0.25">
      <c r="A96" t="s">
        <v>73</v>
      </c>
      <c r="B96" t="s">
        <v>5</v>
      </c>
      <c r="C96" t="s">
        <v>15</v>
      </c>
      <c r="E96" t="s">
        <v>74</v>
      </c>
      <c r="G96" t="s">
        <v>19</v>
      </c>
      <c r="H96" t="s">
        <v>23</v>
      </c>
    </row>
    <row r="97" spans="1:24" x14ac:dyDescent="0.25">
      <c r="A97" t="s">
        <v>73</v>
      </c>
      <c r="B97" t="s">
        <v>5</v>
      </c>
      <c r="C97" t="s">
        <v>15</v>
      </c>
      <c r="E97" t="s">
        <v>74</v>
      </c>
      <c r="G97" t="s">
        <v>24</v>
      </c>
      <c r="H97" t="b">
        <v>1</v>
      </c>
    </row>
    <row r="98" spans="1:24" x14ac:dyDescent="0.25">
      <c r="A98" t="s">
        <v>73</v>
      </c>
      <c r="B98" t="s">
        <v>5</v>
      </c>
      <c r="C98" t="s">
        <v>15</v>
      </c>
      <c r="E98" t="s">
        <v>74</v>
      </c>
      <c r="G98" t="s">
        <v>25</v>
      </c>
      <c r="K98" t="s">
        <v>26</v>
      </c>
      <c r="L98" t="s">
        <v>27</v>
      </c>
      <c r="M98" cm="1">
        <f t="array" ref="M98">INDEX([1]!JCIMS_prices,MATCH($E98,[1]!JCIMS_prices_index,0),MATCH(M$2,[1]!CER_year,0))*[1]!JCIMS_price_inflator</f>
        <v>0</v>
      </c>
      <c r="N98" cm="1">
        <f t="array" ref="N98">INDEX([1]!JCIMS_prices,MATCH($E98,[1]!JCIMS_prices_index,0),MATCH(N$2,[1]!CER_year,0))*[1]!JCIMS_price_inflator</f>
        <v>0</v>
      </c>
      <c r="O98" cm="1">
        <f t="array" ref="O98">INDEX([1]!JCIMS_prices,MATCH($E98,[1]!JCIMS_prices_index,0),MATCH(O$2,[1]!CER_year,0))*[1]!JCIMS_price_inflator</f>
        <v>0</v>
      </c>
      <c r="P98" cm="1">
        <f t="array" ref="P98">INDEX([1]!JCIMS_prices,MATCH($E98,[1]!JCIMS_prices_index,0),MATCH(P$2,[1]!CER_year,0))*[1]!JCIMS_price_inflator</f>
        <v>0</v>
      </c>
      <c r="Q98" cm="1">
        <f t="array" ref="Q98">INDEX([1]!JCIMS_prices,MATCH($E98,[1]!JCIMS_prices_index,0),MATCH(Q$2,[1]!CER_year,0))*[1]!JCIMS_price_inflator</f>
        <v>0</v>
      </c>
      <c r="R98" cm="1">
        <f t="array" ref="R98">INDEX([1]!JCIMS_prices,MATCH($E98,[1]!JCIMS_prices_index,0),MATCH(R$2,[1]!CER_year,0))*[1]!JCIMS_price_inflator</f>
        <v>0</v>
      </c>
      <c r="S98" cm="1">
        <f t="array" ref="S98">INDEX([1]!JCIMS_prices,MATCH($E98,[1]!JCIMS_prices_index,0),MATCH(S$2,[1]!CER_year,0))*[1]!JCIMS_price_inflator</f>
        <v>0</v>
      </c>
      <c r="T98" cm="1">
        <f t="array" ref="T98">INDEX([1]!JCIMS_prices,MATCH($E98,[1]!JCIMS_prices_index,0),MATCH(T$2,[1]!CER_year,0))*[1]!JCIMS_price_inflator</f>
        <v>0</v>
      </c>
      <c r="U98" cm="1">
        <f t="array" ref="U98">INDEX([1]!JCIMS_prices,MATCH($E98,[1]!JCIMS_prices_index,0),MATCH(U$2,[1]!CER_year,0))*[1]!JCIMS_price_inflator</f>
        <v>0</v>
      </c>
      <c r="V98" cm="1">
        <f t="array" ref="V98">INDEX([1]!JCIMS_prices,MATCH($E98,[1]!JCIMS_prices_index,0),MATCH(V$2,[1]!CER_year,0))*[1]!JCIMS_price_inflator</f>
        <v>0</v>
      </c>
      <c r="W98" cm="1">
        <f t="array" ref="W98">INDEX([1]!JCIMS_prices,MATCH($E98,[1]!JCIMS_prices_index,0),MATCH(W$2,[1]!CER_year,0))*[1]!JCIMS_price_inflator</f>
        <v>0</v>
      </c>
      <c r="X98" t="s">
        <v>75</v>
      </c>
    </row>
    <row r="99" spans="1:24" x14ac:dyDescent="0.25">
      <c r="A99" t="s">
        <v>73</v>
      </c>
      <c r="B99" t="s">
        <v>5</v>
      </c>
      <c r="C99" t="s">
        <v>15</v>
      </c>
      <c r="E99" t="s">
        <v>74</v>
      </c>
      <c r="G99" t="s">
        <v>34</v>
      </c>
      <c r="H99" t="s">
        <v>30</v>
      </c>
      <c r="I99" t="s">
        <v>31</v>
      </c>
      <c r="K99" t="s">
        <v>32</v>
      </c>
      <c r="L99" t="s">
        <v>33</v>
      </c>
      <c r="M99">
        <f>INDEX([1]Coefficients!$G$132:$BO$151,MATCH($E99,[1]Coefficients!$B$132:$B$151,0),MATCH(M$2,[1]Coefficients!$G$1:$BO$1,0))</f>
        <v>5.1259752560403472E-2</v>
      </c>
      <c r="N99">
        <f>INDEX([1]Coefficients!$G$132:$BO$151,MATCH($E99,[1]Coefficients!$B$132:$B$151,0),MATCH(N$2,[1]Coefficients!$G$1:$BO$1,0))</f>
        <v>5.2366651626647394E-2</v>
      </c>
      <c r="O99">
        <f>INDEX([1]Coefficients!$G$132:$BO$151,MATCH($E99,[1]Coefficients!$B$132:$B$151,0),MATCH(O$2,[1]Coefficients!$G$1:$BO$1,0))</f>
        <v>5.4633254600389917E-2</v>
      </c>
      <c r="P99">
        <f>INDEX([1]Coefficients!$G$132:$BO$151,MATCH($E99,[1]Coefficients!$B$132:$B$151,0),MATCH(P$2,[1]Coefficients!$G$1:$BO$1,0))</f>
        <v>5.9238777445698089E-2</v>
      </c>
      <c r="Q99">
        <f>INDEX([1]Coefficients!$G$132:$BO$151,MATCH($E99,[1]Coefficients!$B$132:$B$151,0),MATCH(Q$2,[1]Coefficients!$G$1:$BO$1,0))</f>
        <v>5.513328633900514E-2</v>
      </c>
      <c r="R99">
        <f>INDEX([1]Coefficients!$G$132:$BO$151,MATCH($E99,[1]Coefficients!$B$132:$B$151,0),MATCH(R$2,[1]Coefficients!$G$1:$BO$1,0))</f>
        <v>5.513328633900514E-2</v>
      </c>
      <c r="S99">
        <f>INDEX([1]Coefficients!$G$132:$BO$151,MATCH($E99,[1]Coefficients!$B$132:$B$151,0),MATCH(S$2,[1]Coefficients!$G$1:$BO$1,0))</f>
        <v>5.513328633900514E-2</v>
      </c>
      <c r="T99">
        <f>INDEX([1]Coefficients!$G$132:$BO$151,MATCH($E99,[1]Coefficients!$B$132:$B$151,0),MATCH(T$2,[1]Coefficients!$G$1:$BO$1,0))</f>
        <v>5.513328633900514E-2</v>
      </c>
      <c r="U99">
        <f>INDEX([1]Coefficients!$G$132:$BO$151,MATCH($E99,[1]Coefficients!$B$132:$B$151,0),MATCH(U$2,[1]Coefficients!$G$1:$BO$1,0))</f>
        <v>5.513328633900514E-2</v>
      </c>
      <c r="V99">
        <f>INDEX([1]Coefficients!$G$132:$BO$151,MATCH($E99,[1]Coefficients!$B$132:$B$151,0),MATCH(V$2,[1]Coefficients!$G$1:$BO$1,0))</f>
        <v>5.513328633900514E-2</v>
      </c>
      <c r="W99">
        <f>INDEX([1]Coefficients!$G$132:$BO$151,MATCH($E99,[1]Coefficients!$B$132:$B$151,0),MATCH(W$2,[1]Coefficients!$G$1:$BO$1,0))</f>
        <v>5.513328633900514E-2</v>
      </c>
    </row>
    <row r="100" spans="1:24" x14ac:dyDescent="0.25">
      <c r="A100" t="s">
        <v>73</v>
      </c>
      <c r="B100" t="s">
        <v>5</v>
      </c>
      <c r="C100" t="s">
        <v>15</v>
      </c>
      <c r="E100" t="s">
        <v>74</v>
      </c>
      <c r="G100" t="s">
        <v>34</v>
      </c>
      <c r="H100" t="s">
        <v>35</v>
      </c>
      <c r="I100" t="s">
        <v>31</v>
      </c>
      <c r="K100" t="s">
        <v>32</v>
      </c>
      <c r="L100" t="s">
        <v>36</v>
      </c>
      <c r="M100">
        <f>INDEX([1]Coefficients!$G$156:$BO$175,MATCH($E100,[1]Coefficients!$B$132:$B$151,0),MATCH(M$2,[1]Coefficients!$G$1:$BO$1,0))</f>
        <v>9.3680709534368085E-7</v>
      </c>
      <c r="N100">
        <f>INDEX([1]Coefficients!$G$156:$BO$175,MATCH($E100,[1]Coefficients!$B$132:$B$151,0),MATCH(N$2,[1]Coefficients!$G$1:$BO$1,0))</f>
        <v>8.8691796008869141E-7</v>
      </c>
      <c r="O100">
        <f>INDEX([1]Coefficients!$G$156:$BO$175,MATCH($E100,[1]Coefficients!$B$132:$B$151,0),MATCH(O$2,[1]Coefficients!$G$1:$BO$1,0))</f>
        <v>8.8968957871396907E-7</v>
      </c>
      <c r="P100">
        <f>INDEX([1]Coefficients!$G$156:$BO$175,MATCH($E100,[1]Coefficients!$B$132:$B$151,0),MATCH(P$2,[1]Coefficients!$G$1:$BO$1,0))</f>
        <v>8.5920177383592024E-7</v>
      </c>
      <c r="Q100">
        <f>INDEX([1]Coefficients!$G$156:$BO$175,MATCH($E100,[1]Coefficients!$B$132:$B$151,0),MATCH(Q$2,[1]Coefficients!$G$1:$BO$1,0))</f>
        <v>8.5920177383592024E-7</v>
      </c>
      <c r="R100">
        <f>INDEX([1]Coefficients!$G$156:$BO$175,MATCH($E100,[1]Coefficients!$B$132:$B$151,0),MATCH(R$2,[1]Coefficients!$G$1:$BO$1,0))</f>
        <v>8.5920177383592024E-7</v>
      </c>
      <c r="S100">
        <f>INDEX([1]Coefficients!$G$156:$BO$175,MATCH($E100,[1]Coefficients!$B$132:$B$151,0),MATCH(S$2,[1]Coefficients!$G$1:$BO$1,0))</f>
        <v>8.5920177383592024E-7</v>
      </c>
      <c r="T100">
        <f>INDEX([1]Coefficients!$G$156:$BO$175,MATCH($E100,[1]Coefficients!$B$132:$B$151,0),MATCH(T$2,[1]Coefficients!$G$1:$BO$1,0))</f>
        <v>8.5920177383592024E-7</v>
      </c>
      <c r="U100">
        <f>INDEX([1]Coefficients!$G$156:$BO$175,MATCH($E100,[1]Coefficients!$B$132:$B$151,0),MATCH(U$2,[1]Coefficients!$G$1:$BO$1,0))</f>
        <v>8.5920177383592024E-7</v>
      </c>
      <c r="V100">
        <f>INDEX([1]Coefficients!$G$156:$BO$175,MATCH($E100,[1]Coefficients!$B$132:$B$151,0),MATCH(V$2,[1]Coefficients!$G$1:$BO$1,0))</f>
        <v>8.5920177383592024E-7</v>
      </c>
      <c r="W100">
        <f>INDEX([1]Coefficients!$G$156:$BO$175,MATCH($E100,[1]Coefficients!$B$132:$B$151,0),MATCH(W$2,[1]Coefficients!$G$1:$BO$1,0))</f>
        <v>8.5920177383592024E-7</v>
      </c>
    </row>
    <row r="101" spans="1:24" x14ac:dyDescent="0.25">
      <c r="A101" t="s">
        <v>73</v>
      </c>
      <c r="B101" t="s">
        <v>5</v>
      </c>
      <c r="C101" t="s">
        <v>15</v>
      </c>
      <c r="E101" t="s">
        <v>74</v>
      </c>
      <c r="G101" t="s">
        <v>34</v>
      </c>
      <c r="H101" t="s">
        <v>37</v>
      </c>
      <c r="I101" t="s">
        <v>31</v>
      </c>
      <c r="K101" t="s">
        <v>32</v>
      </c>
      <c r="L101" t="s">
        <v>38</v>
      </c>
      <c r="M101">
        <f>INDEX([1]Coefficients!$G$180:$BO$199,MATCH($E101,[1]Coefficients!$B$132:$B$151,0),MATCH(M$2,[1]Coefficients!$G$1:$BO$1,0))</f>
        <v>5.5432372505543243E-10</v>
      </c>
      <c r="N101">
        <f>INDEX([1]Coefficients!$G$180:$BO$199,MATCH($E101,[1]Coefficients!$B$132:$B$151,0),MATCH(N$2,[1]Coefficients!$G$1:$BO$1,0))</f>
        <v>5.5432372505543243E-10</v>
      </c>
      <c r="O101">
        <f>INDEX([1]Coefficients!$G$180:$BO$199,MATCH($E101,[1]Coefficients!$B$132:$B$151,0),MATCH(O$2,[1]Coefficients!$G$1:$BO$1,0))</f>
        <v>5.5432372505543243E-10</v>
      </c>
      <c r="P101">
        <f>INDEX([1]Coefficients!$G$180:$BO$199,MATCH($E101,[1]Coefficients!$B$132:$B$151,0),MATCH(P$2,[1]Coefficients!$G$1:$BO$1,0))</f>
        <v>5.5432372505543243E-10</v>
      </c>
      <c r="Q101">
        <f>INDEX([1]Coefficients!$G$180:$BO$199,MATCH($E101,[1]Coefficients!$B$132:$B$151,0),MATCH(Q$2,[1]Coefficients!$G$1:$BO$1,0))</f>
        <v>5.5432372505543243E-10</v>
      </c>
      <c r="R101">
        <f>INDEX([1]Coefficients!$G$180:$BO$199,MATCH($E101,[1]Coefficients!$B$132:$B$151,0),MATCH(R$2,[1]Coefficients!$G$1:$BO$1,0))</f>
        <v>5.5432372505543243E-10</v>
      </c>
      <c r="S101">
        <f>INDEX([1]Coefficients!$G$180:$BO$199,MATCH($E101,[1]Coefficients!$B$132:$B$151,0),MATCH(S$2,[1]Coefficients!$G$1:$BO$1,0))</f>
        <v>5.5432372505543243E-10</v>
      </c>
      <c r="T101">
        <f>INDEX([1]Coefficients!$G$180:$BO$199,MATCH($E101,[1]Coefficients!$B$132:$B$151,0),MATCH(T$2,[1]Coefficients!$G$1:$BO$1,0))</f>
        <v>5.5432372505543243E-10</v>
      </c>
      <c r="U101">
        <f>INDEX([1]Coefficients!$G$180:$BO$199,MATCH($E101,[1]Coefficients!$B$132:$B$151,0),MATCH(U$2,[1]Coefficients!$G$1:$BO$1,0))</f>
        <v>5.5432372505543243E-10</v>
      </c>
      <c r="V101">
        <f>INDEX([1]Coefficients!$G$180:$BO$199,MATCH($E101,[1]Coefficients!$B$132:$B$151,0),MATCH(V$2,[1]Coefficients!$G$1:$BO$1,0))</f>
        <v>5.5432372505543243E-10</v>
      </c>
      <c r="W101">
        <f>INDEX([1]Coefficients!$G$180:$BO$199,MATCH($E101,[1]Coefficients!$B$132:$B$151,0),MATCH(W$2,[1]Coefficients!$G$1:$BO$1,0))</f>
        <v>5.5432372505543243E-10</v>
      </c>
    </row>
    <row r="102" spans="1:24" x14ac:dyDescent="0.25">
      <c r="A102" t="s">
        <v>76</v>
      </c>
      <c r="B102" t="s">
        <v>5</v>
      </c>
      <c r="C102" t="s">
        <v>15</v>
      </c>
      <c r="E102" t="s">
        <v>77</v>
      </c>
      <c r="G102" t="s">
        <v>17</v>
      </c>
      <c r="L102" t="s">
        <v>18</v>
      </c>
    </row>
    <row r="103" spans="1:24" x14ac:dyDescent="0.25">
      <c r="A103" t="s">
        <v>76</v>
      </c>
      <c r="B103" t="s">
        <v>5</v>
      </c>
      <c r="C103" t="s">
        <v>15</v>
      </c>
      <c r="E103" t="s">
        <v>77</v>
      </c>
      <c r="G103" t="s">
        <v>19</v>
      </c>
      <c r="H103" t="s">
        <v>23</v>
      </c>
    </row>
    <row r="104" spans="1:24" x14ac:dyDescent="0.25">
      <c r="A104" t="s">
        <v>76</v>
      </c>
      <c r="B104" t="s">
        <v>5</v>
      </c>
      <c r="C104" t="s">
        <v>15</v>
      </c>
      <c r="E104" t="s">
        <v>77</v>
      </c>
      <c r="G104" t="s">
        <v>24</v>
      </c>
      <c r="H104" t="b">
        <v>1</v>
      </c>
    </row>
    <row r="105" spans="1:24" x14ac:dyDescent="0.25">
      <c r="A105" t="s">
        <v>76</v>
      </c>
      <c r="B105" t="s">
        <v>5</v>
      </c>
      <c r="C105" t="s">
        <v>15</v>
      </c>
      <c r="E105" t="s">
        <v>77</v>
      </c>
      <c r="G105" t="s">
        <v>25</v>
      </c>
      <c r="K105" t="s">
        <v>26</v>
      </c>
      <c r="L105" t="s">
        <v>27</v>
      </c>
      <c r="M105">
        <v>50.8253659210541</v>
      </c>
      <c r="N105">
        <v>50.8253659210541</v>
      </c>
      <c r="O105">
        <v>53.318256392907102</v>
      </c>
      <c r="P105">
        <v>53.147546132209797</v>
      </c>
      <c r="Q105">
        <v>52.893006927828502</v>
      </c>
      <c r="R105">
        <v>52.893006927828502</v>
      </c>
      <c r="S105">
        <v>52.893006927828502</v>
      </c>
      <c r="T105">
        <v>52.893006927828502</v>
      </c>
      <c r="U105">
        <v>52.893006927828502</v>
      </c>
      <c r="V105">
        <v>52.893006927828502</v>
      </c>
      <c r="W105">
        <v>52.893006927828502</v>
      </c>
      <c r="X105" t="s">
        <v>78</v>
      </c>
    </row>
    <row r="106" spans="1:24" x14ac:dyDescent="0.25">
      <c r="A106" t="s">
        <v>76</v>
      </c>
      <c r="B106" t="s">
        <v>5</v>
      </c>
      <c r="C106" t="s">
        <v>15</v>
      </c>
      <c r="E106" t="s">
        <v>77</v>
      </c>
      <c r="G106" t="s">
        <v>29</v>
      </c>
      <c r="H106" t="s">
        <v>30</v>
      </c>
      <c r="I106" t="s">
        <v>31</v>
      </c>
      <c r="K106" t="s">
        <v>32</v>
      </c>
      <c r="L106" t="s">
        <v>33</v>
      </c>
      <c r="M106">
        <f t="shared" ref="M106:W106" si="3">M$49</f>
        <v>0</v>
      </c>
      <c r="N106">
        <f t="shared" si="3"/>
        <v>0</v>
      </c>
      <c r="O106">
        <f t="shared" si="3"/>
        <v>0</v>
      </c>
      <c r="P106">
        <f t="shared" si="3"/>
        <v>0</v>
      </c>
      <c r="Q106">
        <f t="shared" si="3"/>
        <v>0</v>
      </c>
      <c r="R106">
        <f t="shared" si="3"/>
        <v>0</v>
      </c>
      <c r="S106">
        <f t="shared" si="3"/>
        <v>0</v>
      </c>
      <c r="T106">
        <f t="shared" si="3"/>
        <v>0</v>
      </c>
      <c r="U106">
        <f t="shared" si="3"/>
        <v>0</v>
      </c>
      <c r="V106">
        <f t="shared" si="3"/>
        <v>0</v>
      </c>
      <c r="W106">
        <f t="shared" si="3"/>
        <v>0</v>
      </c>
    </row>
    <row r="107" spans="1:24" x14ac:dyDescent="0.25">
      <c r="A107" t="s">
        <v>76</v>
      </c>
      <c r="B107" t="s">
        <v>5</v>
      </c>
      <c r="C107" t="s">
        <v>15</v>
      </c>
      <c r="E107" t="s">
        <v>77</v>
      </c>
      <c r="G107" t="s">
        <v>34</v>
      </c>
      <c r="H107" t="s">
        <v>30</v>
      </c>
      <c r="I107" t="s">
        <v>31</v>
      </c>
      <c r="K107" t="s">
        <v>32</v>
      </c>
      <c r="L107" t="s">
        <v>33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4" x14ac:dyDescent="0.25">
      <c r="A108" t="s">
        <v>76</v>
      </c>
      <c r="B108" t="s">
        <v>5</v>
      </c>
      <c r="C108" t="s">
        <v>15</v>
      </c>
      <c r="E108" t="s">
        <v>77</v>
      </c>
      <c r="G108" t="s">
        <v>34</v>
      </c>
      <c r="H108" t="s">
        <v>35</v>
      </c>
      <c r="I108" t="s">
        <v>31</v>
      </c>
      <c r="K108" t="s">
        <v>32</v>
      </c>
      <c r="L108" t="s">
        <v>36</v>
      </c>
      <c r="M108">
        <f t="shared" ref="M108:W109" si="4">M40</f>
        <v>3.4384761216833145E-6</v>
      </c>
      <c r="N108">
        <f t="shared" si="4"/>
        <v>3.4725910359665046E-6</v>
      </c>
      <c r="O108">
        <f t="shared" si="4"/>
        <v>3.4725894521905806E-6</v>
      </c>
      <c r="P108">
        <f t="shared" si="4"/>
        <v>3.4725893908652516E-6</v>
      </c>
      <c r="Q108">
        <f t="shared" si="4"/>
        <v>3.4725913619891544E-6</v>
      </c>
      <c r="R108">
        <f t="shared" si="4"/>
        <v>3.4725913619891544E-6</v>
      </c>
      <c r="S108">
        <f t="shared" si="4"/>
        <v>3.4725913619891544E-6</v>
      </c>
      <c r="T108">
        <f t="shared" si="4"/>
        <v>3.4725913619891544E-6</v>
      </c>
      <c r="U108">
        <f t="shared" si="4"/>
        <v>3.4725913619891544E-6</v>
      </c>
      <c r="V108">
        <f t="shared" si="4"/>
        <v>3.4725913619891544E-6</v>
      </c>
      <c r="W108">
        <f t="shared" si="4"/>
        <v>3.4725913619891544E-6</v>
      </c>
    </row>
    <row r="109" spans="1:24" x14ac:dyDescent="0.25">
      <c r="A109" t="s">
        <v>76</v>
      </c>
      <c r="B109" t="s">
        <v>5</v>
      </c>
      <c r="C109" t="s">
        <v>15</v>
      </c>
      <c r="E109" t="s">
        <v>77</v>
      </c>
      <c r="G109" t="s">
        <v>34</v>
      </c>
      <c r="H109" t="s">
        <v>37</v>
      </c>
      <c r="I109" t="s">
        <v>31</v>
      </c>
      <c r="K109" t="s">
        <v>32</v>
      </c>
      <c r="L109" t="s">
        <v>38</v>
      </c>
      <c r="M109">
        <f t="shared" si="4"/>
        <v>1.0341281568972375E-5</v>
      </c>
      <c r="N109">
        <f t="shared" si="4"/>
        <v>1.0443882814936855E-5</v>
      </c>
      <c r="O109">
        <f t="shared" si="4"/>
        <v>1.0443878051700994E-5</v>
      </c>
      <c r="P109">
        <f t="shared" si="4"/>
        <v>1.0443877867263915E-5</v>
      </c>
      <c r="Q109">
        <f t="shared" si="4"/>
        <v>1.0443883795456103E-5</v>
      </c>
      <c r="R109">
        <f t="shared" si="4"/>
        <v>1.0443883795456103E-5</v>
      </c>
      <c r="S109">
        <f t="shared" si="4"/>
        <v>1.0443883795456103E-5</v>
      </c>
      <c r="T109">
        <f t="shared" si="4"/>
        <v>1.0443883795456103E-5</v>
      </c>
      <c r="U109">
        <f t="shared" si="4"/>
        <v>1.0443883795456103E-5</v>
      </c>
      <c r="V109">
        <f t="shared" si="4"/>
        <v>1.0443883795456103E-5</v>
      </c>
      <c r="W109">
        <f t="shared" si="4"/>
        <v>1.0443883795456103E-5</v>
      </c>
    </row>
    <row r="110" spans="1:24" x14ac:dyDescent="0.25">
      <c r="A110" t="s">
        <v>79</v>
      </c>
      <c r="B110" t="s">
        <v>5</v>
      </c>
      <c r="C110" t="s">
        <v>15</v>
      </c>
      <c r="E110" t="s">
        <v>80</v>
      </c>
      <c r="G110" t="s">
        <v>17</v>
      </c>
      <c r="L110" t="s">
        <v>18</v>
      </c>
    </row>
    <row r="111" spans="1:24" x14ac:dyDescent="0.25">
      <c r="A111" t="s">
        <v>79</v>
      </c>
      <c r="B111" t="s">
        <v>5</v>
      </c>
      <c r="C111" t="s">
        <v>15</v>
      </c>
      <c r="E111" t="s">
        <v>80</v>
      </c>
      <c r="G111" t="s">
        <v>19</v>
      </c>
      <c r="H111" t="s">
        <v>23</v>
      </c>
    </row>
    <row r="112" spans="1:24" x14ac:dyDescent="0.25">
      <c r="A112" t="s">
        <v>79</v>
      </c>
      <c r="B112" t="s">
        <v>5</v>
      </c>
      <c r="C112" t="s">
        <v>15</v>
      </c>
      <c r="E112" t="s">
        <v>80</v>
      </c>
      <c r="G112" t="s">
        <v>24</v>
      </c>
      <c r="H112" t="b">
        <v>1</v>
      </c>
    </row>
    <row r="113" spans="1:24" x14ac:dyDescent="0.25">
      <c r="A113" t="s">
        <v>79</v>
      </c>
      <c r="B113" t="s">
        <v>5</v>
      </c>
      <c r="C113" t="s">
        <v>15</v>
      </c>
      <c r="E113" t="s">
        <v>80</v>
      </c>
      <c r="G113" t="s">
        <v>25</v>
      </c>
      <c r="K113" t="s">
        <v>26</v>
      </c>
      <c r="L113" t="s">
        <v>27</v>
      </c>
      <c r="M113">
        <v>58.639048862983103</v>
      </c>
      <c r="N113">
        <v>58.639048862983103</v>
      </c>
      <c r="O113">
        <v>59.5023126710323</v>
      </c>
      <c r="P113">
        <v>59.311802772190298</v>
      </c>
      <c r="Q113">
        <v>59.0277411383043</v>
      </c>
      <c r="R113">
        <v>59.0277411383043</v>
      </c>
      <c r="S113">
        <v>59.0277411383043</v>
      </c>
      <c r="T113">
        <v>59.0277411383043</v>
      </c>
      <c r="U113">
        <v>59.0277411383043</v>
      </c>
      <c r="V113">
        <v>59.0277411383043</v>
      </c>
      <c r="W113">
        <v>59.0277411383043</v>
      </c>
      <c r="X113" t="s">
        <v>78</v>
      </c>
    </row>
    <row r="114" spans="1:24" x14ac:dyDescent="0.25">
      <c r="A114" t="s">
        <v>79</v>
      </c>
      <c r="B114" t="s">
        <v>5</v>
      </c>
      <c r="C114" t="s">
        <v>15</v>
      </c>
      <c r="E114" t="s">
        <v>80</v>
      </c>
      <c r="G114" t="s">
        <v>29</v>
      </c>
      <c r="H114" t="s">
        <v>30</v>
      </c>
      <c r="I114" t="s">
        <v>31</v>
      </c>
      <c r="K114" t="s">
        <v>32</v>
      </c>
      <c r="L114" t="s">
        <v>33</v>
      </c>
      <c r="M114">
        <f t="shared" ref="M114:W114" si="5">M$63</f>
        <v>0</v>
      </c>
      <c r="N114">
        <f t="shared" si="5"/>
        <v>0</v>
      </c>
      <c r="O114">
        <f t="shared" si="5"/>
        <v>0</v>
      </c>
      <c r="P114">
        <f t="shared" si="5"/>
        <v>0</v>
      </c>
      <c r="Q114">
        <f t="shared" si="5"/>
        <v>0</v>
      </c>
      <c r="R114">
        <f t="shared" si="5"/>
        <v>0</v>
      </c>
      <c r="S114">
        <f t="shared" si="5"/>
        <v>0</v>
      </c>
      <c r="T114">
        <f t="shared" si="5"/>
        <v>0</v>
      </c>
      <c r="U114">
        <f t="shared" si="5"/>
        <v>0</v>
      </c>
      <c r="V114">
        <f t="shared" si="5"/>
        <v>0</v>
      </c>
      <c r="W114">
        <f t="shared" si="5"/>
        <v>0</v>
      </c>
    </row>
    <row r="115" spans="1:24" x14ac:dyDescent="0.25">
      <c r="A115" t="s">
        <v>79</v>
      </c>
      <c r="B115" t="s">
        <v>5</v>
      </c>
      <c r="C115" t="s">
        <v>15</v>
      </c>
      <c r="E115" t="s">
        <v>80</v>
      </c>
      <c r="G115" t="s">
        <v>34</v>
      </c>
      <c r="H115" t="s">
        <v>30</v>
      </c>
      <c r="I115" t="s">
        <v>31</v>
      </c>
      <c r="K115" t="s">
        <v>32</v>
      </c>
      <c r="L115" t="s">
        <v>33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4" x14ac:dyDescent="0.25">
      <c r="A116" t="s">
        <v>79</v>
      </c>
      <c r="B116" t="s">
        <v>5</v>
      </c>
      <c r="C116" t="s">
        <v>15</v>
      </c>
      <c r="E116" t="s">
        <v>80</v>
      </c>
      <c r="G116" t="s">
        <v>34</v>
      </c>
      <c r="H116" t="s">
        <v>35</v>
      </c>
      <c r="I116" t="s">
        <v>31</v>
      </c>
      <c r="K116" t="s">
        <v>32</v>
      </c>
      <c r="L116" t="s">
        <v>36</v>
      </c>
      <c r="M116">
        <f t="shared" ref="M116:W117" si="6">M54</f>
        <v>2.8851702942581023E-6</v>
      </c>
      <c r="N116">
        <f t="shared" si="6"/>
        <v>2.8571438566883642E-6</v>
      </c>
      <c r="O116">
        <f t="shared" si="6"/>
        <v>2.8571409759473164E-6</v>
      </c>
      <c r="P116">
        <f t="shared" si="6"/>
        <v>2.8571455822852664E-6</v>
      </c>
      <c r="Q116">
        <f t="shared" si="6"/>
        <v>2.8571458873488601E-6</v>
      </c>
      <c r="R116">
        <f t="shared" si="6"/>
        <v>2.8571458873488601E-6</v>
      </c>
      <c r="S116">
        <f t="shared" si="6"/>
        <v>2.8571458873488601E-6</v>
      </c>
      <c r="T116">
        <f t="shared" si="6"/>
        <v>2.8571458873488601E-6</v>
      </c>
      <c r="U116">
        <f t="shared" si="6"/>
        <v>2.8571458873488601E-6</v>
      </c>
      <c r="V116">
        <f t="shared" si="6"/>
        <v>2.8571458873488601E-6</v>
      </c>
      <c r="W116">
        <f t="shared" si="6"/>
        <v>2.8571458873488601E-6</v>
      </c>
    </row>
    <row r="117" spans="1:24" x14ac:dyDescent="0.25">
      <c r="A117" t="s">
        <v>79</v>
      </c>
      <c r="B117" t="s">
        <v>5</v>
      </c>
      <c r="C117" t="s">
        <v>15</v>
      </c>
      <c r="E117" t="s">
        <v>80</v>
      </c>
      <c r="G117" t="s">
        <v>34</v>
      </c>
      <c r="H117" t="s">
        <v>37</v>
      </c>
      <c r="I117" t="s">
        <v>31</v>
      </c>
      <c r="K117" t="s">
        <v>32</v>
      </c>
      <c r="L117" t="s">
        <v>38</v>
      </c>
      <c r="M117">
        <f t="shared" si="6"/>
        <v>5.7703405885162051E-7</v>
      </c>
      <c r="N117">
        <f t="shared" si="6"/>
        <v>5.7142877133767288E-7</v>
      </c>
      <c r="O117">
        <f t="shared" si="6"/>
        <v>5.7142819518946321E-7</v>
      </c>
      <c r="P117">
        <f t="shared" si="6"/>
        <v>5.7142911645705326E-7</v>
      </c>
      <c r="Q117">
        <f t="shared" si="6"/>
        <v>5.71429177469772E-7</v>
      </c>
      <c r="R117">
        <f t="shared" si="6"/>
        <v>5.71429177469772E-7</v>
      </c>
      <c r="S117">
        <f t="shared" si="6"/>
        <v>5.71429177469772E-7</v>
      </c>
      <c r="T117">
        <f t="shared" si="6"/>
        <v>5.71429177469772E-7</v>
      </c>
      <c r="U117">
        <f t="shared" si="6"/>
        <v>5.71429177469772E-7</v>
      </c>
      <c r="V117">
        <f t="shared" si="6"/>
        <v>5.71429177469772E-7</v>
      </c>
      <c r="W117">
        <f t="shared" si="6"/>
        <v>5.71429177469772E-7</v>
      </c>
    </row>
    <row r="118" spans="1:24" x14ac:dyDescent="0.25">
      <c r="A118" t="s">
        <v>81</v>
      </c>
      <c r="B118" t="s">
        <v>5</v>
      </c>
      <c r="C118" t="s">
        <v>15</v>
      </c>
      <c r="E118" t="s">
        <v>82</v>
      </c>
      <c r="G118" t="s">
        <v>17</v>
      </c>
      <c r="L118" t="s">
        <v>18</v>
      </c>
    </row>
    <row r="119" spans="1:24" x14ac:dyDescent="0.25">
      <c r="A119" t="s">
        <v>81</v>
      </c>
      <c r="B119" t="s">
        <v>5</v>
      </c>
      <c r="C119" t="s">
        <v>15</v>
      </c>
      <c r="E119" t="s">
        <v>82</v>
      </c>
      <c r="G119" t="s">
        <v>19</v>
      </c>
      <c r="H119" t="s">
        <v>23</v>
      </c>
    </row>
    <row r="120" spans="1:24" x14ac:dyDescent="0.25">
      <c r="A120" t="s">
        <v>81</v>
      </c>
      <c r="B120" t="s">
        <v>5</v>
      </c>
      <c r="C120" t="s">
        <v>15</v>
      </c>
      <c r="E120" t="s">
        <v>82</v>
      </c>
      <c r="G120" t="s">
        <v>24</v>
      </c>
      <c r="H120" t="b">
        <v>1</v>
      </c>
    </row>
    <row r="121" spans="1:24" x14ac:dyDescent="0.25">
      <c r="A121" t="s">
        <v>81</v>
      </c>
      <c r="B121" t="s">
        <v>5</v>
      </c>
      <c r="C121" t="s">
        <v>15</v>
      </c>
      <c r="E121" t="s">
        <v>82</v>
      </c>
      <c r="G121" t="s">
        <v>25</v>
      </c>
      <c r="K121" t="s">
        <v>26</v>
      </c>
      <c r="L121" t="s">
        <v>27</v>
      </c>
      <c r="M121" cm="1">
        <f t="array" ref="M121">INDEX([1]!JCIMS_prices,MATCH($E121,[1]!JCIMS_prices_index,0),MATCH(M$2,[1]!CER_year,0))*[1]!JCIMS_price_inflator</f>
        <v>1.9275012914504481</v>
      </c>
      <c r="N121" cm="1">
        <f t="array" ref="N121">INDEX([1]!JCIMS_prices,MATCH($E121,[1]!JCIMS_prices_index,0),MATCH(N$2,[1]!CER_year,0))*[1]!JCIMS_price_inflator</f>
        <v>1.5642187023516965</v>
      </c>
      <c r="O121" cm="1">
        <f t="array" ref="O121">INDEX([1]!JCIMS_prices,MATCH($E121,[1]!JCIMS_prices_index,0),MATCH(O$2,[1]!CER_year,0))*[1]!JCIMS_price_inflator</f>
        <v>0.47437093505530448</v>
      </c>
      <c r="P121" cm="1">
        <f t="array" ref="P121">INDEX([1]!JCIMS_prices,MATCH($E121,[1]!JCIMS_prices_index,0),MATCH(P$2,[1]!CER_year,0))*[1]!JCIMS_price_inflator</f>
        <v>0.47437093505530448</v>
      </c>
      <c r="Q121" cm="1">
        <f t="array" ref="Q121">INDEX([1]!JCIMS_prices,MATCH($E121,[1]!JCIMS_prices_index,0),MATCH(Q$2,[1]!CER_year,0))*[1]!JCIMS_price_inflator</f>
        <v>0.47437093505530448</v>
      </c>
      <c r="R121" cm="1">
        <f t="array" ref="R121">INDEX([1]!JCIMS_prices,MATCH($E121,[1]!JCIMS_prices_index,0),MATCH(R$2,[1]!CER_year,0))*[1]!JCIMS_price_inflator</f>
        <v>0.47437093505530448</v>
      </c>
      <c r="S121" cm="1">
        <f t="array" ref="S121">INDEX([1]!JCIMS_prices,MATCH($E121,[1]!JCIMS_prices_index,0),MATCH(S$2,[1]!CER_year,0))*[1]!JCIMS_price_inflator</f>
        <v>0.47437093505530448</v>
      </c>
      <c r="T121" cm="1">
        <f t="array" ref="T121">INDEX([1]!JCIMS_prices,MATCH($E121,[1]!JCIMS_prices_index,0),MATCH(T$2,[1]!CER_year,0))*[1]!JCIMS_price_inflator</f>
        <v>0.47437093505530448</v>
      </c>
      <c r="U121" cm="1">
        <f t="array" ref="U121">INDEX([1]!JCIMS_prices,MATCH($E121,[1]!JCIMS_prices_index,0),MATCH(U$2,[1]!CER_year,0))*[1]!JCIMS_price_inflator</f>
        <v>0.47437093505530448</v>
      </c>
      <c r="V121" cm="1">
        <f t="array" ref="V121">INDEX([1]!JCIMS_prices,MATCH($E121,[1]!JCIMS_prices_index,0),MATCH(V$2,[1]!CER_year,0))*[1]!JCIMS_price_inflator</f>
        <v>0.47437093505530448</v>
      </c>
      <c r="W121" cm="1">
        <f t="array" ref="W121">INDEX([1]!JCIMS_prices,MATCH($E121,[1]!JCIMS_prices_index,0),MATCH(W$2,[1]!CER_year,0))*[1]!JCIMS_price_inflator</f>
        <v>0.47437093505530448</v>
      </c>
      <c r="X121" t="s">
        <v>83</v>
      </c>
    </row>
    <row r="122" spans="1:24" x14ac:dyDescent="0.25">
      <c r="A122" t="s">
        <v>81</v>
      </c>
      <c r="B122" t="s">
        <v>5</v>
      </c>
      <c r="C122" t="s">
        <v>15</v>
      </c>
      <c r="E122" t="s">
        <v>82</v>
      </c>
      <c r="G122" t="s">
        <v>29</v>
      </c>
      <c r="H122" t="s">
        <v>30</v>
      </c>
      <c r="I122" t="s">
        <v>31</v>
      </c>
      <c r="K122" t="s">
        <v>32</v>
      </c>
      <c r="L122" t="s">
        <v>33</v>
      </c>
      <c r="M122">
        <f>INDEX([1]Coefficients!$G$60:$BO$79,MATCH($E122,[1]Coefficients!$B$60:$B$79,0),MATCH(M$2,[1]Coefficients!$G$1:$BO$1,0))/INDEX([1]Coefficients!$G$29:$BO$48,MATCH($E122,[1]Coefficients!$B$29:$B$48,0),MATCH(M$2,[1]Coefficients!$G$1:$BO$1,0))</f>
        <v>8.3904109589041098E-2</v>
      </c>
      <c r="N122">
        <f>INDEX([1]Coefficients!$G$60:$BO$79,MATCH($E122,[1]Coefficients!$B$60:$B$79,0),MATCH(N$2,[1]Coefficients!$G$1:$BO$1,0))/INDEX([1]Coefficients!$G$29:$BO$48,MATCH($E122,[1]Coefficients!$B$29:$B$48,0),MATCH(N$2,[1]Coefficients!$G$1:$BO$1,0))</f>
        <v>8.3904108793093554E-2</v>
      </c>
      <c r="O122">
        <f>INDEX([1]Coefficients!$G$60:$BO$79,MATCH($E122,[1]Coefficients!$B$60:$B$79,0),MATCH(O$2,[1]Coefficients!$G$1:$BO$1,0))/INDEX([1]Coefficients!$G$29:$BO$48,MATCH($E122,[1]Coefficients!$B$29:$B$48,0),MATCH(O$2,[1]Coefficients!$G$1:$BO$1,0))</f>
        <v>8.390411098210028E-2</v>
      </c>
      <c r="P122">
        <f>INDEX([1]Coefficients!$G$60:$BO$79,MATCH($E122,[1]Coefficients!$B$60:$B$79,0),MATCH(P$2,[1]Coefficients!$G$1:$BO$1,0))/INDEX([1]Coefficients!$G$29:$BO$48,MATCH($E122,[1]Coefficients!$B$29:$B$48,0),MATCH(P$2,[1]Coefficients!$G$1:$BO$1,0))</f>
        <v>8.3904110039687452E-2</v>
      </c>
      <c r="Q122">
        <f>INDEX([1]Coefficients!$G$60:$BO$79,MATCH($E122,[1]Coefficients!$B$60:$B$79,0),MATCH(Q$2,[1]Coefficients!$G$1:$BO$1,0))/INDEX([1]Coefficients!$G$29:$BO$48,MATCH($E122,[1]Coefficients!$B$29:$B$48,0),MATCH(Q$2,[1]Coefficients!$G$1:$BO$1,0))</f>
        <v>8.3904125214134248E-2</v>
      </c>
      <c r="R122">
        <f>INDEX([1]Coefficients!$G$60:$BO$79,MATCH($E122,[1]Coefficients!$B$60:$B$79,0),MATCH(R$2,[1]Coefficients!$G$1:$BO$1,0))/INDEX([1]Coefficients!$G$29:$BO$48,MATCH($E122,[1]Coefficients!$B$29:$B$48,0),MATCH(R$2,[1]Coefficients!$G$1:$BO$1,0))</f>
        <v>8.3904125214134248E-2</v>
      </c>
      <c r="S122">
        <f>INDEX([1]Coefficients!$G$60:$BO$79,MATCH($E122,[1]Coefficients!$B$60:$B$79,0),MATCH(S$2,[1]Coefficients!$G$1:$BO$1,0))/INDEX([1]Coefficients!$G$29:$BO$48,MATCH($E122,[1]Coefficients!$B$29:$B$48,0),MATCH(S$2,[1]Coefficients!$G$1:$BO$1,0))</f>
        <v>8.3904125214134248E-2</v>
      </c>
      <c r="T122">
        <f>INDEX([1]Coefficients!$G$60:$BO$79,MATCH($E122,[1]Coefficients!$B$60:$B$79,0),MATCH(T$2,[1]Coefficients!$G$1:$BO$1,0))/INDEX([1]Coefficients!$G$29:$BO$48,MATCH($E122,[1]Coefficients!$B$29:$B$48,0),MATCH(T$2,[1]Coefficients!$G$1:$BO$1,0))</f>
        <v>8.3904125214134248E-2</v>
      </c>
      <c r="U122">
        <f>INDEX([1]Coefficients!$G$60:$BO$79,MATCH($E122,[1]Coefficients!$B$60:$B$79,0),MATCH(U$2,[1]Coefficients!$G$1:$BO$1,0))/INDEX([1]Coefficients!$G$29:$BO$48,MATCH($E122,[1]Coefficients!$B$29:$B$48,0),MATCH(U$2,[1]Coefficients!$G$1:$BO$1,0))</f>
        <v>8.3904125214134248E-2</v>
      </c>
      <c r="V122">
        <f>INDEX([1]Coefficients!$G$60:$BO$79,MATCH($E122,[1]Coefficients!$B$60:$B$79,0),MATCH(V$2,[1]Coefficients!$G$1:$BO$1,0))/INDEX([1]Coefficients!$G$29:$BO$48,MATCH($E122,[1]Coefficients!$B$29:$B$48,0),MATCH(V$2,[1]Coefficients!$G$1:$BO$1,0))</f>
        <v>8.3904125214134248E-2</v>
      </c>
      <c r="W122">
        <f>INDEX([1]Coefficients!$G$60:$BO$79,MATCH($E122,[1]Coefficients!$B$60:$B$79,0),MATCH(W$2,[1]Coefficients!$G$1:$BO$1,0))/INDEX([1]Coefficients!$G$29:$BO$48,MATCH($E122,[1]Coefficients!$B$29:$B$48,0),MATCH(W$2,[1]Coefficients!$G$1:$BO$1,0))</f>
        <v>8.3904125214134248E-2</v>
      </c>
    </row>
    <row r="123" spans="1:24" x14ac:dyDescent="0.25">
      <c r="A123" t="s">
        <v>81</v>
      </c>
      <c r="B123" t="s">
        <v>5</v>
      </c>
      <c r="C123" t="s">
        <v>15</v>
      </c>
      <c r="E123" t="s">
        <v>82</v>
      </c>
      <c r="G123" t="s">
        <v>34</v>
      </c>
      <c r="H123" t="s">
        <v>30</v>
      </c>
      <c r="I123" t="s">
        <v>31</v>
      </c>
      <c r="K123" t="s">
        <v>32</v>
      </c>
      <c r="L123" t="s">
        <v>33</v>
      </c>
      <c r="M123">
        <f>INDEX([1]Coefficients!$G$132:$BO$151,MATCH($E123,[1]Coefficients!$B$132:$B$151,0),MATCH(M$2,[1]Coefficients!$G$1:$BO$1,0))</f>
        <v>0</v>
      </c>
      <c r="N123">
        <f>INDEX([1]Coefficients!$G$132:$BO$151,MATCH($E123,[1]Coefficients!$B$132:$B$151,0),MATCH(N$2,[1]Coefficients!$G$1:$BO$1,0))</f>
        <v>0</v>
      </c>
      <c r="O123">
        <f>INDEX([1]Coefficients!$G$132:$BO$151,MATCH($E123,[1]Coefficients!$B$132:$B$151,0),MATCH(O$2,[1]Coefficients!$G$1:$BO$1,0))</f>
        <v>0</v>
      </c>
      <c r="P123">
        <f>INDEX([1]Coefficients!$G$132:$BO$151,MATCH($E123,[1]Coefficients!$B$132:$B$151,0),MATCH(P$2,[1]Coefficients!$G$1:$BO$1,0))</f>
        <v>0</v>
      </c>
      <c r="Q123">
        <f>INDEX([1]Coefficients!$G$132:$BO$151,MATCH($E123,[1]Coefficients!$B$132:$B$151,0),MATCH(Q$2,[1]Coefficients!$G$1:$BO$1,0))</f>
        <v>0</v>
      </c>
      <c r="R123">
        <f>INDEX([1]Coefficients!$G$132:$BO$151,MATCH($E123,[1]Coefficients!$B$132:$B$151,0),MATCH(R$2,[1]Coefficients!$G$1:$BO$1,0))</f>
        <v>0</v>
      </c>
      <c r="S123">
        <f>INDEX([1]Coefficients!$G$132:$BO$151,MATCH($E123,[1]Coefficients!$B$132:$B$151,0),MATCH(S$2,[1]Coefficients!$G$1:$BO$1,0))</f>
        <v>0</v>
      </c>
      <c r="T123">
        <f>INDEX([1]Coefficients!$G$132:$BO$151,MATCH($E123,[1]Coefficients!$B$132:$B$151,0),MATCH(T$2,[1]Coefficients!$G$1:$BO$1,0))</f>
        <v>0</v>
      </c>
      <c r="U123">
        <f>INDEX([1]Coefficients!$G$132:$BO$151,MATCH($E123,[1]Coefficients!$B$132:$B$151,0),MATCH(U$2,[1]Coefficients!$G$1:$BO$1,0))</f>
        <v>0</v>
      </c>
      <c r="V123">
        <f>INDEX([1]Coefficients!$G$132:$BO$151,MATCH($E123,[1]Coefficients!$B$132:$B$151,0),MATCH(V$2,[1]Coefficients!$G$1:$BO$1,0))</f>
        <v>0</v>
      </c>
      <c r="W123">
        <f>INDEX([1]Coefficients!$G$132:$BO$151,MATCH($E123,[1]Coefficients!$B$132:$B$151,0),MATCH(W$2,[1]Coefficients!$G$1:$BO$1,0))</f>
        <v>0</v>
      </c>
    </row>
    <row r="124" spans="1:24" x14ac:dyDescent="0.25">
      <c r="A124" t="s">
        <v>81</v>
      </c>
      <c r="B124" t="s">
        <v>5</v>
      </c>
      <c r="C124" t="s">
        <v>15</v>
      </c>
      <c r="E124" t="s">
        <v>82</v>
      </c>
      <c r="G124" t="s">
        <v>34</v>
      </c>
      <c r="H124" t="s">
        <v>35</v>
      </c>
      <c r="I124" t="s">
        <v>31</v>
      </c>
      <c r="K124" t="s">
        <v>32</v>
      </c>
      <c r="L124" t="s">
        <v>36</v>
      </c>
      <c r="M124">
        <f>INDEX([1]Coefficients!$G$156:$BO$175,MATCH($E124,[1]Coefficients!$B$132:$B$151,0),MATCH(M$2,[1]Coefficients!$G$1:$BO$1,0))</f>
        <v>4.8923679060665363E-6</v>
      </c>
      <c r="N124">
        <f>INDEX([1]Coefficients!$G$156:$BO$175,MATCH($E124,[1]Coefficients!$B$132:$B$151,0),MATCH(N$2,[1]Coefficients!$G$1:$BO$1,0))</f>
        <v>4.8923678596556005E-6</v>
      </c>
      <c r="O124">
        <f>INDEX([1]Coefficients!$G$156:$BO$175,MATCH($E124,[1]Coefficients!$B$132:$B$151,0),MATCH(O$2,[1]Coefficients!$G$1:$BO$1,0))</f>
        <v>4.8923679872944769E-6</v>
      </c>
      <c r="P124">
        <f>INDEX([1]Coefficients!$G$156:$BO$175,MATCH($E124,[1]Coefficients!$B$132:$B$151,0),MATCH(P$2,[1]Coefficients!$G$1:$BO$1,0))</f>
        <v>4.8923679323432915E-6</v>
      </c>
      <c r="Q124">
        <f>INDEX([1]Coefficients!$G$156:$BO$175,MATCH($E124,[1]Coefficients!$B$132:$B$151,0),MATCH(Q$2,[1]Coefficients!$G$1:$BO$1,0))</f>
        <v>4.8923688171506844E-6</v>
      </c>
      <c r="R124">
        <f>INDEX([1]Coefficients!$G$156:$BO$175,MATCH($E124,[1]Coefficients!$B$132:$B$151,0),MATCH(R$2,[1]Coefficients!$G$1:$BO$1,0))</f>
        <v>4.8923688171506844E-6</v>
      </c>
      <c r="S124">
        <f>INDEX([1]Coefficients!$G$156:$BO$175,MATCH($E124,[1]Coefficients!$B$132:$B$151,0),MATCH(S$2,[1]Coefficients!$G$1:$BO$1,0))</f>
        <v>4.8923688171506844E-6</v>
      </c>
      <c r="T124">
        <f>INDEX([1]Coefficients!$G$156:$BO$175,MATCH($E124,[1]Coefficients!$B$132:$B$151,0),MATCH(T$2,[1]Coefficients!$G$1:$BO$1,0))</f>
        <v>4.8923688171506844E-6</v>
      </c>
      <c r="U124">
        <f>INDEX([1]Coefficients!$G$156:$BO$175,MATCH($E124,[1]Coefficients!$B$132:$B$151,0),MATCH(U$2,[1]Coefficients!$G$1:$BO$1,0))</f>
        <v>4.8923688171506844E-6</v>
      </c>
      <c r="V124">
        <f>INDEX([1]Coefficients!$G$156:$BO$175,MATCH($E124,[1]Coefficients!$B$132:$B$151,0),MATCH(V$2,[1]Coefficients!$G$1:$BO$1,0))</f>
        <v>4.8923688171506844E-6</v>
      </c>
      <c r="W124">
        <f>INDEX([1]Coefficients!$G$156:$BO$175,MATCH($E124,[1]Coefficients!$B$132:$B$151,0),MATCH(W$2,[1]Coefficients!$G$1:$BO$1,0))</f>
        <v>4.8923688171506844E-6</v>
      </c>
    </row>
    <row r="125" spans="1:24" x14ac:dyDescent="0.25">
      <c r="A125" t="s">
        <v>81</v>
      </c>
      <c r="B125" t="s">
        <v>5</v>
      </c>
      <c r="C125" t="s">
        <v>15</v>
      </c>
      <c r="E125" t="s">
        <v>82</v>
      </c>
      <c r="G125" t="s">
        <v>34</v>
      </c>
      <c r="H125" t="s">
        <v>37</v>
      </c>
      <c r="I125" t="s">
        <v>31</v>
      </c>
      <c r="K125" t="s">
        <v>32</v>
      </c>
      <c r="L125" t="s">
        <v>38</v>
      </c>
      <c r="M125">
        <f>INDEX([1]Coefficients!$G$180:$BO$199,MATCH($E125,[1]Coefficients!$B$132:$B$151,0),MATCH(M$2,[1]Coefficients!$G$1:$BO$1,0))</f>
        <v>3.4246575342465754E-6</v>
      </c>
      <c r="N125">
        <f>INDEX([1]Coefficients!$G$180:$BO$199,MATCH($E125,[1]Coefficients!$B$132:$B$151,0),MATCH(N$2,[1]Coefficients!$G$1:$BO$1,0))</f>
        <v>3.4246575017589207E-6</v>
      </c>
      <c r="O125">
        <f>INDEX([1]Coefficients!$G$180:$BO$199,MATCH($E125,[1]Coefficients!$B$132:$B$151,0),MATCH(O$2,[1]Coefficients!$G$1:$BO$1,0))</f>
        <v>3.4246575911061337E-6</v>
      </c>
      <c r="P125">
        <f>INDEX([1]Coefficients!$G$180:$BO$199,MATCH($E125,[1]Coefficients!$B$132:$B$151,0),MATCH(P$2,[1]Coefficients!$G$1:$BO$1,0))</f>
        <v>3.4246575526403042E-6</v>
      </c>
      <c r="Q125">
        <f>INDEX([1]Coefficients!$G$180:$BO$199,MATCH($E125,[1]Coefficients!$B$132:$B$151,0),MATCH(Q$2,[1]Coefficients!$G$1:$BO$1,0))</f>
        <v>3.4246581720054794E-6</v>
      </c>
      <c r="R125">
        <f>INDEX([1]Coefficients!$G$180:$BO$199,MATCH($E125,[1]Coefficients!$B$132:$B$151,0),MATCH(R$2,[1]Coefficients!$G$1:$BO$1,0))</f>
        <v>3.4246581720054794E-6</v>
      </c>
      <c r="S125">
        <f>INDEX([1]Coefficients!$G$180:$BO$199,MATCH($E125,[1]Coefficients!$B$132:$B$151,0),MATCH(S$2,[1]Coefficients!$G$1:$BO$1,0))</f>
        <v>3.4246581720054794E-6</v>
      </c>
      <c r="T125">
        <f>INDEX([1]Coefficients!$G$180:$BO$199,MATCH($E125,[1]Coefficients!$B$132:$B$151,0),MATCH(T$2,[1]Coefficients!$G$1:$BO$1,0))</f>
        <v>3.4246581720054794E-6</v>
      </c>
      <c r="U125">
        <f>INDEX([1]Coefficients!$G$180:$BO$199,MATCH($E125,[1]Coefficients!$B$132:$B$151,0),MATCH(U$2,[1]Coefficients!$G$1:$BO$1,0))</f>
        <v>3.4246581720054794E-6</v>
      </c>
      <c r="V125">
        <f>INDEX([1]Coefficients!$G$180:$BO$199,MATCH($E125,[1]Coefficients!$B$132:$B$151,0),MATCH(V$2,[1]Coefficients!$G$1:$BO$1,0))</f>
        <v>3.4246581720054794E-6</v>
      </c>
      <c r="W125">
        <f>INDEX([1]Coefficients!$G$180:$BO$199,MATCH($E125,[1]Coefficients!$B$132:$B$151,0),MATCH(W$2,[1]Coefficients!$G$1:$BO$1,0))</f>
        <v>3.4246581720054794E-6</v>
      </c>
    </row>
    <row r="126" spans="1:24" x14ac:dyDescent="0.25">
      <c r="A126" t="s">
        <v>84</v>
      </c>
      <c r="B126" t="s">
        <v>5</v>
      </c>
      <c r="C126" t="s">
        <v>15</v>
      </c>
      <c r="E126" t="s">
        <v>85</v>
      </c>
      <c r="G126" t="s">
        <v>17</v>
      </c>
      <c r="L126" t="s">
        <v>18</v>
      </c>
    </row>
    <row r="127" spans="1:24" x14ac:dyDescent="0.25">
      <c r="A127" t="s">
        <v>84</v>
      </c>
      <c r="B127" t="s">
        <v>5</v>
      </c>
      <c r="C127" t="s">
        <v>15</v>
      </c>
      <c r="E127" t="s">
        <v>85</v>
      </c>
      <c r="G127" t="s">
        <v>19</v>
      </c>
      <c r="H127" t="s">
        <v>23</v>
      </c>
    </row>
    <row r="128" spans="1:24" x14ac:dyDescent="0.25">
      <c r="A128" t="s">
        <v>84</v>
      </c>
      <c r="B128" t="s">
        <v>5</v>
      </c>
      <c r="C128" t="s">
        <v>15</v>
      </c>
      <c r="E128" t="s">
        <v>85</v>
      </c>
      <c r="G128" t="s">
        <v>24</v>
      </c>
      <c r="H128" t="b">
        <v>1</v>
      </c>
    </row>
    <row r="129" spans="1:24" x14ac:dyDescent="0.25">
      <c r="A129" t="s">
        <v>84</v>
      </c>
      <c r="B129" t="s">
        <v>5</v>
      </c>
      <c r="C129" t="s">
        <v>15</v>
      </c>
      <c r="E129" t="s">
        <v>85</v>
      </c>
      <c r="G129" t="s">
        <v>25</v>
      </c>
      <c r="K129" t="s">
        <v>26</v>
      </c>
      <c r="L129" t="s">
        <v>27</v>
      </c>
      <c r="M129" cm="1">
        <f t="array" ref="M129">INDEX([1]!JCIMS_prices,MATCH($E129,[1]!JCIMS_prices_index,0),MATCH(M$2,[1]!CER_year,0))*[1]!JCIMS_price_inflator</f>
        <v>0.20274985839690043</v>
      </c>
      <c r="N129" cm="1">
        <f t="array" ref="N129">INDEX([1]!JCIMS_prices,MATCH($E129,[1]!JCIMS_prices_index,0),MATCH(N$2,[1]!CER_year,0))*[1]!JCIMS_price_inflator</f>
        <v>0.20116264914018692</v>
      </c>
      <c r="O129" cm="1">
        <f t="array" ref="O129">INDEX([1]!JCIMS_prices,MATCH($E129,[1]!JCIMS_prices_index,0),MATCH(O$2,[1]!CER_year,0))*[1]!JCIMS_price_inflator</f>
        <v>0.19640102137004639</v>
      </c>
      <c r="P129" cm="1">
        <f t="array" ref="P129">INDEX([1]!JCIMS_prices,MATCH($E129,[1]!JCIMS_prices_index,0),MATCH(P$2,[1]!CER_year,0))*[1]!JCIMS_price_inflator</f>
        <v>0.19640102137004639</v>
      </c>
      <c r="Q129" cm="1">
        <f t="array" ref="Q129">INDEX([1]!JCIMS_prices,MATCH($E129,[1]!JCIMS_prices_index,0),MATCH(Q$2,[1]!CER_year,0))*[1]!JCIMS_price_inflator</f>
        <v>0.19640102137004639</v>
      </c>
      <c r="R129" cm="1">
        <f t="array" ref="R129">INDEX([1]!JCIMS_prices,MATCH($E129,[1]!JCIMS_prices_index,0),MATCH(R$2,[1]!CER_year,0))*[1]!JCIMS_price_inflator</f>
        <v>0.19640102137004639</v>
      </c>
      <c r="S129" cm="1">
        <f t="array" ref="S129">INDEX([1]!JCIMS_prices,MATCH($E129,[1]!JCIMS_prices_index,0),MATCH(S$2,[1]!CER_year,0))*[1]!JCIMS_price_inflator</f>
        <v>0.19640102137004639</v>
      </c>
      <c r="T129" cm="1">
        <f t="array" ref="T129">INDEX([1]!JCIMS_prices,MATCH($E129,[1]!JCIMS_prices_index,0),MATCH(T$2,[1]!CER_year,0))*[1]!JCIMS_price_inflator</f>
        <v>0.19640102137004639</v>
      </c>
      <c r="U129" cm="1">
        <f t="array" ref="U129">INDEX([1]!JCIMS_prices,MATCH($E129,[1]!JCIMS_prices_index,0),MATCH(U$2,[1]!CER_year,0))*[1]!JCIMS_price_inflator</f>
        <v>0.19640102137004639</v>
      </c>
      <c r="V129" cm="1">
        <f t="array" ref="V129">INDEX([1]!JCIMS_prices,MATCH($E129,[1]!JCIMS_prices_index,0),MATCH(V$2,[1]!CER_year,0))*[1]!JCIMS_price_inflator</f>
        <v>0.19640102137004639</v>
      </c>
      <c r="W129" cm="1">
        <f t="array" ref="W129">INDEX([1]!JCIMS_prices,MATCH($E129,[1]!JCIMS_prices_index,0),MATCH(W$2,[1]!CER_year,0))*[1]!JCIMS_price_inflator</f>
        <v>0.19640102137004639</v>
      </c>
      <c r="X129" t="s">
        <v>86</v>
      </c>
    </row>
    <row r="130" spans="1:24" x14ac:dyDescent="0.25">
      <c r="A130" t="s">
        <v>84</v>
      </c>
      <c r="B130" t="s">
        <v>5</v>
      </c>
      <c r="C130" t="s">
        <v>15</v>
      </c>
      <c r="E130" t="s">
        <v>85</v>
      </c>
      <c r="G130" t="s">
        <v>34</v>
      </c>
      <c r="H130" t="s">
        <v>30</v>
      </c>
      <c r="I130" t="s">
        <v>31</v>
      </c>
      <c r="K130" t="s">
        <v>32</v>
      </c>
      <c r="L130" t="s">
        <v>33</v>
      </c>
      <c r="M130">
        <f>INDEX([1]Coefficients!$G$132:$BO$151,MATCH($E130,[1]Coefficients!$B$132:$B$151,0),MATCH(M$2,[1]Coefficients!$G$1:$BO$1,0))</f>
        <v>0</v>
      </c>
      <c r="N130">
        <f>INDEX([1]Coefficients!$G$132:$BO$151,MATCH($E130,[1]Coefficients!$B$132:$B$151,0),MATCH(N$2,[1]Coefficients!$G$1:$BO$1,0))</f>
        <v>0</v>
      </c>
      <c r="O130">
        <f>INDEX([1]Coefficients!$G$132:$BO$151,MATCH($E130,[1]Coefficients!$B$132:$B$151,0),MATCH(O$2,[1]Coefficients!$G$1:$BO$1,0))</f>
        <v>0</v>
      </c>
      <c r="P130">
        <f>INDEX([1]Coefficients!$G$132:$BO$151,MATCH($E130,[1]Coefficients!$B$132:$B$151,0),MATCH(P$2,[1]Coefficients!$G$1:$BO$1,0))</f>
        <v>0</v>
      </c>
      <c r="Q130">
        <f>INDEX([1]Coefficients!$G$132:$BO$151,MATCH($E130,[1]Coefficients!$B$132:$B$151,0),MATCH(Q$2,[1]Coefficients!$G$1:$BO$1,0))</f>
        <v>0</v>
      </c>
      <c r="R130">
        <f>INDEX([1]Coefficients!$G$132:$BO$151,MATCH($E130,[1]Coefficients!$B$132:$B$151,0),MATCH(R$2,[1]Coefficients!$G$1:$BO$1,0))</f>
        <v>0</v>
      </c>
      <c r="S130">
        <f>INDEX([1]Coefficients!$G$132:$BO$151,MATCH($E130,[1]Coefficients!$B$132:$B$151,0),MATCH(S$2,[1]Coefficients!$G$1:$BO$1,0))</f>
        <v>0</v>
      </c>
      <c r="T130">
        <f>INDEX([1]Coefficients!$G$132:$BO$151,MATCH($E130,[1]Coefficients!$B$132:$B$151,0),MATCH(T$2,[1]Coefficients!$G$1:$BO$1,0))</f>
        <v>0</v>
      </c>
      <c r="U130">
        <f>INDEX([1]Coefficients!$G$132:$BO$151,MATCH($E130,[1]Coefficients!$B$132:$B$151,0),MATCH(U$2,[1]Coefficients!$G$1:$BO$1,0))</f>
        <v>0</v>
      </c>
      <c r="V130">
        <f>INDEX([1]Coefficients!$G$132:$BO$151,MATCH($E130,[1]Coefficients!$B$132:$B$151,0),MATCH(V$2,[1]Coefficients!$G$1:$BO$1,0))</f>
        <v>0</v>
      </c>
      <c r="W130">
        <f>INDEX([1]Coefficients!$G$132:$BO$151,MATCH($E130,[1]Coefficients!$B$132:$B$151,0),MATCH(W$2,[1]Coefficients!$G$1:$BO$1,0))</f>
        <v>0</v>
      </c>
    </row>
    <row r="131" spans="1:24" x14ac:dyDescent="0.25">
      <c r="A131" t="s">
        <v>84</v>
      </c>
      <c r="B131" t="s">
        <v>5</v>
      </c>
      <c r="C131" t="s">
        <v>15</v>
      </c>
      <c r="E131" t="s">
        <v>85</v>
      </c>
      <c r="G131" t="s">
        <v>34</v>
      </c>
      <c r="H131" t="s">
        <v>35</v>
      </c>
      <c r="I131" t="s">
        <v>31</v>
      </c>
      <c r="K131" t="s">
        <v>32</v>
      </c>
      <c r="L131" t="s">
        <v>36</v>
      </c>
      <c r="M131">
        <f>INDEX([1]Coefficients!$G$156:$BO$175,MATCH($E131,[1]Coefficients!$B$132:$B$151,0),MATCH(M$2,[1]Coefficients!$G$1:$BO$1,0))</f>
        <v>0</v>
      </c>
      <c r="N131">
        <f>INDEX([1]Coefficients!$G$156:$BO$175,MATCH($E131,[1]Coefficients!$B$132:$B$151,0),MATCH(N$2,[1]Coefficients!$G$1:$BO$1,0))</f>
        <v>0</v>
      </c>
      <c r="O131">
        <f>INDEX([1]Coefficients!$G$156:$BO$175,MATCH($E131,[1]Coefficients!$B$132:$B$151,0),MATCH(O$2,[1]Coefficients!$G$1:$BO$1,0))</f>
        <v>0</v>
      </c>
      <c r="P131">
        <f>INDEX([1]Coefficients!$G$156:$BO$175,MATCH($E131,[1]Coefficients!$B$132:$B$151,0),MATCH(P$2,[1]Coefficients!$G$1:$BO$1,0))</f>
        <v>0</v>
      </c>
      <c r="Q131">
        <f>INDEX([1]Coefficients!$G$156:$BO$175,MATCH($E131,[1]Coefficients!$B$132:$B$151,0),MATCH(Q$2,[1]Coefficients!$G$1:$BO$1,0))</f>
        <v>0</v>
      </c>
      <c r="R131">
        <f>INDEX([1]Coefficients!$G$156:$BO$175,MATCH($E131,[1]Coefficients!$B$132:$B$151,0),MATCH(R$2,[1]Coefficients!$G$1:$BO$1,0))</f>
        <v>0</v>
      </c>
      <c r="S131">
        <f>INDEX([1]Coefficients!$G$156:$BO$175,MATCH($E131,[1]Coefficients!$B$132:$B$151,0),MATCH(S$2,[1]Coefficients!$G$1:$BO$1,0))</f>
        <v>0</v>
      </c>
      <c r="T131">
        <f>INDEX([1]Coefficients!$G$156:$BO$175,MATCH($E131,[1]Coefficients!$B$132:$B$151,0),MATCH(T$2,[1]Coefficients!$G$1:$BO$1,0))</f>
        <v>0</v>
      </c>
      <c r="U131">
        <f>INDEX([1]Coefficients!$G$156:$BO$175,MATCH($E131,[1]Coefficients!$B$132:$B$151,0),MATCH(U$2,[1]Coefficients!$G$1:$BO$1,0))</f>
        <v>0</v>
      </c>
      <c r="V131">
        <f>INDEX([1]Coefficients!$G$156:$BO$175,MATCH($E131,[1]Coefficients!$B$132:$B$151,0),MATCH(V$2,[1]Coefficients!$G$1:$BO$1,0))</f>
        <v>0</v>
      </c>
      <c r="W131">
        <f>INDEX([1]Coefficients!$G$156:$BO$175,MATCH($E131,[1]Coefficients!$B$132:$B$151,0),MATCH(W$2,[1]Coefficients!$G$1:$BO$1,0))</f>
        <v>0</v>
      </c>
    </row>
    <row r="132" spans="1:24" x14ac:dyDescent="0.25">
      <c r="A132" t="s">
        <v>84</v>
      </c>
      <c r="B132" t="s">
        <v>5</v>
      </c>
      <c r="C132" t="s">
        <v>15</v>
      </c>
      <c r="E132" t="s">
        <v>85</v>
      </c>
      <c r="G132" t="s">
        <v>34</v>
      </c>
      <c r="H132" t="s">
        <v>37</v>
      </c>
      <c r="I132" t="s">
        <v>31</v>
      </c>
      <c r="K132" t="s">
        <v>32</v>
      </c>
      <c r="L132" t="s">
        <v>38</v>
      </c>
      <c r="M132">
        <f>INDEX([1]Coefficients!$G$180:$BO$199,MATCH($E132,[1]Coefficients!$B$132:$B$151,0),MATCH(M$2,[1]Coefficients!$G$1:$BO$1,0))</f>
        <v>0</v>
      </c>
      <c r="N132">
        <f>INDEX([1]Coefficients!$G$180:$BO$199,MATCH($E132,[1]Coefficients!$B$132:$B$151,0),MATCH(N$2,[1]Coefficients!$G$1:$BO$1,0))</f>
        <v>0</v>
      </c>
      <c r="O132">
        <f>INDEX([1]Coefficients!$G$180:$BO$199,MATCH($E132,[1]Coefficients!$B$132:$B$151,0),MATCH(O$2,[1]Coefficients!$G$1:$BO$1,0))</f>
        <v>0</v>
      </c>
      <c r="P132">
        <f>INDEX([1]Coefficients!$G$180:$BO$199,MATCH($E132,[1]Coefficients!$B$132:$B$151,0),MATCH(P$2,[1]Coefficients!$G$1:$BO$1,0))</f>
        <v>0</v>
      </c>
      <c r="Q132">
        <f>INDEX([1]Coefficients!$G$180:$BO$199,MATCH($E132,[1]Coefficients!$B$132:$B$151,0),MATCH(Q$2,[1]Coefficients!$G$1:$BO$1,0))</f>
        <v>0</v>
      </c>
      <c r="R132">
        <f>INDEX([1]Coefficients!$G$180:$BO$199,MATCH($E132,[1]Coefficients!$B$132:$B$151,0),MATCH(R$2,[1]Coefficients!$G$1:$BO$1,0))</f>
        <v>0</v>
      </c>
      <c r="S132">
        <f>INDEX([1]Coefficients!$G$180:$BO$199,MATCH($E132,[1]Coefficients!$B$132:$B$151,0),MATCH(S$2,[1]Coefficients!$G$1:$BO$1,0))</f>
        <v>0</v>
      </c>
      <c r="T132">
        <f>INDEX([1]Coefficients!$G$180:$BO$199,MATCH($E132,[1]Coefficients!$B$132:$B$151,0),MATCH(T$2,[1]Coefficients!$G$1:$BO$1,0))</f>
        <v>0</v>
      </c>
      <c r="U132">
        <f>INDEX([1]Coefficients!$G$180:$BO$199,MATCH($E132,[1]Coefficients!$B$132:$B$151,0),MATCH(U$2,[1]Coefficients!$G$1:$BO$1,0))</f>
        <v>0</v>
      </c>
      <c r="V132">
        <f>INDEX([1]Coefficients!$G$180:$BO$199,MATCH($E132,[1]Coefficients!$B$132:$B$151,0),MATCH(V$2,[1]Coefficients!$G$1:$BO$1,0))</f>
        <v>0</v>
      </c>
      <c r="W132">
        <f>INDEX([1]Coefficients!$G$180:$BO$199,MATCH($E132,[1]Coefficients!$B$132:$B$151,0),MATCH(W$2,[1]Coefficients!$G$1:$BO$1,0))</f>
        <v>0</v>
      </c>
    </row>
    <row r="133" spans="1:24" x14ac:dyDescent="0.25">
      <c r="A133" t="s">
        <v>87</v>
      </c>
      <c r="B133" t="s">
        <v>5</v>
      </c>
      <c r="C133" t="s">
        <v>15</v>
      </c>
      <c r="E133" t="s">
        <v>88</v>
      </c>
      <c r="G133" t="s">
        <v>17</v>
      </c>
      <c r="L133" t="s">
        <v>18</v>
      </c>
    </row>
    <row r="134" spans="1:24" x14ac:dyDescent="0.25">
      <c r="A134" t="s">
        <v>87</v>
      </c>
      <c r="B134" t="s">
        <v>5</v>
      </c>
      <c r="C134" t="s">
        <v>15</v>
      </c>
      <c r="E134" t="s">
        <v>88</v>
      </c>
      <c r="G134" t="s">
        <v>19</v>
      </c>
      <c r="H134" t="s">
        <v>23</v>
      </c>
    </row>
    <row r="135" spans="1:24" x14ac:dyDescent="0.25">
      <c r="A135" t="s">
        <v>87</v>
      </c>
      <c r="B135" t="s">
        <v>5</v>
      </c>
      <c r="C135" t="s">
        <v>15</v>
      </c>
      <c r="E135" t="s">
        <v>88</v>
      </c>
      <c r="G135" t="s">
        <v>24</v>
      </c>
      <c r="H135" t="b">
        <v>1</v>
      </c>
    </row>
    <row r="136" spans="1:24" x14ac:dyDescent="0.25">
      <c r="A136" t="s">
        <v>87</v>
      </c>
      <c r="B136" t="s">
        <v>5</v>
      </c>
      <c r="C136" t="s">
        <v>15</v>
      </c>
      <c r="E136" t="s">
        <v>88</v>
      </c>
      <c r="G136" t="s">
        <v>25</v>
      </c>
      <c r="K136" t="s">
        <v>26</v>
      </c>
      <c r="L136" t="s">
        <v>27</v>
      </c>
      <c r="M136" cm="1">
        <f t="array" ref="M136">INDEX([1]!JCIMS_prices,MATCH($E136,[1]!JCIMS_prices_index,0),MATCH(M$2,[1]!CER_year,0))*[1]!JCIMS_price_inflator</f>
        <v>1.3374069905107038</v>
      </c>
      <c r="N136" cm="1">
        <f t="array" ref="N136">INDEX([1]!JCIMS_prices,MATCH($E136,[1]!JCIMS_prices_index,0),MATCH(N$2,[1]!CER_year,0))*[1]!JCIMS_price_inflator</f>
        <v>1.3530491775342168</v>
      </c>
      <c r="O136" cm="1">
        <f t="array" ref="O136">INDEX([1]!JCIMS_prices,MATCH($E136,[1]!JCIMS_prices_index,0),MATCH(O$2,[1]!CER_year,0))*[1]!JCIMS_price_inflator</f>
        <v>1.3999757386047567</v>
      </c>
      <c r="P136" cm="1">
        <f t="array" ref="P136">INDEX([1]!JCIMS_prices,MATCH($E136,[1]!JCIMS_prices_index,0),MATCH(P$2,[1]!CER_year,0))*[1]!JCIMS_price_inflator</f>
        <v>1.3999757386047567</v>
      </c>
      <c r="Q136" cm="1">
        <f t="array" ref="Q136">INDEX([1]!JCIMS_prices,MATCH($E136,[1]!JCIMS_prices_index,0),MATCH(Q$2,[1]!CER_year,0))*[1]!JCIMS_price_inflator</f>
        <v>1.3999757386047567</v>
      </c>
      <c r="R136" cm="1">
        <f t="array" ref="R136">INDEX([1]!JCIMS_prices,MATCH($E136,[1]!JCIMS_prices_index,0),MATCH(R$2,[1]!CER_year,0))*[1]!JCIMS_price_inflator</f>
        <v>1.3999757386047567</v>
      </c>
      <c r="S136" cm="1">
        <f t="array" ref="S136">INDEX([1]!JCIMS_prices,MATCH($E136,[1]!JCIMS_prices_index,0),MATCH(S$2,[1]!CER_year,0))*[1]!JCIMS_price_inflator</f>
        <v>1.3999757386047567</v>
      </c>
      <c r="T136" cm="1">
        <f t="array" ref="T136">INDEX([1]!JCIMS_prices,MATCH($E136,[1]!JCIMS_prices_index,0),MATCH(T$2,[1]!CER_year,0))*[1]!JCIMS_price_inflator</f>
        <v>1.3999757386047567</v>
      </c>
      <c r="U136" cm="1">
        <f t="array" ref="U136">INDEX([1]!JCIMS_prices,MATCH($E136,[1]!JCIMS_prices_index,0),MATCH(U$2,[1]!CER_year,0))*[1]!JCIMS_price_inflator</f>
        <v>1.3999757386047567</v>
      </c>
      <c r="V136" cm="1">
        <f t="array" ref="V136">INDEX([1]!JCIMS_prices,MATCH($E136,[1]!JCIMS_prices_index,0),MATCH(V$2,[1]!CER_year,0))*[1]!JCIMS_price_inflator</f>
        <v>1.3999757386047567</v>
      </c>
      <c r="W136" cm="1">
        <f t="array" ref="W136">INDEX([1]!JCIMS_prices,MATCH($E136,[1]!JCIMS_prices_index,0),MATCH(W$2,[1]!CER_year,0))*[1]!JCIMS_price_inflator</f>
        <v>1.3999757386047567</v>
      </c>
      <c r="X136" t="s">
        <v>89</v>
      </c>
    </row>
    <row r="137" spans="1:24" x14ac:dyDescent="0.25">
      <c r="A137" t="s">
        <v>87</v>
      </c>
      <c r="B137" t="s">
        <v>5</v>
      </c>
      <c r="C137" t="s">
        <v>15</v>
      </c>
      <c r="E137" t="s">
        <v>88</v>
      </c>
      <c r="G137" t="s">
        <v>34</v>
      </c>
      <c r="H137" t="s">
        <v>30</v>
      </c>
      <c r="I137" t="s">
        <v>31</v>
      </c>
      <c r="K137" t="s">
        <v>32</v>
      </c>
      <c r="L137" t="s">
        <v>33</v>
      </c>
      <c r="M137">
        <f>INDEX([1]Coefficients!$G$132:$BO$151,MATCH($E137,[1]Coefficients!$B$132:$B$151,0),MATCH(M$2,[1]Coefficients!$G$1:$BO$1,0))</f>
        <v>3.2569673040020032E-3</v>
      </c>
      <c r="N137">
        <f>INDEX([1]Coefficients!$G$132:$BO$151,MATCH($E137,[1]Coefficients!$B$132:$B$151,0),MATCH(N$2,[1]Coefficients!$G$1:$BO$1,0))</f>
        <v>3.4080637253216832E-3</v>
      </c>
      <c r="O137">
        <f>INDEX([1]Coefficients!$G$132:$BO$151,MATCH($E137,[1]Coefficients!$B$132:$B$151,0),MATCH(O$2,[1]Coefficients!$G$1:$BO$1,0))</f>
        <v>3.3618953743628924E-3</v>
      </c>
      <c r="P137">
        <f>INDEX([1]Coefficients!$G$132:$BO$151,MATCH($E137,[1]Coefficients!$B$132:$B$151,0),MATCH(P$2,[1]Coefficients!$G$1:$BO$1,0))</f>
        <v>4.2543029606378771E-3</v>
      </c>
      <c r="Q137">
        <f>INDEX([1]Coefficients!$G$132:$BO$151,MATCH($E137,[1]Coefficients!$B$132:$B$151,0),MATCH(Q$2,[1]Coefficients!$G$1:$BO$1,0))</f>
        <v>4.3081124064428527E-3</v>
      </c>
      <c r="R137">
        <f>INDEX([1]Coefficients!$G$132:$BO$151,MATCH($E137,[1]Coefficients!$B$132:$B$151,0),MATCH(R$2,[1]Coefficients!$G$1:$BO$1,0))</f>
        <v>4.3081124064428527E-3</v>
      </c>
      <c r="S137">
        <f>INDEX([1]Coefficients!$G$132:$BO$151,MATCH($E137,[1]Coefficients!$B$132:$B$151,0),MATCH(S$2,[1]Coefficients!$G$1:$BO$1,0))</f>
        <v>4.3081124064428527E-3</v>
      </c>
      <c r="T137">
        <f>INDEX([1]Coefficients!$G$132:$BO$151,MATCH($E137,[1]Coefficients!$B$132:$B$151,0),MATCH(T$2,[1]Coefficients!$G$1:$BO$1,0))</f>
        <v>4.3081124064428527E-3</v>
      </c>
      <c r="U137">
        <f>INDEX([1]Coefficients!$G$132:$BO$151,MATCH($E137,[1]Coefficients!$B$132:$B$151,0),MATCH(U$2,[1]Coefficients!$G$1:$BO$1,0))</f>
        <v>4.3081124064428527E-3</v>
      </c>
      <c r="V137">
        <f>INDEX([1]Coefficients!$G$132:$BO$151,MATCH($E137,[1]Coefficients!$B$132:$B$151,0),MATCH(V$2,[1]Coefficients!$G$1:$BO$1,0))</f>
        <v>4.3081124064428527E-3</v>
      </c>
      <c r="W137">
        <f>INDEX([1]Coefficients!$G$132:$BO$151,MATCH($E137,[1]Coefficients!$B$132:$B$151,0),MATCH(W$2,[1]Coefficients!$G$1:$BO$1,0))</f>
        <v>4.3081124064428527E-3</v>
      </c>
    </row>
    <row r="138" spans="1:24" x14ac:dyDescent="0.25">
      <c r="A138" t="s">
        <v>87</v>
      </c>
      <c r="B138" t="s">
        <v>5</v>
      </c>
      <c r="C138" t="s">
        <v>15</v>
      </c>
      <c r="E138" t="s">
        <v>88</v>
      </c>
      <c r="G138" t="s">
        <v>34</v>
      </c>
      <c r="H138" t="s">
        <v>35</v>
      </c>
      <c r="I138" t="s">
        <v>31</v>
      </c>
      <c r="K138" t="s">
        <v>32</v>
      </c>
      <c r="L138" t="s">
        <v>36</v>
      </c>
      <c r="M138">
        <f>INDEX([1]Coefficients!$G$156:$BO$175,MATCH($E138,[1]Coefficients!$B$132:$B$151,0),MATCH(M$2,[1]Coefficients!$G$1:$BO$1,0))</f>
        <v>1.2591368443306713E-6</v>
      </c>
      <c r="N138">
        <f>INDEX([1]Coefficients!$G$156:$BO$175,MATCH($E138,[1]Coefficients!$B$132:$B$151,0),MATCH(N$2,[1]Coefficients!$G$1:$BO$1,0))</f>
        <v>1.2591368443306713E-6</v>
      </c>
      <c r="O138">
        <f>INDEX([1]Coefficients!$G$156:$BO$175,MATCH($E138,[1]Coefficients!$B$132:$B$151,0),MATCH(O$2,[1]Coefficients!$G$1:$BO$1,0))</f>
        <v>1.2591368443306713E-6</v>
      </c>
      <c r="P138">
        <f>INDEX([1]Coefficients!$G$156:$BO$175,MATCH($E138,[1]Coefficients!$B$132:$B$151,0),MATCH(P$2,[1]Coefficients!$G$1:$BO$1,0))</f>
        <v>1.5933718953699915E-6</v>
      </c>
      <c r="Q138">
        <f>INDEX([1]Coefficients!$G$156:$BO$175,MATCH($E138,[1]Coefficients!$B$132:$B$151,0),MATCH(Q$2,[1]Coefficients!$G$1:$BO$1,0))</f>
        <v>1.6135252458587462E-6</v>
      </c>
      <c r="R138">
        <f>INDEX([1]Coefficients!$G$156:$BO$175,MATCH($E138,[1]Coefficients!$B$132:$B$151,0),MATCH(R$2,[1]Coefficients!$G$1:$BO$1,0))</f>
        <v>1.6135252458587462E-6</v>
      </c>
      <c r="S138">
        <f>INDEX([1]Coefficients!$G$156:$BO$175,MATCH($E138,[1]Coefficients!$B$132:$B$151,0),MATCH(S$2,[1]Coefficients!$G$1:$BO$1,0))</f>
        <v>1.6135252458587462E-6</v>
      </c>
      <c r="T138">
        <f>INDEX([1]Coefficients!$G$156:$BO$175,MATCH($E138,[1]Coefficients!$B$132:$B$151,0),MATCH(T$2,[1]Coefficients!$G$1:$BO$1,0))</f>
        <v>1.6135252458587462E-6</v>
      </c>
      <c r="U138">
        <f>INDEX([1]Coefficients!$G$156:$BO$175,MATCH($E138,[1]Coefficients!$B$132:$B$151,0),MATCH(U$2,[1]Coefficients!$G$1:$BO$1,0))</f>
        <v>1.6135252458587462E-6</v>
      </c>
      <c r="V138">
        <f>INDEX([1]Coefficients!$G$156:$BO$175,MATCH($E138,[1]Coefficients!$B$132:$B$151,0),MATCH(V$2,[1]Coefficients!$G$1:$BO$1,0))</f>
        <v>1.6135252458587462E-6</v>
      </c>
      <c r="W138">
        <f>INDEX([1]Coefficients!$G$156:$BO$175,MATCH($E138,[1]Coefficients!$B$132:$B$151,0),MATCH(W$2,[1]Coefficients!$G$1:$BO$1,0))</f>
        <v>1.6135252458587462E-6</v>
      </c>
    </row>
    <row r="139" spans="1:24" x14ac:dyDescent="0.25">
      <c r="A139" t="s">
        <v>87</v>
      </c>
      <c r="B139" t="s">
        <v>5</v>
      </c>
      <c r="C139" t="s">
        <v>15</v>
      </c>
      <c r="E139" t="s">
        <v>88</v>
      </c>
      <c r="G139" t="s">
        <v>34</v>
      </c>
      <c r="H139" t="s">
        <v>37</v>
      </c>
      <c r="I139" t="s">
        <v>31</v>
      </c>
      <c r="K139" t="s">
        <v>32</v>
      </c>
      <c r="L139" t="s">
        <v>38</v>
      </c>
      <c r="M139">
        <f>INDEX([1]Coefficients!$G$180:$BO$199,MATCH($E139,[1]Coefficients!$B$132:$B$151,0),MATCH(M$2,[1]Coefficients!$G$1:$BO$1,0))</f>
        <v>1.6788491257742283E-7</v>
      </c>
      <c r="N139">
        <f>INDEX([1]Coefficients!$G$180:$BO$199,MATCH($E139,[1]Coefficients!$B$132:$B$151,0),MATCH(N$2,[1]Coefficients!$G$1:$BO$1,0))</f>
        <v>1.6788491257742283E-7</v>
      </c>
      <c r="O139">
        <f>INDEX([1]Coefficients!$G$180:$BO$199,MATCH($E139,[1]Coefficients!$B$132:$B$151,0),MATCH(O$2,[1]Coefficients!$G$1:$BO$1,0))</f>
        <v>1.6788491257742283E-7</v>
      </c>
      <c r="P139">
        <f>INDEX([1]Coefficients!$G$180:$BO$199,MATCH($E139,[1]Coefficients!$B$132:$B$151,0),MATCH(P$2,[1]Coefficients!$G$1:$BO$1,0))</f>
        <v>2.1244958604933219E-7</v>
      </c>
      <c r="Q139">
        <f>INDEX([1]Coefficients!$G$180:$BO$199,MATCH($E139,[1]Coefficients!$B$132:$B$151,0),MATCH(Q$2,[1]Coefficients!$G$1:$BO$1,0))</f>
        <v>2.1513669944783283E-7</v>
      </c>
      <c r="R139">
        <f>INDEX([1]Coefficients!$G$180:$BO$199,MATCH($E139,[1]Coefficients!$B$132:$B$151,0),MATCH(R$2,[1]Coefficients!$G$1:$BO$1,0))</f>
        <v>2.1513669944783283E-7</v>
      </c>
      <c r="S139">
        <f>INDEX([1]Coefficients!$G$180:$BO$199,MATCH($E139,[1]Coefficients!$B$132:$B$151,0),MATCH(S$2,[1]Coefficients!$G$1:$BO$1,0))</f>
        <v>2.1513669944783283E-7</v>
      </c>
      <c r="T139">
        <f>INDEX([1]Coefficients!$G$180:$BO$199,MATCH($E139,[1]Coefficients!$B$132:$B$151,0),MATCH(T$2,[1]Coefficients!$G$1:$BO$1,0))</f>
        <v>2.1513669944783283E-7</v>
      </c>
      <c r="U139">
        <f>INDEX([1]Coefficients!$G$180:$BO$199,MATCH($E139,[1]Coefficients!$B$132:$B$151,0),MATCH(U$2,[1]Coefficients!$G$1:$BO$1,0))</f>
        <v>2.1513669944783283E-7</v>
      </c>
      <c r="V139">
        <f>INDEX([1]Coefficients!$G$180:$BO$199,MATCH($E139,[1]Coefficients!$B$132:$B$151,0),MATCH(V$2,[1]Coefficients!$G$1:$BO$1,0))</f>
        <v>2.1513669944783283E-7</v>
      </c>
      <c r="W139">
        <f>INDEX([1]Coefficients!$G$180:$BO$199,MATCH($E139,[1]Coefficients!$B$132:$B$151,0),MATCH(W$2,[1]Coefficients!$G$1:$BO$1,0))</f>
        <v>2.1513669944783283E-7</v>
      </c>
    </row>
    <row r="140" spans="1:24" x14ac:dyDescent="0.25">
      <c r="A140" t="s">
        <v>90</v>
      </c>
      <c r="B140" t="s">
        <v>5</v>
      </c>
      <c r="C140" t="s">
        <v>15</v>
      </c>
      <c r="E140" t="s">
        <v>91</v>
      </c>
      <c r="G140" t="s">
        <v>17</v>
      </c>
      <c r="L140" t="s">
        <v>18</v>
      </c>
    </row>
    <row r="141" spans="1:24" x14ac:dyDescent="0.25">
      <c r="A141" t="s">
        <v>90</v>
      </c>
      <c r="B141" t="s">
        <v>5</v>
      </c>
      <c r="C141" t="s">
        <v>15</v>
      </c>
      <c r="E141" t="s">
        <v>91</v>
      </c>
      <c r="G141" t="s">
        <v>19</v>
      </c>
      <c r="H141" t="s">
        <v>23</v>
      </c>
    </row>
    <row r="142" spans="1:24" x14ac:dyDescent="0.25">
      <c r="A142" t="s">
        <v>90</v>
      </c>
      <c r="B142" t="s">
        <v>5</v>
      </c>
      <c r="C142" t="s">
        <v>15</v>
      </c>
      <c r="E142" t="s">
        <v>91</v>
      </c>
      <c r="G142" t="s">
        <v>25</v>
      </c>
      <c r="K142" t="s">
        <v>92</v>
      </c>
      <c r="L142" t="s">
        <v>27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2024-12-04T22:04:17Z</dcterms:created>
  <dcterms:modified xsi:type="dcterms:W3CDTF">2024-12-05T21:16:53Z</dcterms:modified>
</cp:coreProperties>
</file>