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68426BD9-40D3-411D-9F54-197DC6A4C75C}" xr6:coauthVersionLast="47" xr6:coauthVersionMax="47" xr10:uidLastSave="{00000000-0000-0000-0000-000000000000}"/>
  <bookViews>
    <workbookView xWindow="28680" yWindow="-120" windowWidth="29040" windowHeight="15720" xr2:uid="{847C44F9-C076-4BA7-9319-08A15842205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4" i="1" l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O112" i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M109" i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Q101" i="1"/>
  <c r="R101" i="1" s="1"/>
  <c r="S101" i="1" s="1"/>
  <c r="T101" i="1" s="1"/>
  <c r="U101" i="1" s="1"/>
  <c r="V101" i="1" s="1"/>
  <c r="W101" i="1" s="1"/>
  <c r="P101" i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Q89" i="1"/>
  <c r="R89" i="1" s="1"/>
  <c r="S89" i="1" s="1"/>
  <c r="T89" i="1" s="1"/>
  <c r="U89" i="1" s="1"/>
  <c r="V89" i="1" s="1"/>
  <c r="W89" i="1" s="1"/>
  <c r="P89" i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Q75" i="1"/>
  <c r="R75" i="1" s="1"/>
  <c r="S75" i="1" s="1"/>
  <c r="T75" i="1" s="1"/>
  <c r="U75" i="1" s="1"/>
  <c r="V75" i="1" s="1"/>
  <c r="W75" i="1" s="1"/>
  <c r="P75" i="1"/>
  <c r="O75" i="1"/>
  <c r="N75" i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Q71" i="1"/>
  <c r="R71" i="1" s="1"/>
  <c r="S71" i="1" s="1"/>
  <c r="T71" i="1" s="1"/>
  <c r="U71" i="1" s="1"/>
  <c r="V71" i="1" s="1"/>
  <c r="W71" i="1" s="1"/>
  <c r="P71" i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O62" i="1"/>
  <c r="N62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6" i="1"/>
  <c r="Q56" i="1" s="1"/>
  <c r="R56" i="1" s="1"/>
  <c r="S56" i="1" s="1"/>
  <c r="T56" i="1" s="1"/>
  <c r="U56" i="1" s="1"/>
  <c r="V56" i="1" s="1"/>
  <c r="W56" i="1" s="1"/>
  <c r="O56" i="1"/>
  <c r="N56" i="1"/>
  <c r="W55" i="1"/>
  <c r="N55" i="1"/>
  <c r="O55" i="1" s="1"/>
  <c r="P55" i="1" s="1"/>
  <c r="Q55" i="1" s="1"/>
  <c r="R55" i="1" s="1"/>
  <c r="S55" i="1" s="1"/>
  <c r="T55" i="1" s="1"/>
  <c r="U55" i="1" s="1"/>
  <c r="V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/>
  <c r="M50" i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N49" i="1"/>
  <c r="O49" i="1" s="1"/>
  <c r="P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T42" i="1"/>
  <c r="U42" i="1" s="1"/>
  <c r="V42" i="1" s="1"/>
  <c r="W42" i="1" s="1"/>
  <c r="N42" i="1"/>
  <c r="O42" i="1" s="1"/>
  <c r="P42" i="1" s="1"/>
  <c r="Q42" i="1" s="1"/>
  <c r="R42" i="1" s="1"/>
  <c r="S42" i="1" s="1"/>
  <c r="M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Q36" i="1"/>
  <c r="R36" i="1" s="1"/>
  <c r="S36" i="1" s="1"/>
  <c r="T36" i="1" s="1"/>
  <c r="U36" i="1" s="1"/>
  <c r="V36" i="1" s="1"/>
  <c r="W36" i="1" s="1"/>
  <c r="P36" i="1"/>
  <c r="O36" i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Q34" i="1"/>
  <c r="R34" i="1" s="1"/>
  <c r="S34" i="1" s="1"/>
  <c r="T34" i="1" s="1"/>
  <c r="U34" i="1" s="1"/>
  <c r="V34" i="1" s="1"/>
  <c r="W34" i="1" s="1"/>
  <c r="N34" i="1"/>
  <c r="O34" i="1" s="1"/>
  <c r="P34" i="1" s="1"/>
  <c r="N30" i="1" a="1"/>
  <c r="N30" i="1" s="1"/>
  <c r="U26" i="1"/>
  <c r="V26" i="1" s="1"/>
  <c r="W26" i="1" s="1"/>
  <c r="O26" i="1"/>
  <c r="P26" i="1" s="1"/>
  <c r="Q26" i="1" s="1"/>
  <c r="R26" i="1" s="1"/>
  <c r="S26" i="1" s="1"/>
  <c r="T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/>
  <c r="M14" i="1" a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/>
  <c r="P30" i="1" s="1" a="1"/>
  <c r="P30" i="1" s="1"/>
  <c r="P3" i="1" a="1"/>
  <c r="O3" i="1" a="1"/>
  <c r="O3" i="1" s="1"/>
  <c r="N3" i="1" a="1"/>
  <c r="N3" i="1" s="1"/>
  <c r="M3" i="1" a="1"/>
  <c r="M3" i="1" s="1"/>
  <c r="R3" i="1" l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M31" i="1" a="1"/>
  <c r="M31" i="1" s="1"/>
  <c r="M30" i="1" a="1"/>
  <c r="M30" i="1" s="1"/>
  <c r="O30" i="1" a="1"/>
  <c r="O30" i="1" s="1"/>
  <c r="O31" i="1" a="1"/>
  <c r="O31" i="1" s="1"/>
  <c r="P31" i="1" a="1"/>
  <c r="P31" i="1" s="1"/>
  <c r="P29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O29" i="1" l="1"/>
  <c r="M29" i="1"/>
  <c r="N31" i="1"/>
  <c r="N29" i="1" s="1"/>
  <c r="R30" i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<sst xmlns="http://schemas.openxmlformats.org/spreadsheetml/2006/main" count="1277" uniqueCount="96">
  <si>
    <t>CIMS.CAN.QC.Chemical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</si>
  <si>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</si>
  <si>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</si>
  <si>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</si>
  <si>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</si>
  <si>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</si>
  <si>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</si>
  <si>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</si>
  <si>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</si>
  <si>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</si>
  <si>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</si>
  <si>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</si>
  <si>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</si>
  <si>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</si>
  <si>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</si>
  <si>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</si>
  <si>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</si>
  <si>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Agriculture</t>
  </si>
  <si>
    <t>Service requested</t>
  </si>
  <si>
    <t>CIMS.CAN.QC.Agriculture</t>
  </si>
  <si>
    <t>tCO2e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</si>
  <si>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</si>
  <si>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</si>
  <si>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</si>
  <si>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</si>
  <si>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</si>
  <si>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</si>
  <si>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</si>
  <si>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</si>
  <si>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</si>
  <si>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</si>
  <si>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</si>
  <si>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</si>
  <si>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</si>
  <si>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</si>
  <si>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</si>
  <si>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</si>
  <si>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</si>
  <si>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</si>
  <si>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</si>
  <si>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</si>
  <si>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</si>
  <si>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</si>
  <si>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</si>
  <si>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</si>
  <si>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</si>
  <si>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CIMS.CAN.QC.Agriculture.Process</t>
  </si>
  <si>
    <t>Process</t>
  </si>
  <si>
    <t>Fixed Ratio</t>
  </si>
  <si>
    <t>CIMS.CAN.QC.Agriculture.Process.Enteric Fermentation and Manure Management</t>
  </si>
  <si>
    <t>CIMS.CAN.QC.Agriculture.Process.Soils</t>
  </si>
  <si>
    <t>CIMS.CAN.QC.Agriculture.Heat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</si>
  <si>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</si>
  <si>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</si>
  <si>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</si>
  <si>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</si>
  <si>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</si>
  <si>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</si>
  <si>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</si>
  <si>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</si>
  <si>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</si>
  <si>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</si>
  <si>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</si>
  <si>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</si>
  <si>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</si>
  <si>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</si>
  <si>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CIMS.CAN.QC.Agriculture.Tractors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</si>
  <si>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</si>
  <si>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</si>
  <si>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</si>
  <si>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</si>
  <si>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</si>
  <si>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</si>
  <si>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</si>
  <si>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</si>
  <si>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</si>
  <si>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</si>
  <si>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</si>
  <si>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</si>
  <si>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</si>
  <si>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</si>
  <si>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</si>
  <si>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</si>
  <si>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</si>
  <si>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</si>
  <si>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</si>
  <si>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</si>
  <si>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CIMS.CAN.QC.Fuel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</si>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</sst>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84.852999999999994</v>
          </cell>
        </row>
        <row r="9">
          <cell r="A9" t="str">
            <v>ECONOMIC CATEGORY</v>
          </cell>
          <cell r="C9">
            <v>3.8840000000000003</v>
          </cell>
        </row>
        <row r="10">
          <cell r="C10">
            <v>0.34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0.34</v>
          </cell>
        </row>
        <row r="21">
          <cell r="C21">
            <v>3.544</v>
          </cell>
        </row>
        <row r="22">
          <cell r="C22">
            <v>3.4859999999999998</v>
          </cell>
        </row>
        <row r="23">
          <cell r="C23">
            <v>5.7999999999999996E-2</v>
          </cell>
        </row>
        <row r="24">
          <cell r="C24">
            <v>0.60599999999999998</v>
          </cell>
        </row>
        <row r="25">
          <cell r="C25">
            <v>27.992999999999999</v>
          </cell>
        </row>
        <row r="26">
          <cell r="C26">
            <v>19.224999999999998</v>
          </cell>
        </row>
        <row r="27">
          <cell r="C27">
            <v>17.706</v>
          </cell>
        </row>
        <row r="28">
          <cell r="C28">
            <v>1.5189999999999999</v>
          </cell>
        </row>
        <row r="29">
          <cell r="C29">
            <v>6.4829999999999997</v>
          </cell>
        </row>
        <row r="30">
          <cell r="C30">
            <v>5.4859999999999998</v>
          </cell>
        </row>
        <row r="31">
          <cell r="C31">
            <v>0.997</v>
          </cell>
        </row>
        <row r="32">
          <cell r="C32">
            <v>2.2850000000000001</v>
          </cell>
        </row>
        <row r="33">
          <cell r="C33">
            <v>21.976999999999997</v>
          </cell>
        </row>
        <row r="34">
          <cell r="C34">
            <v>2.7010000000000001</v>
          </cell>
        </row>
        <row r="35">
          <cell r="C35">
            <v>10.045</v>
          </cell>
        </row>
        <row r="36">
          <cell r="C36">
            <v>3.7629999999999999</v>
          </cell>
        </row>
        <row r="37">
          <cell r="C37">
            <v>1.4400000000000002</v>
          </cell>
        </row>
        <row r="38">
          <cell r="C38">
            <v>2.2729999999999997</v>
          </cell>
        </row>
        <row r="39">
          <cell r="C39">
            <v>0.7</v>
          </cell>
        </row>
        <row r="40">
          <cell r="C40">
            <v>1.0550000000000002</v>
          </cell>
        </row>
        <row r="41">
          <cell r="C41">
            <v>12.204999999999998</v>
          </cell>
        </row>
        <row r="42">
          <cell r="C42">
            <v>6.1229999999999993</v>
          </cell>
        </row>
        <row r="43">
          <cell r="C43">
            <v>6.081999999999999</v>
          </cell>
        </row>
        <row r="44">
          <cell r="C44">
            <v>7.7889999999999997</v>
          </cell>
        </row>
        <row r="45">
          <cell r="C45">
            <v>0.56800000000000006</v>
          </cell>
        </row>
        <row r="46">
          <cell r="C46">
            <v>1.5669999999999999</v>
          </cell>
        </row>
        <row r="47">
          <cell r="C47">
            <v>5.6539999999999999</v>
          </cell>
        </row>
        <row r="48">
          <cell r="C48">
            <v>5.702</v>
          </cell>
        </row>
        <row r="49">
          <cell r="C49">
            <v>5.1810000000000009</v>
          </cell>
        </row>
        <row r="50">
          <cell r="C50">
            <v>0.33300000000000002</v>
          </cell>
        </row>
        <row r="51">
          <cell r="C51">
            <v>0.188</v>
          </cell>
        </row>
        <row r="52">
          <cell r="C52">
            <v>0</v>
          </cell>
        </row>
        <row r="53">
          <cell r="C53">
            <v>4.6970000000000001</v>
          </cell>
        </row>
        <row r="54">
          <cell r="C54">
            <v>3.2670000000000003</v>
          </cell>
        </row>
        <row r="55">
          <cell r="C55">
            <v>1.0639999999999998</v>
          </cell>
        </row>
        <row r="56">
          <cell r="C56">
            <v>0.36600000000000005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85.609999999999985</v>
          </cell>
        </row>
        <row r="68">
          <cell r="A68" t="str">
            <v>ECONOMIC CATEGORY</v>
          </cell>
          <cell r="C68">
            <v>4.3769999999999989</v>
          </cell>
        </row>
        <row r="69">
          <cell r="C69">
            <v>0.32099999999999995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0.32099999999999995</v>
          </cell>
        </row>
        <row r="80">
          <cell r="C80">
            <v>4.056</v>
          </cell>
        </row>
        <row r="81">
          <cell r="C81">
            <v>3.9509999999999996</v>
          </cell>
        </row>
        <row r="82">
          <cell r="C82">
            <v>0.10500000000000001</v>
          </cell>
        </row>
        <row r="83">
          <cell r="C83">
            <v>0.64800000000000002</v>
          </cell>
        </row>
        <row r="84">
          <cell r="C84">
            <v>30.06</v>
          </cell>
        </row>
        <row r="85">
          <cell r="C85">
            <v>20.057000000000002</v>
          </cell>
        </row>
        <row r="86">
          <cell r="C86">
            <v>18.523000000000003</v>
          </cell>
        </row>
        <row r="87">
          <cell r="C87">
            <v>1.534</v>
          </cell>
        </row>
        <row r="88">
          <cell r="C88">
            <v>7.4260000000000002</v>
          </cell>
        </row>
        <row r="89">
          <cell r="C89">
            <v>6.3410000000000002</v>
          </cell>
        </row>
        <row r="90">
          <cell r="C90">
            <v>1.085</v>
          </cell>
        </row>
        <row r="91">
          <cell r="C91">
            <v>2.577</v>
          </cell>
        </row>
        <row r="92">
          <cell r="C92">
            <v>19.893000000000001</v>
          </cell>
        </row>
        <row r="93">
          <cell r="C93">
            <v>1.9470000000000001</v>
          </cell>
        </row>
        <row r="94">
          <cell r="C94">
            <v>9.6769999999999996</v>
          </cell>
        </row>
        <row r="95">
          <cell r="C95">
            <v>2.8039999999999998</v>
          </cell>
        </row>
        <row r="96">
          <cell r="C96">
            <v>0.94500000000000006</v>
          </cell>
        </row>
        <row r="97">
          <cell r="C97">
            <v>2.4489999999999998</v>
          </cell>
        </row>
        <row r="98">
          <cell r="C98">
            <v>0.88200000000000001</v>
          </cell>
        </row>
        <row r="99">
          <cell r="C99">
            <v>1.1890000000000001</v>
          </cell>
        </row>
        <row r="100">
          <cell r="C100">
            <v>12.375000000000002</v>
          </cell>
        </row>
        <row r="101">
          <cell r="C101">
            <v>6.4129999999999994</v>
          </cell>
        </row>
        <row r="102">
          <cell r="C102">
            <v>5.9619999999999997</v>
          </cell>
        </row>
        <row r="103">
          <cell r="C103">
            <v>8.1920000000000002</v>
          </cell>
        </row>
        <row r="104">
          <cell r="C104">
            <v>0.68599999999999994</v>
          </cell>
        </row>
        <row r="105">
          <cell r="C105">
            <v>1.556</v>
          </cell>
        </row>
        <row r="106">
          <cell r="C106">
            <v>5.95</v>
          </cell>
        </row>
        <row r="107">
          <cell r="C107">
            <v>5.3779999999999992</v>
          </cell>
        </row>
        <row r="108">
          <cell r="C108">
            <v>4.8579999999999997</v>
          </cell>
        </row>
        <row r="109">
          <cell r="C109">
            <v>0.32600000000000001</v>
          </cell>
        </row>
        <row r="110">
          <cell r="C110">
            <v>0.19400000000000001</v>
          </cell>
        </row>
        <row r="111">
          <cell r="C111">
            <v>0</v>
          </cell>
        </row>
        <row r="112">
          <cell r="C112">
            <v>4.6869999999999994</v>
          </cell>
        </row>
        <row r="113">
          <cell r="C113">
            <v>2.9170000000000003</v>
          </cell>
        </row>
        <row r="114">
          <cell r="C114">
            <v>1.3089999999999997</v>
          </cell>
        </row>
        <row r="115">
          <cell r="C115">
            <v>0.46100000000000002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78.678000000000011</v>
          </cell>
        </row>
        <row r="127">
          <cell r="A127" t="str">
            <v>ECONOMIC CATEGORY</v>
          </cell>
          <cell r="C127">
            <v>3.0799999999999996</v>
          </cell>
        </row>
        <row r="128">
          <cell r="C128">
            <v>0.14300000000000002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0.14300000000000002</v>
          </cell>
        </row>
        <row r="139">
          <cell r="C139">
            <v>2.9369999999999998</v>
          </cell>
        </row>
        <row r="140">
          <cell r="C140">
            <v>2.8529999999999998</v>
          </cell>
        </row>
        <row r="141">
          <cell r="C141">
            <v>8.4000000000000005E-2</v>
          </cell>
        </row>
        <row r="142">
          <cell r="C142">
            <v>0.45700000000000007</v>
          </cell>
        </row>
        <row r="143">
          <cell r="C143">
            <v>31.047000000000001</v>
          </cell>
        </row>
        <row r="144">
          <cell r="C144">
            <v>20.214000000000002</v>
          </cell>
        </row>
        <row r="145">
          <cell r="C145">
            <v>18.868000000000002</v>
          </cell>
        </row>
        <row r="146">
          <cell r="C146">
            <v>1.3459999999999999</v>
          </cell>
        </row>
        <row r="147">
          <cell r="C147">
            <v>8.5859999999999985</v>
          </cell>
        </row>
        <row r="148">
          <cell r="C148">
            <v>7.6019999999999994</v>
          </cell>
        </row>
        <row r="149">
          <cell r="C149">
            <v>0.98399999999999999</v>
          </cell>
        </row>
        <row r="150">
          <cell r="C150">
            <v>2.2469999999999999</v>
          </cell>
        </row>
        <row r="151">
          <cell r="C151">
            <v>16.419999999999998</v>
          </cell>
        </row>
        <row r="152">
          <cell r="C152">
            <v>2.2349999999999999</v>
          </cell>
        </row>
        <row r="153">
          <cell r="C153">
            <v>7.6749999999999998</v>
          </cell>
        </row>
        <row r="154">
          <cell r="C154">
            <v>1.4830000000000001</v>
          </cell>
        </row>
        <row r="155">
          <cell r="C155">
            <v>0.76600000000000001</v>
          </cell>
        </row>
        <row r="156">
          <cell r="C156">
            <v>2.2450000000000001</v>
          </cell>
        </row>
        <row r="157">
          <cell r="C157">
            <v>0.72199999999999998</v>
          </cell>
        </row>
        <row r="158">
          <cell r="C158">
            <v>1.294</v>
          </cell>
        </row>
        <row r="159">
          <cell r="C159">
            <v>10.465999999999999</v>
          </cell>
        </row>
        <row r="160">
          <cell r="C160">
            <v>6.0039999999999996</v>
          </cell>
        </row>
        <row r="161">
          <cell r="C161">
            <v>4.4620000000000006</v>
          </cell>
        </row>
        <row r="162">
          <cell r="C162">
            <v>8.1839999999999993</v>
          </cell>
        </row>
        <row r="163">
          <cell r="C163">
            <v>0.77600000000000002</v>
          </cell>
        </row>
        <row r="164">
          <cell r="C164">
            <v>1.768</v>
          </cell>
        </row>
        <row r="165">
          <cell r="C165">
            <v>5.64</v>
          </cell>
        </row>
        <row r="166">
          <cell r="C166">
            <v>4.2190000000000003</v>
          </cell>
        </row>
        <row r="167">
          <cell r="C167">
            <v>3.6840000000000002</v>
          </cell>
        </row>
        <row r="168">
          <cell r="C168">
            <v>0.35499999999999998</v>
          </cell>
        </row>
        <row r="169">
          <cell r="C169">
            <v>0.18</v>
          </cell>
        </row>
        <row r="170">
          <cell r="C170">
            <v>0</v>
          </cell>
        </row>
        <row r="171">
          <cell r="C171">
            <v>4.8050000000000006</v>
          </cell>
        </row>
        <row r="172">
          <cell r="C172">
            <v>2.7510000000000003</v>
          </cell>
        </row>
        <row r="173">
          <cell r="C173">
            <v>1.524</v>
          </cell>
        </row>
        <row r="174">
          <cell r="C174">
            <v>0.52999999999999992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77.449000000000012</v>
          </cell>
        </row>
        <row r="186">
          <cell r="A186" t="str">
            <v>ECONOMIC CATEGORY</v>
          </cell>
          <cell r="C186">
            <v>2.6519999999999997</v>
          </cell>
        </row>
        <row r="187">
          <cell r="C187">
            <v>0.31500000000000006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0.31500000000000006</v>
          </cell>
        </row>
        <row r="198">
          <cell r="C198">
            <v>2.3369999999999997</v>
          </cell>
        </row>
        <row r="199">
          <cell r="C199">
            <v>2.2360000000000002</v>
          </cell>
        </row>
        <row r="200">
          <cell r="C200">
            <v>0.10100000000000001</v>
          </cell>
        </row>
        <row r="201">
          <cell r="C201">
            <v>0.28099999999999997</v>
          </cell>
        </row>
        <row r="202">
          <cell r="C202">
            <v>29.722999999999999</v>
          </cell>
        </row>
        <row r="203">
          <cell r="C203">
            <v>19.692999999999998</v>
          </cell>
        </row>
        <row r="204">
          <cell r="C204">
            <v>18.117000000000001</v>
          </cell>
        </row>
        <row r="205">
          <cell r="C205">
            <v>1.5760000000000001</v>
          </cell>
        </row>
        <row r="206">
          <cell r="C206">
            <v>7.73</v>
          </cell>
        </row>
        <row r="207">
          <cell r="C207">
            <v>6.8470000000000004</v>
          </cell>
        </row>
        <row r="208">
          <cell r="C208">
            <v>0.88300000000000001</v>
          </cell>
        </row>
        <row r="209">
          <cell r="C209">
            <v>2.2999999999999998</v>
          </cell>
        </row>
        <row r="210">
          <cell r="C210">
            <v>17.184000000000001</v>
          </cell>
        </row>
        <row r="211">
          <cell r="C211">
            <v>2.028</v>
          </cell>
        </row>
        <row r="212">
          <cell r="C212">
            <v>7.6229999999999993</v>
          </cell>
        </row>
        <row r="213">
          <cell r="C213">
            <v>1.3209999999999997</v>
          </cell>
        </row>
        <row r="214">
          <cell r="C214">
            <v>1.2230000000000001</v>
          </cell>
        </row>
        <row r="215">
          <cell r="C215">
            <v>2.3019999999999996</v>
          </cell>
        </row>
        <row r="216">
          <cell r="C216">
            <v>0.67900000000000005</v>
          </cell>
        </row>
        <row r="217">
          <cell r="C217">
            <v>2.008</v>
          </cell>
        </row>
        <row r="218">
          <cell r="C218">
            <v>10.054</v>
          </cell>
        </row>
        <row r="219">
          <cell r="C219">
            <v>6.2030000000000003</v>
          </cell>
        </row>
        <row r="220">
          <cell r="C220">
            <v>3.851</v>
          </cell>
        </row>
        <row r="221">
          <cell r="C221">
            <v>8.8140000000000001</v>
          </cell>
        </row>
        <row r="222">
          <cell r="C222">
            <v>0.94900000000000007</v>
          </cell>
        </row>
        <row r="223">
          <cell r="C223">
            <v>2.448</v>
          </cell>
        </row>
        <row r="224">
          <cell r="C224">
            <v>5.4169999999999998</v>
          </cell>
        </row>
        <row r="225">
          <cell r="C225">
            <v>4.2839999999999998</v>
          </cell>
        </row>
        <row r="226">
          <cell r="C226">
            <v>3.887</v>
          </cell>
        </row>
        <row r="227">
          <cell r="C227">
            <v>0.36299999999999999</v>
          </cell>
        </row>
        <row r="228">
          <cell r="C228">
            <v>3.4000000000000002E-2</v>
          </cell>
        </row>
        <row r="229">
          <cell r="C229">
            <v>0</v>
          </cell>
        </row>
        <row r="230">
          <cell r="C230">
            <v>4.4570000000000007</v>
          </cell>
        </row>
        <row r="231">
          <cell r="C231">
            <v>2.7280000000000002</v>
          </cell>
        </row>
        <row r="232">
          <cell r="C232">
            <v>1.2930000000000001</v>
          </cell>
        </row>
        <row r="233">
          <cell r="C233">
            <v>0.43599999999999994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74.290999999999983</v>
          </cell>
        </row>
        <row r="245">
          <cell r="A245" t="str">
            <v>ECONOMIC CATEGORY</v>
          </cell>
          <cell r="C245">
            <v>2.2789999999999999</v>
          </cell>
        </row>
        <row r="246">
          <cell r="C246">
            <v>0.123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0.123</v>
          </cell>
        </row>
        <row r="257">
          <cell r="C257">
            <v>2.1560000000000001</v>
          </cell>
        </row>
        <row r="258">
          <cell r="C258">
            <v>2.093</v>
          </cell>
        </row>
        <row r="259">
          <cell r="C259">
            <v>6.3E-2</v>
          </cell>
        </row>
        <row r="260">
          <cell r="C260">
            <v>0.36199999999999999</v>
          </cell>
        </row>
        <row r="261">
          <cell r="C261">
            <v>27.110999999999997</v>
          </cell>
        </row>
        <row r="262">
          <cell r="C262">
            <v>17.616999999999997</v>
          </cell>
        </row>
        <row r="263">
          <cell r="C263">
            <v>16.178999999999998</v>
          </cell>
        </row>
        <row r="264">
          <cell r="C264">
            <v>1.4379999999999999</v>
          </cell>
        </row>
        <row r="265">
          <cell r="C265">
            <v>6.8089999999999993</v>
          </cell>
        </row>
        <row r="266">
          <cell r="C266">
            <v>5.9550000000000001</v>
          </cell>
        </row>
        <row r="267">
          <cell r="C267">
            <v>0.85399999999999998</v>
          </cell>
        </row>
        <row r="268">
          <cell r="C268">
            <v>2.6850000000000001</v>
          </cell>
        </row>
        <row r="269">
          <cell r="C269">
            <v>16.954000000000001</v>
          </cell>
        </row>
        <row r="270">
          <cell r="C270">
            <v>2.5300000000000002</v>
          </cell>
        </row>
        <row r="271">
          <cell r="C271">
            <v>7.4559999999999995</v>
          </cell>
        </row>
        <row r="272">
          <cell r="C272">
            <v>1.5499999999999998</v>
          </cell>
        </row>
        <row r="273">
          <cell r="C273">
            <v>0.32300000000000001</v>
          </cell>
        </row>
        <row r="274">
          <cell r="C274">
            <v>3.214</v>
          </cell>
        </row>
        <row r="275">
          <cell r="C275">
            <v>0.59099999999999997</v>
          </cell>
        </row>
        <row r="276">
          <cell r="C276">
            <v>1.29</v>
          </cell>
        </row>
        <row r="277">
          <cell r="C277">
            <v>9.4</v>
          </cell>
        </row>
        <row r="278">
          <cell r="C278">
            <v>5.8979999999999997</v>
          </cell>
        </row>
        <row r="279">
          <cell r="C279">
            <v>3.5019999999999998</v>
          </cell>
        </row>
        <row r="280">
          <cell r="C280">
            <v>8.8390000000000004</v>
          </cell>
        </row>
        <row r="281">
          <cell r="C281">
            <v>0.95</v>
          </cell>
        </row>
        <row r="282">
          <cell r="C282">
            <v>2.5099999999999998</v>
          </cell>
        </row>
        <row r="283">
          <cell r="C283">
            <v>5.3790000000000004</v>
          </cell>
        </row>
        <row r="284">
          <cell r="C284">
            <v>4.7460000000000004</v>
          </cell>
        </row>
        <row r="285">
          <cell r="C285">
            <v>4.3190000000000008</v>
          </cell>
        </row>
        <row r="286">
          <cell r="C286">
            <v>0.39300000000000002</v>
          </cell>
        </row>
        <row r="287">
          <cell r="C287">
            <v>3.4000000000000002E-2</v>
          </cell>
        </row>
        <row r="288">
          <cell r="C288">
            <v>0</v>
          </cell>
        </row>
        <row r="289">
          <cell r="C289">
            <v>4.5999999999999996</v>
          </cell>
        </row>
        <row r="290">
          <cell r="C290">
            <v>2.5129999999999999</v>
          </cell>
        </row>
        <row r="291">
          <cell r="C291">
            <v>1.649</v>
          </cell>
        </row>
        <row r="292">
          <cell r="C292">
            <v>0.438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965D-6690-4F4D-951D-434F8DA05C39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ref="M3">INDEX([1]QC_2!$C$1:$C$293,_xlfn.XMATCH(M$2,[1]QC_2!$A$1:$A$293)+43)*10^6</f>
        <v>7789000</v>
      </c>
      <c r="N3" cm="1">
        <f t="array" ref="N3">INDEX([1]QC_2!$C$1:$C$293,_xlfn.XMATCH(N$2,[1]QC_2!$A$1:$A$293)+43)*10^6</f>
        <v>8192000</v>
      </c>
      <c r="O3" cm="1">
        <f t="array" ref="O3">INDEX([1]QC_2!$C$1:$C$293,_xlfn.XMATCH(O$2,[1]QC_2!$A$1:$A$293)+43)*10^6</f>
        <v>8183999.9999999991</v>
      </c>
      <c r="P3" cm="1">
        <f t="array" ref="P3">INDEX([1]QC_2!$C$1:$C$293,_xlfn.XMATCH(P$2,[1]QC_2!$A$1:$A$293)+43)*10^6</f>
        <v>8814000</v>
      </c>
      <c r="Q3" cm="1">
        <f t="array" ref="Q3">INDEX([1]QC_2!$C$1:$C$293,_xlfn.XMATCH(Q$2,[1]QC_2!$A$1:$A$293)+43)*10^6</f>
        <v>8839000</v>
      </c>
      <c r="R3">
        <f>Q3</f>
        <v>8839000</v>
      </c>
      <c r="S3">
        <f t="shared" ref="S3:W3" si="0">R3</f>
        <v>8839000</v>
      </c>
      <c r="T3">
        <f t="shared" si="0"/>
        <v>8839000</v>
      </c>
      <c r="U3">
        <f t="shared" si="0"/>
        <v>8839000</v>
      </c>
      <c r="V3">
        <f t="shared" si="0"/>
        <v>8839000</v>
      </c>
      <c r="W3">
        <f t="shared" si="0"/>
        <v>8839000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1.1935048219468549</v>
      </c>
      <c r="N6">
        <f>IFERROR(INDEX([2]!FuelMult_JCIMS,MATCH($C6&amp;$D6&amp;$J6,[2]!FuelMult_JCIMS_Index,0),MATCH(N$2,$M$2:$W$2,0)),1)</f>
        <v>1.4646532101609557</v>
      </c>
      <c r="O6">
        <f>IFERROR(INDEX([2]!FuelMult_JCIMS,MATCH($C6&amp;$D6&amp;$J6,[2]!FuelMult_JCIMS_Index,0),MATCH(O$2,$M$2:$W$2,0)),1)</f>
        <v>1.9067048784566716</v>
      </c>
      <c r="P6">
        <f>IFERROR(INDEX([2]!FuelMult_JCIMS,MATCH($C6&amp;$D6&amp;$J6,[2]!FuelMult_JCIMS_Index,0),MATCH(P$2,$M$2:$W$2,0)),1)</f>
        <v>2.065422608529504</v>
      </c>
      <c r="Q6">
        <f>IFERROR(INDEX([2]!FuelMult_JCIMS,MATCH($C6&amp;$D6&amp;$J6,[2]!FuelMult_JCIMS_Index,0),MATCH(Q$2,$M$2:$W$2,0)),1)</f>
        <v>2.1367878648781691</v>
      </c>
      <c r="R6">
        <f>IFERROR(INDEX([2]!FuelMult_JCIMS,MATCH($C6&amp;$D6&amp;$J6,[2]!FuelMult_JCIMS_Index,0),MATCH(R$2,$M$2:$W$2,0)),1)</f>
        <v>2.7661981840238359</v>
      </c>
      <c r="S6">
        <f>IFERROR(INDEX([2]!FuelMult_JCIMS,MATCH($C6&amp;$D6&amp;$J6,[2]!FuelMult_JCIMS_Index,0),MATCH(S$2,$M$2:$W$2,0)),1)</f>
        <v>2.638352679524905</v>
      </c>
      <c r="T6">
        <f>IFERROR(INDEX([2]!FuelMult_JCIMS,MATCH($C6&amp;$D6&amp;$J6,[2]!FuelMult_JCIMS_Index,0),MATCH(T$2,$M$2:$W$2,0)),1)</f>
        <v>2.518792341118008</v>
      </c>
      <c r="U6">
        <f>IFERROR(INDEX([2]!FuelMult_JCIMS,MATCH($C6&amp;$D6&amp;$J6,[2]!FuelMult_JCIMS_Index,0),MATCH(U$2,$M$2:$W$2,0)),1)</f>
        <v>2.4271402396353032</v>
      </c>
      <c r="V6">
        <f>IFERROR(INDEX([2]!FuelMult_JCIMS,MATCH($C6&amp;$D6&amp;$J6,[2]!FuelMult_JCIMS_Index,0),MATCH(V$2,$M$2:$W$2,0)),1)</f>
        <v>2.4378739551319732</v>
      </c>
      <c r="W6">
        <f>IFERROR(INDEX([2]!FuelMult_JCIMS,MATCH($C6&amp;$D6&amp;$J6,[2]!FuelMult_JCIMS_Index,0),MATCH(W$2,$M$2:$W$2,0)),1)</f>
        <v>2.4494291172026315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0.54586362696434421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0.82444064804591077</v>
      </c>
      <c r="P11">
        <f>IFERROR(INDEX([2]!FuelMult_JCIMS,MATCH($C11&amp;$D11&amp;$J11,[2]!FuelMult_JCIMS_Index,0),MATCH(P$2,$M$2:$W$2,0)),1)</f>
        <v>0.86497537288625448</v>
      </c>
      <c r="Q11">
        <f>IFERROR(INDEX([2]!FuelMult_JCIMS,MATCH($C11&amp;$D11&amp;$J11,[2]!FuelMult_JCIMS_Index,0),MATCH(Q$2,$M$2:$W$2,0)),1)</f>
        <v>1.1276383705384307</v>
      </c>
      <c r="R11">
        <f>IFERROR(INDEX([2]!FuelMult_JCIMS,MATCH($C11&amp;$D11&amp;$J11,[2]!FuelMult_JCIMS_Index,0),MATCH(R$2,$M$2:$W$2,0)),1)</f>
        <v>1.2749062733197325</v>
      </c>
      <c r="S11">
        <f>IFERROR(INDEX([2]!FuelMult_JCIMS,MATCH($C11&amp;$D11&amp;$J11,[2]!FuelMult_JCIMS_Index,0),MATCH(S$2,$M$2:$W$2,0)),1)</f>
        <v>1.4232360420910088</v>
      </c>
      <c r="T11">
        <f>IFERROR(INDEX([2]!FuelMult_JCIMS,MATCH($C11&amp;$D11&amp;$J11,[2]!FuelMult_JCIMS_Index,0),MATCH(T$2,$M$2:$W$2,0)),1)</f>
        <v>1.5785396181603519</v>
      </c>
      <c r="U11">
        <f>IFERROR(INDEX([2]!FuelMult_JCIMS,MATCH($C11&amp;$D11&amp;$J11,[2]!FuelMult_JCIMS_Index,0),MATCH(U$2,$M$2:$W$2,0)),1)</f>
        <v>1.6362086790564625</v>
      </c>
      <c r="V11">
        <f>IFERROR(INDEX([2]!FuelMult_JCIMS,MATCH($C11&amp;$D11&amp;$J11,[2]!FuelMult_JCIMS_Index,0),MATCH(V$2,$M$2:$W$2,0)),1)</f>
        <v>1.6480848225534084</v>
      </c>
      <c r="W11">
        <f>IFERROR(INDEX([2]!FuelMult_JCIMS,MATCH($C11&amp;$D11&amp;$J11,[2]!FuelMult_JCIMS_Index,0),MATCH(W$2,$M$2:$W$2,0)),1)</f>
        <v>1.668451936258978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1.25</v>
      </c>
      <c r="N12" cm="1">
        <f t="array" ref="N12">INDEX([2]!elec_price_mult,_xlfn.XMATCH($C12,[2]!region_CIMS),_xlfn.XMATCH(INDEX([2]!sector_CER_elec,MATCH($D12,[2]!sector_CIMS,0)),[2]!elec_price_mult_index))</f>
        <v>1.25</v>
      </c>
      <c r="O12" cm="1">
        <f t="array" ref="O12">INDEX([2]!elec_price_mult,_xlfn.XMATCH($C12,[2]!region_CIMS),_xlfn.XMATCH(INDEX([2]!sector_CER_elec,MATCH($D12,[2]!sector_CIMS,0)),[2]!elec_price_mult_index))</f>
        <v>1.25</v>
      </c>
      <c r="P12" cm="1">
        <f t="array" ref="P12">INDEX([2]!elec_price_mult,_xlfn.XMATCH($C12,[2]!region_CIMS),_xlfn.XMATCH(INDEX([2]!sector_CER_elec,MATCH($D12,[2]!sector_CIMS,0)),[2]!elec_price_mult_index))</f>
        <v>1.25</v>
      </c>
      <c r="Q12" cm="1">
        <f t="array" ref="Q12">INDEX([2]!elec_price_mult,_xlfn.XMATCH($C12,[2]!region_CIMS),_xlfn.XMATCH(INDEX([2]!sector_CER_elec,MATCH($D12,[2]!sector_CIMS,0)),[2]!elec_price_mult_index))</f>
        <v>1.25</v>
      </c>
      <c r="R12" cm="1">
        <f t="array" ref="R12">INDEX([2]!elec_price_mult,_xlfn.XMATCH($C12,[2]!region_CIMS),_xlfn.XMATCH(INDEX([2]!sector_CER_elec,MATCH($D12,[2]!sector_CIMS,0)),[2]!elec_price_mult_index))</f>
        <v>1.25</v>
      </c>
      <c r="S12" cm="1">
        <f t="array" ref="S12">INDEX([2]!elec_price_mult,_xlfn.XMATCH($C12,[2]!region_CIMS),_xlfn.XMATCH(INDEX([2]!sector_CER_elec,MATCH($D12,[2]!sector_CIMS,0)),[2]!elec_price_mult_index))</f>
        <v>1.25</v>
      </c>
      <c r="T12" cm="1">
        <f t="array" ref="T12">INDEX([2]!elec_price_mult,_xlfn.XMATCH($C12,[2]!region_CIMS),_xlfn.XMATCH(INDEX([2]!sector_CER_elec,MATCH($D12,[2]!sector_CIMS,0)),[2]!elec_price_mult_index))</f>
        <v>1.25</v>
      </c>
      <c r="U12" cm="1">
        <f t="array" ref="U12">INDEX([2]!elec_price_mult,_xlfn.XMATCH($C12,[2]!region_CIMS),_xlfn.XMATCH(INDEX([2]!sector_CER_elec,MATCH($D12,[2]!sector_CIMS,0)),[2]!elec_price_mult_index))</f>
        <v>1.25</v>
      </c>
      <c r="V12" cm="1">
        <f t="array" ref="V12">INDEX([2]!elec_price_mult,_xlfn.XMATCH($C12,[2]!region_CIMS),_xlfn.XMATCH(INDEX([2]!sector_CER_elec,MATCH($D12,[2]!sector_CIMS,0)),[2]!elec_price_mult_index))</f>
        <v>1.25</v>
      </c>
      <c r="W12" cm="1">
        <f t="array" ref="W12">INDEX([2]!elec_price_mult,_xlfn.XMATCH($C12,[2]!region_CIMS),_xlfn.XMATCH(INDEX([2]!sector_CER_elec,MATCH($D12,[2]!sector_CIMS,0)),[2]!elec_price_mult_index))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0.99208999735545611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0.98038734742852185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0.94971664101974629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0.97302769575549242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1.0222336871666871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1.0891522988717361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1.1646889025007365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1.1636150762504496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1.1469777985990366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1.1270659991883156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1.3583015340150173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1.2629083127810685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1.2975116416008214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1.7004177659318127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1.2755938966870448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1.0634232340722061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1.0355420852960757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1.0384190318716682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1.0395418628638438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1.0434275128979644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1.0481372954793566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4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4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1-SUM(M30:M31)</f>
        <v>0.72589549364488382</v>
      </c>
      <c r="N29">
        <f t="shared" ref="N29:Q29" si="2">1-SUM(N30:N31)</f>
        <v>0.72618733735877128</v>
      </c>
      <c r="O29">
        <f t="shared" si="2"/>
        <v>0.689149560117302</v>
      </c>
      <c r="P29">
        <f t="shared" si="2"/>
        <v>0.6145904243249376</v>
      </c>
      <c r="Q29">
        <f t="shared" si="2"/>
        <v>0.608553003733454</v>
      </c>
      <c r="R29">
        <f t="shared" ref="R29:W31" si="3">Q29</f>
        <v>0.608553003733454</v>
      </c>
      <c r="S29">
        <f t="shared" si="3"/>
        <v>0.608553003733454</v>
      </c>
      <c r="T29">
        <f t="shared" si="3"/>
        <v>0.608553003733454</v>
      </c>
      <c r="U29">
        <f t="shared" si="3"/>
        <v>0.608553003733454</v>
      </c>
      <c r="V29">
        <f t="shared" si="3"/>
        <v>0.608553003733454</v>
      </c>
      <c r="W29">
        <f t="shared" si="3"/>
        <v>0.608553003733454</v>
      </c>
    </row>
    <row r="30" spans="1:24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 cm="1">
        <f t="array" ref="M30">INDEX([1]QC_2!$C$1:$C$293,_xlfn.XMATCH(M$2,[1]QC_2!$A$1:$A$293)+45)*10^6/M$3</f>
        <v>0.20118115290794711</v>
      </c>
      <c r="N30" cm="1">
        <f t="array" ref="N30">INDEX([1]QC_2!$C$1:$C$293,_xlfn.XMATCH(N$2,[1]QC_2!$A$1:$A$293)+45)*10^6/N$3</f>
        <v>0.18994140625</v>
      </c>
      <c r="O30" cm="1">
        <f t="array" ref="O30">INDEX([1]QC_2!$C$1:$C$293,_xlfn.XMATCH(O$2,[1]QC_2!$A$1:$A$293)+45)*10^6/O$3</f>
        <v>0.21603128054740961</v>
      </c>
      <c r="P30" cm="1">
        <f t="array" ref="P30">INDEX([1]QC_2!$C$1:$C$293,_xlfn.XMATCH(P$2,[1]QC_2!$A$1:$A$293)+45)*10^6/P$3</f>
        <v>0.27773995915588834</v>
      </c>
      <c r="Q30" cm="1">
        <f t="array" ref="Q30">INDEX([1]QC_2!$C$1:$C$293,_xlfn.XMATCH(Q$2,[1]QC_2!$A$1:$A$293)+45)*10^6/Q$3</f>
        <v>0.2839687747482747</v>
      </c>
      <c r="R30">
        <f t="shared" si="3"/>
        <v>0.2839687747482747</v>
      </c>
      <c r="S30">
        <f t="shared" si="3"/>
        <v>0.2839687747482747</v>
      </c>
      <c r="T30">
        <f t="shared" si="3"/>
        <v>0.2839687747482747</v>
      </c>
      <c r="U30">
        <f t="shared" si="3"/>
        <v>0.2839687747482747</v>
      </c>
      <c r="V30">
        <f t="shared" si="3"/>
        <v>0.2839687747482747</v>
      </c>
      <c r="W30">
        <f t="shared" si="3"/>
        <v>0.2839687747482747</v>
      </c>
    </row>
    <row r="31" spans="1:24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 cm="1">
        <f t="array" ref="M31">INDEX([1]QC_2!$C$1:$C$293,_xlfn.XMATCH(M$2,[1]QC_2!$A$1:$A$293)+44)*10^6/M$3</f>
        <v>7.2923353447169104E-2</v>
      </c>
      <c r="N31">
        <f>AVERAGE(M31,O31)</f>
        <v>8.3871256391228749E-2</v>
      </c>
      <c r="O31" cm="1">
        <f t="array" ref="O31">INDEX([1]QC_2!$C$1:$C$293,_xlfn.XMATCH(O$2,[1]QC_2!$A$1:$A$293)+44)*10^6/O$3</f>
        <v>9.481915933528838E-2</v>
      </c>
      <c r="P31" cm="1">
        <f t="array" ref="P31">INDEX([1]QC_2!$C$1:$C$293,_xlfn.XMATCH(P$2,[1]QC_2!$A$1:$A$293)+44)*10^6/P$3</f>
        <v>0.10766961651917406</v>
      </c>
      <c r="Q31" cm="1">
        <f t="array" ref="Q31">INDEX([1]QC_2!$C$1:$C$293,_xlfn.XMATCH(Q$2,[1]QC_2!$A$1:$A$293)+44)*10^6/Q$3</f>
        <v>0.1074782215182713</v>
      </c>
      <c r="R31">
        <f t="shared" si="3"/>
        <v>0.1074782215182713</v>
      </c>
      <c r="S31">
        <f t="shared" si="3"/>
        <v>0.1074782215182713</v>
      </c>
      <c r="T31">
        <f t="shared" si="3"/>
        <v>0.1074782215182713</v>
      </c>
      <c r="U31">
        <f t="shared" si="3"/>
        <v>0.1074782215182713</v>
      </c>
      <c r="V31">
        <f t="shared" si="3"/>
        <v>0.1074782215182713</v>
      </c>
      <c r="W31">
        <f t="shared" si="3"/>
        <v>0.1074782215182713</v>
      </c>
      <c r="X31" t="s">
        <v>52</v>
      </c>
    </row>
    <row r="32" spans="1:24" x14ac:dyDescent="0.25">
      <c r="A32" t="s">
        <v>49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L32" t="s">
        <v>20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22</v>
      </c>
      <c r="H33" t="s">
        <v>54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57</v>
      </c>
      <c r="L35" t="s">
        <v>56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58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7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63</v>
      </c>
      <c r="L40" t="s">
        <v>64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18</v>
      </c>
      <c r="J42" t="s">
        <v>66</v>
      </c>
      <c r="L42" t="s">
        <v>67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68</v>
      </c>
      <c r="H43" t="s">
        <v>69</v>
      </c>
      <c r="I43" t="s">
        <v>47</v>
      </c>
      <c r="L43" t="s">
        <v>70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71</v>
      </c>
      <c r="G44" t="s">
        <v>7</v>
      </c>
    </row>
    <row r="45" spans="1:23" x14ac:dyDescent="0.25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71</v>
      </c>
      <c r="G45" t="s">
        <v>60</v>
      </c>
      <c r="L45" t="s">
        <v>61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71</v>
      </c>
      <c r="G46" t="s">
        <v>62</v>
      </c>
      <c r="L46" t="s">
        <v>61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71</v>
      </c>
      <c r="G47" t="s">
        <v>63</v>
      </c>
      <c r="L47" t="s">
        <v>64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71</v>
      </c>
      <c r="G48" t="s">
        <v>65</v>
      </c>
      <c r="L48" t="s">
        <v>56</v>
      </c>
      <c r="M48">
        <v>0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71</v>
      </c>
      <c r="G49" t="s">
        <v>72</v>
      </c>
      <c r="L49" t="s">
        <v>73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71</v>
      </c>
      <c r="G50" t="s">
        <v>18</v>
      </c>
      <c r="J50" t="s">
        <v>66</v>
      </c>
      <c r="L50" t="s">
        <v>67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71</v>
      </c>
      <c r="G51" t="s">
        <v>68</v>
      </c>
      <c r="H51" t="s">
        <v>69</v>
      </c>
      <c r="I51" t="s">
        <v>47</v>
      </c>
      <c r="L51" t="s">
        <v>70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74</v>
      </c>
      <c r="G52" t="s">
        <v>21</v>
      </c>
      <c r="L52" t="s">
        <v>20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74</v>
      </c>
      <c r="G53" t="s">
        <v>22</v>
      </c>
      <c r="H53" t="s">
        <v>54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74</v>
      </c>
      <c r="G54" t="s">
        <v>55</v>
      </c>
      <c r="L54" t="s">
        <v>56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74</v>
      </c>
      <c r="G55" t="s">
        <v>57</v>
      </c>
      <c r="L55" t="s">
        <v>56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74</v>
      </c>
      <c r="G56" t="s">
        <v>58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60</v>
      </c>
      <c r="L58" t="s">
        <v>61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74</v>
      </c>
      <c r="F59" t="s">
        <v>75</v>
      </c>
      <c r="G59" t="s">
        <v>62</v>
      </c>
      <c r="L59" t="s">
        <v>61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74</v>
      </c>
      <c r="F60" t="s">
        <v>75</v>
      </c>
      <c r="G60" t="s">
        <v>63</v>
      </c>
      <c r="L60" t="s">
        <v>64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74</v>
      </c>
      <c r="F61" t="s">
        <v>75</v>
      </c>
      <c r="G61" t="s">
        <v>65</v>
      </c>
      <c r="L61" t="s">
        <v>56</v>
      </c>
      <c r="M61">
        <v>0.45200000000000001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74</v>
      </c>
      <c r="F62" t="s">
        <v>75</v>
      </c>
      <c r="G62" t="s">
        <v>76</v>
      </c>
      <c r="L62" t="s">
        <v>73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F63" t="s">
        <v>75</v>
      </c>
      <c r="G63" t="s">
        <v>18</v>
      </c>
      <c r="J63" t="s">
        <v>66</v>
      </c>
      <c r="L63" t="s">
        <v>67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F64" t="s">
        <v>75</v>
      </c>
      <c r="G64" t="s">
        <v>68</v>
      </c>
      <c r="H64" t="s">
        <v>77</v>
      </c>
      <c r="I64" t="s">
        <v>47</v>
      </c>
      <c r="L64" t="s">
        <v>78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F65" t="s">
        <v>79</v>
      </c>
      <c r="G65" t="s">
        <v>7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F66" t="s">
        <v>79</v>
      </c>
      <c r="G66" t="s">
        <v>60</v>
      </c>
      <c r="L66" t="s">
        <v>61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79</v>
      </c>
      <c r="G67" t="s">
        <v>62</v>
      </c>
      <c r="L67" t="s">
        <v>61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79</v>
      </c>
      <c r="G68" t="s">
        <v>63</v>
      </c>
      <c r="L68" t="s">
        <v>64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79</v>
      </c>
      <c r="G69" t="s">
        <v>65</v>
      </c>
      <c r="L69" t="s">
        <v>56</v>
      </c>
      <c r="M69">
        <v>0.249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79</v>
      </c>
      <c r="G70" t="s">
        <v>76</v>
      </c>
      <c r="L70" t="s">
        <v>73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79</v>
      </c>
      <c r="G71" t="s">
        <v>72</v>
      </c>
      <c r="L71" t="s">
        <v>73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79</v>
      </c>
      <c r="G72" t="s">
        <v>18</v>
      </c>
      <c r="J72" t="s">
        <v>66</v>
      </c>
      <c r="L72" t="s">
        <v>67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79</v>
      </c>
      <c r="G73" t="s">
        <v>68</v>
      </c>
      <c r="H73" t="s">
        <v>77</v>
      </c>
      <c r="I73" t="s">
        <v>47</v>
      </c>
      <c r="L73" t="s">
        <v>78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80</v>
      </c>
      <c r="G74" t="s">
        <v>7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80</v>
      </c>
      <c r="G75" t="s">
        <v>60</v>
      </c>
      <c r="L75" t="s">
        <v>61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80</v>
      </c>
      <c r="G76" t="s">
        <v>62</v>
      </c>
      <c r="L76" t="s">
        <v>61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80</v>
      </c>
      <c r="G77" t="s">
        <v>63</v>
      </c>
      <c r="L77" t="s">
        <v>64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80</v>
      </c>
      <c r="G78" t="s">
        <v>65</v>
      </c>
      <c r="L78" t="s">
        <v>56</v>
      </c>
      <c r="M78">
        <v>0.29899999999999999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80</v>
      </c>
      <c r="G79" t="s">
        <v>76</v>
      </c>
      <c r="L79" t="s">
        <v>73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80</v>
      </c>
      <c r="G80" t="s">
        <v>72</v>
      </c>
      <c r="L80" t="s">
        <v>73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80</v>
      </c>
      <c r="G81" t="s">
        <v>18</v>
      </c>
      <c r="J81" t="s">
        <v>66</v>
      </c>
      <c r="L81" t="s">
        <v>67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80</v>
      </c>
      <c r="G82" t="s">
        <v>68</v>
      </c>
      <c r="H82" t="s">
        <v>77</v>
      </c>
      <c r="I82" t="s">
        <v>47</v>
      </c>
      <c r="L82" t="s">
        <v>78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81</v>
      </c>
      <c r="G83" t="s">
        <v>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81</v>
      </c>
      <c r="G84" t="s">
        <v>60</v>
      </c>
      <c r="L84" t="s">
        <v>61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50</v>
      </c>
      <c r="B85" t="s">
        <v>6</v>
      </c>
      <c r="C85" t="s">
        <v>16</v>
      </c>
      <c r="D85" t="s">
        <v>17</v>
      </c>
      <c r="E85" t="s">
        <v>74</v>
      </c>
      <c r="F85" t="s">
        <v>81</v>
      </c>
      <c r="G85" t="s">
        <v>62</v>
      </c>
      <c r="L85" t="s">
        <v>61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50</v>
      </c>
      <c r="B86" t="s">
        <v>6</v>
      </c>
      <c r="C86" t="s">
        <v>16</v>
      </c>
      <c r="D86" t="s">
        <v>17</v>
      </c>
      <c r="E86" t="s">
        <v>74</v>
      </c>
      <c r="F86" t="s">
        <v>81</v>
      </c>
      <c r="G86" t="s">
        <v>63</v>
      </c>
      <c r="L86" t="s">
        <v>64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50</v>
      </c>
      <c r="B87" t="s">
        <v>6</v>
      </c>
      <c r="C87" t="s">
        <v>16</v>
      </c>
      <c r="D87" t="s">
        <v>17</v>
      </c>
      <c r="E87" t="s">
        <v>74</v>
      </c>
      <c r="F87" t="s">
        <v>81</v>
      </c>
      <c r="G87" t="s">
        <v>65</v>
      </c>
      <c r="L87" t="s">
        <v>56</v>
      </c>
      <c r="M87">
        <v>0</v>
      </c>
    </row>
    <row r="88" spans="1:23" x14ac:dyDescent="0.25">
      <c r="A88" t="s">
        <v>50</v>
      </c>
      <c r="B88" t="s">
        <v>6</v>
      </c>
      <c r="C88" t="s">
        <v>16</v>
      </c>
      <c r="D88" t="s">
        <v>17</v>
      </c>
      <c r="E88" t="s">
        <v>74</v>
      </c>
      <c r="F88" t="s">
        <v>81</v>
      </c>
      <c r="G88" t="s">
        <v>76</v>
      </c>
      <c r="L88" t="s">
        <v>73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50</v>
      </c>
      <c r="B89" t="s">
        <v>6</v>
      </c>
      <c r="C89" t="s">
        <v>16</v>
      </c>
      <c r="D89" t="s">
        <v>17</v>
      </c>
      <c r="E89" t="s">
        <v>74</v>
      </c>
      <c r="F89" t="s">
        <v>81</v>
      </c>
      <c r="G89" t="s">
        <v>82</v>
      </c>
      <c r="L89" t="s">
        <v>64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50</v>
      </c>
      <c r="B90" t="s">
        <v>6</v>
      </c>
      <c r="C90" t="s">
        <v>16</v>
      </c>
      <c r="D90" t="s">
        <v>17</v>
      </c>
      <c r="E90" t="s">
        <v>74</v>
      </c>
      <c r="F90" t="s">
        <v>83</v>
      </c>
      <c r="G90" t="s">
        <v>7</v>
      </c>
    </row>
    <row r="91" spans="1:23" x14ac:dyDescent="0.25">
      <c r="A91" t="s">
        <v>50</v>
      </c>
      <c r="B91" t="s">
        <v>6</v>
      </c>
      <c r="C91" t="s">
        <v>16</v>
      </c>
      <c r="D91" t="s">
        <v>17</v>
      </c>
      <c r="E91" t="s">
        <v>74</v>
      </c>
      <c r="F91" t="s">
        <v>83</v>
      </c>
      <c r="G91" t="s">
        <v>60</v>
      </c>
      <c r="L91" t="s">
        <v>61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50</v>
      </c>
      <c r="B92" t="s">
        <v>6</v>
      </c>
      <c r="C92" t="s">
        <v>16</v>
      </c>
      <c r="D92" t="s">
        <v>17</v>
      </c>
      <c r="E92" t="s">
        <v>74</v>
      </c>
      <c r="F92" t="s">
        <v>83</v>
      </c>
      <c r="G92" t="s">
        <v>62</v>
      </c>
      <c r="L92" t="s">
        <v>61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50</v>
      </c>
      <c r="B93" t="s">
        <v>6</v>
      </c>
      <c r="C93" t="s">
        <v>16</v>
      </c>
      <c r="D93" t="s">
        <v>17</v>
      </c>
      <c r="E93" t="s">
        <v>74</v>
      </c>
      <c r="F93" t="s">
        <v>83</v>
      </c>
      <c r="G93" t="s">
        <v>63</v>
      </c>
      <c r="L93" t="s">
        <v>64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50</v>
      </c>
      <c r="B94" t="s">
        <v>6</v>
      </c>
      <c r="C94" t="s">
        <v>16</v>
      </c>
      <c r="D94" t="s">
        <v>17</v>
      </c>
      <c r="E94" t="s">
        <v>74</v>
      </c>
      <c r="F94" t="s">
        <v>83</v>
      </c>
      <c r="G94" t="s">
        <v>65</v>
      </c>
      <c r="L94" t="s">
        <v>56</v>
      </c>
      <c r="M94">
        <v>0</v>
      </c>
    </row>
    <row r="95" spans="1:23" x14ac:dyDescent="0.25">
      <c r="A95" t="s">
        <v>50</v>
      </c>
      <c r="B95" t="s">
        <v>6</v>
      </c>
      <c r="C95" t="s">
        <v>16</v>
      </c>
      <c r="D95" t="s">
        <v>17</v>
      </c>
      <c r="E95" t="s">
        <v>74</v>
      </c>
      <c r="F95" t="s">
        <v>83</v>
      </c>
      <c r="G95" t="s">
        <v>76</v>
      </c>
      <c r="L95" t="s">
        <v>73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50</v>
      </c>
      <c r="B96" t="s">
        <v>6</v>
      </c>
      <c r="C96" t="s">
        <v>16</v>
      </c>
      <c r="D96" t="s">
        <v>17</v>
      </c>
      <c r="E96" t="s">
        <v>74</v>
      </c>
      <c r="F96" t="s">
        <v>83</v>
      </c>
      <c r="G96" t="s">
        <v>82</v>
      </c>
      <c r="L96" t="s">
        <v>64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L97" t="s">
        <v>67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84</v>
      </c>
      <c r="G98" t="s">
        <v>22</v>
      </c>
      <c r="H98" t="s">
        <v>54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L99" t="s">
        <v>56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84</v>
      </c>
      <c r="G100" t="s">
        <v>57</v>
      </c>
      <c r="L100" t="s">
        <v>56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84</v>
      </c>
      <c r="G101" t="s">
        <v>58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60</v>
      </c>
      <c r="L103" t="s">
        <v>61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62</v>
      </c>
      <c r="L104" t="s">
        <v>61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63</v>
      </c>
      <c r="L105" t="s">
        <v>64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65</v>
      </c>
      <c r="L106" t="s">
        <v>56</v>
      </c>
      <c r="M106">
        <v>1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L107" t="s">
        <v>67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76</v>
      </c>
      <c r="L108" t="s">
        <v>73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87</v>
      </c>
      <c r="L109" t="s">
        <v>88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60</v>
      </c>
      <c r="L111" t="s">
        <v>61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62</v>
      </c>
      <c r="L112" t="s">
        <v>61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63</v>
      </c>
      <c r="L113" t="s">
        <v>64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65</v>
      </c>
      <c r="L114" t="s">
        <v>56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L115" t="s">
        <v>67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76</v>
      </c>
      <c r="L116" t="s">
        <v>73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87</v>
      </c>
      <c r="L117" t="s">
        <v>88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66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60</v>
      </c>
      <c r="L119" t="s">
        <v>61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66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62</v>
      </c>
      <c r="L120" t="s">
        <v>61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66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63</v>
      </c>
      <c r="L121" t="s">
        <v>64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66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65</v>
      </c>
      <c r="L122" t="s">
        <v>56</v>
      </c>
      <c r="M122">
        <v>0</v>
      </c>
    </row>
    <row r="123" spans="1:23" x14ac:dyDescent="0.25">
      <c r="A123" t="s">
        <v>66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L123" t="s">
        <v>67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66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76</v>
      </c>
      <c r="L124" t="s">
        <v>73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66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36</v>
      </c>
      <c r="L125" t="s">
        <v>88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L126" t="s">
        <v>88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22</v>
      </c>
      <c r="H127" t="s">
        <v>54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L128" t="s">
        <v>56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58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51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51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60</v>
      </c>
      <c r="L131" t="s">
        <v>61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51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62</v>
      </c>
      <c r="L132" t="s">
        <v>61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51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63</v>
      </c>
      <c r="L133" t="s">
        <v>64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51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65</v>
      </c>
      <c r="L134" t="s">
        <v>56</v>
      </c>
      <c r="M134">
        <v>0.67</v>
      </c>
    </row>
    <row r="135" spans="1:23" x14ac:dyDescent="0.25">
      <c r="A135" t="s">
        <v>51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L135" t="s">
        <v>88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51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76</v>
      </c>
      <c r="L136" t="s">
        <v>73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51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72</v>
      </c>
      <c r="L137" t="s">
        <v>73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51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39</v>
      </c>
      <c r="L138" t="s">
        <v>88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51</v>
      </c>
      <c r="B139" t="s">
        <v>6</v>
      </c>
      <c r="C139" t="s">
        <v>16</v>
      </c>
      <c r="D139" t="s">
        <v>17</v>
      </c>
      <c r="E139" t="s">
        <v>91</v>
      </c>
      <c r="F139" t="s">
        <v>93</v>
      </c>
      <c r="G139" t="s">
        <v>7</v>
      </c>
    </row>
    <row r="140" spans="1:23" x14ac:dyDescent="0.25">
      <c r="A140" t="s">
        <v>51</v>
      </c>
      <c r="B140" t="s">
        <v>6</v>
      </c>
      <c r="C140" t="s">
        <v>16</v>
      </c>
      <c r="D140" t="s">
        <v>17</v>
      </c>
      <c r="E140" t="s">
        <v>91</v>
      </c>
      <c r="F140" t="s">
        <v>93</v>
      </c>
      <c r="G140" t="s">
        <v>60</v>
      </c>
      <c r="L140" t="s">
        <v>61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51</v>
      </c>
      <c r="B141" t="s">
        <v>6</v>
      </c>
      <c r="C141" t="s">
        <v>16</v>
      </c>
      <c r="D141" t="s">
        <v>17</v>
      </c>
      <c r="E141" t="s">
        <v>91</v>
      </c>
      <c r="F141" t="s">
        <v>93</v>
      </c>
      <c r="G141" t="s">
        <v>62</v>
      </c>
      <c r="L141" t="s">
        <v>61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51</v>
      </c>
      <c r="B142" t="s">
        <v>6</v>
      </c>
      <c r="C142" t="s">
        <v>16</v>
      </c>
      <c r="D142" t="s">
        <v>17</v>
      </c>
      <c r="E142" t="s">
        <v>91</v>
      </c>
      <c r="F142" t="s">
        <v>93</v>
      </c>
      <c r="G142" t="s">
        <v>63</v>
      </c>
      <c r="L142" t="s">
        <v>64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51</v>
      </c>
      <c r="B143" t="s">
        <v>6</v>
      </c>
      <c r="C143" t="s">
        <v>16</v>
      </c>
      <c r="D143" t="s">
        <v>17</v>
      </c>
      <c r="E143" t="s">
        <v>91</v>
      </c>
      <c r="F143" t="s">
        <v>93</v>
      </c>
      <c r="G143" t="s">
        <v>65</v>
      </c>
      <c r="L143" t="s">
        <v>56</v>
      </c>
      <c r="M143">
        <v>0</v>
      </c>
    </row>
    <row r="144" spans="1:23" x14ac:dyDescent="0.25">
      <c r="A144" t="s">
        <v>51</v>
      </c>
      <c r="B144" t="s">
        <v>6</v>
      </c>
      <c r="C144" t="s">
        <v>16</v>
      </c>
      <c r="D144" t="s">
        <v>17</v>
      </c>
      <c r="E144" t="s">
        <v>91</v>
      </c>
      <c r="F144" t="s">
        <v>93</v>
      </c>
      <c r="G144" t="s">
        <v>86</v>
      </c>
      <c r="L144" t="s">
        <v>88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51</v>
      </c>
      <c r="B145" t="s">
        <v>6</v>
      </c>
      <c r="C145" t="s">
        <v>16</v>
      </c>
      <c r="D145" t="s">
        <v>17</v>
      </c>
      <c r="E145" t="s">
        <v>91</v>
      </c>
      <c r="F145" t="s">
        <v>93</v>
      </c>
      <c r="G145" t="s">
        <v>76</v>
      </c>
      <c r="L145" t="s">
        <v>73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51</v>
      </c>
      <c r="B146" t="s">
        <v>6</v>
      </c>
      <c r="C146" t="s">
        <v>16</v>
      </c>
      <c r="D146" t="s">
        <v>17</v>
      </c>
      <c r="E146" t="s">
        <v>91</v>
      </c>
      <c r="F146" t="s">
        <v>93</v>
      </c>
      <c r="G146" t="s">
        <v>72</v>
      </c>
      <c r="L146" t="s">
        <v>73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51</v>
      </c>
      <c r="B147" t="s">
        <v>6</v>
      </c>
      <c r="C147" t="s">
        <v>16</v>
      </c>
      <c r="D147" t="s">
        <v>17</v>
      </c>
      <c r="E147" t="s">
        <v>91</v>
      </c>
      <c r="F147" t="s">
        <v>93</v>
      </c>
      <c r="G147" t="s">
        <v>18</v>
      </c>
      <c r="J147" t="s">
        <v>39</v>
      </c>
      <c r="L147" t="s">
        <v>88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51</v>
      </c>
      <c r="B148" t="s">
        <v>6</v>
      </c>
      <c r="C148" t="s">
        <v>16</v>
      </c>
      <c r="D148" t="s">
        <v>17</v>
      </c>
      <c r="E148" t="s">
        <v>91</v>
      </c>
      <c r="F148" t="s">
        <v>94</v>
      </c>
      <c r="G148" t="s">
        <v>7</v>
      </c>
    </row>
    <row r="149" spans="1:23" x14ac:dyDescent="0.25">
      <c r="A149" t="s">
        <v>51</v>
      </c>
      <c r="B149" t="s">
        <v>6</v>
      </c>
      <c r="C149" t="s">
        <v>16</v>
      </c>
      <c r="D149" t="s">
        <v>17</v>
      </c>
      <c r="E149" t="s">
        <v>91</v>
      </c>
      <c r="F149" t="s">
        <v>94</v>
      </c>
      <c r="G149" t="s">
        <v>60</v>
      </c>
      <c r="L149" t="s">
        <v>61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51</v>
      </c>
      <c r="B150" t="s">
        <v>6</v>
      </c>
      <c r="C150" t="s">
        <v>16</v>
      </c>
      <c r="D150" t="s">
        <v>17</v>
      </c>
      <c r="E150" t="s">
        <v>91</v>
      </c>
      <c r="F150" t="s">
        <v>94</v>
      </c>
      <c r="G150" t="s">
        <v>62</v>
      </c>
      <c r="L150" t="s">
        <v>61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51</v>
      </c>
      <c r="B151" t="s">
        <v>6</v>
      </c>
      <c r="C151" t="s">
        <v>16</v>
      </c>
      <c r="D151" t="s">
        <v>17</v>
      </c>
      <c r="E151" t="s">
        <v>91</v>
      </c>
      <c r="F151" t="s">
        <v>94</v>
      </c>
      <c r="G151" t="s">
        <v>63</v>
      </c>
      <c r="L151" t="s">
        <v>64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51</v>
      </c>
      <c r="B152" t="s">
        <v>6</v>
      </c>
      <c r="C152" t="s">
        <v>16</v>
      </c>
      <c r="D152" t="s">
        <v>17</v>
      </c>
      <c r="E152" t="s">
        <v>91</v>
      </c>
      <c r="F152" t="s">
        <v>94</v>
      </c>
      <c r="G152" t="s">
        <v>65</v>
      </c>
      <c r="L152" t="s">
        <v>56</v>
      </c>
      <c r="M152">
        <v>0.33</v>
      </c>
    </row>
    <row r="153" spans="1:23" x14ac:dyDescent="0.25">
      <c r="A153" t="s">
        <v>51</v>
      </c>
      <c r="B153" t="s">
        <v>6</v>
      </c>
      <c r="C153" t="s">
        <v>16</v>
      </c>
      <c r="D153" t="s">
        <v>17</v>
      </c>
      <c r="E153" t="s">
        <v>91</v>
      </c>
      <c r="F153" t="s">
        <v>94</v>
      </c>
      <c r="G153" t="s">
        <v>86</v>
      </c>
      <c r="L153" t="s">
        <v>88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51</v>
      </c>
      <c r="B154" t="s">
        <v>6</v>
      </c>
      <c r="C154" t="s">
        <v>16</v>
      </c>
      <c r="D154" t="s">
        <v>17</v>
      </c>
      <c r="E154" t="s">
        <v>91</v>
      </c>
      <c r="F154" t="s">
        <v>94</v>
      </c>
      <c r="G154" t="s">
        <v>76</v>
      </c>
      <c r="L154" t="s">
        <v>73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51</v>
      </c>
      <c r="B155" t="s">
        <v>6</v>
      </c>
      <c r="C155" t="s">
        <v>16</v>
      </c>
      <c r="D155" t="s">
        <v>17</v>
      </c>
      <c r="E155" t="s">
        <v>91</v>
      </c>
      <c r="F155" t="s">
        <v>94</v>
      </c>
      <c r="G155" t="s">
        <v>72</v>
      </c>
      <c r="L155" t="s">
        <v>73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51</v>
      </c>
      <c r="B156" t="s">
        <v>6</v>
      </c>
      <c r="C156" t="s">
        <v>16</v>
      </c>
      <c r="D156" t="s">
        <v>17</v>
      </c>
      <c r="E156" t="s">
        <v>91</v>
      </c>
      <c r="F156" t="s">
        <v>94</v>
      </c>
      <c r="G156" t="s">
        <v>18</v>
      </c>
      <c r="J156" t="s">
        <v>31</v>
      </c>
      <c r="L156" t="s">
        <v>88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51</v>
      </c>
      <c r="B157" t="s">
        <v>6</v>
      </c>
      <c r="C157" t="s">
        <v>16</v>
      </c>
      <c r="D157" t="s">
        <v>17</v>
      </c>
      <c r="E157" t="s">
        <v>91</v>
      </c>
      <c r="F157" t="s">
        <v>95</v>
      </c>
      <c r="G157" t="s">
        <v>7</v>
      </c>
    </row>
    <row r="158" spans="1:23" x14ac:dyDescent="0.25">
      <c r="A158" t="s">
        <v>51</v>
      </c>
      <c r="B158" t="s">
        <v>6</v>
      </c>
      <c r="C158" t="s">
        <v>16</v>
      </c>
      <c r="D158" t="s">
        <v>17</v>
      </c>
      <c r="E158" t="s">
        <v>91</v>
      </c>
      <c r="F158" t="s">
        <v>95</v>
      </c>
      <c r="G158" t="s">
        <v>60</v>
      </c>
      <c r="L158" t="s">
        <v>61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51</v>
      </c>
      <c r="B159" t="s">
        <v>6</v>
      </c>
      <c r="C159" t="s">
        <v>16</v>
      </c>
      <c r="D159" t="s">
        <v>17</v>
      </c>
      <c r="E159" t="s">
        <v>91</v>
      </c>
      <c r="F159" t="s">
        <v>95</v>
      </c>
      <c r="G159" t="s">
        <v>62</v>
      </c>
      <c r="L159" t="s">
        <v>61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51</v>
      </c>
      <c r="B160" t="s">
        <v>6</v>
      </c>
      <c r="C160" t="s">
        <v>16</v>
      </c>
      <c r="D160" t="s">
        <v>17</v>
      </c>
      <c r="E160" t="s">
        <v>91</v>
      </c>
      <c r="F160" t="s">
        <v>95</v>
      </c>
      <c r="G160" t="s">
        <v>63</v>
      </c>
      <c r="L160" t="s">
        <v>64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51</v>
      </c>
      <c r="B161" t="s">
        <v>6</v>
      </c>
      <c r="C161" t="s">
        <v>16</v>
      </c>
      <c r="D161" t="s">
        <v>17</v>
      </c>
      <c r="E161" t="s">
        <v>91</v>
      </c>
      <c r="F161" t="s">
        <v>95</v>
      </c>
      <c r="G161" t="s">
        <v>65</v>
      </c>
      <c r="L161" t="s">
        <v>56</v>
      </c>
      <c r="M161">
        <v>0</v>
      </c>
    </row>
    <row r="162" spans="1:23" x14ac:dyDescent="0.25">
      <c r="A162" t="s">
        <v>51</v>
      </c>
      <c r="B162" t="s">
        <v>6</v>
      </c>
      <c r="C162" t="s">
        <v>16</v>
      </c>
      <c r="D162" t="s">
        <v>17</v>
      </c>
      <c r="E162" t="s">
        <v>91</v>
      </c>
      <c r="F162" t="s">
        <v>95</v>
      </c>
      <c r="G162" t="s">
        <v>86</v>
      </c>
      <c r="L162" t="s">
        <v>88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51</v>
      </c>
      <c r="B163" t="s">
        <v>6</v>
      </c>
      <c r="C163" t="s">
        <v>16</v>
      </c>
      <c r="D163" t="s">
        <v>17</v>
      </c>
      <c r="E163" t="s">
        <v>91</v>
      </c>
      <c r="F163" t="s">
        <v>95</v>
      </c>
      <c r="G163" t="s">
        <v>76</v>
      </c>
      <c r="L163" t="s">
        <v>73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51</v>
      </c>
      <c r="B164" t="s">
        <v>6</v>
      </c>
      <c r="C164" t="s">
        <v>16</v>
      </c>
      <c r="D164" t="s">
        <v>17</v>
      </c>
      <c r="E164" t="s">
        <v>91</v>
      </c>
      <c r="F164" t="s">
        <v>95</v>
      </c>
      <c r="G164" t="s">
        <v>72</v>
      </c>
      <c r="L164" t="s">
        <v>73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51</v>
      </c>
      <c r="B165" t="s">
        <v>6</v>
      </c>
      <c r="C165" t="s">
        <v>16</v>
      </c>
      <c r="D165" t="s">
        <v>17</v>
      </c>
      <c r="E165" t="s">
        <v>91</v>
      </c>
      <c r="F165" t="s">
        <v>95</v>
      </c>
      <c r="G165" t="s">
        <v>18</v>
      </c>
      <c r="J165" t="s">
        <v>31</v>
      </c>
      <c r="L165" t="s">
        <v>88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2024-12-06T20:33:24Z</dcterms:created>
  <dcterms:modified xsi:type="dcterms:W3CDTF">2024-12-06T20:33:26Z</dcterms:modified>
</cp:coreProperties>
</file>