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557256E3-6132-4C66-8AA6-7E16DED653BA}" xr6:coauthVersionLast="47" xr6:coauthVersionMax="47" xr10:uidLastSave="{00000000-0000-0000-0000-000000000000}"/>
  <bookViews>
    <workbookView xWindow="28680" yWindow="-120" windowWidth="29040" windowHeight="15720" xr2:uid="{2B25907B-D536-4C6D-8426-80F7EE51614B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O6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<sst xmlns="http://schemas.openxmlformats.org/spreadsheetml/2006/main" count="56" uniqueCount="27">
  <si>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</si>
  <si>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</si>
  <si>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</si>
  <si>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</si>
  <si>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</si>
  <si>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</si>
  <si>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</si>
  <si>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</si>
  <si>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</si>
  <si>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</si>
  <si>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</si>
  <si>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</si>
  <si>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</si>
  <si>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</si>
  <si>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CIMS.CAN.BC.Fuel Blends.Gasoline_Transportation</t>
  </si>
  <si>
    <t>BC</t>
  </si>
  <si>
    <t>Gasoline_Transportation</t>
  </si>
  <si>
    <t>Market share_class_min</t>
  </si>
  <si>
    <t>Estimated based on https://advancedbiofuels.ca/wp-content/uploads/Biofuels-in-Canada-2023-2023-12-14.pdf</t>
  </si>
  <si>
    <t>Ethanol</t>
  </si>
  <si>
    <t>Market share_class</t>
  </si>
  <si>
    <t>Renewable Gasoline</t>
  </si>
  <si>
    <t>CIMS.CAN.BC.Fuel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</si>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</sst>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7B61-FC21-4478-B5A9-E45FE9AF41B5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f ca="1">0.67*0.04/(0.67*0.04+1*0.96)</f>
        <v>2.7158492095662748E-2</v>
      </c>
      <c r="P3">
        <f ca="1">0.67*0.068/(0.67*0.068+1*0.932)</f>
        <v>4.6605834935963007E-2</v>
      </c>
      <c r="Q3">
        <f ca="1">0.67*0.068/(0.67*0.068+1*0.932)</f>
        <v>4.6605834935963007E-2</v>
      </c>
      <c r="R3">
        <f ca="1">0.67*0.11/(0.67*0.11+1*0.89)</f>
        <v>7.6476081768185128E-2</v>
      </c>
      <c r="S3">
        <f ca="1">0.67*0.15/(0.67*0.15+1*0.85)</f>
        <v>0.10573382430299842</v>
      </c>
      <c r="T3">
        <f t="shared" ref="T3:W3" ca="1" si="0">S3</f>
        <v>0.10573382430299842</v>
      </c>
      <c r="U3">
        <f t="shared" ca="1" si="0"/>
        <v>0.10573382430299842</v>
      </c>
      <c r="V3">
        <f t="shared" ca="1" si="0"/>
        <v>0.10573382430299842</v>
      </c>
      <c r="W3">
        <f t="shared" ca="1" si="0"/>
        <v>0.10573382430299842</v>
      </c>
      <c r="X3" t="s">
        <v>18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19</v>
      </c>
      <c r="G4" t="s">
        <v>20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21</v>
      </c>
      <c r="G5" t="s">
        <v>20</v>
      </c>
      <c r="H5" t="s">
        <v>16</v>
      </c>
    </row>
    <row r="6" spans="1:24" x14ac:dyDescent="0.25">
      <c r="A6" t="s">
        <v>22</v>
      </c>
      <c r="B6" t="s">
        <v>5</v>
      </c>
      <c r="C6" t="s">
        <v>15</v>
      </c>
      <c r="E6" t="s">
        <v>23</v>
      </c>
      <c r="G6" t="s">
        <v>24</v>
      </c>
      <c r="H6" t="s">
        <v>23</v>
      </c>
      <c r="M6">
        <v>0</v>
      </c>
      <c r="N6">
        <v>0</v>
      </c>
      <c r="O6">
        <f t="shared" ref="O6:O8" ca="1" si="1">0.87*0.027/(0.87*0.027+1*0.973)</f>
        <v>2.3572740318517998E-2</v>
      </c>
      <c r="P6">
        <f t="shared" ref="P6:P8" ca="1" si="2">0.87*0.06/(0.87*0.06+1*0.94)</f>
        <v>5.2610360814351942E-2</v>
      </c>
      <c r="Q6">
        <f t="shared" ref="Q6:Q8" ca="1" si="3">0.87*0.12/(0.87*0.12+1*0.88)</f>
        <v>0.10605444941080862</v>
      </c>
      <c r="R6">
        <f t="shared" ref="R6:R8" ca="1" si="4">0.87*0.15/(0.87*0.15+1*0.85)</f>
        <v>0.13309535951045387</v>
      </c>
      <c r="S6">
        <f t="shared" ref="S6:W8" ca="1" si="5">R6</f>
        <v>0.13309535951045387</v>
      </c>
      <c r="T6">
        <f t="shared" ca="1" si="5"/>
        <v>0.13309535951045387</v>
      </c>
      <c r="U6">
        <f t="shared" ca="1" si="5"/>
        <v>0.13309535951045387</v>
      </c>
      <c r="V6">
        <f t="shared" ca="1" si="5"/>
        <v>0.13309535951045387</v>
      </c>
      <c r="W6">
        <f t="shared" ca="1" si="5"/>
        <v>0.13309535951045387</v>
      </c>
      <c r="X6" t="s">
        <v>18</v>
      </c>
    </row>
    <row r="7" spans="1:24" x14ac:dyDescent="0.25">
      <c r="A7" t="s">
        <v>22</v>
      </c>
      <c r="B7" t="s">
        <v>5</v>
      </c>
      <c r="C7" t="s">
        <v>15</v>
      </c>
      <c r="E7" t="s">
        <v>23</v>
      </c>
      <c r="F7" t="s">
        <v>25</v>
      </c>
      <c r="G7" t="s">
        <v>20</v>
      </c>
      <c r="H7" t="s">
        <v>23</v>
      </c>
    </row>
    <row r="8" spans="1:24" x14ac:dyDescent="0.25">
      <c r="A8" t="s">
        <v>22</v>
      </c>
      <c r="B8" t="s">
        <v>5</v>
      </c>
      <c r="C8" t="s">
        <v>15</v>
      </c>
      <c r="E8" t="s">
        <v>23</v>
      </c>
      <c r="F8" t="s">
        <v>26</v>
      </c>
      <c r="G8" t="s">
        <v>20</v>
      </c>
      <c r="H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2024-12-03T19:46:15Z</dcterms:created>
  <dcterms:modified xsi:type="dcterms:W3CDTF">2024-12-03T19:46:15Z</dcterms:modified>
</cp:coreProperties>
</file>