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9D5B0E0E-EAC1-4BFA-9FFA-758EC38C1F4B}" xr6:coauthVersionLast="47" xr6:coauthVersionMax="47" xr10:uidLastSave="{00000000-0000-0000-0000-000000000000}"/>
  <bookViews>
    <workbookView xWindow="33225" yWindow="1755" windowWidth="17250" windowHeight="8865" xr2:uid="{B370B04F-5179-402E-A4FD-7E08C9A168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O43" i="1" s="1"/>
  <c r="P43" i="1" s="1"/>
  <c r="Q43" i="1" s="1"/>
  <c r="R43" i="1" s="1"/>
  <c r="S43" i="1" s="1"/>
  <c r="T43" i="1" s="1"/>
  <c r="U43" i="1" s="1"/>
  <c r="V43" i="1" s="1"/>
  <c r="W43" i="1" s="1"/>
  <c r="M43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T14" i="1"/>
  <c r="Q14" i="1"/>
  <c r="M14" i="1"/>
  <c r="S13" i="1"/>
  <c r="P13" i="1"/>
  <c r="W12" i="1"/>
  <c r="W14" i="1" s="1"/>
  <c r="V12" i="1"/>
  <c r="V14" i="1" s="1"/>
  <c r="U12" i="1"/>
  <c r="U14" i="1" s="1"/>
  <c r="T12" i="1"/>
  <c r="S12" i="1"/>
  <c r="S14" i="1" s="1"/>
  <c r="R12" i="1"/>
  <c r="R14" i="1" s="1"/>
  <c r="Q12" i="1"/>
  <c r="P12" i="1"/>
  <c r="P14" i="1" s="1"/>
  <c r="O12" i="1"/>
  <c r="O14" i="1" s="1"/>
  <c r="N12" i="1"/>
  <c r="N14" i="1" s="1"/>
  <c r="M12" i="1"/>
  <c r="W11" i="1"/>
  <c r="W13" i="1" s="1"/>
  <c r="V11" i="1"/>
  <c r="V13" i="1" s="1"/>
  <c r="U11" i="1"/>
  <c r="U13" i="1" s="1"/>
  <c r="T11" i="1"/>
  <c r="T13" i="1" s="1"/>
  <c r="S11" i="1"/>
  <c r="R11" i="1"/>
  <c r="R13" i="1" s="1"/>
  <c r="Q11" i="1"/>
  <c r="Q13" i="1" s="1"/>
  <c r="P11" i="1"/>
  <c r="O11" i="1"/>
  <c r="O13" i="1" s="1"/>
  <c r="N11" i="1"/>
  <c r="N13" i="1" s="1"/>
  <c r="M11" i="1"/>
  <c r="M13" i="1" s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U8" i="1"/>
  <c r="S8" i="1"/>
  <c r="W7" i="1"/>
  <c r="V7" i="1"/>
  <c r="V8" i="1" s="1"/>
  <c r="U7" i="1"/>
  <c r="T7" i="1"/>
  <c r="T8" i="1" s="1"/>
  <c r="S7" i="1"/>
  <c r="R7" i="1"/>
  <c r="R8" i="1" s="1"/>
  <c r="Q7" i="1"/>
  <c r="Q8" i="1" s="1"/>
  <c r="P7" i="1"/>
  <c r="P8" i="1" s="1"/>
  <c r="O7" i="1"/>
  <c r="O8" i="1" s="1"/>
  <c r="N7" i="1"/>
  <c r="N8" i="1" s="1"/>
  <c r="M7" i="1"/>
  <c r="M8" i="1" s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<sst xmlns="http://schemas.openxmlformats.org/spreadsheetml/2006/main" count="332" uniqueCount="66">
  <si>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</si>
  <si>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</si>
  <si>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</si>
  <si>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</si>
  <si>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</si>
  <si>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</si>
  <si>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</si>
  <si>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</si>
  <si>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</si>
  <si>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</si>
  <si>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</si>
  <si>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</si>
  <si>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</si>
  <si>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</si>
  <si>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 Production</t>
  </si>
  <si>
    <t>MB</t>
  </si>
  <si>
    <t>Natural Gas Production</t>
  </si>
  <si>
    <t>Price multiplier</t>
  </si>
  <si>
    <t>CIMS.CAN.MB.Electricity</t>
  </si>
  <si>
    <t>CER</t>
  </si>
  <si>
    <t>CIMS.CAN.MB.Mining</t>
  </si>
  <si>
    <t>Mining</t>
  </si>
  <si>
    <t>Electricity</t>
  </si>
  <si>
    <t>JCIMS</t>
  </si>
  <si>
    <t>CIMS.CAN.MB.Ethanol</t>
  </si>
  <si>
    <t>Ethanol</t>
  </si>
  <si>
    <t>CIMS.CAN.MB.Biodiesel</t>
  </si>
  <si>
    <t>Biodiesel</t>
  </si>
  <si>
    <t>CIMS.CAN.MB.Hydrogen</t>
  </si>
  <si>
    <t>Hydrogen</t>
  </si>
  <si>
    <t>Use biodiesel sector as proxy</t>
  </si>
  <si>
    <t>CIMS.CAN.MB.Metal Smelting</t>
  </si>
  <si>
    <t>Metal Smelting</t>
  </si>
  <si>
    <t>CIMS.CAN.MB.Light Industrial</t>
  </si>
  <si>
    <t>Light Industrial</t>
  </si>
  <si>
    <t>CIMS.CAN.MB.Residential</t>
  </si>
  <si>
    <t>Residential</t>
  </si>
  <si>
    <t>CIMS.CAN.MB.Commercial</t>
  </si>
  <si>
    <t>Commercial</t>
  </si>
  <si>
    <t>CIMS.CAN.MB.Transportation Personal</t>
  </si>
  <si>
    <t>Transportation Personal</t>
  </si>
  <si>
    <t>CIMS.CAN.MB.Transportation Freight</t>
  </si>
  <si>
    <t>Transportation Freight</t>
  </si>
  <si>
    <t>CIMS.CAN.MB.Waste</t>
  </si>
  <si>
    <t>Waste</t>
  </si>
  <si>
    <t>CIMS.CAN.MB.Agriculture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</si>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</sst>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67E2-FAB0-4670-A586-2E1C70790586}">
  <dimension ref="A1:X46"/>
  <sheetViews>
    <sheetView tabSelected="1" workbookViewId="0">
      <selection sqref="A1:X4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12.15132434528569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12.15132434528569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13.43866716449425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14.262779232515504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17.094489103479258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18.126343248239941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18.499265591742944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18.267260733464042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17.87746063922285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18.207040856813489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19.619809518755819</v>
      </c>
    </row>
    <row r="4" spans="1:24" x14ac:dyDescent="0.3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12.15132434528569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12.15132434528569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13.43866716449425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14.262779232515504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17.094489103479258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18.126343248239941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18.499265591742944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18.267260733464042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17.87746063922285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18.207040856813489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19.619809518755819</v>
      </c>
    </row>
    <row r="5" spans="1:24" x14ac:dyDescent="0.3">
      <c r="A5" t="s">
        <v>18</v>
      </c>
      <c r="B5" t="s">
        <v>4</v>
      </c>
      <c r="C5" t="s">
        <v>15</v>
      </c>
      <c r="E5" t="s">
        <v>22</v>
      </c>
      <c r="G5" t="s">
        <v>17</v>
      </c>
      <c r="J5" t="s">
        <v>18</v>
      </c>
      <c r="K5" t="s">
        <v>23</v>
      </c>
      <c r="M5">
        <f>IFERROR(INDEX([1]!FuelMult_JCIMS,MATCH($C5&amp;$E5&amp;$H5,[1]!FuelMult_JCIMS_Index,0),MATCH(M$2,$M$2:$W$2,0)),1)</f>
        <v>1</v>
      </c>
      <c r="N5">
        <f>IFERROR(INDEX([1]!FuelMult_JCIMS,MATCH($C5&amp;$E5&amp;$H5,[1]!FuelMult_JCIMS_Index,0),MATCH(N$2,$M$2:$W$2,0)),1)</f>
        <v>1</v>
      </c>
      <c r="O5">
        <f>IFERROR(INDEX([1]!FuelMult_JCIMS,MATCH($C5&amp;$E5&amp;$H5,[1]!FuelMult_JCIMS_Index,0),MATCH(O$2,$M$2:$W$2,0)),1)</f>
        <v>1</v>
      </c>
      <c r="P5">
        <f>IFERROR(INDEX([1]!FuelMult_JCIMS,MATCH($C5&amp;$E5&amp;$H5,[1]!FuelMult_JCIMS_Index,0),MATCH(P$2,$M$2:$W$2,0)),1)</f>
        <v>1</v>
      </c>
      <c r="Q5">
        <f>IFERROR(INDEX([1]!FuelMult_JCIMS,MATCH($C5&amp;$E5&amp;$H5,[1]!FuelMult_JCIMS_Index,0),MATCH(Q$2,$M$2:$W$2,0)),1)</f>
        <v>1</v>
      </c>
      <c r="R5">
        <f>IFERROR(INDEX([1]!FuelMult_JCIMS,MATCH($C5&amp;$E5&amp;$H5,[1]!FuelMult_JCIMS_Index,0),MATCH(R$2,$M$2:$W$2,0)),1)</f>
        <v>1</v>
      </c>
      <c r="S5">
        <f>IFERROR(INDEX([1]!FuelMult_JCIMS,MATCH($C5&amp;$E5&amp;$H5,[1]!FuelMult_JCIMS_Index,0),MATCH(S$2,$M$2:$W$2,0)),1)</f>
        <v>1</v>
      </c>
      <c r="T5">
        <f>IFERROR(INDEX([1]!FuelMult_JCIMS,MATCH($C5&amp;$E5&amp;$H5,[1]!FuelMult_JCIMS_Index,0),MATCH(T$2,$M$2:$W$2,0)),1)</f>
        <v>1</v>
      </c>
      <c r="U5">
        <f>IFERROR(INDEX([1]!FuelMult_JCIMS,MATCH($C5&amp;$E5&amp;$H5,[1]!FuelMult_JCIMS_Index,0),MATCH(U$2,$M$2:$W$2,0)),1)</f>
        <v>1</v>
      </c>
      <c r="V5">
        <f>IFERROR(INDEX([1]!FuelMult_JCIMS,MATCH($C5&amp;$E5&amp;$H5,[1]!FuelMult_JCIMS_Index,0),MATCH(V$2,$M$2:$W$2,0)),1)</f>
        <v>1</v>
      </c>
      <c r="W5">
        <f>IFERROR(INDEX([1]!FuelMult_JCIMS,MATCH($C5&amp;$E5&amp;$H5,[1]!FuelMult_JCIMS_Index,0),MATCH(W$2,$M$2:$W$2,0)),1)</f>
        <v>1</v>
      </c>
    </row>
    <row r="6" spans="1:24" x14ac:dyDescent="0.3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12.15132434528569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12.15132434528569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13.43866716449425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14.262779232515504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17.094489103479258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18.126343248239941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18.499265591742944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18.267260733464042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17.87746063922285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18.207040856813489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19.619809518755819</v>
      </c>
    </row>
    <row r="7" spans="1:24" x14ac:dyDescent="0.3">
      <c r="A7" t="s">
        <v>26</v>
      </c>
      <c r="B7" t="s">
        <v>4</v>
      </c>
      <c r="C7" t="s">
        <v>15</v>
      </c>
      <c r="E7" t="s">
        <v>27</v>
      </c>
      <c r="G7" t="s">
        <v>17</v>
      </c>
      <c r="J7" t="s">
        <v>18</v>
      </c>
      <c r="K7" t="s">
        <v>19</v>
      </c>
      <c r="M7">
        <f>INDEX([1]!CER_prices,MATCH($C7&amp;INDEX([1]!sector_CER,MATCH($E7,[1]!sector_CIMS,0))&amp;$J7,[1]!CER_prices_index,0),MATCH(M$2,[1]!CER_year,0))/INDEX([1]!CER_prod_cost,MATCH($C7&amp;"Production cost"&amp;$J7,[1]Prices!$CJ$11:$CJ$23,0),MATCH(M$2,[1]!CER_year,0))</f>
        <v>12.15132434528569</v>
      </c>
      <c r="N7">
        <f>INDEX([1]!CER_prices,MATCH($C7&amp;INDEX([1]!sector_CER,MATCH($E7,[1]!sector_CIMS,0))&amp;$J7,[1]!CER_prices_index,0),MATCH(N$2,[1]!CER_year,0))/INDEX([1]!CER_prod_cost,MATCH($C7&amp;"Production cost"&amp;$J7,[1]Prices!$CJ$11:$CJ$23,0),MATCH(N$2,[1]!CER_year,0))</f>
        <v>12.15132434528569</v>
      </c>
      <c r="O7">
        <f>INDEX([1]!CER_prices,MATCH($C7&amp;INDEX([1]!sector_CER,MATCH($E7,[1]!sector_CIMS,0))&amp;$J7,[1]!CER_prices_index,0),MATCH(O$2,[1]!CER_year,0))/INDEX([1]!CER_prod_cost,MATCH($C7&amp;"Production cost"&amp;$J7,[1]Prices!$CJ$11:$CJ$23,0),MATCH(O$2,[1]!CER_year,0))</f>
        <v>13.43866716449425</v>
      </c>
      <c r="P7">
        <f>INDEX([1]!CER_prices,MATCH($C7&amp;INDEX([1]!sector_CER,MATCH($E7,[1]!sector_CIMS,0))&amp;$J7,[1]!CER_prices_index,0),MATCH(P$2,[1]!CER_year,0))/INDEX([1]!CER_prod_cost,MATCH($C7&amp;"Production cost"&amp;$J7,[1]Prices!$CJ$11:$CJ$23,0),MATCH(P$2,[1]!CER_year,0))</f>
        <v>14.262779232515504</v>
      </c>
      <c r="Q7">
        <f>INDEX([1]!CER_prices,MATCH($C7&amp;INDEX([1]!sector_CER,MATCH($E7,[1]!sector_CIMS,0))&amp;$J7,[1]!CER_prices_index,0),MATCH(Q$2,[1]!CER_year,0))/INDEX([1]!CER_prod_cost,MATCH($C7&amp;"Production cost"&amp;$J7,[1]Prices!$CJ$11:$CJ$23,0),MATCH(Q$2,[1]!CER_year,0))</f>
        <v>17.094489103479258</v>
      </c>
      <c r="R7">
        <f>INDEX([1]!CER_prices,MATCH($C7&amp;INDEX([1]!sector_CER,MATCH($E7,[1]!sector_CIMS,0))&amp;$J7,[1]!CER_prices_index,0),MATCH(R$2,[1]!CER_year,0))/INDEX([1]!CER_prod_cost,MATCH($C7&amp;"Production cost"&amp;$J7,[1]Prices!$CJ$11:$CJ$23,0),MATCH(R$2,[1]!CER_year,0))</f>
        <v>18.126343248239941</v>
      </c>
      <c r="S7">
        <f>INDEX([1]!CER_prices,MATCH($C7&amp;INDEX([1]!sector_CER,MATCH($E7,[1]!sector_CIMS,0))&amp;$J7,[1]!CER_prices_index,0),MATCH(S$2,[1]!CER_year,0))/INDEX([1]!CER_prod_cost,MATCH($C7&amp;"Production cost"&amp;$J7,[1]Prices!$CJ$11:$CJ$23,0),MATCH(S$2,[1]!CER_year,0))</f>
        <v>18.499265591742944</v>
      </c>
      <c r="T7">
        <f>INDEX([1]!CER_prices,MATCH($C7&amp;INDEX([1]!sector_CER,MATCH($E7,[1]!sector_CIMS,0))&amp;$J7,[1]!CER_prices_index,0),MATCH(T$2,[1]!CER_year,0))/INDEX([1]!CER_prod_cost,MATCH($C7&amp;"Production cost"&amp;$J7,[1]Prices!$CJ$11:$CJ$23,0),MATCH(T$2,[1]!CER_year,0))</f>
        <v>18.267260733464042</v>
      </c>
      <c r="U7">
        <f>INDEX([1]!CER_prices,MATCH($C7&amp;INDEX([1]!sector_CER,MATCH($E7,[1]!sector_CIMS,0))&amp;$J7,[1]!CER_prices_index,0),MATCH(U$2,[1]!CER_year,0))/INDEX([1]!CER_prod_cost,MATCH($C7&amp;"Production cost"&amp;$J7,[1]Prices!$CJ$11:$CJ$23,0),MATCH(U$2,[1]!CER_year,0))</f>
        <v>17.87746063922285</v>
      </c>
      <c r="V7">
        <f>INDEX([1]!CER_prices,MATCH($C7&amp;INDEX([1]!sector_CER,MATCH($E7,[1]!sector_CIMS,0))&amp;$J7,[1]!CER_prices_index,0),MATCH(V$2,[1]!CER_year,0))/INDEX([1]!CER_prod_cost,MATCH($C7&amp;"Production cost"&amp;$J7,[1]Prices!$CJ$11:$CJ$23,0),MATCH(V$2,[1]!CER_year,0))</f>
        <v>18.207040856813489</v>
      </c>
      <c r="W7">
        <f>INDEX([1]!CER_prices,MATCH($C7&amp;INDEX([1]!sector_CER,MATCH($E7,[1]!sector_CIMS,0))&amp;$J7,[1]!CER_prices_index,0),MATCH(W$2,[1]!CER_year,0))/INDEX([1]!CER_prod_cost,MATCH($C7&amp;"Production cost"&amp;$J7,[1]Prices!$CJ$11:$CJ$23,0),MATCH(W$2,[1]!CER_year,0))</f>
        <v>19.619809518755819</v>
      </c>
    </row>
    <row r="8" spans="1:24" x14ac:dyDescent="0.3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27</v>
      </c>
      <c r="M8">
        <f t="shared" ref="M8:W8" si="0">M7</f>
        <v>12.15132434528569</v>
      </c>
      <c r="N8">
        <f t="shared" si="0"/>
        <v>12.15132434528569</v>
      </c>
      <c r="O8">
        <f t="shared" si="0"/>
        <v>13.43866716449425</v>
      </c>
      <c r="P8">
        <f t="shared" si="0"/>
        <v>14.262779232515504</v>
      </c>
      <c r="Q8">
        <f t="shared" si="0"/>
        <v>17.094489103479258</v>
      </c>
      <c r="R8">
        <f t="shared" si="0"/>
        <v>18.126343248239941</v>
      </c>
      <c r="S8">
        <f t="shared" si="0"/>
        <v>18.499265591742944</v>
      </c>
      <c r="T8">
        <f t="shared" si="0"/>
        <v>18.267260733464042</v>
      </c>
      <c r="U8">
        <f t="shared" si="0"/>
        <v>17.87746063922285</v>
      </c>
      <c r="V8">
        <f t="shared" si="0"/>
        <v>18.207040856813489</v>
      </c>
      <c r="W8">
        <f t="shared" si="0"/>
        <v>19.619809518755819</v>
      </c>
      <c r="X8" t="s">
        <v>30</v>
      </c>
    </row>
    <row r="9" spans="1:24" x14ac:dyDescent="0.3">
      <c r="A9" t="s">
        <v>31</v>
      </c>
      <c r="B9" t="s">
        <v>4</v>
      </c>
      <c r="C9" t="s">
        <v>15</v>
      </c>
      <c r="E9" t="s">
        <v>32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12.15132434528569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12.15132434528569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13.43866716449425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14.262779232515504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17.094489103479258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18.126343248239941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18.499265591742944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18.267260733464042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17.87746063922285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18.207040856813489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19.619809518755819</v>
      </c>
    </row>
    <row r="10" spans="1:24" x14ac:dyDescent="0.3">
      <c r="A10" t="s">
        <v>33</v>
      </c>
      <c r="B10" t="s">
        <v>4</v>
      </c>
      <c r="C10" t="s">
        <v>15</v>
      </c>
      <c r="E10" t="s">
        <v>34</v>
      </c>
      <c r="G10" t="s">
        <v>17</v>
      </c>
      <c r="J10" t="s">
        <v>18</v>
      </c>
      <c r="K10" t="s">
        <v>19</v>
      </c>
      <c r="M10">
        <f>INDEX([1]!CER_prices,MATCH($C10&amp;INDEX([1]!sector_CER,MATCH($E10,[1]!sector_CIMS,0))&amp;$J10,[1]!CER_prices_index,0),MATCH(M$2,[1]!CER_year,0))/INDEX([1]!CER_prod_cost,MATCH($C10&amp;"Production cost"&amp;$J10,[1]Prices!$CJ$11:$CJ$23,0),MATCH(M$2,[1]!CER_year,0))</f>
        <v>12.15132434528569</v>
      </c>
      <c r="N10">
        <f>INDEX([1]!CER_prices,MATCH($C10&amp;INDEX([1]!sector_CER,MATCH($E10,[1]!sector_CIMS,0))&amp;$J10,[1]!CER_prices_index,0),MATCH(N$2,[1]!CER_year,0))/INDEX([1]!CER_prod_cost,MATCH($C10&amp;"Production cost"&amp;$J10,[1]Prices!$CJ$11:$CJ$23,0),MATCH(N$2,[1]!CER_year,0))</f>
        <v>12.15132434528569</v>
      </c>
      <c r="O10">
        <f>INDEX([1]!CER_prices,MATCH($C10&amp;INDEX([1]!sector_CER,MATCH($E10,[1]!sector_CIMS,0))&amp;$J10,[1]!CER_prices_index,0),MATCH(O$2,[1]!CER_year,0))/INDEX([1]!CER_prod_cost,MATCH($C10&amp;"Production cost"&amp;$J10,[1]Prices!$CJ$11:$CJ$23,0),MATCH(O$2,[1]!CER_year,0))</f>
        <v>13.43866716449425</v>
      </c>
      <c r="P10">
        <f>INDEX([1]!CER_prices,MATCH($C10&amp;INDEX([1]!sector_CER,MATCH($E10,[1]!sector_CIMS,0))&amp;$J10,[1]!CER_prices_index,0),MATCH(P$2,[1]!CER_year,0))/INDEX([1]!CER_prod_cost,MATCH($C10&amp;"Production cost"&amp;$J10,[1]Prices!$CJ$11:$CJ$23,0),MATCH(P$2,[1]!CER_year,0))</f>
        <v>14.262779232515504</v>
      </c>
      <c r="Q10">
        <f>INDEX([1]!CER_prices,MATCH($C10&amp;INDEX([1]!sector_CER,MATCH($E10,[1]!sector_CIMS,0))&amp;$J10,[1]!CER_prices_index,0),MATCH(Q$2,[1]!CER_year,0))/INDEX([1]!CER_prod_cost,MATCH($C10&amp;"Production cost"&amp;$J10,[1]Prices!$CJ$11:$CJ$23,0),MATCH(Q$2,[1]!CER_year,0))</f>
        <v>17.094489103479258</v>
      </c>
      <c r="R10">
        <f>INDEX([1]!CER_prices,MATCH($C10&amp;INDEX([1]!sector_CER,MATCH($E10,[1]!sector_CIMS,0))&amp;$J10,[1]!CER_prices_index,0),MATCH(R$2,[1]!CER_year,0))/INDEX([1]!CER_prod_cost,MATCH($C10&amp;"Production cost"&amp;$J10,[1]Prices!$CJ$11:$CJ$23,0),MATCH(R$2,[1]!CER_year,0))</f>
        <v>18.126343248239941</v>
      </c>
      <c r="S10">
        <f>INDEX([1]!CER_prices,MATCH($C10&amp;INDEX([1]!sector_CER,MATCH($E10,[1]!sector_CIMS,0))&amp;$J10,[1]!CER_prices_index,0),MATCH(S$2,[1]!CER_year,0))/INDEX([1]!CER_prod_cost,MATCH($C10&amp;"Production cost"&amp;$J10,[1]Prices!$CJ$11:$CJ$23,0),MATCH(S$2,[1]!CER_year,0))</f>
        <v>18.499265591742944</v>
      </c>
      <c r="T10">
        <f>INDEX([1]!CER_prices,MATCH($C10&amp;INDEX([1]!sector_CER,MATCH($E10,[1]!sector_CIMS,0))&amp;$J10,[1]!CER_prices_index,0),MATCH(T$2,[1]!CER_year,0))/INDEX([1]!CER_prod_cost,MATCH($C10&amp;"Production cost"&amp;$J10,[1]Prices!$CJ$11:$CJ$23,0),MATCH(T$2,[1]!CER_year,0))</f>
        <v>18.267260733464042</v>
      </c>
      <c r="U10">
        <f>INDEX([1]!CER_prices,MATCH($C10&amp;INDEX([1]!sector_CER,MATCH($E10,[1]!sector_CIMS,0))&amp;$J10,[1]!CER_prices_index,0),MATCH(U$2,[1]!CER_year,0))/INDEX([1]!CER_prod_cost,MATCH($C10&amp;"Production cost"&amp;$J10,[1]Prices!$CJ$11:$CJ$23,0),MATCH(U$2,[1]!CER_year,0))</f>
        <v>17.87746063922285</v>
      </c>
      <c r="V10">
        <f>INDEX([1]!CER_prices,MATCH($C10&amp;INDEX([1]!sector_CER,MATCH($E10,[1]!sector_CIMS,0))&amp;$J10,[1]!CER_prices_index,0),MATCH(V$2,[1]!CER_year,0))/INDEX([1]!CER_prod_cost,MATCH($C10&amp;"Production cost"&amp;$J10,[1]Prices!$CJ$11:$CJ$23,0),MATCH(V$2,[1]!CER_year,0))</f>
        <v>18.207040856813489</v>
      </c>
      <c r="W10">
        <f>INDEX([1]!CER_prices,MATCH($C10&amp;INDEX([1]!sector_CER,MATCH($E10,[1]!sector_CIMS,0))&amp;$J10,[1]!CER_prices_index,0),MATCH(W$2,[1]!CER_year,0))/INDEX([1]!CER_prod_cost,MATCH($C10&amp;"Production cost"&amp;$J10,[1]Prices!$CJ$11:$CJ$23,0),MATCH(W$2,[1]!CER_year,0))</f>
        <v>19.619809518755819</v>
      </c>
    </row>
    <row r="11" spans="1:24" x14ac:dyDescent="0.3">
      <c r="A11" t="s">
        <v>35</v>
      </c>
      <c r="B11" t="s">
        <v>4</v>
      </c>
      <c r="C11" t="s">
        <v>15</v>
      </c>
      <c r="E11" t="s">
        <v>36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22.885862774285584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22.885862774285584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25.549917979520075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27.397693205174622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32.820479359359858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33.9470020084417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34.365483052441206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34.100519528776687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33.6347799873312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33.991566403645905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35.500345774215099</v>
      </c>
    </row>
    <row r="12" spans="1:24" x14ac:dyDescent="0.3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17.956337661896594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17.956337661896594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18.654971036255223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19.782091933522253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23.756509504013493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24.799113027775572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25.181112325499029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24.941346993017088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24.529083813162952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24.86070508884805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26.272804255756874</v>
      </c>
    </row>
    <row r="13" spans="1:24" x14ac:dyDescent="0.3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36</v>
      </c>
      <c r="M13">
        <f t="shared" ref="M13:W14" si="1">M11</f>
        <v>22.885862774285584</v>
      </c>
      <c r="N13">
        <f t="shared" si="1"/>
        <v>22.885862774285584</v>
      </c>
      <c r="O13">
        <f t="shared" si="1"/>
        <v>25.549917979520075</v>
      </c>
      <c r="P13">
        <f t="shared" si="1"/>
        <v>27.397693205174622</v>
      </c>
      <c r="Q13">
        <f t="shared" si="1"/>
        <v>32.820479359359858</v>
      </c>
      <c r="R13">
        <f t="shared" si="1"/>
        <v>33.9470020084417</v>
      </c>
      <c r="S13">
        <f t="shared" si="1"/>
        <v>34.365483052441206</v>
      </c>
      <c r="T13">
        <f t="shared" si="1"/>
        <v>34.100519528776687</v>
      </c>
      <c r="U13">
        <f t="shared" si="1"/>
        <v>33.6347799873312</v>
      </c>
      <c r="V13">
        <f t="shared" si="1"/>
        <v>33.991566403645905</v>
      </c>
      <c r="W13">
        <f t="shared" si="1"/>
        <v>35.500345774215099</v>
      </c>
    </row>
    <row r="14" spans="1:24" x14ac:dyDescent="0.3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38</v>
      </c>
      <c r="M14">
        <f t="shared" si="1"/>
        <v>17.956337661896594</v>
      </c>
      <c r="N14">
        <f t="shared" si="1"/>
        <v>17.956337661896594</v>
      </c>
      <c r="O14">
        <f t="shared" si="1"/>
        <v>18.654971036255223</v>
      </c>
      <c r="P14">
        <f t="shared" si="1"/>
        <v>19.782091933522253</v>
      </c>
      <c r="Q14">
        <f t="shared" si="1"/>
        <v>23.756509504013493</v>
      </c>
      <c r="R14">
        <f t="shared" si="1"/>
        <v>24.799113027775572</v>
      </c>
      <c r="S14">
        <f t="shared" si="1"/>
        <v>25.181112325499029</v>
      </c>
      <c r="T14">
        <f t="shared" si="1"/>
        <v>24.941346993017088</v>
      </c>
      <c r="U14">
        <f t="shared" si="1"/>
        <v>24.529083813162952</v>
      </c>
      <c r="V14">
        <f t="shared" si="1"/>
        <v>24.86070508884805</v>
      </c>
      <c r="W14">
        <f t="shared" si="1"/>
        <v>26.272804255756874</v>
      </c>
    </row>
    <row r="15" spans="1:24" x14ac:dyDescent="0.3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12.15132434528569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12.15132434528569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13.43866716449425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14.262779232515504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17.094489103479258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18.126343248239941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18.499265591742944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18.267260733464042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17.87746063922285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18.207040856813489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19.619809518755819</v>
      </c>
    </row>
    <row r="16" spans="1:24" x14ac:dyDescent="0.3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12.15132434528569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12.15132434528569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13.43866716449425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14.262779232515504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17.094489103479258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18.126343248239941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18.499265591742944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18.267260733464042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17.87746063922285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18.207040856813489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19.619809518755819</v>
      </c>
    </row>
    <row r="17" spans="1:24" x14ac:dyDescent="0.3">
      <c r="A17" t="s">
        <v>18</v>
      </c>
      <c r="B17" t="s">
        <v>4</v>
      </c>
      <c r="C17" t="s">
        <v>15</v>
      </c>
      <c r="E17" t="s">
        <v>22</v>
      </c>
      <c r="G17" t="s">
        <v>47</v>
      </c>
      <c r="L17" t="s">
        <v>48</v>
      </c>
    </row>
    <row r="18" spans="1:24" x14ac:dyDescent="0.3">
      <c r="A18" t="s">
        <v>18</v>
      </c>
      <c r="B18" t="s">
        <v>4</v>
      </c>
      <c r="C18" t="s">
        <v>15</v>
      </c>
      <c r="E18" t="s">
        <v>22</v>
      </c>
      <c r="G18" t="s">
        <v>49</v>
      </c>
      <c r="H18" t="s">
        <v>4</v>
      </c>
    </row>
    <row r="19" spans="1:24" x14ac:dyDescent="0.3">
      <c r="A19" t="s">
        <v>18</v>
      </c>
      <c r="B19" t="s">
        <v>4</v>
      </c>
      <c r="C19" t="s">
        <v>15</v>
      </c>
      <c r="E19" t="s">
        <v>22</v>
      </c>
      <c r="G19" t="s">
        <v>50</v>
      </c>
      <c r="H19" t="b">
        <v>1</v>
      </c>
    </row>
    <row r="20" spans="1:24" x14ac:dyDescent="0.3">
      <c r="A20" t="s">
        <v>18</v>
      </c>
      <c r="B20" t="s">
        <v>4</v>
      </c>
      <c r="C20" t="s">
        <v>15</v>
      </c>
      <c r="E20" t="s">
        <v>22</v>
      </c>
      <c r="G20" t="s">
        <v>51</v>
      </c>
      <c r="L20" t="s">
        <v>52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t="s">
        <v>53</v>
      </c>
    </row>
    <row r="21" spans="1:24" x14ac:dyDescent="0.3">
      <c r="A21" t="s">
        <v>18</v>
      </c>
      <c r="B21" t="s">
        <v>4</v>
      </c>
      <c r="C21" t="s">
        <v>15</v>
      </c>
      <c r="E21" t="s">
        <v>22</v>
      </c>
      <c r="G21" t="s">
        <v>54</v>
      </c>
      <c r="H21" t="s">
        <v>55</v>
      </c>
      <c r="I21" t="s">
        <v>56</v>
      </c>
      <c r="K21" t="s">
        <v>57</v>
      </c>
      <c r="L21" t="s">
        <v>58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4" x14ac:dyDescent="0.3">
      <c r="A22" t="s">
        <v>18</v>
      </c>
      <c r="B22" t="s">
        <v>4</v>
      </c>
      <c r="C22" t="s">
        <v>15</v>
      </c>
      <c r="E22" t="s">
        <v>22</v>
      </c>
      <c r="G22" t="s">
        <v>54</v>
      </c>
      <c r="H22" t="s">
        <v>59</v>
      </c>
      <c r="I22" t="s">
        <v>56</v>
      </c>
      <c r="K22" t="s">
        <v>57</v>
      </c>
      <c r="L22" t="s">
        <v>60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4" x14ac:dyDescent="0.3">
      <c r="A23" t="s">
        <v>18</v>
      </c>
      <c r="B23" t="s">
        <v>4</v>
      </c>
      <c r="C23" t="s">
        <v>15</v>
      </c>
      <c r="E23" t="s">
        <v>22</v>
      </c>
      <c r="G23" t="s">
        <v>54</v>
      </c>
      <c r="H23" t="s">
        <v>61</v>
      </c>
      <c r="I23" t="s">
        <v>56</v>
      </c>
      <c r="K23" t="s">
        <v>57</v>
      </c>
      <c r="L23" t="s">
        <v>62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4" x14ac:dyDescent="0.3">
      <c r="A24" t="s">
        <v>26</v>
      </c>
      <c r="B24" t="s">
        <v>4</v>
      </c>
      <c r="C24" t="s">
        <v>15</v>
      </c>
      <c r="E24" t="s">
        <v>27</v>
      </c>
      <c r="G24" t="s">
        <v>47</v>
      </c>
      <c r="L24" t="s">
        <v>48</v>
      </c>
    </row>
    <row r="25" spans="1:24" x14ac:dyDescent="0.3">
      <c r="A25" t="s">
        <v>26</v>
      </c>
      <c r="B25" t="s">
        <v>4</v>
      </c>
      <c r="C25" t="s">
        <v>15</v>
      </c>
      <c r="E25" t="s">
        <v>27</v>
      </c>
      <c r="G25" t="s">
        <v>49</v>
      </c>
      <c r="H25" t="s">
        <v>4</v>
      </c>
    </row>
    <row r="26" spans="1:24" x14ac:dyDescent="0.3">
      <c r="A26" t="s">
        <v>26</v>
      </c>
      <c r="B26" t="s">
        <v>4</v>
      </c>
      <c r="C26" t="s">
        <v>15</v>
      </c>
      <c r="E26" t="s">
        <v>27</v>
      </c>
      <c r="G26" t="s">
        <v>50</v>
      </c>
      <c r="H26" t="b">
        <v>1</v>
      </c>
    </row>
    <row r="27" spans="1:24" x14ac:dyDescent="0.3">
      <c r="A27" t="s">
        <v>26</v>
      </c>
      <c r="B27" t="s">
        <v>4</v>
      </c>
      <c r="C27" t="s">
        <v>15</v>
      </c>
      <c r="E27" t="s">
        <v>27</v>
      </c>
      <c r="G27" t="s">
        <v>51</v>
      </c>
      <c r="K27" t="s">
        <v>63</v>
      </c>
      <c r="L27" t="s">
        <v>52</v>
      </c>
      <c r="M27">
        <v>35.188099999999999</v>
      </c>
      <c r="N27">
        <v>35.188099999999999</v>
      </c>
      <c r="O27">
        <v>35.188099999999999</v>
      </c>
      <c r="P27">
        <v>35.188099999999999</v>
      </c>
      <c r="Q27">
        <v>35.188099999999999</v>
      </c>
      <c r="R27">
        <v>35.188099999999999</v>
      </c>
      <c r="S27">
        <v>35.188099999999999</v>
      </c>
      <c r="T27">
        <v>35.188099999999999</v>
      </c>
      <c r="U27">
        <v>35.188099999999999</v>
      </c>
      <c r="V27">
        <v>35.188099999999999</v>
      </c>
      <c r="W27">
        <v>35.188099999999999</v>
      </c>
    </row>
    <row r="28" spans="1:24" x14ac:dyDescent="0.3">
      <c r="A28" t="s">
        <v>26</v>
      </c>
      <c r="B28" t="s">
        <v>4</v>
      </c>
      <c r="C28" t="s">
        <v>15</v>
      </c>
      <c r="E28" t="s">
        <v>27</v>
      </c>
      <c r="G28" t="s">
        <v>64</v>
      </c>
      <c r="H28" t="s">
        <v>55</v>
      </c>
      <c r="I28" t="s">
        <v>56</v>
      </c>
      <c r="L28" t="s">
        <v>58</v>
      </c>
      <c r="M28">
        <f>INDEX([1]Coefficients!$G$60:$BO$79,MATCH($E28,[1]Coefficients!$B$60:$B$79,0),MATCH(M$2,[1]Coefficients!$G$1:$BO$1,0))/INDEX([1]Coefficients!$G$29:$BO$48,MATCH($E28,[1]Coefficients!$B$29:$B$48,0),MATCH(M$2,[1]Coefficients!$G$1:$BO$1,0))</f>
        <v>7.4244372161799493E-2</v>
      </c>
      <c r="N28">
        <f>INDEX([1]Coefficients!$G$60:$BO$79,MATCH($E28,[1]Coefficients!$B$60:$B$79,0),MATCH(N$2,[1]Coefficients!$G$1:$BO$1,0))/INDEX([1]Coefficients!$G$29:$BO$48,MATCH($E28,[1]Coefficients!$B$29:$B$48,0),MATCH(N$2,[1]Coefficients!$G$1:$BO$1,0))</f>
        <v>7.4244372161799493E-2</v>
      </c>
      <c r="O28">
        <f>INDEX([1]Coefficients!$G$60:$BO$79,MATCH($E28,[1]Coefficients!$B$60:$B$79,0),MATCH(O$2,[1]Coefficients!$G$1:$BO$1,0))/INDEX([1]Coefficients!$G$29:$BO$48,MATCH($E28,[1]Coefficients!$B$29:$B$48,0),MATCH(O$2,[1]Coefficients!$G$1:$BO$1,0))</f>
        <v>7.4244372161799493E-2</v>
      </c>
      <c r="P28">
        <f>INDEX([1]Coefficients!$G$60:$BO$79,MATCH($E28,[1]Coefficients!$B$60:$B$79,0),MATCH(P$2,[1]Coefficients!$G$1:$BO$1,0))/INDEX([1]Coefficients!$G$29:$BO$48,MATCH($E28,[1]Coefficients!$B$29:$B$48,0),MATCH(P$2,[1]Coefficients!$G$1:$BO$1,0))</f>
        <v>7.4244372161799493E-2</v>
      </c>
      <c r="Q28">
        <f>INDEX([1]Coefficients!$G$60:$BO$79,MATCH($E28,[1]Coefficients!$B$60:$B$79,0),MATCH(Q$2,[1]Coefficients!$G$1:$BO$1,0))/INDEX([1]Coefficients!$G$29:$BO$48,MATCH($E28,[1]Coefficients!$B$29:$B$48,0),MATCH(Q$2,[1]Coefficients!$G$1:$BO$1,0))</f>
        <v>7.4244372161799493E-2</v>
      </c>
      <c r="R28">
        <f>INDEX([1]Coefficients!$G$60:$BO$79,MATCH($E28,[1]Coefficients!$B$60:$B$79,0),MATCH(R$2,[1]Coefficients!$G$1:$BO$1,0))/INDEX([1]Coefficients!$G$29:$BO$48,MATCH($E28,[1]Coefficients!$B$29:$B$48,0),MATCH(R$2,[1]Coefficients!$G$1:$BO$1,0))</f>
        <v>7.4244372161799493E-2</v>
      </c>
      <c r="S28">
        <f>INDEX([1]Coefficients!$G$60:$BO$79,MATCH($E28,[1]Coefficients!$B$60:$B$79,0),MATCH(S$2,[1]Coefficients!$G$1:$BO$1,0))/INDEX([1]Coefficients!$G$29:$BO$48,MATCH($E28,[1]Coefficients!$B$29:$B$48,0),MATCH(S$2,[1]Coefficients!$G$1:$BO$1,0))</f>
        <v>7.4244372161799493E-2</v>
      </c>
      <c r="T28">
        <f>INDEX([1]Coefficients!$G$60:$BO$79,MATCH($E28,[1]Coefficients!$B$60:$B$79,0),MATCH(T$2,[1]Coefficients!$G$1:$BO$1,0))/INDEX([1]Coefficients!$G$29:$BO$48,MATCH($E28,[1]Coefficients!$B$29:$B$48,0),MATCH(T$2,[1]Coefficients!$G$1:$BO$1,0))</f>
        <v>7.4244372161799493E-2</v>
      </c>
      <c r="U28">
        <f>INDEX([1]Coefficients!$G$60:$BO$79,MATCH($E28,[1]Coefficients!$B$60:$B$79,0),MATCH(U$2,[1]Coefficients!$G$1:$BO$1,0))/INDEX([1]Coefficients!$G$29:$BO$48,MATCH($E28,[1]Coefficients!$B$29:$B$48,0),MATCH(U$2,[1]Coefficients!$G$1:$BO$1,0))</f>
        <v>7.4244372161799493E-2</v>
      </c>
      <c r="V28">
        <f>INDEX([1]Coefficients!$G$60:$BO$79,MATCH($E28,[1]Coefficients!$B$60:$B$79,0),MATCH(V$2,[1]Coefficients!$G$1:$BO$1,0))/INDEX([1]Coefficients!$G$29:$BO$48,MATCH($E28,[1]Coefficients!$B$29:$B$48,0),MATCH(V$2,[1]Coefficients!$G$1:$BO$1,0))</f>
        <v>7.4244372161799493E-2</v>
      </c>
      <c r="W28">
        <f>INDEX([1]Coefficients!$G$60:$BO$79,MATCH($E28,[1]Coefficients!$B$60:$B$79,0),MATCH(W$2,[1]Coefficients!$G$1:$BO$1,0))/INDEX([1]Coefficients!$G$29:$BO$48,MATCH($E28,[1]Coefficients!$B$29:$B$48,0),MATCH(W$2,[1]Coefficients!$G$1:$BO$1,0))</f>
        <v>7.4244372161799493E-2</v>
      </c>
    </row>
    <row r="29" spans="1:24" x14ac:dyDescent="0.3">
      <c r="A29" t="s">
        <v>26</v>
      </c>
      <c r="B29" t="s">
        <v>4</v>
      </c>
      <c r="C29" t="s">
        <v>15</v>
      </c>
      <c r="E29" t="s">
        <v>27</v>
      </c>
      <c r="G29" t="s">
        <v>54</v>
      </c>
      <c r="H29" t="s">
        <v>55</v>
      </c>
      <c r="I29" t="s">
        <v>56</v>
      </c>
      <c r="K29" t="s">
        <v>57</v>
      </c>
      <c r="L29" t="s">
        <v>58</v>
      </c>
      <c r="M29">
        <f>INDEX([1]Coefficients!$G$132:$BO$151,MATCH($E29,[1]Coefficients!$B$132:$B$151,0),MATCH(M$2,[1]Coefficients!$G$1:$BO$1,0))</f>
        <v>0</v>
      </c>
      <c r="N29">
        <f>INDEX([1]Coefficients!$G$132:$BO$151,MATCH($E29,[1]Coefficients!$B$132:$B$151,0),MATCH(N$2,[1]Coefficients!$G$1:$BO$1,0))</f>
        <v>0</v>
      </c>
      <c r="O29">
        <f>INDEX([1]Coefficients!$G$132:$BO$151,MATCH($E29,[1]Coefficients!$B$132:$B$151,0),MATCH(O$2,[1]Coefficients!$G$1:$BO$1,0))</f>
        <v>0</v>
      </c>
      <c r="P29">
        <f>INDEX([1]Coefficients!$G$132:$BO$151,MATCH($E29,[1]Coefficients!$B$132:$B$151,0),MATCH(P$2,[1]Coefficients!$G$1:$BO$1,0))</f>
        <v>0</v>
      </c>
      <c r="Q29">
        <f>INDEX([1]Coefficients!$G$132:$BO$151,MATCH($E29,[1]Coefficients!$B$132:$B$151,0),MATCH(Q$2,[1]Coefficients!$G$1:$BO$1,0))</f>
        <v>0</v>
      </c>
      <c r="R29">
        <f>INDEX([1]Coefficients!$G$132:$BO$151,MATCH($E29,[1]Coefficients!$B$132:$B$151,0),MATCH(R$2,[1]Coefficients!$G$1:$BO$1,0))</f>
        <v>0</v>
      </c>
      <c r="S29">
        <f>INDEX([1]Coefficients!$G$132:$BO$151,MATCH($E29,[1]Coefficients!$B$132:$B$151,0),MATCH(S$2,[1]Coefficients!$G$1:$BO$1,0))</f>
        <v>0</v>
      </c>
      <c r="T29">
        <f>INDEX([1]Coefficients!$G$132:$BO$151,MATCH($E29,[1]Coefficients!$B$132:$B$151,0),MATCH(T$2,[1]Coefficients!$G$1:$BO$1,0))</f>
        <v>0</v>
      </c>
      <c r="U29">
        <f>INDEX([1]Coefficients!$G$132:$BO$151,MATCH($E29,[1]Coefficients!$B$132:$B$151,0),MATCH(U$2,[1]Coefficients!$G$1:$BO$1,0))</f>
        <v>0</v>
      </c>
      <c r="V29">
        <f>INDEX([1]Coefficients!$G$132:$BO$151,MATCH($E29,[1]Coefficients!$B$132:$B$151,0),MATCH(V$2,[1]Coefficients!$G$1:$BO$1,0))</f>
        <v>0</v>
      </c>
      <c r="W29">
        <f>INDEX([1]Coefficients!$G$132:$BO$151,MATCH($E29,[1]Coefficients!$B$132:$B$151,0),MATCH(W$2,[1]Coefficients!$G$1:$BO$1,0))</f>
        <v>0</v>
      </c>
    </row>
    <row r="30" spans="1:24" x14ac:dyDescent="0.3">
      <c r="A30" t="s">
        <v>26</v>
      </c>
      <c r="B30" t="s">
        <v>4</v>
      </c>
      <c r="C30" t="s">
        <v>15</v>
      </c>
      <c r="E30" t="s">
        <v>27</v>
      </c>
      <c r="G30" t="s">
        <v>54</v>
      </c>
      <c r="H30" t="s">
        <v>59</v>
      </c>
      <c r="I30" t="s">
        <v>56</v>
      </c>
      <c r="K30" t="s">
        <v>57</v>
      </c>
      <c r="L30" t="s">
        <v>60</v>
      </c>
      <c r="M30">
        <f>INDEX([1]Coefficients!$G$132:$BO$151,MATCH($E30,[1]Coefficients!$B$132:$B$151,0),MATCH(M$2,[1]Coefficients!$G$1:$BO$1,0))</f>
        <v>0</v>
      </c>
      <c r="N30">
        <f>INDEX([1]Coefficients!$G$132:$BO$151,MATCH($E30,[1]Coefficients!$B$132:$B$151,0),MATCH(N$2,[1]Coefficients!$G$1:$BO$1,0))</f>
        <v>0</v>
      </c>
      <c r="O30">
        <f>INDEX([1]Coefficients!$G$132:$BO$151,MATCH($E30,[1]Coefficients!$B$132:$B$151,0),MATCH(O$2,[1]Coefficients!$G$1:$BO$1,0))</f>
        <v>0</v>
      </c>
      <c r="P30">
        <f>INDEX([1]Coefficients!$G$132:$BO$151,MATCH($E30,[1]Coefficients!$B$132:$B$151,0),MATCH(P$2,[1]Coefficients!$G$1:$BO$1,0))</f>
        <v>0</v>
      </c>
      <c r="Q30">
        <f>INDEX([1]Coefficients!$G$132:$BO$151,MATCH($E30,[1]Coefficients!$B$132:$B$151,0),MATCH(Q$2,[1]Coefficients!$G$1:$BO$1,0))</f>
        <v>0</v>
      </c>
      <c r="R30">
        <f>INDEX([1]Coefficients!$G$132:$BO$151,MATCH($E30,[1]Coefficients!$B$132:$B$151,0),MATCH(R$2,[1]Coefficients!$G$1:$BO$1,0))</f>
        <v>0</v>
      </c>
      <c r="S30">
        <f>INDEX([1]Coefficients!$G$132:$BO$151,MATCH($E30,[1]Coefficients!$B$132:$B$151,0),MATCH(S$2,[1]Coefficients!$G$1:$BO$1,0))</f>
        <v>0</v>
      </c>
      <c r="T30">
        <f>INDEX([1]Coefficients!$G$132:$BO$151,MATCH($E30,[1]Coefficients!$B$132:$B$151,0),MATCH(T$2,[1]Coefficients!$G$1:$BO$1,0))</f>
        <v>0</v>
      </c>
      <c r="U30">
        <f>INDEX([1]Coefficients!$G$132:$BO$151,MATCH($E30,[1]Coefficients!$B$132:$B$151,0),MATCH(U$2,[1]Coefficients!$G$1:$BO$1,0))</f>
        <v>0</v>
      </c>
      <c r="V30">
        <f>INDEX([1]Coefficients!$G$132:$BO$151,MATCH($E30,[1]Coefficients!$B$132:$B$151,0),MATCH(V$2,[1]Coefficients!$G$1:$BO$1,0))</f>
        <v>0</v>
      </c>
      <c r="W30">
        <f>INDEX([1]Coefficients!$G$132:$BO$151,MATCH($E30,[1]Coefficients!$B$132:$B$151,0),MATCH(W$2,[1]Coefficients!$G$1:$BO$1,0))</f>
        <v>0</v>
      </c>
    </row>
    <row r="31" spans="1:24" x14ac:dyDescent="0.3">
      <c r="A31" t="s">
        <v>26</v>
      </c>
      <c r="B31" t="s">
        <v>4</v>
      </c>
      <c r="C31" t="s">
        <v>15</v>
      </c>
      <c r="E31" t="s">
        <v>27</v>
      </c>
      <c r="G31" t="s">
        <v>54</v>
      </c>
      <c r="H31" t="s">
        <v>61</v>
      </c>
      <c r="I31" t="s">
        <v>56</v>
      </c>
      <c r="K31" t="s">
        <v>57</v>
      </c>
      <c r="L31" t="s">
        <v>62</v>
      </c>
      <c r="M31">
        <f>INDEX([1]Coefficients!$G$132:$BO$151,MATCH($E31,[1]Coefficients!$B$132:$B$151,0),MATCH(M$2,[1]Coefficients!$G$1:$BO$1,0))</f>
        <v>0</v>
      </c>
      <c r="N31">
        <f>INDEX([1]Coefficients!$G$132:$BO$151,MATCH($E31,[1]Coefficients!$B$132:$B$151,0),MATCH(N$2,[1]Coefficients!$G$1:$BO$1,0))</f>
        <v>0</v>
      </c>
      <c r="O31">
        <f>INDEX([1]Coefficients!$G$132:$BO$151,MATCH($E31,[1]Coefficients!$B$132:$B$151,0),MATCH(O$2,[1]Coefficients!$G$1:$BO$1,0))</f>
        <v>0</v>
      </c>
      <c r="P31">
        <f>INDEX([1]Coefficients!$G$132:$BO$151,MATCH($E31,[1]Coefficients!$B$132:$B$151,0),MATCH(P$2,[1]Coefficients!$G$1:$BO$1,0))</f>
        <v>0</v>
      </c>
      <c r="Q31">
        <f>INDEX([1]Coefficients!$G$132:$BO$151,MATCH($E31,[1]Coefficients!$B$132:$B$151,0),MATCH(Q$2,[1]Coefficients!$G$1:$BO$1,0))</f>
        <v>0</v>
      </c>
      <c r="R31">
        <f>INDEX([1]Coefficients!$G$132:$BO$151,MATCH($E31,[1]Coefficients!$B$132:$B$151,0),MATCH(R$2,[1]Coefficients!$G$1:$BO$1,0))</f>
        <v>0</v>
      </c>
      <c r="S31">
        <f>INDEX([1]Coefficients!$G$132:$BO$151,MATCH($E31,[1]Coefficients!$B$132:$B$151,0),MATCH(S$2,[1]Coefficients!$G$1:$BO$1,0))</f>
        <v>0</v>
      </c>
      <c r="T31">
        <f>INDEX([1]Coefficients!$G$132:$BO$151,MATCH($E31,[1]Coefficients!$B$132:$B$151,0),MATCH(T$2,[1]Coefficients!$G$1:$BO$1,0))</f>
        <v>0</v>
      </c>
      <c r="U31">
        <f>INDEX([1]Coefficients!$G$132:$BO$151,MATCH($E31,[1]Coefficients!$B$132:$B$151,0),MATCH(U$2,[1]Coefficients!$G$1:$BO$1,0))</f>
        <v>0</v>
      </c>
      <c r="V31">
        <f>INDEX([1]Coefficients!$G$132:$BO$151,MATCH($E31,[1]Coefficients!$B$132:$B$151,0),MATCH(V$2,[1]Coefficients!$G$1:$BO$1,0))</f>
        <v>0</v>
      </c>
      <c r="W31">
        <f>INDEX([1]Coefficients!$G$132:$BO$151,MATCH($E31,[1]Coefficients!$B$132:$B$151,0),MATCH(W$2,[1]Coefficients!$G$1:$BO$1,0))</f>
        <v>0</v>
      </c>
    </row>
    <row r="32" spans="1:24" x14ac:dyDescent="0.3">
      <c r="A32" t="s">
        <v>24</v>
      </c>
      <c r="B32" t="s">
        <v>4</v>
      </c>
      <c r="C32" t="s">
        <v>15</v>
      </c>
      <c r="E32" t="s">
        <v>25</v>
      </c>
      <c r="G32" t="s">
        <v>47</v>
      </c>
      <c r="L32" t="s">
        <v>48</v>
      </c>
    </row>
    <row r="33" spans="1:24" x14ac:dyDescent="0.3">
      <c r="A33" t="s">
        <v>24</v>
      </c>
      <c r="B33" t="s">
        <v>4</v>
      </c>
      <c r="C33" t="s">
        <v>15</v>
      </c>
      <c r="E33" t="s">
        <v>25</v>
      </c>
      <c r="G33" t="s">
        <v>49</v>
      </c>
      <c r="H33" t="s">
        <v>4</v>
      </c>
    </row>
    <row r="34" spans="1:24" x14ac:dyDescent="0.3">
      <c r="A34" t="s">
        <v>24</v>
      </c>
      <c r="B34" t="s">
        <v>4</v>
      </c>
      <c r="C34" t="s">
        <v>15</v>
      </c>
      <c r="E34" t="s">
        <v>25</v>
      </c>
      <c r="G34" t="s">
        <v>50</v>
      </c>
      <c r="H34" t="b">
        <v>1</v>
      </c>
    </row>
    <row r="35" spans="1:24" x14ac:dyDescent="0.3">
      <c r="A35" t="s">
        <v>24</v>
      </c>
      <c r="B35" t="s">
        <v>4</v>
      </c>
      <c r="C35" t="s">
        <v>15</v>
      </c>
      <c r="E35" t="s">
        <v>25</v>
      </c>
      <c r="G35" t="s">
        <v>51</v>
      </c>
      <c r="L35" t="s">
        <v>52</v>
      </c>
      <c r="M35">
        <v>33</v>
      </c>
      <c r="N35">
        <v>33</v>
      </c>
      <c r="O35">
        <v>33</v>
      </c>
      <c r="P35">
        <v>33</v>
      </c>
      <c r="Q35">
        <v>33</v>
      </c>
      <c r="R35">
        <v>33</v>
      </c>
      <c r="S35">
        <v>33</v>
      </c>
      <c r="T35">
        <v>33</v>
      </c>
      <c r="U35">
        <v>33</v>
      </c>
      <c r="V35">
        <v>33</v>
      </c>
      <c r="W35">
        <v>33</v>
      </c>
    </row>
    <row r="36" spans="1:24" x14ac:dyDescent="0.3">
      <c r="A36" t="s">
        <v>24</v>
      </c>
      <c r="B36" t="s">
        <v>4</v>
      </c>
      <c r="C36" t="s">
        <v>15</v>
      </c>
      <c r="E36" t="s">
        <v>25</v>
      </c>
      <c r="G36" t="s">
        <v>64</v>
      </c>
      <c r="H36" t="s">
        <v>55</v>
      </c>
      <c r="I36" t="s">
        <v>56</v>
      </c>
      <c r="L36" t="s">
        <v>58</v>
      </c>
      <c r="M36">
        <f>INDEX([1]Coefficients!$G$60:$BO$79,MATCH($E36,[1]Coefficients!$B$60:$B$79,0),MATCH(M$2,[1]Coefficients!$G$1:$BO$1,0))/INDEX([1]Coefficients!$G$29:$BO$48,MATCH($E36,[1]Coefficients!$B$29:$B$48,0),MATCH(M$2,[1]Coefficients!$G$1:$BO$1,0))</f>
        <v>7.0926315828688483E-2</v>
      </c>
      <c r="N36">
        <f>INDEX([1]Coefficients!$G$60:$BO$79,MATCH($E36,[1]Coefficients!$B$60:$B$79,0),MATCH(N$2,[1]Coefficients!$G$1:$BO$1,0))/INDEX([1]Coefficients!$G$29:$BO$48,MATCH($E36,[1]Coefficients!$B$29:$B$48,0),MATCH(N$2,[1]Coefficients!$G$1:$BO$1,0))</f>
        <v>7.0926315828688483E-2</v>
      </c>
      <c r="O36">
        <f>INDEX([1]Coefficients!$G$60:$BO$79,MATCH($E36,[1]Coefficients!$B$60:$B$79,0),MATCH(O$2,[1]Coefficients!$G$1:$BO$1,0))/INDEX([1]Coefficients!$G$29:$BO$48,MATCH($E36,[1]Coefficients!$B$29:$B$48,0),MATCH(O$2,[1]Coefficients!$G$1:$BO$1,0))</f>
        <v>7.0926315828688483E-2</v>
      </c>
      <c r="P36">
        <f>INDEX([1]Coefficients!$G$60:$BO$79,MATCH($E36,[1]Coefficients!$B$60:$B$79,0),MATCH(P$2,[1]Coefficients!$G$1:$BO$1,0))/INDEX([1]Coefficients!$G$29:$BO$48,MATCH($E36,[1]Coefficients!$B$29:$B$48,0),MATCH(P$2,[1]Coefficients!$G$1:$BO$1,0))</f>
        <v>7.0926315828688483E-2</v>
      </c>
      <c r="Q36">
        <f>INDEX([1]Coefficients!$G$60:$BO$79,MATCH($E36,[1]Coefficients!$B$60:$B$79,0),MATCH(Q$2,[1]Coefficients!$G$1:$BO$1,0))/INDEX([1]Coefficients!$G$29:$BO$48,MATCH($E36,[1]Coefficients!$B$29:$B$48,0),MATCH(Q$2,[1]Coefficients!$G$1:$BO$1,0))</f>
        <v>7.0926315828688483E-2</v>
      </c>
      <c r="R36">
        <f>INDEX([1]Coefficients!$G$60:$BO$79,MATCH($E36,[1]Coefficients!$B$60:$B$79,0),MATCH(R$2,[1]Coefficients!$G$1:$BO$1,0))/INDEX([1]Coefficients!$G$29:$BO$48,MATCH($E36,[1]Coefficients!$B$29:$B$48,0),MATCH(R$2,[1]Coefficients!$G$1:$BO$1,0))</f>
        <v>7.0926315828688483E-2</v>
      </c>
      <c r="S36">
        <f>INDEX([1]Coefficients!$G$60:$BO$79,MATCH($E36,[1]Coefficients!$B$60:$B$79,0),MATCH(S$2,[1]Coefficients!$G$1:$BO$1,0))/INDEX([1]Coefficients!$G$29:$BO$48,MATCH($E36,[1]Coefficients!$B$29:$B$48,0),MATCH(S$2,[1]Coefficients!$G$1:$BO$1,0))</f>
        <v>7.0926315828688483E-2</v>
      </c>
      <c r="T36">
        <f>INDEX([1]Coefficients!$G$60:$BO$79,MATCH($E36,[1]Coefficients!$B$60:$B$79,0),MATCH(T$2,[1]Coefficients!$G$1:$BO$1,0))/INDEX([1]Coefficients!$G$29:$BO$48,MATCH($E36,[1]Coefficients!$B$29:$B$48,0),MATCH(T$2,[1]Coefficients!$G$1:$BO$1,0))</f>
        <v>7.0926315828688483E-2</v>
      </c>
      <c r="U36">
        <f>INDEX([1]Coefficients!$G$60:$BO$79,MATCH($E36,[1]Coefficients!$B$60:$B$79,0),MATCH(U$2,[1]Coefficients!$G$1:$BO$1,0))/INDEX([1]Coefficients!$G$29:$BO$48,MATCH($E36,[1]Coefficients!$B$29:$B$48,0),MATCH(U$2,[1]Coefficients!$G$1:$BO$1,0))</f>
        <v>7.0926315828688483E-2</v>
      </c>
      <c r="V36">
        <f>INDEX([1]Coefficients!$G$60:$BO$79,MATCH($E36,[1]Coefficients!$B$60:$B$79,0),MATCH(V$2,[1]Coefficients!$G$1:$BO$1,0))/INDEX([1]Coefficients!$G$29:$BO$48,MATCH($E36,[1]Coefficients!$B$29:$B$48,0),MATCH(V$2,[1]Coefficients!$G$1:$BO$1,0))</f>
        <v>7.0926315828688483E-2</v>
      </c>
      <c r="W36">
        <f>INDEX([1]Coefficients!$G$60:$BO$79,MATCH($E36,[1]Coefficients!$B$60:$B$79,0),MATCH(W$2,[1]Coefficients!$G$1:$BO$1,0))/INDEX([1]Coefficients!$G$29:$BO$48,MATCH($E36,[1]Coefficients!$B$29:$B$48,0),MATCH(W$2,[1]Coefficients!$G$1:$BO$1,0))</f>
        <v>7.0926315828688483E-2</v>
      </c>
    </row>
    <row r="37" spans="1:24" x14ac:dyDescent="0.3">
      <c r="A37" t="s">
        <v>24</v>
      </c>
      <c r="B37" t="s">
        <v>4</v>
      </c>
      <c r="C37" t="s">
        <v>15</v>
      </c>
      <c r="E37" t="s">
        <v>25</v>
      </c>
      <c r="G37" t="s">
        <v>54</v>
      </c>
      <c r="H37" t="s">
        <v>55</v>
      </c>
      <c r="I37" t="s">
        <v>56</v>
      </c>
      <c r="K37" t="s">
        <v>57</v>
      </c>
      <c r="L37" t="s">
        <v>58</v>
      </c>
      <c r="M37">
        <f>INDEX([1]Coefficients!$G$132:$BO$151,MATCH($E37,[1]Coefficients!$B$132:$B$151,0),MATCH(M$2,[1]Coefficients!$G$1:$BO$1,0))</f>
        <v>0</v>
      </c>
      <c r="N37">
        <f>INDEX([1]Coefficients!$G$132:$BO$151,MATCH($E37,[1]Coefficients!$B$132:$B$151,0),MATCH(N$2,[1]Coefficients!$G$1:$BO$1,0))</f>
        <v>0</v>
      </c>
      <c r="O37">
        <f>INDEX([1]Coefficients!$G$132:$BO$151,MATCH($E37,[1]Coefficients!$B$132:$B$151,0),MATCH(O$2,[1]Coefficients!$G$1:$BO$1,0))</f>
        <v>0</v>
      </c>
      <c r="P37">
        <f>INDEX([1]Coefficients!$G$132:$BO$151,MATCH($E37,[1]Coefficients!$B$132:$B$151,0),MATCH(P$2,[1]Coefficients!$G$1:$BO$1,0))</f>
        <v>0</v>
      </c>
      <c r="Q37">
        <f>INDEX([1]Coefficients!$G$132:$BO$151,MATCH($E37,[1]Coefficients!$B$132:$B$151,0),MATCH(Q$2,[1]Coefficients!$G$1:$BO$1,0))</f>
        <v>0</v>
      </c>
      <c r="R37">
        <f>INDEX([1]Coefficients!$G$132:$BO$151,MATCH($E37,[1]Coefficients!$B$132:$B$151,0),MATCH(R$2,[1]Coefficients!$G$1:$BO$1,0))</f>
        <v>0</v>
      </c>
      <c r="S37">
        <f>INDEX([1]Coefficients!$G$132:$BO$151,MATCH($E37,[1]Coefficients!$B$132:$B$151,0),MATCH(S$2,[1]Coefficients!$G$1:$BO$1,0))</f>
        <v>0</v>
      </c>
      <c r="T37">
        <f>INDEX([1]Coefficients!$G$132:$BO$151,MATCH($E37,[1]Coefficients!$B$132:$B$151,0),MATCH(T$2,[1]Coefficients!$G$1:$BO$1,0))</f>
        <v>0</v>
      </c>
      <c r="U37">
        <f>INDEX([1]Coefficients!$G$132:$BO$151,MATCH($E37,[1]Coefficients!$B$132:$B$151,0),MATCH(U$2,[1]Coefficients!$G$1:$BO$1,0))</f>
        <v>0</v>
      </c>
      <c r="V37">
        <f>INDEX([1]Coefficients!$G$132:$BO$151,MATCH($E37,[1]Coefficients!$B$132:$B$151,0),MATCH(V$2,[1]Coefficients!$G$1:$BO$1,0))</f>
        <v>0</v>
      </c>
      <c r="W37">
        <f>INDEX([1]Coefficients!$G$132:$BO$151,MATCH($E37,[1]Coefficients!$B$132:$B$151,0),MATCH(W$2,[1]Coefficients!$G$1:$BO$1,0))</f>
        <v>0</v>
      </c>
    </row>
    <row r="38" spans="1:24" x14ac:dyDescent="0.3">
      <c r="A38" t="s">
        <v>24</v>
      </c>
      <c r="B38" t="s">
        <v>4</v>
      </c>
      <c r="C38" t="s">
        <v>15</v>
      </c>
      <c r="E38" t="s">
        <v>25</v>
      </c>
      <c r="G38" t="s">
        <v>54</v>
      </c>
      <c r="H38" t="s">
        <v>59</v>
      </c>
      <c r="I38" t="s">
        <v>56</v>
      </c>
      <c r="K38" t="s">
        <v>57</v>
      </c>
      <c r="L38" t="s">
        <v>60</v>
      </c>
      <c r="M38">
        <f>INDEX([1]Coefficients!$G$132:$BO$151,MATCH($E38,[1]Coefficients!$B$132:$B$151,0),MATCH(M$2,[1]Coefficients!$G$1:$BO$1,0))</f>
        <v>0</v>
      </c>
      <c r="N38">
        <f>INDEX([1]Coefficients!$G$132:$BO$151,MATCH($E38,[1]Coefficients!$B$132:$B$151,0),MATCH(N$2,[1]Coefficients!$G$1:$BO$1,0))</f>
        <v>0</v>
      </c>
      <c r="O38">
        <f>INDEX([1]Coefficients!$G$132:$BO$151,MATCH($E38,[1]Coefficients!$B$132:$B$151,0),MATCH(O$2,[1]Coefficients!$G$1:$BO$1,0))</f>
        <v>0</v>
      </c>
      <c r="P38">
        <f>INDEX([1]Coefficients!$G$132:$BO$151,MATCH($E38,[1]Coefficients!$B$132:$B$151,0),MATCH(P$2,[1]Coefficients!$G$1:$BO$1,0))</f>
        <v>0</v>
      </c>
      <c r="Q38">
        <f>INDEX([1]Coefficients!$G$132:$BO$151,MATCH($E38,[1]Coefficients!$B$132:$B$151,0),MATCH(Q$2,[1]Coefficients!$G$1:$BO$1,0))</f>
        <v>0</v>
      </c>
      <c r="R38">
        <f>INDEX([1]Coefficients!$G$132:$BO$151,MATCH($E38,[1]Coefficients!$B$132:$B$151,0),MATCH(R$2,[1]Coefficients!$G$1:$BO$1,0))</f>
        <v>0</v>
      </c>
      <c r="S38">
        <f>INDEX([1]Coefficients!$G$132:$BO$151,MATCH($E38,[1]Coefficients!$B$132:$B$151,0),MATCH(S$2,[1]Coefficients!$G$1:$BO$1,0))</f>
        <v>0</v>
      </c>
      <c r="T38">
        <f>INDEX([1]Coefficients!$G$132:$BO$151,MATCH($E38,[1]Coefficients!$B$132:$B$151,0),MATCH(T$2,[1]Coefficients!$G$1:$BO$1,0))</f>
        <v>0</v>
      </c>
      <c r="U38">
        <f>INDEX([1]Coefficients!$G$132:$BO$151,MATCH($E38,[1]Coefficients!$B$132:$B$151,0),MATCH(U$2,[1]Coefficients!$G$1:$BO$1,0))</f>
        <v>0</v>
      </c>
      <c r="V38">
        <f>INDEX([1]Coefficients!$G$132:$BO$151,MATCH($E38,[1]Coefficients!$B$132:$B$151,0),MATCH(V$2,[1]Coefficients!$G$1:$BO$1,0))</f>
        <v>0</v>
      </c>
      <c r="W38">
        <f>INDEX([1]Coefficients!$G$132:$BO$151,MATCH($E38,[1]Coefficients!$B$132:$B$151,0),MATCH(W$2,[1]Coefficients!$G$1:$BO$1,0))</f>
        <v>0</v>
      </c>
    </row>
    <row r="39" spans="1:24" x14ac:dyDescent="0.3">
      <c r="A39" t="s">
        <v>24</v>
      </c>
      <c r="B39" t="s">
        <v>4</v>
      </c>
      <c r="C39" t="s">
        <v>15</v>
      </c>
      <c r="E39" t="s">
        <v>25</v>
      </c>
      <c r="G39" t="s">
        <v>54</v>
      </c>
      <c r="H39" t="s">
        <v>61</v>
      </c>
      <c r="I39" t="s">
        <v>56</v>
      </c>
      <c r="K39" t="s">
        <v>57</v>
      </c>
      <c r="L39" t="s">
        <v>62</v>
      </c>
      <c r="M39">
        <f>INDEX([1]Coefficients!$G$132:$BO$151,MATCH($E39,[1]Coefficients!$B$132:$B$151,0),MATCH(M$2,[1]Coefficients!$G$1:$BO$1,0))</f>
        <v>0</v>
      </c>
      <c r="N39">
        <f>INDEX([1]Coefficients!$G$132:$BO$151,MATCH($E39,[1]Coefficients!$B$132:$B$151,0),MATCH(N$2,[1]Coefficients!$G$1:$BO$1,0))</f>
        <v>0</v>
      </c>
      <c r="O39">
        <f>INDEX([1]Coefficients!$G$132:$BO$151,MATCH($E39,[1]Coefficients!$B$132:$B$151,0),MATCH(O$2,[1]Coefficients!$G$1:$BO$1,0))</f>
        <v>0</v>
      </c>
      <c r="P39">
        <f>INDEX([1]Coefficients!$G$132:$BO$151,MATCH($E39,[1]Coefficients!$B$132:$B$151,0),MATCH(P$2,[1]Coefficients!$G$1:$BO$1,0))</f>
        <v>0</v>
      </c>
      <c r="Q39">
        <f>INDEX([1]Coefficients!$G$132:$BO$151,MATCH($E39,[1]Coefficients!$B$132:$B$151,0),MATCH(Q$2,[1]Coefficients!$G$1:$BO$1,0))</f>
        <v>0</v>
      </c>
      <c r="R39">
        <f>INDEX([1]Coefficients!$G$132:$BO$151,MATCH($E39,[1]Coefficients!$B$132:$B$151,0),MATCH(R$2,[1]Coefficients!$G$1:$BO$1,0))</f>
        <v>0</v>
      </c>
      <c r="S39">
        <f>INDEX([1]Coefficients!$G$132:$BO$151,MATCH($E39,[1]Coefficients!$B$132:$B$151,0),MATCH(S$2,[1]Coefficients!$G$1:$BO$1,0))</f>
        <v>0</v>
      </c>
      <c r="T39">
        <f>INDEX([1]Coefficients!$G$132:$BO$151,MATCH($E39,[1]Coefficients!$B$132:$B$151,0),MATCH(T$2,[1]Coefficients!$G$1:$BO$1,0))</f>
        <v>0</v>
      </c>
      <c r="U39">
        <f>INDEX([1]Coefficients!$G$132:$BO$151,MATCH($E39,[1]Coefficients!$B$132:$B$151,0),MATCH(U$2,[1]Coefficients!$G$1:$BO$1,0))</f>
        <v>0</v>
      </c>
      <c r="V39">
        <f>INDEX([1]Coefficients!$G$132:$BO$151,MATCH($E39,[1]Coefficients!$B$132:$B$151,0),MATCH(V$2,[1]Coefficients!$G$1:$BO$1,0))</f>
        <v>0</v>
      </c>
      <c r="W39">
        <f>INDEX([1]Coefficients!$G$132:$BO$151,MATCH($E39,[1]Coefficients!$B$132:$B$151,0),MATCH(W$2,[1]Coefficients!$G$1:$BO$1,0))</f>
        <v>0</v>
      </c>
    </row>
    <row r="40" spans="1:24" x14ac:dyDescent="0.3">
      <c r="A40" t="s">
        <v>28</v>
      </c>
      <c r="B40" t="s">
        <v>4</v>
      </c>
      <c r="C40" t="s">
        <v>15</v>
      </c>
      <c r="E40" t="s">
        <v>29</v>
      </c>
      <c r="G40" t="s">
        <v>47</v>
      </c>
      <c r="L40" t="s">
        <v>48</v>
      </c>
    </row>
    <row r="41" spans="1:24" x14ac:dyDescent="0.3">
      <c r="A41" t="s">
        <v>28</v>
      </c>
      <c r="B41" t="s">
        <v>4</v>
      </c>
      <c r="C41" t="s">
        <v>15</v>
      </c>
      <c r="E41" t="s">
        <v>29</v>
      </c>
      <c r="G41" t="s">
        <v>49</v>
      </c>
      <c r="H41" t="s">
        <v>4</v>
      </c>
    </row>
    <row r="42" spans="1:24" x14ac:dyDescent="0.3">
      <c r="A42" t="s">
        <v>28</v>
      </c>
      <c r="B42" t="s">
        <v>4</v>
      </c>
      <c r="C42" t="s">
        <v>15</v>
      </c>
      <c r="E42" t="s">
        <v>29</v>
      </c>
      <c r="G42" t="s">
        <v>50</v>
      </c>
      <c r="H42" t="b">
        <v>1</v>
      </c>
    </row>
    <row r="43" spans="1:24" x14ac:dyDescent="0.3">
      <c r="A43" t="s">
        <v>28</v>
      </c>
      <c r="B43" t="s">
        <v>4</v>
      </c>
      <c r="C43" t="s">
        <v>15</v>
      </c>
      <c r="E43" t="s">
        <v>29</v>
      </c>
      <c r="G43" t="s">
        <v>51</v>
      </c>
      <c r="L43" t="s">
        <v>52</v>
      </c>
      <c r="M43">
        <f>10/0.142</f>
        <v>70.422535211267615</v>
      </c>
      <c r="N43">
        <f t="shared" ref="N43:W43" si="2">M43*0.9</f>
        <v>63.380281690140855</v>
      </c>
      <c r="O43">
        <f t="shared" si="2"/>
        <v>57.042253521126767</v>
      </c>
      <c r="P43">
        <f t="shared" si="2"/>
        <v>51.338028169014095</v>
      </c>
      <c r="Q43">
        <f t="shared" si="2"/>
        <v>46.204225352112687</v>
      </c>
      <c r="R43">
        <f t="shared" si="2"/>
        <v>41.583802816901418</v>
      </c>
      <c r="S43">
        <f t="shared" si="2"/>
        <v>37.425422535211275</v>
      </c>
      <c r="T43">
        <f t="shared" si="2"/>
        <v>33.682880281690146</v>
      </c>
      <c r="U43">
        <f t="shared" si="2"/>
        <v>30.314592253521131</v>
      </c>
      <c r="V43">
        <f t="shared" si="2"/>
        <v>27.283133028169019</v>
      </c>
      <c r="W43">
        <f t="shared" si="2"/>
        <v>24.554819725352118</v>
      </c>
      <c r="X43" t="s">
        <v>65</v>
      </c>
    </row>
    <row r="44" spans="1:24" x14ac:dyDescent="0.3">
      <c r="A44" t="s">
        <v>28</v>
      </c>
      <c r="B44" t="s">
        <v>4</v>
      </c>
      <c r="C44" t="s">
        <v>15</v>
      </c>
      <c r="E44" t="s">
        <v>29</v>
      </c>
      <c r="G44" t="s">
        <v>54</v>
      </c>
      <c r="H44" t="s">
        <v>55</v>
      </c>
      <c r="I44" t="s">
        <v>56</v>
      </c>
      <c r="K44" t="s">
        <v>57</v>
      </c>
      <c r="L44" t="s">
        <v>58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4" x14ac:dyDescent="0.3">
      <c r="A45" t="s">
        <v>28</v>
      </c>
      <c r="B45" t="s">
        <v>4</v>
      </c>
      <c r="C45" t="s">
        <v>15</v>
      </c>
      <c r="E45" t="s">
        <v>29</v>
      </c>
      <c r="G45" t="s">
        <v>54</v>
      </c>
      <c r="H45" t="s">
        <v>59</v>
      </c>
      <c r="I45" t="s">
        <v>56</v>
      </c>
      <c r="K45" t="s">
        <v>57</v>
      </c>
      <c r="L45" t="s">
        <v>60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4" x14ac:dyDescent="0.3">
      <c r="A46" t="s">
        <v>28</v>
      </c>
      <c r="B46" t="s">
        <v>4</v>
      </c>
      <c r="C46" t="s">
        <v>15</v>
      </c>
      <c r="E46" t="s">
        <v>29</v>
      </c>
      <c r="G46" t="s">
        <v>54</v>
      </c>
      <c r="H46" t="s">
        <v>61</v>
      </c>
      <c r="I46" t="s">
        <v>56</v>
      </c>
      <c r="K46" t="s">
        <v>57</v>
      </c>
      <c r="L46" t="s">
        <v>62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2024-10-23T04:28:29Z</dcterms:created>
  <dcterms:modified xsi:type="dcterms:W3CDTF">2024-10-23T04:28:36Z</dcterms:modified>
</cp:coreProperties>
</file>