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21BC8EC1-6821-4251-916D-CCF7911A4863}" xr6:coauthVersionLast="47" xr6:coauthVersionMax="47" xr10:uidLastSave="{00000000-0000-0000-0000-000000000000}"/>
  <bookViews>
    <workbookView xWindow="34530" yWindow="3060" windowWidth="17250" windowHeight="8865" xr2:uid="{F33016C1-2DC3-4A37-B64B-C2DDE412760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S19" i="1"/>
  <c r="R19" i="1"/>
  <c r="O19" i="1"/>
  <c r="N19" i="1"/>
  <c r="Q18" i="1"/>
  <c r="N18" i="1"/>
  <c r="M18" i="1"/>
  <c r="W17" i="1"/>
  <c r="W19" i="1" s="1"/>
  <c r="V17" i="1"/>
  <c r="V19" i="1" s="1"/>
  <c r="U17" i="1"/>
  <c r="U19" i="1" s="1"/>
  <c r="T17" i="1"/>
  <c r="T19" i="1" s="1"/>
  <c r="S17" i="1"/>
  <c r="R17" i="1"/>
  <c r="Q17" i="1"/>
  <c r="Q19" i="1" s="1"/>
  <c r="P17" i="1"/>
  <c r="P19" i="1" s="1"/>
  <c r="O17" i="1"/>
  <c r="N17" i="1"/>
  <c r="M17" i="1"/>
  <c r="M19" i="1" s="1"/>
  <c r="W16" i="1"/>
  <c r="W18" i="1" s="1"/>
  <c r="V16" i="1"/>
  <c r="V18" i="1" s="1"/>
  <c r="U16" i="1"/>
  <c r="U18" i="1" s="1"/>
  <c r="T16" i="1"/>
  <c r="T18" i="1" s="1"/>
  <c r="S16" i="1"/>
  <c r="S18" i="1" s="1"/>
  <c r="R16" i="1"/>
  <c r="R18" i="1" s="1"/>
  <c r="Q16" i="1"/>
  <c r="P16" i="1"/>
  <c r="P18" i="1" s="1"/>
  <c r="O16" i="1"/>
  <c r="O18" i="1" s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W8" i="1" s="1"/>
  <c r="V9" i="1"/>
  <c r="U9" i="1"/>
  <c r="U8" i="1" s="1"/>
  <c r="T9" i="1"/>
  <c r="T8" i="1" s="1"/>
  <c r="S9" i="1"/>
  <c r="R9" i="1"/>
  <c r="R8" i="1" s="1"/>
  <c r="Q9" i="1"/>
  <c r="P9" i="1"/>
  <c r="O9" i="1"/>
  <c r="O8" i="1" s="1"/>
  <c r="N9" i="1"/>
  <c r="M9" i="1"/>
  <c r="M8" i="1" s="1"/>
  <c r="V8" i="1"/>
  <c r="S8" i="1"/>
  <c r="Q8" i="1"/>
  <c r="P8" i="1"/>
  <c r="N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<sst xmlns="http://schemas.openxmlformats.org/spreadsheetml/2006/main" count="367" uniqueCount="76">
  <si>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</si>
  <si>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</si>
  <si>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</si>
  <si>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</si>
  <si>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</si>
  <si>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</si>
  <si>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</si>
  <si>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</si>
  <si>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</si>
  <si>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</si>
  <si>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</si>
  <si>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</si>
  <si>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</si>
  <si>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</si>
  <si>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 Production</t>
  </si>
  <si>
    <t>QC</t>
  </si>
  <si>
    <t>Natural Gas Production</t>
  </si>
  <si>
    <t>Price multiplier</t>
  </si>
  <si>
    <t>CIMS.CAN.QC.Electricity</t>
  </si>
  <si>
    <t>CER</t>
  </si>
  <si>
    <t>CIMS.CAN.QC.Mining</t>
  </si>
  <si>
    <t>Mining</t>
  </si>
  <si>
    <t>Electricity</t>
  </si>
  <si>
    <t>JCIMS</t>
  </si>
  <si>
    <t>CIMS.CAN.QC.Ethanol</t>
  </si>
  <si>
    <t>Ethanol</t>
  </si>
  <si>
    <t>CIMS.CAN.QC.Biodiesel</t>
  </si>
  <si>
    <t>Biodiesel</t>
  </si>
  <si>
    <t>CIMS.CAN.QC.Hydrogen</t>
  </si>
  <si>
    <t>Hydrogen</t>
  </si>
  <si>
    <t>Petroleum Refining</t>
  </si>
  <si>
    <t>Use petroleum refining sector as proxy</t>
  </si>
  <si>
    <t>CIMS.CAN.QC.Petroleum Refining</t>
  </si>
  <si>
    <t>CIMS.CAN.QC.Industrial Minerals</t>
  </si>
  <si>
    <t>Industrial Minerals</t>
  </si>
  <si>
    <t>CIMS.CAN.QC.Iron and Steel</t>
  </si>
  <si>
    <t>Iron and Steel</t>
  </si>
  <si>
    <t>CIMS.CAN.QC.Metal Smelting</t>
  </si>
  <si>
    <t>Metal Smelting</t>
  </si>
  <si>
    <t>CIMS.CAN.QC.Chemical Products</t>
  </si>
  <si>
    <t>Chemical Products</t>
  </si>
  <si>
    <t>CIMS.CAN.QC.Pulp and Paper</t>
  </si>
  <si>
    <t>Pulp and Paper</t>
  </si>
  <si>
    <t>CIMS.CAN.QC.Light Industrial</t>
  </si>
  <si>
    <t>Light Industrial</t>
  </si>
  <si>
    <t>CIMS.CAN.QC.Residential</t>
  </si>
  <si>
    <t>Residential</t>
  </si>
  <si>
    <t>CIMS.CAN.QC.Commercial</t>
  </si>
  <si>
    <t>Commercial</t>
  </si>
  <si>
    <t>CIMS.CAN.QC.Transportation Personal</t>
  </si>
  <si>
    <t>Transportation Personal</t>
  </si>
  <si>
    <t>CIMS.CAN.QC.Transportation Freight</t>
  </si>
  <si>
    <t>Transportation Freight</t>
  </si>
  <si>
    <t>CIMS.CAN.QC.Waste</t>
  </si>
  <si>
    <t>Waste</t>
  </si>
  <si>
    <t>CIMS.CAN.QC.Agriculture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</si>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</sst>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B59" t="str">
            <v>GDP</v>
          </cell>
          <cell r="C59" t="str">
            <v>Canada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C59" t="str">
            <v>Atlantic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C59" t="str">
            <v>Atlantic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59">
          <cell r="B59" t="str">
            <v>CO2</v>
          </cell>
          <cell r="C59" t="str">
            <v>ktCO2/unit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88FA-85C9-491A-B9E8-8FF680148AC3}">
  <dimension ref="A1:X51"/>
  <sheetViews>
    <sheetView tabSelected="1" workbookViewId="0">
      <selection sqref="A1:X5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13.451264344575005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13.451264344575005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16.077829739230204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16.363919606283691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16.571610894567399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17.531957637973857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18.491997765894343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18.899001203123358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19.629123400686591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20.779069618412013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22.223617280248313</v>
      </c>
    </row>
    <row r="4" spans="1:24" x14ac:dyDescent="0.3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13.451264344575005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13.451264344575005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16.077829739230204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16.363919606283691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16.571610894567399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17.531957637973857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18.491997765894343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18.899001203123358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19.629123400686591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20.779069618412013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22.223617280248313</v>
      </c>
    </row>
    <row r="5" spans="1:24" x14ac:dyDescent="0.3">
      <c r="A5" t="s">
        <v>18</v>
      </c>
      <c r="B5" t="s">
        <v>4</v>
      </c>
      <c r="C5" t="s">
        <v>15</v>
      </c>
      <c r="E5" t="s">
        <v>22</v>
      </c>
      <c r="G5" t="s">
        <v>17</v>
      </c>
      <c r="J5" t="s">
        <v>18</v>
      </c>
      <c r="K5" t="s">
        <v>23</v>
      </c>
      <c r="M5">
        <f>IFERROR(INDEX([1]!FuelMult_JCIMS,MATCH($C5&amp;$E5&amp;$H5,[1]!FuelMult_JCIMS_Index,0),MATCH(M$2,$M$2:$W$2,0)),1)</f>
        <v>1</v>
      </c>
      <c r="N5">
        <f>IFERROR(INDEX([1]!FuelMult_JCIMS,MATCH($C5&amp;$E5&amp;$H5,[1]!FuelMult_JCIMS_Index,0),MATCH(N$2,$M$2:$W$2,0)),1)</f>
        <v>1</v>
      </c>
      <c r="O5">
        <f>IFERROR(INDEX([1]!FuelMult_JCIMS,MATCH($C5&amp;$E5&amp;$H5,[1]!FuelMult_JCIMS_Index,0),MATCH(O$2,$M$2:$W$2,0)),1)</f>
        <v>1</v>
      </c>
      <c r="P5">
        <f>IFERROR(INDEX([1]!FuelMult_JCIMS,MATCH($C5&amp;$E5&amp;$H5,[1]!FuelMult_JCIMS_Index,0),MATCH(P$2,$M$2:$W$2,0)),1)</f>
        <v>1</v>
      </c>
      <c r="Q5">
        <f>IFERROR(INDEX([1]!FuelMult_JCIMS,MATCH($C5&amp;$E5&amp;$H5,[1]!FuelMult_JCIMS_Index,0),MATCH(Q$2,$M$2:$W$2,0)),1)</f>
        <v>1</v>
      </c>
      <c r="R5">
        <f>IFERROR(INDEX([1]!FuelMult_JCIMS,MATCH($C5&amp;$E5&amp;$H5,[1]!FuelMult_JCIMS_Index,0),MATCH(R$2,$M$2:$W$2,0)),1)</f>
        <v>1</v>
      </c>
      <c r="S5">
        <f>IFERROR(INDEX([1]!FuelMult_JCIMS,MATCH($C5&amp;$E5&amp;$H5,[1]!FuelMult_JCIMS_Index,0),MATCH(S$2,$M$2:$W$2,0)),1)</f>
        <v>1</v>
      </c>
      <c r="T5">
        <f>IFERROR(INDEX([1]!FuelMult_JCIMS,MATCH($C5&amp;$E5&amp;$H5,[1]!FuelMult_JCIMS_Index,0),MATCH(T$2,$M$2:$W$2,0)),1)</f>
        <v>1</v>
      </c>
      <c r="U5">
        <f>IFERROR(INDEX([1]!FuelMult_JCIMS,MATCH($C5&amp;$E5&amp;$H5,[1]!FuelMult_JCIMS_Index,0),MATCH(U$2,$M$2:$W$2,0)),1)</f>
        <v>1</v>
      </c>
      <c r="V5">
        <f>IFERROR(INDEX([1]!FuelMult_JCIMS,MATCH($C5&amp;$E5&amp;$H5,[1]!FuelMult_JCIMS_Index,0),MATCH(V$2,$M$2:$W$2,0)),1)</f>
        <v>1</v>
      </c>
      <c r="W5">
        <f>IFERROR(INDEX([1]!FuelMult_JCIMS,MATCH($C5&amp;$E5&amp;$H5,[1]!FuelMult_JCIMS_Index,0),MATCH(W$2,$M$2:$W$2,0)),1)</f>
        <v>1</v>
      </c>
    </row>
    <row r="6" spans="1:24" x14ac:dyDescent="0.3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13.451264344575005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13.451264344575005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16.077829739230204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16.363919606283691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16.571610894567399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17.531957637973857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18.491997765894343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18.899001203123358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19.629123400686591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20.779069618412013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22.223617280248313</v>
      </c>
    </row>
    <row r="7" spans="1:24" x14ac:dyDescent="0.3">
      <c r="A7" t="s">
        <v>26</v>
      </c>
      <c r="B7" t="s">
        <v>4</v>
      </c>
      <c r="C7" t="s">
        <v>15</v>
      </c>
      <c r="E7" t="s">
        <v>27</v>
      </c>
      <c r="G7" t="s">
        <v>17</v>
      </c>
      <c r="J7" t="s">
        <v>18</v>
      </c>
      <c r="K7" t="s">
        <v>19</v>
      </c>
      <c r="M7">
        <f>INDEX([1]!CER_prices,MATCH($C7&amp;INDEX([1]!sector_CER,MATCH($E7,[1]!sector_CIMS,0))&amp;$J7,[1]!CER_prices_index,0),MATCH(M$2,[1]!CER_year,0))/INDEX([1]!CER_prod_cost,MATCH($C7&amp;"Production cost"&amp;$J7,[1]Prices!$CJ$11:$CJ$23,0),MATCH(M$2,[1]!CER_year,0))</f>
        <v>13.451264344575005</v>
      </c>
      <c r="N7">
        <f>INDEX([1]!CER_prices,MATCH($C7&amp;INDEX([1]!sector_CER,MATCH($E7,[1]!sector_CIMS,0))&amp;$J7,[1]!CER_prices_index,0),MATCH(N$2,[1]!CER_year,0))/INDEX([1]!CER_prod_cost,MATCH($C7&amp;"Production cost"&amp;$J7,[1]Prices!$CJ$11:$CJ$23,0),MATCH(N$2,[1]!CER_year,0))</f>
        <v>13.451264344575005</v>
      </c>
      <c r="O7">
        <f>INDEX([1]!CER_prices,MATCH($C7&amp;INDEX([1]!sector_CER,MATCH($E7,[1]!sector_CIMS,0))&amp;$J7,[1]!CER_prices_index,0),MATCH(O$2,[1]!CER_year,0))/INDEX([1]!CER_prod_cost,MATCH($C7&amp;"Production cost"&amp;$J7,[1]Prices!$CJ$11:$CJ$23,0),MATCH(O$2,[1]!CER_year,0))</f>
        <v>16.077829739230204</v>
      </c>
      <c r="P7">
        <f>INDEX([1]!CER_prices,MATCH($C7&amp;INDEX([1]!sector_CER,MATCH($E7,[1]!sector_CIMS,0))&amp;$J7,[1]!CER_prices_index,0),MATCH(P$2,[1]!CER_year,0))/INDEX([1]!CER_prod_cost,MATCH($C7&amp;"Production cost"&amp;$J7,[1]Prices!$CJ$11:$CJ$23,0),MATCH(P$2,[1]!CER_year,0))</f>
        <v>16.363919606283691</v>
      </c>
      <c r="Q7">
        <f>INDEX([1]!CER_prices,MATCH($C7&amp;INDEX([1]!sector_CER,MATCH($E7,[1]!sector_CIMS,0))&amp;$J7,[1]!CER_prices_index,0),MATCH(Q$2,[1]!CER_year,0))/INDEX([1]!CER_prod_cost,MATCH($C7&amp;"Production cost"&amp;$J7,[1]Prices!$CJ$11:$CJ$23,0),MATCH(Q$2,[1]!CER_year,0))</f>
        <v>16.571610894567399</v>
      </c>
      <c r="R7">
        <f>INDEX([1]!CER_prices,MATCH($C7&amp;INDEX([1]!sector_CER,MATCH($E7,[1]!sector_CIMS,0))&amp;$J7,[1]!CER_prices_index,0),MATCH(R$2,[1]!CER_year,0))/INDEX([1]!CER_prod_cost,MATCH($C7&amp;"Production cost"&amp;$J7,[1]Prices!$CJ$11:$CJ$23,0),MATCH(R$2,[1]!CER_year,0))</f>
        <v>17.531957637973857</v>
      </c>
      <c r="S7">
        <f>INDEX([1]!CER_prices,MATCH($C7&amp;INDEX([1]!sector_CER,MATCH($E7,[1]!sector_CIMS,0))&amp;$J7,[1]!CER_prices_index,0),MATCH(S$2,[1]!CER_year,0))/INDEX([1]!CER_prod_cost,MATCH($C7&amp;"Production cost"&amp;$J7,[1]Prices!$CJ$11:$CJ$23,0),MATCH(S$2,[1]!CER_year,0))</f>
        <v>18.491997765894343</v>
      </c>
      <c r="T7">
        <f>INDEX([1]!CER_prices,MATCH($C7&amp;INDEX([1]!sector_CER,MATCH($E7,[1]!sector_CIMS,0))&amp;$J7,[1]!CER_prices_index,0),MATCH(T$2,[1]!CER_year,0))/INDEX([1]!CER_prod_cost,MATCH($C7&amp;"Production cost"&amp;$J7,[1]Prices!$CJ$11:$CJ$23,0),MATCH(T$2,[1]!CER_year,0))</f>
        <v>18.899001203123358</v>
      </c>
      <c r="U7">
        <f>INDEX([1]!CER_prices,MATCH($C7&amp;INDEX([1]!sector_CER,MATCH($E7,[1]!sector_CIMS,0))&amp;$J7,[1]!CER_prices_index,0),MATCH(U$2,[1]!CER_year,0))/INDEX([1]!CER_prod_cost,MATCH($C7&amp;"Production cost"&amp;$J7,[1]Prices!$CJ$11:$CJ$23,0),MATCH(U$2,[1]!CER_year,0))</f>
        <v>19.629123400686591</v>
      </c>
      <c r="V7">
        <f>INDEX([1]!CER_prices,MATCH($C7&amp;INDEX([1]!sector_CER,MATCH($E7,[1]!sector_CIMS,0))&amp;$J7,[1]!CER_prices_index,0),MATCH(V$2,[1]!CER_year,0))/INDEX([1]!CER_prod_cost,MATCH($C7&amp;"Production cost"&amp;$J7,[1]Prices!$CJ$11:$CJ$23,0),MATCH(V$2,[1]!CER_year,0))</f>
        <v>20.779069618412013</v>
      </c>
      <c r="W7">
        <f>INDEX([1]!CER_prices,MATCH($C7&amp;INDEX([1]!sector_CER,MATCH($E7,[1]!sector_CIMS,0))&amp;$J7,[1]!CER_prices_index,0),MATCH(W$2,[1]!CER_year,0))/INDEX([1]!CER_prod_cost,MATCH($C7&amp;"Production cost"&amp;$J7,[1]Prices!$CJ$11:$CJ$23,0),MATCH(W$2,[1]!CER_year,0))</f>
        <v>22.223617280248313</v>
      </c>
    </row>
    <row r="8" spans="1:24" x14ac:dyDescent="0.3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30</v>
      </c>
      <c r="M8">
        <f t="shared" ref="M8:W8" si="0">M9</f>
        <v>13.451264344575005</v>
      </c>
      <c r="N8">
        <f t="shared" si="0"/>
        <v>13.451264344575005</v>
      </c>
      <c r="O8">
        <f t="shared" si="0"/>
        <v>16.077829739230204</v>
      </c>
      <c r="P8">
        <f t="shared" si="0"/>
        <v>16.363919606283691</v>
      </c>
      <c r="Q8">
        <f t="shared" si="0"/>
        <v>16.571610894567399</v>
      </c>
      <c r="R8">
        <f t="shared" si="0"/>
        <v>17.531957637973857</v>
      </c>
      <c r="S8">
        <f t="shared" si="0"/>
        <v>18.491997765894343</v>
      </c>
      <c r="T8">
        <f t="shared" si="0"/>
        <v>18.899001203123358</v>
      </c>
      <c r="U8">
        <f t="shared" si="0"/>
        <v>19.629123400686591</v>
      </c>
      <c r="V8">
        <f t="shared" si="0"/>
        <v>20.779069618412013</v>
      </c>
      <c r="W8">
        <f t="shared" si="0"/>
        <v>22.223617280248313</v>
      </c>
      <c r="X8" t="s">
        <v>31</v>
      </c>
    </row>
    <row r="9" spans="1:24" x14ac:dyDescent="0.3">
      <c r="A9" t="s">
        <v>32</v>
      </c>
      <c r="B9" t="s">
        <v>4</v>
      </c>
      <c r="C9" t="s">
        <v>15</v>
      </c>
      <c r="E9" t="s">
        <v>30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13.451264344575005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13.451264344575005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16.077829739230204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16.363919606283691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16.571610894567399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17.531957637973857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18.491997765894343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18.899001203123358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19.629123400686591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20.779069618412013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22.223617280248313</v>
      </c>
    </row>
    <row r="10" spans="1:24" x14ac:dyDescent="0.3">
      <c r="A10" t="s">
        <v>33</v>
      </c>
      <c r="B10" t="s">
        <v>4</v>
      </c>
      <c r="C10" t="s">
        <v>15</v>
      </c>
      <c r="E10" t="s">
        <v>34</v>
      </c>
      <c r="G10" t="s">
        <v>17</v>
      </c>
      <c r="J10" t="s">
        <v>18</v>
      </c>
      <c r="K10" t="s">
        <v>19</v>
      </c>
      <c r="M10">
        <f>INDEX([1]!CER_prices,MATCH($C10&amp;INDEX([1]!sector_CER,MATCH($E10,[1]!sector_CIMS,0))&amp;$J10,[1]!CER_prices_index,0),MATCH(M$2,[1]!CER_year,0))/INDEX([1]!CER_prod_cost,MATCH($C10&amp;"Production cost"&amp;$J10,[1]Prices!$CJ$11:$CJ$23,0),MATCH(M$2,[1]!CER_year,0))</f>
        <v>13.451264344575005</v>
      </c>
      <c r="N10">
        <f>INDEX([1]!CER_prices,MATCH($C10&amp;INDEX([1]!sector_CER,MATCH($E10,[1]!sector_CIMS,0))&amp;$J10,[1]!CER_prices_index,0),MATCH(N$2,[1]!CER_year,0))/INDEX([1]!CER_prod_cost,MATCH($C10&amp;"Production cost"&amp;$J10,[1]Prices!$CJ$11:$CJ$23,0),MATCH(N$2,[1]!CER_year,0))</f>
        <v>13.451264344575005</v>
      </c>
      <c r="O10">
        <f>INDEX([1]!CER_prices,MATCH($C10&amp;INDEX([1]!sector_CER,MATCH($E10,[1]!sector_CIMS,0))&amp;$J10,[1]!CER_prices_index,0),MATCH(O$2,[1]!CER_year,0))/INDEX([1]!CER_prod_cost,MATCH($C10&amp;"Production cost"&amp;$J10,[1]Prices!$CJ$11:$CJ$23,0),MATCH(O$2,[1]!CER_year,0))</f>
        <v>16.077829739230204</v>
      </c>
      <c r="P10">
        <f>INDEX([1]!CER_prices,MATCH($C10&amp;INDEX([1]!sector_CER,MATCH($E10,[1]!sector_CIMS,0))&amp;$J10,[1]!CER_prices_index,0),MATCH(P$2,[1]!CER_year,0))/INDEX([1]!CER_prod_cost,MATCH($C10&amp;"Production cost"&amp;$J10,[1]Prices!$CJ$11:$CJ$23,0),MATCH(P$2,[1]!CER_year,0))</f>
        <v>16.363919606283691</v>
      </c>
      <c r="Q10">
        <f>INDEX([1]!CER_prices,MATCH($C10&amp;INDEX([1]!sector_CER,MATCH($E10,[1]!sector_CIMS,0))&amp;$J10,[1]!CER_prices_index,0),MATCH(Q$2,[1]!CER_year,0))/INDEX([1]!CER_prod_cost,MATCH($C10&amp;"Production cost"&amp;$J10,[1]Prices!$CJ$11:$CJ$23,0),MATCH(Q$2,[1]!CER_year,0))</f>
        <v>16.571610894567399</v>
      </c>
      <c r="R10">
        <f>INDEX([1]!CER_prices,MATCH($C10&amp;INDEX([1]!sector_CER,MATCH($E10,[1]!sector_CIMS,0))&amp;$J10,[1]!CER_prices_index,0),MATCH(R$2,[1]!CER_year,0))/INDEX([1]!CER_prod_cost,MATCH($C10&amp;"Production cost"&amp;$J10,[1]Prices!$CJ$11:$CJ$23,0),MATCH(R$2,[1]!CER_year,0))</f>
        <v>17.531957637973857</v>
      </c>
      <c r="S10">
        <f>INDEX([1]!CER_prices,MATCH($C10&amp;INDEX([1]!sector_CER,MATCH($E10,[1]!sector_CIMS,0))&amp;$J10,[1]!CER_prices_index,0),MATCH(S$2,[1]!CER_year,0))/INDEX([1]!CER_prod_cost,MATCH($C10&amp;"Production cost"&amp;$J10,[1]Prices!$CJ$11:$CJ$23,0),MATCH(S$2,[1]!CER_year,0))</f>
        <v>18.491997765894343</v>
      </c>
      <c r="T10">
        <f>INDEX([1]!CER_prices,MATCH($C10&amp;INDEX([1]!sector_CER,MATCH($E10,[1]!sector_CIMS,0))&amp;$J10,[1]!CER_prices_index,0),MATCH(T$2,[1]!CER_year,0))/INDEX([1]!CER_prod_cost,MATCH($C10&amp;"Production cost"&amp;$J10,[1]Prices!$CJ$11:$CJ$23,0),MATCH(T$2,[1]!CER_year,0))</f>
        <v>18.899001203123358</v>
      </c>
      <c r="U10">
        <f>INDEX([1]!CER_prices,MATCH($C10&amp;INDEX([1]!sector_CER,MATCH($E10,[1]!sector_CIMS,0))&amp;$J10,[1]!CER_prices_index,0),MATCH(U$2,[1]!CER_year,0))/INDEX([1]!CER_prod_cost,MATCH($C10&amp;"Production cost"&amp;$J10,[1]Prices!$CJ$11:$CJ$23,0),MATCH(U$2,[1]!CER_year,0))</f>
        <v>19.629123400686591</v>
      </c>
      <c r="V10">
        <f>INDEX([1]!CER_prices,MATCH($C10&amp;INDEX([1]!sector_CER,MATCH($E10,[1]!sector_CIMS,0))&amp;$J10,[1]!CER_prices_index,0),MATCH(V$2,[1]!CER_year,0))/INDEX([1]!CER_prod_cost,MATCH($C10&amp;"Production cost"&amp;$J10,[1]Prices!$CJ$11:$CJ$23,0),MATCH(V$2,[1]!CER_year,0))</f>
        <v>20.779069618412013</v>
      </c>
      <c r="W10">
        <f>INDEX([1]!CER_prices,MATCH($C10&amp;INDEX([1]!sector_CER,MATCH($E10,[1]!sector_CIMS,0))&amp;$J10,[1]!CER_prices_index,0),MATCH(W$2,[1]!CER_year,0))/INDEX([1]!CER_prod_cost,MATCH($C10&amp;"Production cost"&amp;$J10,[1]Prices!$CJ$11:$CJ$23,0),MATCH(W$2,[1]!CER_year,0))</f>
        <v>22.223617280248313</v>
      </c>
    </row>
    <row r="11" spans="1:24" x14ac:dyDescent="0.3">
      <c r="A11" t="s">
        <v>35</v>
      </c>
      <c r="B11" t="s">
        <v>4</v>
      </c>
      <c r="C11" t="s">
        <v>15</v>
      </c>
      <c r="E11" t="s">
        <v>36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13.451264344575005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13.451264344575005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16.077829739230204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16.363919606283691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16.571610894567399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17.531957637973857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18.491997765894343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18.899001203123358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19.629123400686591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20.779069618412013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22.223617280248313</v>
      </c>
    </row>
    <row r="12" spans="1:24" x14ac:dyDescent="0.3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13.451264344575005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13.451264344575005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16.077829739230204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16.363919606283691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16.571610894567399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17.531957637973857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18.491997765894343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18.899001203123358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19.629123400686591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20.779069618412013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22.223617280248313</v>
      </c>
    </row>
    <row r="13" spans="1:24" x14ac:dyDescent="0.3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13.451264344575005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13.451264344575005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16.077829739230204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16.363919606283691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16.571610894567399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17.531957637973857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18.491997765894343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18.899001203123358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19.629123400686591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20.779069618412013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22.223617280248313</v>
      </c>
    </row>
    <row r="14" spans="1:24" x14ac:dyDescent="0.3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13.451264344575005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13.451264344575005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16.077829739230204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16.363919606283691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16.571610894567399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17.531957637973857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18.491997765894343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18.899001203123358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19.629123400686591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20.779069618412013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22.223617280248313</v>
      </c>
    </row>
    <row r="15" spans="1:24" x14ac:dyDescent="0.3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13.451264344575005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13.451264344575005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16.077829739230204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16.363919606283691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16.571610894567399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17.531957637973857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18.491997765894343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18.899001203123358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19.629123400686591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20.779069618412013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22.223617280248313</v>
      </c>
    </row>
    <row r="16" spans="1:24" x14ac:dyDescent="0.3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23.004477452506485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23.004477452506485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25.982885430949803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26.15045590739652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26.731842661021084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27.848400199825246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28.962659209730024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29.421669928022713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30.235233389690652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31.559738575049543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33.219834227272599</v>
      </c>
    </row>
    <row r="17" spans="1:24" x14ac:dyDescent="0.3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23.009277683232618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23.009277683232618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24.265044831001845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24.889664137528296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25.66105910293378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26.636078970324032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27.608493653716494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28.004912579460949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28.704391394902363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29.857121423680411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31.300756597488895</v>
      </c>
    </row>
    <row r="18" spans="1:24" x14ac:dyDescent="0.3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46</v>
      </c>
      <c r="M18">
        <f t="shared" ref="M18:W19" si="1">M16</f>
        <v>23.004477452506485</v>
      </c>
      <c r="N18">
        <f t="shared" si="1"/>
        <v>23.004477452506485</v>
      </c>
      <c r="O18">
        <f t="shared" si="1"/>
        <v>25.982885430949803</v>
      </c>
      <c r="P18">
        <f t="shared" si="1"/>
        <v>26.15045590739652</v>
      </c>
      <c r="Q18">
        <f t="shared" si="1"/>
        <v>26.731842661021084</v>
      </c>
      <c r="R18">
        <f t="shared" si="1"/>
        <v>27.848400199825246</v>
      </c>
      <c r="S18">
        <f t="shared" si="1"/>
        <v>28.962659209730024</v>
      </c>
      <c r="T18">
        <f t="shared" si="1"/>
        <v>29.421669928022713</v>
      </c>
      <c r="U18">
        <f t="shared" si="1"/>
        <v>30.235233389690652</v>
      </c>
      <c r="V18">
        <f t="shared" si="1"/>
        <v>31.559738575049543</v>
      </c>
      <c r="W18">
        <f t="shared" si="1"/>
        <v>33.219834227272599</v>
      </c>
    </row>
    <row r="19" spans="1:24" x14ac:dyDescent="0.3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48</v>
      </c>
      <c r="M19">
        <f t="shared" si="1"/>
        <v>23.009277683232618</v>
      </c>
      <c r="N19">
        <f t="shared" si="1"/>
        <v>23.009277683232618</v>
      </c>
      <c r="O19">
        <f t="shared" si="1"/>
        <v>24.265044831001845</v>
      </c>
      <c r="P19">
        <f t="shared" si="1"/>
        <v>24.889664137528296</v>
      </c>
      <c r="Q19">
        <f t="shared" si="1"/>
        <v>25.66105910293378</v>
      </c>
      <c r="R19">
        <f t="shared" si="1"/>
        <v>26.636078970324032</v>
      </c>
      <c r="S19">
        <f t="shared" si="1"/>
        <v>27.608493653716494</v>
      </c>
      <c r="T19">
        <f t="shared" si="1"/>
        <v>28.004912579460949</v>
      </c>
      <c r="U19">
        <f t="shared" si="1"/>
        <v>28.704391394902363</v>
      </c>
      <c r="V19">
        <f t="shared" si="1"/>
        <v>29.857121423680411</v>
      </c>
      <c r="W19">
        <f t="shared" si="1"/>
        <v>31.300756597488895</v>
      </c>
    </row>
    <row r="20" spans="1:24" x14ac:dyDescent="0.3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19</v>
      </c>
      <c r="M20">
        <f>INDEX([1]!CER_prices,MATCH($C20&amp;INDEX([1]!sector_CER,MATCH($E20,[1]!sector_CIMS,0))&amp;$J20,[1]!CER_prices_index,0),MATCH(M$2,[1]!CER_year,0))/INDEX([1]!CER_prod_cost,MATCH($C20&amp;"Production cost"&amp;$J20,[1]Prices!$CJ$11:$CJ$23,0),MATCH(M$2,[1]!CER_year,0))</f>
        <v>13.451264344575005</v>
      </c>
      <c r="N20">
        <f>INDEX([1]!CER_prices,MATCH($C20&amp;INDEX([1]!sector_CER,MATCH($E20,[1]!sector_CIMS,0))&amp;$J20,[1]!CER_prices_index,0),MATCH(N$2,[1]!CER_year,0))/INDEX([1]!CER_prod_cost,MATCH($C20&amp;"Production cost"&amp;$J20,[1]Prices!$CJ$11:$CJ$23,0),MATCH(N$2,[1]!CER_year,0))</f>
        <v>13.451264344575005</v>
      </c>
      <c r="O20">
        <f>INDEX([1]!CER_prices,MATCH($C20&amp;INDEX([1]!sector_CER,MATCH($E20,[1]!sector_CIMS,0))&amp;$J20,[1]!CER_prices_index,0),MATCH(O$2,[1]!CER_year,0))/INDEX([1]!CER_prod_cost,MATCH($C20&amp;"Production cost"&amp;$J20,[1]Prices!$CJ$11:$CJ$23,0),MATCH(O$2,[1]!CER_year,0))</f>
        <v>16.077829739230204</v>
      </c>
      <c r="P20">
        <f>INDEX([1]!CER_prices,MATCH($C20&amp;INDEX([1]!sector_CER,MATCH($E20,[1]!sector_CIMS,0))&amp;$J20,[1]!CER_prices_index,0),MATCH(P$2,[1]!CER_year,0))/INDEX([1]!CER_prod_cost,MATCH($C20&amp;"Production cost"&amp;$J20,[1]Prices!$CJ$11:$CJ$23,0),MATCH(P$2,[1]!CER_year,0))</f>
        <v>16.363919606283691</v>
      </c>
      <c r="Q20">
        <f>INDEX([1]!CER_prices,MATCH($C20&amp;INDEX([1]!sector_CER,MATCH($E20,[1]!sector_CIMS,0))&amp;$J20,[1]!CER_prices_index,0),MATCH(Q$2,[1]!CER_year,0))/INDEX([1]!CER_prod_cost,MATCH($C20&amp;"Production cost"&amp;$J20,[1]Prices!$CJ$11:$CJ$23,0),MATCH(Q$2,[1]!CER_year,0))</f>
        <v>16.571610894567399</v>
      </c>
      <c r="R20">
        <f>INDEX([1]!CER_prices,MATCH($C20&amp;INDEX([1]!sector_CER,MATCH($E20,[1]!sector_CIMS,0))&amp;$J20,[1]!CER_prices_index,0),MATCH(R$2,[1]!CER_year,0))/INDEX([1]!CER_prod_cost,MATCH($C20&amp;"Production cost"&amp;$J20,[1]Prices!$CJ$11:$CJ$23,0),MATCH(R$2,[1]!CER_year,0))</f>
        <v>17.531957637973857</v>
      </c>
      <c r="S20">
        <f>INDEX([1]!CER_prices,MATCH($C20&amp;INDEX([1]!sector_CER,MATCH($E20,[1]!sector_CIMS,0))&amp;$J20,[1]!CER_prices_index,0),MATCH(S$2,[1]!CER_year,0))/INDEX([1]!CER_prod_cost,MATCH($C20&amp;"Production cost"&amp;$J20,[1]Prices!$CJ$11:$CJ$23,0),MATCH(S$2,[1]!CER_year,0))</f>
        <v>18.491997765894343</v>
      </c>
      <c r="T20">
        <f>INDEX([1]!CER_prices,MATCH($C20&amp;INDEX([1]!sector_CER,MATCH($E20,[1]!sector_CIMS,0))&amp;$J20,[1]!CER_prices_index,0),MATCH(T$2,[1]!CER_year,0))/INDEX([1]!CER_prod_cost,MATCH($C20&amp;"Production cost"&amp;$J20,[1]Prices!$CJ$11:$CJ$23,0),MATCH(T$2,[1]!CER_year,0))</f>
        <v>18.899001203123358</v>
      </c>
      <c r="U20">
        <f>INDEX([1]!CER_prices,MATCH($C20&amp;INDEX([1]!sector_CER,MATCH($E20,[1]!sector_CIMS,0))&amp;$J20,[1]!CER_prices_index,0),MATCH(U$2,[1]!CER_year,0))/INDEX([1]!CER_prod_cost,MATCH($C20&amp;"Production cost"&amp;$J20,[1]Prices!$CJ$11:$CJ$23,0),MATCH(U$2,[1]!CER_year,0))</f>
        <v>19.629123400686591</v>
      </c>
      <c r="V20">
        <f>INDEX([1]!CER_prices,MATCH($C20&amp;INDEX([1]!sector_CER,MATCH($E20,[1]!sector_CIMS,0))&amp;$J20,[1]!CER_prices_index,0),MATCH(V$2,[1]!CER_year,0))/INDEX([1]!CER_prod_cost,MATCH($C20&amp;"Production cost"&amp;$J20,[1]Prices!$CJ$11:$CJ$23,0),MATCH(V$2,[1]!CER_year,0))</f>
        <v>20.779069618412013</v>
      </c>
      <c r="W20">
        <f>INDEX([1]!CER_prices,MATCH($C20&amp;INDEX([1]!sector_CER,MATCH($E20,[1]!sector_CIMS,0))&amp;$J20,[1]!CER_prices_index,0),MATCH(W$2,[1]!CER_year,0))/INDEX([1]!CER_prod_cost,MATCH($C20&amp;"Production cost"&amp;$J20,[1]Prices!$CJ$11:$CJ$23,0),MATCH(W$2,[1]!CER_year,0))</f>
        <v>22.223617280248313</v>
      </c>
    </row>
    <row r="21" spans="1:24" x14ac:dyDescent="0.3">
      <c r="A21" t="s">
        <v>55</v>
      </c>
      <c r="B21" t="s">
        <v>4</v>
      </c>
      <c r="C21" t="s">
        <v>15</v>
      </c>
      <c r="E21" t="s">
        <v>56</v>
      </c>
      <c r="G21" t="s">
        <v>17</v>
      </c>
      <c r="J21" t="s">
        <v>18</v>
      </c>
      <c r="K21" t="s">
        <v>19</v>
      </c>
      <c r="M21">
        <f>INDEX([1]!CER_prices,MATCH($C21&amp;INDEX([1]!sector_CER,MATCH($E21,[1]!sector_CIMS,0))&amp;$J21,[1]!CER_prices_index,0),MATCH(M$2,[1]!CER_year,0))/INDEX([1]!CER_prod_cost,MATCH($C21&amp;"Production cost"&amp;$J21,[1]Prices!$CJ$11:$CJ$23,0),MATCH(M$2,[1]!CER_year,0))</f>
        <v>13.451264344575005</v>
      </c>
      <c r="N21">
        <f>INDEX([1]!CER_prices,MATCH($C21&amp;INDEX([1]!sector_CER,MATCH($E21,[1]!sector_CIMS,0))&amp;$J21,[1]!CER_prices_index,0),MATCH(N$2,[1]!CER_year,0))/INDEX([1]!CER_prod_cost,MATCH($C21&amp;"Production cost"&amp;$J21,[1]Prices!$CJ$11:$CJ$23,0),MATCH(N$2,[1]!CER_year,0))</f>
        <v>13.451264344575005</v>
      </c>
      <c r="O21">
        <f>INDEX([1]!CER_prices,MATCH($C21&amp;INDEX([1]!sector_CER,MATCH($E21,[1]!sector_CIMS,0))&amp;$J21,[1]!CER_prices_index,0),MATCH(O$2,[1]!CER_year,0))/INDEX([1]!CER_prod_cost,MATCH($C21&amp;"Production cost"&amp;$J21,[1]Prices!$CJ$11:$CJ$23,0),MATCH(O$2,[1]!CER_year,0))</f>
        <v>16.077829739230204</v>
      </c>
      <c r="P21">
        <f>INDEX([1]!CER_prices,MATCH($C21&amp;INDEX([1]!sector_CER,MATCH($E21,[1]!sector_CIMS,0))&amp;$J21,[1]!CER_prices_index,0),MATCH(P$2,[1]!CER_year,0))/INDEX([1]!CER_prod_cost,MATCH($C21&amp;"Production cost"&amp;$J21,[1]Prices!$CJ$11:$CJ$23,0),MATCH(P$2,[1]!CER_year,0))</f>
        <v>16.363919606283691</v>
      </c>
      <c r="Q21">
        <f>INDEX([1]!CER_prices,MATCH($C21&amp;INDEX([1]!sector_CER,MATCH($E21,[1]!sector_CIMS,0))&amp;$J21,[1]!CER_prices_index,0),MATCH(Q$2,[1]!CER_year,0))/INDEX([1]!CER_prod_cost,MATCH($C21&amp;"Production cost"&amp;$J21,[1]Prices!$CJ$11:$CJ$23,0),MATCH(Q$2,[1]!CER_year,0))</f>
        <v>16.571610894567399</v>
      </c>
      <c r="R21">
        <f>INDEX([1]!CER_prices,MATCH($C21&amp;INDEX([1]!sector_CER,MATCH($E21,[1]!sector_CIMS,0))&amp;$J21,[1]!CER_prices_index,0),MATCH(R$2,[1]!CER_year,0))/INDEX([1]!CER_prod_cost,MATCH($C21&amp;"Production cost"&amp;$J21,[1]Prices!$CJ$11:$CJ$23,0),MATCH(R$2,[1]!CER_year,0))</f>
        <v>17.531957637973857</v>
      </c>
      <c r="S21">
        <f>INDEX([1]!CER_prices,MATCH($C21&amp;INDEX([1]!sector_CER,MATCH($E21,[1]!sector_CIMS,0))&amp;$J21,[1]!CER_prices_index,0),MATCH(S$2,[1]!CER_year,0))/INDEX([1]!CER_prod_cost,MATCH($C21&amp;"Production cost"&amp;$J21,[1]Prices!$CJ$11:$CJ$23,0),MATCH(S$2,[1]!CER_year,0))</f>
        <v>18.491997765894343</v>
      </c>
      <c r="T21">
        <f>INDEX([1]!CER_prices,MATCH($C21&amp;INDEX([1]!sector_CER,MATCH($E21,[1]!sector_CIMS,0))&amp;$J21,[1]!CER_prices_index,0),MATCH(T$2,[1]!CER_year,0))/INDEX([1]!CER_prod_cost,MATCH($C21&amp;"Production cost"&amp;$J21,[1]Prices!$CJ$11:$CJ$23,0),MATCH(T$2,[1]!CER_year,0))</f>
        <v>18.899001203123358</v>
      </c>
      <c r="U21">
        <f>INDEX([1]!CER_prices,MATCH($C21&amp;INDEX([1]!sector_CER,MATCH($E21,[1]!sector_CIMS,0))&amp;$J21,[1]!CER_prices_index,0),MATCH(U$2,[1]!CER_year,0))/INDEX([1]!CER_prod_cost,MATCH($C21&amp;"Production cost"&amp;$J21,[1]Prices!$CJ$11:$CJ$23,0),MATCH(U$2,[1]!CER_year,0))</f>
        <v>19.629123400686591</v>
      </c>
      <c r="V21">
        <f>INDEX([1]!CER_prices,MATCH($C21&amp;INDEX([1]!sector_CER,MATCH($E21,[1]!sector_CIMS,0))&amp;$J21,[1]!CER_prices_index,0),MATCH(V$2,[1]!CER_year,0))/INDEX([1]!CER_prod_cost,MATCH($C21&amp;"Production cost"&amp;$J21,[1]Prices!$CJ$11:$CJ$23,0),MATCH(V$2,[1]!CER_year,0))</f>
        <v>20.779069618412013</v>
      </c>
      <c r="W21">
        <f>INDEX([1]!CER_prices,MATCH($C21&amp;INDEX([1]!sector_CER,MATCH($E21,[1]!sector_CIMS,0))&amp;$J21,[1]!CER_prices_index,0),MATCH(W$2,[1]!CER_year,0))/INDEX([1]!CER_prod_cost,MATCH($C21&amp;"Production cost"&amp;$J21,[1]Prices!$CJ$11:$CJ$23,0),MATCH(W$2,[1]!CER_year,0))</f>
        <v>22.223617280248313</v>
      </c>
    </row>
    <row r="22" spans="1:24" x14ac:dyDescent="0.3">
      <c r="A22" t="s">
        <v>18</v>
      </c>
      <c r="B22" t="s">
        <v>4</v>
      </c>
      <c r="C22" t="s">
        <v>15</v>
      </c>
      <c r="E22" t="s">
        <v>22</v>
      </c>
      <c r="G22" t="s">
        <v>57</v>
      </c>
      <c r="L22" t="s">
        <v>58</v>
      </c>
    </row>
    <row r="23" spans="1:24" x14ac:dyDescent="0.3">
      <c r="A23" t="s">
        <v>18</v>
      </c>
      <c r="B23" t="s">
        <v>4</v>
      </c>
      <c r="C23" t="s">
        <v>15</v>
      </c>
      <c r="E23" t="s">
        <v>22</v>
      </c>
      <c r="G23" t="s">
        <v>59</v>
      </c>
      <c r="H23" t="s">
        <v>4</v>
      </c>
    </row>
    <row r="24" spans="1:24" x14ac:dyDescent="0.3">
      <c r="A24" t="s">
        <v>18</v>
      </c>
      <c r="B24" t="s">
        <v>4</v>
      </c>
      <c r="C24" t="s">
        <v>15</v>
      </c>
      <c r="E24" t="s">
        <v>22</v>
      </c>
      <c r="G24" t="s">
        <v>60</v>
      </c>
      <c r="H24" t="b">
        <v>1</v>
      </c>
    </row>
    <row r="25" spans="1:24" x14ac:dyDescent="0.3">
      <c r="A25" t="s">
        <v>18</v>
      </c>
      <c r="B25" t="s">
        <v>4</v>
      </c>
      <c r="C25" t="s">
        <v>15</v>
      </c>
      <c r="E25" t="s">
        <v>22</v>
      </c>
      <c r="G25" t="s">
        <v>61</v>
      </c>
      <c r="L25" t="s">
        <v>62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t="s">
        <v>63</v>
      </c>
    </row>
    <row r="26" spans="1:24" x14ac:dyDescent="0.3">
      <c r="A26" t="s">
        <v>18</v>
      </c>
      <c r="B26" t="s">
        <v>4</v>
      </c>
      <c r="C26" t="s">
        <v>15</v>
      </c>
      <c r="E26" t="s">
        <v>22</v>
      </c>
      <c r="G26" t="s">
        <v>64</v>
      </c>
      <c r="H26" t="s">
        <v>65</v>
      </c>
      <c r="I26" t="s">
        <v>66</v>
      </c>
      <c r="K26" t="s">
        <v>67</v>
      </c>
      <c r="L26" t="s">
        <v>68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3">
      <c r="A27" t="s">
        <v>18</v>
      </c>
      <c r="B27" t="s">
        <v>4</v>
      </c>
      <c r="C27" t="s">
        <v>15</v>
      </c>
      <c r="E27" t="s">
        <v>22</v>
      </c>
      <c r="G27" t="s">
        <v>64</v>
      </c>
      <c r="H27" t="s">
        <v>69</v>
      </c>
      <c r="I27" t="s">
        <v>66</v>
      </c>
      <c r="K27" t="s">
        <v>67</v>
      </c>
      <c r="L27" t="s">
        <v>70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3">
      <c r="A28" t="s">
        <v>18</v>
      </c>
      <c r="B28" t="s">
        <v>4</v>
      </c>
      <c r="C28" t="s">
        <v>15</v>
      </c>
      <c r="E28" t="s">
        <v>22</v>
      </c>
      <c r="G28" t="s">
        <v>64</v>
      </c>
      <c r="H28" t="s">
        <v>71</v>
      </c>
      <c r="I28" t="s">
        <v>66</v>
      </c>
      <c r="K28" t="s">
        <v>67</v>
      </c>
      <c r="L28" t="s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3">
      <c r="A29" t="s">
        <v>26</v>
      </c>
      <c r="B29" t="s">
        <v>4</v>
      </c>
      <c r="C29" t="s">
        <v>15</v>
      </c>
      <c r="E29" t="s">
        <v>27</v>
      </c>
      <c r="G29" t="s">
        <v>57</v>
      </c>
      <c r="L29" t="s">
        <v>58</v>
      </c>
    </row>
    <row r="30" spans="1:24" x14ac:dyDescent="0.3">
      <c r="A30" t="s">
        <v>26</v>
      </c>
      <c r="B30" t="s">
        <v>4</v>
      </c>
      <c r="C30" t="s">
        <v>15</v>
      </c>
      <c r="E30" t="s">
        <v>27</v>
      </c>
      <c r="G30" t="s">
        <v>59</v>
      </c>
      <c r="H30" t="s">
        <v>4</v>
      </c>
    </row>
    <row r="31" spans="1:24" x14ac:dyDescent="0.3">
      <c r="A31" t="s">
        <v>26</v>
      </c>
      <c r="B31" t="s">
        <v>4</v>
      </c>
      <c r="C31" t="s">
        <v>15</v>
      </c>
      <c r="E31" t="s">
        <v>27</v>
      </c>
      <c r="G31" t="s">
        <v>60</v>
      </c>
      <c r="H31" t="b">
        <v>1</v>
      </c>
    </row>
    <row r="32" spans="1:24" x14ac:dyDescent="0.3">
      <c r="A32" t="s">
        <v>26</v>
      </c>
      <c r="B32" t="s">
        <v>4</v>
      </c>
      <c r="C32" t="s">
        <v>15</v>
      </c>
      <c r="E32" t="s">
        <v>27</v>
      </c>
      <c r="G32" t="s">
        <v>61</v>
      </c>
      <c r="K32" t="s">
        <v>73</v>
      </c>
      <c r="L32" t="s">
        <v>62</v>
      </c>
      <c r="M32">
        <v>35.188099999999999</v>
      </c>
      <c r="N32">
        <v>35.188099999999999</v>
      </c>
      <c r="O32">
        <v>35.188099999999999</v>
      </c>
      <c r="P32">
        <v>35.188099999999999</v>
      </c>
      <c r="Q32">
        <v>35.188099999999999</v>
      </c>
      <c r="R32">
        <v>35.188099999999999</v>
      </c>
      <c r="S32">
        <v>35.188099999999999</v>
      </c>
      <c r="T32">
        <v>35.188099999999999</v>
      </c>
      <c r="U32">
        <v>35.188099999999999</v>
      </c>
      <c r="V32">
        <v>35.188099999999999</v>
      </c>
      <c r="W32">
        <v>35.188099999999999</v>
      </c>
    </row>
    <row r="33" spans="1:24" x14ac:dyDescent="0.3">
      <c r="A33" t="s">
        <v>26</v>
      </c>
      <c r="B33" t="s">
        <v>4</v>
      </c>
      <c r="C33" t="s">
        <v>15</v>
      </c>
      <c r="E33" t="s">
        <v>27</v>
      </c>
      <c r="G33" t="s">
        <v>74</v>
      </c>
      <c r="H33" t="s">
        <v>65</v>
      </c>
      <c r="I33" t="s">
        <v>66</v>
      </c>
      <c r="L33" t="s">
        <v>68</v>
      </c>
      <c r="M33">
        <f>INDEX([1]Coefficients!$G$60:$BO$79,MATCH($E33,[1]Coefficients!$B$60:$B$79,0),MATCH(M$2,[1]Coefficients!$G$1:$BO$1,0))/INDEX([1]Coefficients!$G$29:$BO$48,MATCH($E33,[1]Coefficients!$B$29:$B$48,0),MATCH(M$2,[1]Coefficients!$G$1:$BO$1,0))</f>
        <v>7.4244372161799493E-2</v>
      </c>
      <c r="N33">
        <f>INDEX([1]Coefficients!$G$60:$BO$79,MATCH($E33,[1]Coefficients!$B$60:$B$79,0),MATCH(N$2,[1]Coefficients!$G$1:$BO$1,0))/INDEX([1]Coefficients!$G$29:$BO$48,MATCH($E33,[1]Coefficients!$B$29:$B$48,0),MATCH(N$2,[1]Coefficients!$G$1:$BO$1,0))</f>
        <v>7.4244372161799493E-2</v>
      </c>
      <c r="O33">
        <f>INDEX([1]Coefficients!$G$60:$BO$79,MATCH($E33,[1]Coefficients!$B$60:$B$79,0),MATCH(O$2,[1]Coefficients!$G$1:$BO$1,0))/INDEX([1]Coefficients!$G$29:$BO$48,MATCH($E33,[1]Coefficients!$B$29:$B$48,0),MATCH(O$2,[1]Coefficients!$G$1:$BO$1,0))</f>
        <v>7.4244372161799493E-2</v>
      </c>
      <c r="P33">
        <f>INDEX([1]Coefficients!$G$60:$BO$79,MATCH($E33,[1]Coefficients!$B$60:$B$79,0),MATCH(P$2,[1]Coefficients!$G$1:$BO$1,0))/INDEX([1]Coefficients!$G$29:$BO$48,MATCH($E33,[1]Coefficients!$B$29:$B$48,0),MATCH(P$2,[1]Coefficients!$G$1:$BO$1,0))</f>
        <v>7.4244372161799493E-2</v>
      </c>
      <c r="Q33">
        <f>INDEX([1]Coefficients!$G$60:$BO$79,MATCH($E33,[1]Coefficients!$B$60:$B$79,0),MATCH(Q$2,[1]Coefficients!$G$1:$BO$1,0))/INDEX([1]Coefficients!$G$29:$BO$48,MATCH($E33,[1]Coefficients!$B$29:$B$48,0),MATCH(Q$2,[1]Coefficients!$G$1:$BO$1,0))</f>
        <v>7.4244372161799493E-2</v>
      </c>
      <c r="R33">
        <f>INDEX([1]Coefficients!$G$60:$BO$79,MATCH($E33,[1]Coefficients!$B$60:$B$79,0),MATCH(R$2,[1]Coefficients!$G$1:$BO$1,0))/INDEX([1]Coefficients!$G$29:$BO$48,MATCH($E33,[1]Coefficients!$B$29:$B$48,0),MATCH(R$2,[1]Coefficients!$G$1:$BO$1,0))</f>
        <v>7.4244372161799493E-2</v>
      </c>
      <c r="S33">
        <f>INDEX([1]Coefficients!$G$60:$BO$79,MATCH($E33,[1]Coefficients!$B$60:$B$79,0),MATCH(S$2,[1]Coefficients!$G$1:$BO$1,0))/INDEX([1]Coefficients!$G$29:$BO$48,MATCH($E33,[1]Coefficients!$B$29:$B$48,0),MATCH(S$2,[1]Coefficients!$G$1:$BO$1,0))</f>
        <v>7.4244372161799493E-2</v>
      </c>
      <c r="T33">
        <f>INDEX([1]Coefficients!$G$60:$BO$79,MATCH($E33,[1]Coefficients!$B$60:$B$79,0),MATCH(T$2,[1]Coefficients!$G$1:$BO$1,0))/INDEX([1]Coefficients!$G$29:$BO$48,MATCH($E33,[1]Coefficients!$B$29:$B$48,0),MATCH(T$2,[1]Coefficients!$G$1:$BO$1,0))</f>
        <v>7.4244372161799493E-2</v>
      </c>
      <c r="U33">
        <f>INDEX([1]Coefficients!$G$60:$BO$79,MATCH($E33,[1]Coefficients!$B$60:$B$79,0),MATCH(U$2,[1]Coefficients!$G$1:$BO$1,0))/INDEX([1]Coefficients!$G$29:$BO$48,MATCH($E33,[1]Coefficients!$B$29:$B$48,0),MATCH(U$2,[1]Coefficients!$G$1:$BO$1,0))</f>
        <v>7.4244372161799493E-2</v>
      </c>
      <c r="V33">
        <f>INDEX([1]Coefficients!$G$60:$BO$79,MATCH($E33,[1]Coefficients!$B$60:$B$79,0),MATCH(V$2,[1]Coefficients!$G$1:$BO$1,0))/INDEX([1]Coefficients!$G$29:$BO$48,MATCH($E33,[1]Coefficients!$B$29:$B$48,0),MATCH(V$2,[1]Coefficients!$G$1:$BO$1,0))</f>
        <v>7.4244372161799493E-2</v>
      </c>
      <c r="W33">
        <f>INDEX([1]Coefficients!$G$60:$BO$79,MATCH($E33,[1]Coefficients!$B$60:$B$79,0),MATCH(W$2,[1]Coefficients!$G$1:$BO$1,0))/INDEX([1]Coefficients!$G$29:$BO$48,MATCH($E33,[1]Coefficients!$B$29:$B$48,0),MATCH(W$2,[1]Coefficients!$G$1:$BO$1,0))</f>
        <v>7.4244372161799493E-2</v>
      </c>
    </row>
    <row r="34" spans="1:24" x14ac:dyDescent="0.3">
      <c r="A34" t="s">
        <v>26</v>
      </c>
      <c r="B34" t="s">
        <v>4</v>
      </c>
      <c r="C34" t="s">
        <v>15</v>
      </c>
      <c r="E34" t="s">
        <v>27</v>
      </c>
      <c r="G34" t="s">
        <v>64</v>
      </c>
      <c r="H34" t="s">
        <v>65</v>
      </c>
      <c r="I34" t="s">
        <v>66</v>
      </c>
      <c r="K34" t="s">
        <v>67</v>
      </c>
      <c r="L34" t="s">
        <v>68</v>
      </c>
      <c r="M34">
        <f>INDEX([1]Coefficients!$G$132:$BO$151,MATCH($E34,[1]Coefficients!$B$132:$B$151,0),MATCH(M$2,[1]Coefficients!$G$1:$BO$1,0))</f>
        <v>0</v>
      </c>
      <c r="N34">
        <f>INDEX([1]Coefficients!$G$132:$BO$151,MATCH($E34,[1]Coefficients!$B$132:$B$151,0),MATCH(N$2,[1]Coefficients!$G$1:$BO$1,0))</f>
        <v>0</v>
      </c>
      <c r="O34">
        <f>INDEX([1]Coefficients!$G$132:$BO$151,MATCH($E34,[1]Coefficients!$B$132:$B$151,0),MATCH(O$2,[1]Coefficients!$G$1:$BO$1,0))</f>
        <v>0</v>
      </c>
      <c r="P34">
        <f>INDEX([1]Coefficients!$G$132:$BO$151,MATCH($E34,[1]Coefficients!$B$132:$B$151,0),MATCH(P$2,[1]Coefficients!$G$1:$BO$1,0))</f>
        <v>0</v>
      </c>
      <c r="Q34">
        <f>INDEX([1]Coefficients!$G$132:$BO$151,MATCH($E34,[1]Coefficients!$B$132:$B$151,0),MATCH(Q$2,[1]Coefficients!$G$1:$BO$1,0))</f>
        <v>0</v>
      </c>
      <c r="R34">
        <f>INDEX([1]Coefficients!$G$132:$BO$151,MATCH($E34,[1]Coefficients!$B$132:$B$151,0),MATCH(R$2,[1]Coefficients!$G$1:$BO$1,0))</f>
        <v>0</v>
      </c>
      <c r="S34">
        <f>INDEX([1]Coefficients!$G$132:$BO$151,MATCH($E34,[1]Coefficients!$B$132:$B$151,0),MATCH(S$2,[1]Coefficients!$G$1:$BO$1,0))</f>
        <v>0</v>
      </c>
      <c r="T34">
        <f>INDEX([1]Coefficients!$G$132:$BO$151,MATCH($E34,[1]Coefficients!$B$132:$B$151,0),MATCH(T$2,[1]Coefficients!$G$1:$BO$1,0))</f>
        <v>0</v>
      </c>
      <c r="U34">
        <f>INDEX([1]Coefficients!$G$132:$BO$151,MATCH($E34,[1]Coefficients!$B$132:$B$151,0),MATCH(U$2,[1]Coefficients!$G$1:$BO$1,0))</f>
        <v>0</v>
      </c>
      <c r="V34">
        <f>INDEX([1]Coefficients!$G$132:$BO$151,MATCH($E34,[1]Coefficients!$B$132:$B$151,0),MATCH(V$2,[1]Coefficients!$G$1:$BO$1,0))</f>
        <v>0</v>
      </c>
      <c r="W34">
        <f>INDEX([1]Coefficients!$G$132:$BO$151,MATCH($E34,[1]Coefficients!$B$132:$B$151,0),MATCH(W$2,[1]Coefficients!$G$1:$BO$1,0))</f>
        <v>0</v>
      </c>
    </row>
    <row r="35" spans="1:24" x14ac:dyDescent="0.3">
      <c r="A35" t="s">
        <v>26</v>
      </c>
      <c r="B35" t="s">
        <v>4</v>
      </c>
      <c r="C35" t="s">
        <v>15</v>
      </c>
      <c r="E35" t="s">
        <v>27</v>
      </c>
      <c r="G35" t="s">
        <v>64</v>
      </c>
      <c r="H35" t="s">
        <v>69</v>
      </c>
      <c r="I35" t="s">
        <v>66</v>
      </c>
      <c r="K35" t="s">
        <v>67</v>
      </c>
      <c r="L35" t="s">
        <v>70</v>
      </c>
      <c r="M35">
        <f>INDEX([1]Coefficients!$G$132:$BO$151,MATCH($E35,[1]Coefficients!$B$132:$B$151,0),MATCH(M$2,[1]Coefficients!$G$1:$BO$1,0))</f>
        <v>0</v>
      </c>
      <c r="N35">
        <f>INDEX([1]Coefficients!$G$132:$BO$151,MATCH($E35,[1]Coefficients!$B$132:$B$151,0),MATCH(N$2,[1]Coefficients!$G$1:$BO$1,0))</f>
        <v>0</v>
      </c>
      <c r="O35">
        <f>INDEX([1]Coefficients!$G$132:$BO$151,MATCH($E35,[1]Coefficients!$B$132:$B$151,0),MATCH(O$2,[1]Coefficients!$G$1:$BO$1,0))</f>
        <v>0</v>
      </c>
      <c r="P35">
        <f>INDEX([1]Coefficients!$G$132:$BO$151,MATCH($E35,[1]Coefficients!$B$132:$B$151,0),MATCH(P$2,[1]Coefficients!$G$1:$BO$1,0))</f>
        <v>0</v>
      </c>
      <c r="Q35">
        <f>INDEX([1]Coefficients!$G$132:$BO$151,MATCH($E35,[1]Coefficients!$B$132:$B$151,0),MATCH(Q$2,[1]Coefficients!$G$1:$BO$1,0))</f>
        <v>0</v>
      </c>
      <c r="R35">
        <f>INDEX([1]Coefficients!$G$132:$BO$151,MATCH($E35,[1]Coefficients!$B$132:$B$151,0),MATCH(R$2,[1]Coefficients!$G$1:$BO$1,0))</f>
        <v>0</v>
      </c>
      <c r="S35">
        <f>INDEX([1]Coefficients!$G$132:$BO$151,MATCH($E35,[1]Coefficients!$B$132:$B$151,0),MATCH(S$2,[1]Coefficients!$G$1:$BO$1,0))</f>
        <v>0</v>
      </c>
      <c r="T35">
        <f>INDEX([1]Coefficients!$G$132:$BO$151,MATCH($E35,[1]Coefficients!$B$132:$B$151,0),MATCH(T$2,[1]Coefficients!$G$1:$BO$1,0))</f>
        <v>0</v>
      </c>
      <c r="U35">
        <f>INDEX([1]Coefficients!$G$132:$BO$151,MATCH($E35,[1]Coefficients!$B$132:$B$151,0),MATCH(U$2,[1]Coefficients!$G$1:$BO$1,0))</f>
        <v>0</v>
      </c>
      <c r="V35">
        <f>INDEX([1]Coefficients!$G$132:$BO$151,MATCH($E35,[1]Coefficients!$B$132:$B$151,0),MATCH(V$2,[1]Coefficients!$G$1:$BO$1,0))</f>
        <v>0</v>
      </c>
      <c r="W35">
        <f>INDEX([1]Coefficients!$G$132:$BO$151,MATCH($E35,[1]Coefficients!$B$132:$B$151,0),MATCH(W$2,[1]Coefficients!$G$1:$BO$1,0))</f>
        <v>0</v>
      </c>
    </row>
    <row r="36" spans="1:24" x14ac:dyDescent="0.3">
      <c r="A36" t="s">
        <v>26</v>
      </c>
      <c r="B36" t="s">
        <v>4</v>
      </c>
      <c r="C36" t="s">
        <v>15</v>
      </c>
      <c r="E36" t="s">
        <v>27</v>
      </c>
      <c r="G36" t="s">
        <v>64</v>
      </c>
      <c r="H36" t="s">
        <v>71</v>
      </c>
      <c r="I36" t="s">
        <v>66</v>
      </c>
      <c r="K36" t="s">
        <v>67</v>
      </c>
      <c r="L36" t="s">
        <v>72</v>
      </c>
      <c r="M36">
        <f>INDEX([1]Coefficients!$G$132:$BO$151,MATCH($E36,[1]Coefficients!$B$132:$B$151,0),MATCH(M$2,[1]Coefficients!$G$1:$BO$1,0))</f>
        <v>0</v>
      </c>
      <c r="N36">
        <f>INDEX([1]Coefficients!$G$132:$BO$151,MATCH($E36,[1]Coefficients!$B$132:$B$151,0),MATCH(N$2,[1]Coefficients!$G$1:$BO$1,0))</f>
        <v>0</v>
      </c>
      <c r="O36">
        <f>INDEX([1]Coefficients!$G$132:$BO$151,MATCH($E36,[1]Coefficients!$B$132:$B$151,0),MATCH(O$2,[1]Coefficients!$G$1:$BO$1,0))</f>
        <v>0</v>
      </c>
      <c r="P36">
        <f>INDEX([1]Coefficients!$G$132:$BO$151,MATCH($E36,[1]Coefficients!$B$132:$B$151,0),MATCH(P$2,[1]Coefficients!$G$1:$BO$1,0))</f>
        <v>0</v>
      </c>
      <c r="Q36">
        <f>INDEX([1]Coefficients!$G$132:$BO$151,MATCH($E36,[1]Coefficients!$B$132:$B$151,0),MATCH(Q$2,[1]Coefficients!$G$1:$BO$1,0))</f>
        <v>0</v>
      </c>
      <c r="R36">
        <f>INDEX([1]Coefficients!$G$132:$BO$151,MATCH($E36,[1]Coefficients!$B$132:$B$151,0),MATCH(R$2,[1]Coefficients!$G$1:$BO$1,0))</f>
        <v>0</v>
      </c>
      <c r="S36">
        <f>INDEX([1]Coefficients!$G$132:$BO$151,MATCH($E36,[1]Coefficients!$B$132:$B$151,0),MATCH(S$2,[1]Coefficients!$G$1:$BO$1,0))</f>
        <v>0</v>
      </c>
      <c r="T36">
        <f>INDEX([1]Coefficients!$G$132:$BO$151,MATCH($E36,[1]Coefficients!$B$132:$B$151,0),MATCH(T$2,[1]Coefficients!$G$1:$BO$1,0))</f>
        <v>0</v>
      </c>
      <c r="U36">
        <f>INDEX([1]Coefficients!$G$132:$BO$151,MATCH($E36,[1]Coefficients!$B$132:$B$151,0),MATCH(U$2,[1]Coefficients!$G$1:$BO$1,0))</f>
        <v>0</v>
      </c>
      <c r="V36">
        <f>INDEX([1]Coefficients!$G$132:$BO$151,MATCH($E36,[1]Coefficients!$B$132:$B$151,0),MATCH(V$2,[1]Coefficients!$G$1:$BO$1,0))</f>
        <v>0</v>
      </c>
      <c r="W36">
        <f>INDEX([1]Coefficients!$G$132:$BO$151,MATCH($E36,[1]Coefficients!$B$132:$B$151,0),MATCH(W$2,[1]Coefficients!$G$1:$BO$1,0))</f>
        <v>0</v>
      </c>
    </row>
    <row r="37" spans="1:24" x14ac:dyDescent="0.3">
      <c r="A37" t="s">
        <v>24</v>
      </c>
      <c r="B37" t="s">
        <v>4</v>
      </c>
      <c r="C37" t="s">
        <v>15</v>
      </c>
      <c r="E37" t="s">
        <v>25</v>
      </c>
      <c r="G37" t="s">
        <v>57</v>
      </c>
      <c r="L37" t="s">
        <v>58</v>
      </c>
    </row>
    <row r="38" spans="1:24" x14ac:dyDescent="0.3">
      <c r="A38" t="s">
        <v>24</v>
      </c>
      <c r="B38" t="s">
        <v>4</v>
      </c>
      <c r="C38" t="s">
        <v>15</v>
      </c>
      <c r="E38" t="s">
        <v>25</v>
      </c>
      <c r="G38" t="s">
        <v>59</v>
      </c>
      <c r="H38" t="s">
        <v>4</v>
      </c>
    </row>
    <row r="39" spans="1:24" x14ac:dyDescent="0.3">
      <c r="A39" t="s">
        <v>24</v>
      </c>
      <c r="B39" t="s">
        <v>4</v>
      </c>
      <c r="C39" t="s">
        <v>15</v>
      </c>
      <c r="E39" t="s">
        <v>25</v>
      </c>
      <c r="G39" t="s">
        <v>60</v>
      </c>
      <c r="H39" t="b">
        <v>1</v>
      </c>
    </row>
    <row r="40" spans="1:24" x14ac:dyDescent="0.3">
      <c r="A40" t="s">
        <v>24</v>
      </c>
      <c r="B40" t="s">
        <v>4</v>
      </c>
      <c r="C40" t="s">
        <v>15</v>
      </c>
      <c r="E40" t="s">
        <v>25</v>
      </c>
      <c r="G40" t="s">
        <v>61</v>
      </c>
      <c r="L40" t="s">
        <v>62</v>
      </c>
      <c r="M40">
        <v>33</v>
      </c>
      <c r="N40">
        <v>33</v>
      </c>
      <c r="O40">
        <v>33</v>
      </c>
      <c r="P40">
        <v>33</v>
      </c>
      <c r="Q40">
        <v>33</v>
      </c>
      <c r="R40">
        <v>33</v>
      </c>
      <c r="S40">
        <v>33</v>
      </c>
      <c r="T40">
        <v>33</v>
      </c>
      <c r="U40">
        <v>33</v>
      </c>
      <c r="V40">
        <v>33</v>
      </c>
      <c r="W40">
        <v>33</v>
      </c>
    </row>
    <row r="41" spans="1:24" x14ac:dyDescent="0.3">
      <c r="A41" t="s">
        <v>24</v>
      </c>
      <c r="B41" t="s">
        <v>4</v>
      </c>
      <c r="C41" t="s">
        <v>15</v>
      </c>
      <c r="E41" t="s">
        <v>25</v>
      </c>
      <c r="G41" t="s">
        <v>74</v>
      </c>
      <c r="H41" t="s">
        <v>65</v>
      </c>
      <c r="I41" t="s">
        <v>66</v>
      </c>
      <c r="L41" t="s">
        <v>68</v>
      </c>
      <c r="M41">
        <f>INDEX([1]Coefficients!$G$60:$BO$79,MATCH($E41,[1]Coefficients!$B$60:$B$79,0),MATCH(M$2,[1]Coefficients!$G$1:$BO$1,0))/INDEX([1]Coefficients!$G$29:$BO$48,MATCH($E41,[1]Coefficients!$B$29:$B$48,0),MATCH(M$2,[1]Coefficients!$G$1:$BO$1,0))</f>
        <v>7.0926315828688483E-2</v>
      </c>
      <c r="N41">
        <f>INDEX([1]Coefficients!$G$60:$BO$79,MATCH($E41,[1]Coefficients!$B$60:$B$79,0),MATCH(N$2,[1]Coefficients!$G$1:$BO$1,0))/INDEX([1]Coefficients!$G$29:$BO$48,MATCH($E41,[1]Coefficients!$B$29:$B$48,0),MATCH(N$2,[1]Coefficients!$G$1:$BO$1,0))</f>
        <v>7.0926315828688483E-2</v>
      </c>
      <c r="O41">
        <f>INDEX([1]Coefficients!$G$60:$BO$79,MATCH($E41,[1]Coefficients!$B$60:$B$79,0),MATCH(O$2,[1]Coefficients!$G$1:$BO$1,0))/INDEX([1]Coefficients!$G$29:$BO$48,MATCH($E41,[1]Coefficients!$B$29:$B$48,0),MATCH(O$2,[1]Coefficients!$G$1:$BO$1,0))</f>
        <v>7.0926315828688483E-2</v>
      </c>
      <c r="P41">
        <f>INDEX([1]Coefficients!$G$60:$BO$79,MATCH($E41,[1]Coefficients!$B$60:$B$79,0),MATCH(P$2,[1]Coefficients!$G$1:$BO$1,0))/INDEX([1]Coefficients!$G$29:$BO$48,MATCH($E41,[1]Coefficients!$B$29:$B$48,0),MATCH(P$2,[1]Coefficients!$G$1:$BO$1,0))</f>
        <v>7.0926315828688483E-2</v>
      </c>
      <c r="Q41">
        <f>INDEX([1]Coefficients!$G$60:$BO$79,MATCH($E41,[1]Coefficients!$B$60:$B$79,0),MATCH(Q$2,[1]Coefficients!$G$1:$BO$1,0))/INDEX([1]Coefficients!$G$29:$BO$48,MATCH($E41,[1]Coefficients!$B$29:$B$48,0),MATCH(Q$2,[1]Coefficients!$G$1:$BO$1,0))</f>
        <v>7.0926315828688483E-2</v>
      </c>
      <c r="R41">
        <f>INDEX([1]Coefficients!$G$60:$BO$79,MATCH($E41,[1]Coefficients!$B$60:$B$79,0),MATCH(R$2,[1]Coefficients!$G$1:$BO$1,0))/INDEX([1]Coefficients!$G$29:$BO$48,MATCH($E41,[1]Coefficients!$B$29:$B$48,0),MATCH(R$2,[1]Coefficients!$G$1:$BO$1,0))</f>
        <v>7.0926315828688483E-2</v>
      </c>
      <c r="S41">
        <f>INDEX([1]Coefficients!$G$60:$BO$79,MATCH($E41,[1]Coefficients!$B$60:$B$79,0),MATCH(S$2,[1]Coefficients!$G$1:$BO$1,0))/INDEX([1]Coefficients!$G$29:$BO$48,MATCH($E41,[1]Coefficients!$B$29:$B$48,0),MATCH(S$2,[1]Coefficients!$G$1:$BO$1,0))</f>
        <v>7.0926315828688483E-2</v>
      </c>
      <c r="T41">
        <f>INDEX([1]Coefficients!$G$60:$BO$79,MATCH($E41,[1]Coefficients!$B$60:$B$79,0),MATCH(T$2,[1]Coefficients!$G$1:$BO$1,0))/INDEX([1]Coefficients!$G$29:$BO$48,MATCH($E41,[1]Coefficients!$B$29:$B$48,0),MATCH(T$2,[1]Coefficients!$G$1:$BO$1,0))</f>
        <v>7.0926315828688483E-2</v>
      </c>
      <c r="U41">
        <f>INDEX([1]Coefficients!$G$60:$BO$79,MATCH($E41,[1]Coefficients!$B$60:$B$79,0),MATCH(U$2,[1]Coefficients!$G$1:$BO$1,0))/INDEX([1]Coefficients!$G$29:$BO$48,MATCH($E41,[1]Coefficients!$B$29:$B$48,0),MATCH(U$2,[1]Coefficients!$G$1:$BO$1,0))</f>
        <v>7.0926315828688483E-2</v>
      </c>
      <c r="V41">
        <f>INDEX([1]Coefficients!$G$60:$BO$79,MATCH($E41,[1]Coefficients!$B$60:$B$79,0),MATCH(V$2,[1]Coefficients!$G$1:$BO$1,0))/INDEX([1]Coefficients!$G$29:$BO$48,MATCH($E41,[1]Coefficients!$B$29:$B$48,0),MATCH(V$2,[1]Coefficients!$G$1:$BO$1,0))</f>
        <v>7.0926315828688483E-2</v>
      </c>
      <c r="W41">
        <f>INDEX([1]Coefficients!$G$60:$BO$79,MATCH($E41,[1]Coefficients!$B$60:$B$79,0),MATCH(W$2,[1]Coefficients!$G$1:$BO$1,0))/INDEX([1]Coefficients!$G$29:$BO$48,MATCH($E41,[1]Coefficients!$B$29:$B$48,0),MATCH(W$2,[1]Coefficients!$G$1:$BO$1,0))</f>
        <v>7.0926315828688483E-2</v>
      </c>
    </row>
    <row r="42" spans="1:24" x14ac:dyDescent="0.3">
      <c r="A42" t="s">
        <v>24</v>
      </c>
      <c r="B42" t="s">
        <v>4</v>
      </c>
      <c r="C42" t="s">
        <v>15</v>
      </c>
      <c r="E42" t="s">
        <v>25</v>
      </c>
      <c r="G42" t="s">
        <v>64</v>
      </c>
      <c r="H42" t="s">
        <v>65</v>
      </c>
      <c r="I42" t="s">
        <v>66</v>
      </c>
      <c r="K42" t="s">
        <v>67</v>
      </c>
      <c r="L42" t="s">
        <v>68</v>
      </c>
      <c r="M42">
        <f>INDEX([1]Coefficients!$G$132:$BO$151,MATCH($E42,[1]Coefficients!$B$132:$B$151,0),MATCH(M$2,[1]Coefficients!$G$1:$BO$1,0))</f>
        <v>0</v>
      </c>
      <c r="N42">
        <f>INDEX([1]Coefficients!$G$132:$BO$151,MATCH($E42,[1]Coefficients!$B$132:$B$151,0),MATCH(N$2,[1]Coefficients!$G$1:$BO$1,0))</f>
        <v>0</v>
      </c>
      <c r="O42">
        <f>INDEX([1]Coefficients!$G$132:$BO$151,MATCH($E42,[1]Coefficients!$B$132:$B$151,0),MATCH(O$2,[1]Coefficients!$G$1:$BO$1,0))</f>
        <v>0</v>
      </c>
      <c r="P42">
        <f>INDEX([1]Coefficients!$G$132:$BO$151,MATCH($E42,[1]Coefficients!$B$132:$B$151,0),MATCH(P$2,[1]Coefficients!$G$1:$BO$1,0))</f>
        <v>0</v>
      </c>
      <c r="Q42">
        <f>INDEX([1]Coefficients!$G$132:$BO$151,MATCH($E42,[1]Coefficients!$B$132:$B$151,0),MATCH(Q$2,[1]Coefficients!$G$1:$BO$1,0))</f>
        <v>0</v>
      </c>
      <c r="R42">
        <f>INDEX([1]Coefficients!$G$132:$BO$151,MATCH($E42,[1]Coefficients!$B$132:$B$151,0),MATCH(R$2,[1]Coefficients!$G$1:$BO$1,0))</f>
        <v>0</v>
      </c>
      <c r="S42">
        <f>INDEX([1]Coefficients!$G$132:$BO$151,MATCH($E42,[1]Coefficients!$B$132:$B$151,0),MATCH(S$2,[1]Coefficients!$G$1:$BO$1,0))</f>
        <v>0</v>
      </c>
      <c r="T42">
        <f>INDEX([1]Coefficients!$G$132:$BO$151,MATCH($E42,[1]Coefficients!$B$132:$B$151,0),MATCH(T$2,[1]Coefficients!$G$1:$BO$1,0))</f>
        <v>0</v>
      </c>
      <c r="U42">
        <f>INDEX([1]Coefficients!$G$132:$BO$151,MATCH($E42,[1]Coefficients!$B$132:$B$151,0),MATCH(U$2,[1]Coefficients!$G$1:$BO$1,0))</f>
        <v>0</v>
      </c>
      <c r="V42">
        <f>INDEX([1]Coefficients!$G$132:$BO$151,MATCH($E42,[1]Coefficients!$B$132:$B$151,0),MATCH(V$2,[1]Coefficients!$G$1:$BO$1,0))</f>
        <v>0</v>
      </c>
      <c r="W42">
        <f>INDEX([1]Coefficients!$G$132:$BO$151,MATCH($E42,[1]Coefficients!$B$132:$B$151,0),MATCH(W$2,[1]Coefficients!$G$1:$BO$1,0))</f>
        <v>0</v>
      </c>
    </row>
    <row r="43" spans="1:24" x14ac:dyDescent="0.3">
      <c r="A43" t="s">
        <v>24</v>
      </c>
      <c r="B43" t="s">
        <v>4</v>
      </c>
      <c r="C43" t="s">
        <v>15</v>
      </c>
      <c r="E43" t="s">
        <v>25</v>
      </c>
      <c r="G43" t="s">
        <v>64</v>
      </c>
      <c r="H43" t="s">
        <v>69</v>
      </c>
      <c r="I43" t="s">
        <v>66</v>
      </c>
      <c r="K43" t="s">
        <v>67</v>
      </c>
      <c r="L43" t="s">
        <v>70</v>
      </c>
      <c r="M43">
        <f>INDEX([1]Coefficients!$G$132:$BO$151,MATCH($E43,[1]Coefficients!$B$132:$B$151,0),MATCH(M$2,[1]Coefficients!$G$1:$BO$1,0))</f>
        <v>0</v>
      </c>
      <c r="N43">
        <f>INDEX([1]Coefficients!$G$132:$BO$151,MATCH($E43,[1]Coefficients!$B$132:$B$151,0),MATCH(N$2,[1]Coefficients!$G$1:$BO$1,0))</f>
        <v>0</v>
      </c>
      <c r="O43">
        <f>INDEX([1]Coefficients!$G$132:$BO$151,MATCH($E43,[1]Coefficients!$B$132:$B$151,0),MATCH(O$2,[1]Coefficients!$G$1:$BO$1,0))</f>
        <v>0</v>
      </c>
      <c r="P43">
        <f>INDEX([1]Coefficients!$G$132:$BO$151,MATCH($E43,[1]Coefficients!$B$132:$B$151,0),MATCH(P$2,[1]Coefficients!$G$1:$BO$1,0))</f>
        <v>0</v>
      </c>
      <c r="Q43">
        <f>INDEX([1]Coefficients!$G$132:$BO$151,MATCH($E43,[1]Coefficients!$B$132:$B$151,0),MATCH(Q$2,[1]Coefficients!$G$1:$BO$1,0))</f>
        <v>0</v>
      </c>
      <c r="R43">
        <f>INDEX([1]Coefficients!$G$132:$BO$151,MATCH($E43,[1]Coefficients!$B$132:$B$151,0),MATCH(R$2,[1]Coefficients!$G$1:$BO$1,0))</f>
        <v>0</v>
      </c>
      <c r="S43">
        <f>INDEX([1]Coefficients!$G$132:$BO$151,MATCH($E43,[1]Coefficients!$B$132:$B$151,0),MATCH(S$2,[1]Coefficients!$G$1:$BO$1,0))</f>
        <v>0</v>
      </c>
      <c r="T43">
        <f>INDEX([1]Coefficients!$G$132:$BO$151,MATCH($E43,[1]Coefficients!$B$132:$B$151,0),MATCH(T$2,[1]Coefficients!$G$1:$BO$1,0))</f>
        <v>0</v>
      </c>
      <c r="U43">
        <f>INDEX([1]Coefficients!$G$132:$BO$151,MATCH($E43,[1]Coefficients!$B$132:$B$151,0),MATCH(U$2,[1]Coefficients!$G$1:$BO$1,0))</f>
        <v>0</v>
      </c>
      <c r="V43">
        <f>INDEX([1]Coefficients!$G$132:$BO$151,MATCH($E43,[1]Coefficients!$B$132:$B$151,0),MATCH(V$2,[1]Coefficients!$G$1:$BO$1,0))</f>
        <v>0</v>
      </c>
      <c r="W43">
        <f>INDEX([1]Coefficients!$G$132:$BO$151,MATCH($E43,[1]Coefficients!$B$132:$B$151,0),MATCH(W$2,[1]Coefficients!$G$1:$BO$1,0))</f>
        <v>0</v>
      </c>
    </row>
    <row r="44" spans="1:24" x14ac:dyDescent="0.3">
      <c r="A44" t="s">
        <v>24</v>
      </c>
      <c r="B44" t="s">
        <v>4</v>
      </c>
      <c r="C44" t="s">
        <v>15</v>
      </c>
      <c r="E44" t="s">
        <v>25</v>
      </c>
      <c r="G44" t="s">
        <v>64</v>
      </c>
      <c r="H44" t="s">
        <v>71</v>
      </c>
      <c r="I44" t="s">
        <v>66</v>
      </c>
      <c r="K44" t="s">
        <v>67</v>
      </c>
      <c r="L44" t="s">
        <v>72</v>
      </c>
      <c r="M44">
        <f>INDEX([1]Coefficients!$G$132:$BO$151,MATCH($E44,[1]Coefficients!$B$132:$B$151,0),MATCH(M$2,[1]Coefficients!$G$1:$BO$1,0))</f>
        <v>0</v>
      </c>
      <c r="N44">
        <f>INDEX([1]Coefficients!$G$132:$BO$151,MATCH($E44,[1]Coefficients!$B$132:$B$151,0),MATCH(N$2,[1]Coefficients!$G$1:$BO$1,0))</f>
        <v>0</v>
      </c>
      <c r="O44">
        <f>INDEX([1]Coefficients!$G$132:$BO$151,MATCH($E44,[1]Coefficients!$B$132:$B$151,0),MATCH(O$2,[1]Coefficients!$G$1:$BO$1,0))</f>
        <v>0</v>
      </c>
      <c r="P44">
        <f>INDEX([1]Coefficients!$G$132:$BO$151,MATCH($E44,[1]Coefficients!$B$132:$B$151,0),MATCH(P$2,[1]Coefficients!$G$1:$BO$1,0))</f>
        <v>0</v>
      </c>
      <c r="Q44">
        <f>INDEX([1]Coefficients!$G$132:$BO$151,MATCH($E44,[1]Coefficients!$B$132:$B$151,0),MATCH(Q$2,[1]Coefficients!$G$1:$BO$1,0))</f>
        <v>0</v>
      </c>
      <c r="R44">
        <f>INDEX([1]Coefficients!$G$132:$BO$151,MATCH($E44,[1]Coefficients!$B$132:$B$151,0),MATCH(R$2,[1]Coefficients!$G$1:$BO$1,0))</f>
        <v>0</v>
      </c>
      <c r="S44">
        <f>INDEX([1]Coefficients!$G$132:$BO$151,MATCH($E44,[1]Coefficients!$B$132:$B$151,0),MATCH(S$2,[1]Coefficients!$G$1:$BO$1,0))</f>
        <v>0</v>
      </c>
      <c r="T44">
        <f>INDEX([1]Coefficients!$G$132:$BO$151,MATCH($E44,[1]Coefficients!$B$132:$B$151,0),MATCH(T$2,[1]Coefficients!$G$1:$BO$1,0))</f>
        <v>0</v>
      </c>
      <c r="U44">
        <f>INDEX([1]Coefficients!$G$132:$BO$151,MATCH($E44,[1]Coefficients!$B$132:$B$151,0),MATCH(U$2,[1]Coefficients!$G$1:$BO$1,0))</f>
        <v>0</v>
      </c>
      <c r="V44">
        <f>INDEX([1]Coefficients!$G$132:$BO$151,MATCH($E44,[1]Coefficients!$B$132:$B$151,0),MATCH(V$2,[1]Coefficients!$G$1:$BO$1,0))</f>
        <v>0</v>
      </c>
      <c r="W44">
        <f>INDEX([1]Coefficients!$G$132:$BO$151,MATCH($E44,[1]Coefficients!$B$132:$B$151,0),MATCH(W$2,[1]Coefficients!$G$1:$BO$1,0))</f>
        <v>0</v>
      </c>
    </row>
    <row r="45" spans="1:24" x14ac:dyDescent="0.3">
      <c r="A45" t="s">
        <v>28</v>
      </c>
      <c r="B45" t="s">
        <v>4</v>
      </c>
      <c r="C45" t="s">
        <v>15</v>
      </c>
      <c r="E45" t="s">
        <v>29</v>
      </c>
      <c r="G45" t="s">
        <v>57</v>
      </c>
      <c r="L45" t="s">
        <v>58</v>
      </c>
    </row>
    <row r="46" spans="1:24" x14ac:dyDescent="0.3">
      <c r="A46" t="s">
        <v>28</v>
      </c>
      <c r="B46" t="s">
        <v>4</v>
      </c>
      <c r="C46" t="s">
        <v>15</v>
      </c>
      <c r="E46" t="s">
        <v>29</v>
      </c>
      <c r="G46" t="s">
        <v>59</v>
      </c>
      <c r="H46" t="s">
        <v>4</v>
      </c>
    </row>
    <row r="47" spans="1:24" x14ac:dyDescent="0.3">
      <c r="A47" t="s">
        <v>28</v>
      </c>
      <c r="B47" t="s">
        <v>4</v>
      </c>
      <c r="C47" t="s">
        <v>15</v>
      </c>
      <c r="E47" t="s">
        <v>29</v>
      </c>
      <c r="G47" t="s">
        <v>60</v>
      </c>
      <c r="H47" t="b">
        <v>1</v>
      </c>
    </row>
    <row r="48" spans="1:24" x14ac:dyDescent="0.3">
      <c r="A48" t="s">
        <v>28</v>
      </c>
      <c r="B48" t="s">
        <v>4</v>
      </c>
      <c r="C48" t="s">
        <v>15</v>
      </c>
      <c r="E48" t="s">
        <v>29</v>
      </c>
      <c r="G48" t="s">
        <v>61</v>
      </c>
      <c r="L48" t="s">
        <v>62</v>
      </c>
      <c r="M48">
        <f>10/0.142</f>
        <v>70.422535211267615</v>
      </c>
      <c r="N48">
        <f t="shared" ref="N48:W48" si="2">M48*0.9</f>
        <v>63.380281690140855</v>
      </c>
      <c r="O48">
        <f t="shared" si="2"/>
        <v>57.042253521126767</v>
      </c>
      <c r="P48">
        <f t="shared" si="2"/>
        <v>51.338028169014095</v>
      </c>
      <c r="Q48">
        <f t="shared" si="2"/>
        <v>46.204225352112687</v>
      </c>
      <c r="R48">
        <f t="shared" si="2"/>
        <v>41.583802816901418</v>
      </c>
      <c r="S48">
        <f t="shared" si="2"/>
        <v>37.425422535211275</v>
      </c>
      <c r="T48">
        <f t="shared" si="2"/>
        <v>33.682880281690146</v>
      </c>
      <c r="U48">
        <f t="shared" si="2"/>
        <v>30.314592253521131</v>
      </c>
      <c r="V48">
        <f t="shared" si="2"/>
        <v>27.283133028169019</v>
      </c>
      <c r="W48">
        <f t="shared" si="2"/>
        <v>24.554819725352118</v>
      </c>
      <c r="X48" t="s">
        <v>75</v>
      </c>
    </row>
    <row r="49" spans="1:23" x14ac:dyDescent="0.3">
      <c r="A49" t="s">
        <v>28</v>
      </c>
      <c r="B49" t="s">
        <v>4</v>
      </c>
      <c r="C49" t="s">
        <v>15</v>
      </c>
      <c r="E49" t="s">
        <v>29</v>
      </c>
      <c r="G49" t="s">
        <v>64</v>
      </c>
      <c r="H49" t="s">
        <v>65</v>
      </c>
      <c r="I49" t="s">
        <v>66</v>
      </c>
      <c r="K49" t="s">
        <v>67</v>
      </c>
      <c r="L49" t="s">
        <v>68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28</v>
      </c>
      <c r="B50" t="s">
        <v>4</v>
      </c>
      <c r="C50" t="s">
        <v>15</v>
      </c>
      <c r="E50" t="s">
        <v>29</v>
      </c>
      <c r="G50" t="s">
        <v>64</v>
      </c>
      <c r="H50" t="s">
        <v>69</v>
      </c>
      <c r="I50" t="s">
        <v>66</v>
      </c>
      <c r="K50" t="s">
        <v>67</v>
      </c>
      <c r="L50" t="s">
        <v>70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28</v>
      </c>
      <c r="B51" t="s">
        <v>4</v>
      </c>
      <c r="C51" t="s">
        <v>15</v>
      </c>
      <c r="E51" t="s">
        <v>29</v>
      </c>
      <c r="G51" t="s">
        <v>64</v>
      </c>
      <c r="H51" t="s">
        <v>71</v>
      </c>
      <c r="I51" t="s">
        <v>66</v>
      </c>
      <c r="K51" t="s">
        <v>67</v>
      </c>
      <c r="L51" t="s">
        <v>72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2024-10-23T04:30:47Z</dcterms:created>
  <dcterms:modified xsi:type="dcterms:W3CDTF">2024-10-23T04:30:47Z</dcterms:modified>
</cp:coreProperties>
</file>