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B15E6CF7-6DC6-472A-B1B3-D9E8D5F5E684}" xr6:coauthVersionLast="47" xr6:coauthVersionMax="47" xr10:uidLastSave="{00000000-0000-0000-0000-000000000000}"/>
  <bookViews>
    <workbookView xWindow="33225" yWindow="1755" windowWidth="17250" windowHeight="8865" xr2:uid="{111DA117-270C-4A8F-B0A3-48FC889C2DF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5" i="1" l="1"/>
  <c r="O175" i="1" s="1"/>
  <c r="P175" i="1" s="1"/>
  <c r="Q175" i="1" s="1"/>
  <c r="R175" i="1" s="1"/>
  <c r="S175" i="1" s="1"/>
  <c r="T175" i="1" s="1"/>
  <c r="U175" i="1" s="1"/>
  <c r="V175" i="1" s="1"/>
  <c r="W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M167" i="1"/>
  <c r="M176" i="1" s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P166" i="1"/>
  <c r="Q166" i="1" s="1"/>
  <c r="R166" i="1" s="1"/>
  <c r="S166" i="1" s="1"/>
  <c r="T166" i="1" s="1"/>
  <c r="U166" i="1" s="1"/>
  <c r="V166" i="1" s="1"/>
  <c r="W166" i="1" s="1"/>
  <c r="O166" i="1"/>
  <c r="N166" i="1"/>
  <c r="W165" i="1"/>
  <c r="V165" i="1"/>
  <c r="N165" i="1"/>
  <c r="O165" i="1" s="1"/>
  <c r="P165" i="1" s="1"/>
  <c r="Q165" i="1" s="1"/>
  <c r="R165" i="1" s="1"/>
  <c r="S165" i="1" s="1"/>
  <c r="T165" i="1" s="1"/>
  <c r="U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P161" i="1"/>
  <c r="Q161" i="1" s="1"/>
  <c r="R161" i="1" s="1"/>
  <c r="S161" i="1" s="1"/>
  <c r="T161" i="1" s="1"/>
  <c r="U161" i="1" s="1"/>
  <c r="V161" i="1" s="1"/>
  <c r="W161" i="1" s="1"/>
  <c r="N161" i="1"/>
  <c r="O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M158" i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W157" i="1"/>
  <c r="O157" i="1"/>
  <c r="P157" i="1" s="1"/>
  <c r="Q157" i="1" s="1"/>
  <c r="R157" i="1" s="1"/>
  <c r="S157" i="1" s="1"/>
  <c r="T157" i="1" s="1"/>
  <c r="U157" i="1" s="1"/>
  <c r="V157" i="1" s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S155" i="1"/>
  <c r="T155" i="1" s="1"/>
  <c r="U155" i="1" s="1"/>
  <c r="V155" i="1" s="1"/>
  <c r="W155" i="1" s="1"/>
  <c r="N155" i="1"/>
  <c r="O155" i="1" s="1"/>
  <c r="P155" i="1" s="1"/>
  <c r="Q155" i="1" s="1"/>
  <c r="R155" i="1" s="1"/>
  <c r="Q153" i="1"/>
  <c r="R153" i="1" s="1"/>
  <c r="S153" i="1" s="1"/>
  <c r="T153" i="1" s="1"/>
  <c r="U153" i="1" s="1"/>
  <c r="V153" i="1" s="1"/>
  <c r="W153" i="1" s="1"/>
  <c r="N153" i="1"/>
  <c r="O153" i="1" s="1"/>
  <c r="P153" i="1" s="1"/>
  <c r="V152" i="1"/>
  <c r="W152" i="1" s="1"/>
  <c r="P152" i="1"/>
  <c r="Q152" i="1" s="1"/>
  <c r="R152" i="1" s="1"/>
  <c r="S152" i="1" s="1"/>
  <c r="T152" i="1" s="1"/>
  <c r="U152" i="1" s="1"/>
  <c r="O152" i="1"/>
  <c r="N152" i="1"/>
  <c r="T151" i="1"/>
  <c r="U151" i="1" s="1"/>
  <c r="V151" i="1" s="1"/>
  <c r="W151" i="1" s="1"/>
  <c r="N151" i="1"/>
  <c r="O151" i="1" s="1"/>
  <c r="P151" i="1" s="1"/>
  <c r="Q151" i="1" s="1"/>
  <c r="R151" i="1" s="1"/>
  <c r="S151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P147" i="1"/>
  <c r="Q147" i="1" s="1"/>
  <c r="R147" i="1" s="1"/>
  <c r="S147" i="1" s="1"/>
  <c r="T147" i="1" s="1"/>
  <c r="U147" i="1" s="1"/>
  <c r="V147" i="1" s="1"/>
  <c r="W147" i="1" s="1"/>
  <c r="N147" i="1"/>
  <c r="O147" i="1" s="1"/>
  <c r="Q146" i="1"/>
  <c r="R146" i="1" s="1"/>
  <c r="S146" i="1" s="1"/>
  <c r="T146" i="1" s="1"/>
  <c r="U146" i="1" s="1"/>
  <c r="V146" i="1" s="1"/>
  <c r="W146" i="1" s="1"/>
  <c r="N146" i="1"/>
  <c r="O146" i="1" s="1"/>
  <c r="P146" i="1" s="1"/>
  <c r="V144" i="1"/>
  <c r="W144" i="1" s="1"/>
  <c r="P144" i="1"/>
  <c r="Q144" i="1" s="1"/>
  <c r="R144" i="1" s="1"/>
  <c r="S144" i="1" s="1"/>
  <c r="T144" i="1" s="1"/>
  <c r="U144" i="1" s="1"/>
  <c r="O144" i="1"/>
  <c r="N144" i="1"/>
  <c r="T143" i="1"/>
  <c r="U143" i="1" s="1"/>
  <c r="V143" i="1" s="1"/>
  <c r="W143" i="1" s="1"/>
  <c r="N143" i="1"/>
  <c r="O143" i="1" s="1"/>
  <c r="P143" i="1" s="1"/>
  <c r="Q143" i="1" s="1"/>
  <c r="R143" i="1" s="1"/>
  <c r="S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P139" i="1"/>
  <c r="Q139" i="1" s="1"/>
  <c r="R139" i="1" s="1"/>
  <c r="S139" i="1" s="1"/>
  <c r="T139" i="1" s="1"/>
  <c r="U139" i="1" s="1"/>
  <c r="V139" i="1" s="1"/>
  <c r="W139" i="1" s="1"/>
  <c r="N139" i="1"/>
  <c r="O139" i="1" s="1"/>
  <c r="Q136" i="1"/>
  <c r="R136" i="1" s="1"/>
  <c r="S136" i="1" s="1"/>
  <c r="T136" i="1" s="1"/>
  <c r="U136" i="1" s="1"/>
  <c r="V136" i="1" s="1"/>
  <c r="W136" i="1" s="1"/>
  <c r="N136" i="1"/>
  <c r="O136" i="1" s="1"/>
  <c r="P136" i="1" s="1"/>
  <c r="V135" i="1"/>
  <c r="W135" i="1" s="1"/>
  <c r="P135" i="1"/>
  <c r="Q135" i="1" s="1"/>
  <c r="R135" i="1" s="1"/>
  <c r="S135" i="1" s="1"/>
  <c r="T135" i="1" s="1"/>
  <c r="U135" i="1" s="1"/>
  <c r="O135" i="1"/>
  <c r="N135" i="1"/>
  <c r="T133" i="1"/>
  <c r="U133" i="1" s="1"/>
  <c r="V133" i="1" s="1"/>
  <c r="W133" i="1" s="1"/>
  <c r="N133" i="1"/>
  <c r="O133" i="1" s="1"/>
  <c r="P133" i="1" s="1"/>
  <c r="Q133" i="1" s="1"/>
  <c r="R133" i="1" s="1"/>
  <c r="S133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P129" i="1"/>
  <c r="Q129" i="1" s="1"/>
  <c r="R129" i="1" s="1"/>
  <c r="S129" i="1" s="1"/>
  <c r="T129" i="1" s="1"/>
  <c r="U129" i="1" s="1"/>
  <c r="V129" i="1" s="1"/>
  <c r="W129" i="1" s="1"/>
  <c r="N129" i="1"/>
  <c r="O129" i="1" s="1"/>
  <c r="Q128" i="1"/>
  <c r="R128" i="1" s="1"/>
  <c r="S128" i="1" s="1"/>
  <c r="T128" i="1" s="1"/>
  <c r="U128" i="1" s="1"/>
  <c r="V128" i="1" s="1"/>
  <c r="W128" i="1" s="1"/>
  <c r="N128" i="1"/>
  <c r="O128" i="1" s="1"/>
  <c r="P128" i="1" s="1"/>
  <c r="V126" i="1"/>
  <c r="W126" i="1" s="1"/>
  <c r="P126" i="1"/>
  <c r="Q126" i="1" s="1"/>
  <c r="R126" i="1" s="1"/>
  <c r="S126" i="1" s="1"/>
  <c r="T126" i="1" s="1"/>
  <c r="U126" i="1" s="1"/>
  <c r="O126" i="1"/>
  <c r="N126" i="1"/>
  <c r="T125" i="1"/>
  <c r="U125" i="1" s="1"/>
  <c r="V125" i="1" s="1"/>
  <c r="W125" i="1" s="1"/>
  <c r="N125" i="1"/>
  <c r="O125" i="1" s="1"/>
  <c r="P125" i="1" s="1"/>
  <c r="Q125" i="1" s="1"/>
  <c r="R125" i="1" s="1"/>
  <c r="S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1" i="1"/>
  <c r="Q121" i="1" s="1"/>
  <c r="R121" i="1" s="1"/>
  <c r="S121" i="1" s="1"/>
  <c r="T121" i="1" s="1"/>
  <c r="U121" i="1" s="1"/>
  <c r="V121" i="1" s="1"/>
  <c r="W121" i="1" s="1"/>
  <c r="N121" i="1"/>
  <c r="O121" i="1" s="1"/>
  <c r="Q120" i="1"/>
  <c r="R120" i="1" s="1"/>
  <c r="S120" i="1" s="1"/>
  <c r="T120" i="1" s="1"/>
  <c r="U120" i="1" s="1"/>
  <c r="V120" i="1" s="1"/>
  <c r="W120" i="1" s="1"/>
  <c r="N120" i="1"/>
  <c r="O120" i="1" s="1"/>
  <c r="P120" i="1" s="1"/>
  <c r="P117" i="1"/>
  <c r="Q117" i="1" s="1"/>
  <c r="R117" i="1" s="1"/>
  <c r="S117" i="1" s="1"/>
  <c r="T117" i="1" s="1"/>
  <c r="U117" i="1" s="1"/>
  <c r="V117" i="1" s="1"/>
  <c r="W117" i="1" s="1"/>
  <c r="O117" i="1"/>
  <c r="N117" i="1"/>
  <c r="T116" i="1"/>
  <c r="U116" i="1" s="1"/>
  <c r="V116" i="1" s="1"/>
  <c r="W116" i="1" s="1"/>
  <c r="N116" i="1"/>
  <c r="O116" i="1" s="1"/>
  <c r="P116" i="1" s="1"/>
  <c r="Q116" i="1" s="1"/>
  <c r="R116" i="1" s="1"/>
  <c r="S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P112" i="1"/>
  <c r="Q112" i="1" s="1"/>
  <c r="R112" i="1" s="1"/>
  <c r="S112" i="1" s="1"/>
  <c r="T112" i="1" s="1"/>
  <c r="U112" i="1" s="1"/>
  <c r="V112" i="1" s="1"/>
  <c r="W112" i="1" s="1"/>
  <c r="N112" i="1"/>
  <c r="O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T108" i="1"/>
  <c r="U108" i="1" s="1"/>
  <c r="V108" i="1" s="1"/>
  <c r="W108" i="1" s="1"/>
  <c r="N108" i="1"/>
  <c r="O108" i="1" s="1"/>
  <c r="P108" i="1" s="1"/>
  <c r="Q108" i="1" s="1"/>
  <c r="R108" i="1" s="1"/>
  <c r="S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P105" i="1"/>
  <c r="Q105" i="1" s="1"/>
  <c r="R105" i="1" s="1"/>
  <c r="S105" i="1" s="1"/>
  <c r="T105" i="1" s="1"/>
  <c r="U105" i="1" s="1"/>
  <c r="V105" i="1" s="1"/>
  <c r="W105" i="1" s="1"/>
  <c r="N105" i="1"/>
  <c r="O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P101" i="1"/>
  <c r="Q101" i="1" s="1"/>
  <c r="R101" i="1" s="1"/>
  <c r="S101" i="1" s="1"/>
  <c r="T101" i="1" s="1"/>
  <c r="U101" i="1" s="1"/>
  <c r="V101" i="1" s="1"/>
  <c r="W101" i="1" s="1"/>
  <c r="O101" i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R99" i="1"/>
  <c r="S99" i="1" s="1"/>
  <c r="T99" i="1" s="1"/>
  <c r="U99" i="1" s="1"/>
  <c r="V99" i="1" s="1"/>
  <c r="W99" i="1" s="1"/>
  <c r="O99" i="1"/>
  <c r="P99" i="1" s="1"/>
  <c r="Q99" i="1" s="1"/>
  <c r="N99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P96" i="1"/>
  <c r="Q96" i="1" s="1"/>
  <c r="R96" i="1" s="1"/>
  <c r="S96" i="1" s="1"/>
  <c r="T96" i="1" s="1"/>
  <c r="U96" i="1" s="1"/>
  <c r="V96" i="1" s="1"/>
  <c r="W96" i="1" s="1"/>
  <c r="N96" i="1"/>
  <c r="O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T92" i="1"/>
  <c r="U92" i="1" s="1"/>
  <c r="V92" i="1" s="1"/>
  <c r="W92" i="1" s="1"/>
  <c r="N92" i="1"/>
  <c r="O92" i="1" s="1"/>
  <c r="P92" i="1" s="1"/>
  <c r="Q92" i="1" s="1"/>
  <c r="R92" i="1" s="1"/>
  <c r="S92" i="1" s="1"/>
  <c r="R91" i="1"/>
  <c r="S91" i="1" s="1"/>
  <c r="T91" i="1" s="1"/>
  <c r="U91" i="1" s="1"/>
  <c r="V91" i="1" s="1"/>
  <c r="W91" i="1" s="1"/>
  <c r="O91" i="1"/>
  <c r="P91" i="1" s="1"/>
  <c r="Q91" i="1" s="1"/>
  <c r="N91" i="1"/>
  <c r="P88" i="1"/>
  <c r="Q88" i="1" s="1"/>
  <c r="R88" i="1" s="1"/>
  <c r="S88" i="1" s="1"/>
  <c r="T88" i="1" s="1"/>
  <c r="U88" i="1" s="1"/>
  <c r="V88" i="1" s="1"/>
  <c r="W88" i="1" s="1"/>
  <c r="N88" i="1"/>
  <c r="O88" i="1" s="1"/>
  <c r="P87" i="1"/>
  <c r="Q87" i="1" s="1"/>
  <c r="R87" i="1" s="1"/>
  <c r="S87" i="1" s="1"/>
  <c r="T87" i="1" s="1"/>
  <c r="U87" i="1" s="1"/>
  <c r="V87" i="1" s="1"/>
  <c r="W87" i="1" s="1"/>
  <c r="N87" i="1"/>
  <c r="O87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P84" i="1"/>
  <c r="Q84" i="1" s="1"/>
  <c r="R84" i="1" s="1"/>
  <c r="S84" i="1" s="1"/>
  <c r="T84" i="1" s="1"/>
  <c r="U84" i="1" s="1"/>
  <c r="V84" i="1" s="1"/>
  <c r="W84" i="1" s="1"/>
  <c r="O84" i="1"/>
  <c r="N84" i="1"/>
  <c r="T83" i="1"/>
  <c r="U83" i="1" s="1"/>
  <c r="V83" i="1" s="1"/>
  <c r="W83" i="1" s="1"/>
  <c r="N83" i="1"/>
  <c r="O83" i="1" s="1"/>
  <c r="P83" i="1" s="1"/>
  <c r="Q83" i="1" s="1"/>
  <c r="R83" i="1" s="1"/>
  <c r="S83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P80" i="1"/>
  <c r="Q80" i="1" s="1"/>
  <c r="R80" i="1" s="1"/>
  <c r="S80" i="1" s="1"/>
  <c r="T80" i="1" s="1"/>
  <c r="U80" i="1" s="1"/>
  <c r="V80" i="1" s="1"/>
  <c r="W80" i="1" s="1"/>
  <c r="N80" i="1"/>
  <c r="O80" i="1" s="1"/>
  <c r="P78" i="1"/>
  <c r="Q78" i="1" s="1"/>
  <c r="R78" i="1" s="1"/>
  <c r="S78" i="1" s="1"/>
  <c r="T78" i="1" s="1"/>
  <c r="U78" i="1" s="1"/>
  <c r="V78" i="1" s="1"/>
  <c r="W78" i="1" s="1"/>
  <c r="N78" i="1"/>
  <c r="O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M73" i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Q71" i="1"/>
  <c r="R71" i="1" s="1"/>
  <c r="S71" i="1" s="1"/>
  <c r="T71" i="1" s="1"/>
  <c r="U71" i="1" s="1"/>
  <c r="V71" i="1" s="1"/>
  <c r="W71" i="1" s="1"/>
  <c r="O71" i="1"/>
  <c r="P71" i="1" s="1"/>
  <c r="N71" i="1"/>
  <c r="O69" i="1"/>
  <c r="P69" i="1" s="1"/>
  <c r="Q69" i="1" s="1"/>
  <c r="R69" i="1" s="1"/>
  <c r="S69" i="1" s="1"/>
  <c r="T69" i="1" s="1"/>
  <c r="U69" i="1" s="1"/>
  <c r="V69" i="1" s="1"/>
  <c r="W69" i="1" s="1"/>
  <c r="N69" i="1"/>
  <c r="O68" i="1"/>
  <c r="P68" i="1" s="1"/>
  <c r="Q68" i="1" s="1"/>
  <c r="R68" i="1" s="1"/>
  <c r="S68" i="1" s="1"/>
  <c r="T68" i="1" s="1"/>
  <c r="U68" i="1" s="1"/>
  <c r="V68" i="1" s="1"/>
  <c r="W68" i="1" s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Q65" i="1"/>
  <c r="R65" i="1" s="1"/>
  <c r="S65" i="1" s="1"/>
  <c r="T65" i="1" s="1"/>
  <c r="U65" i="1" s="1"/>
  <c r="V65" i="1" s="1"/>
  <c r="W65" i="1" s="1"/>
  <c r="P65" i="1"/>
  <c r="N65" i="1"/>
  <c r="O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M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P62" i="1"/>
  <c r="Q62" i="1" s="1"/>
  <c r="R62" i="1" s="1"/>
  <c r="S62" i="1" s="1"/>
  <c r="T62" i="1" s="1"/>
  <c r="U62" i="1" s="1"/>
  <c r="V62" i="1" s="1"/>
  <c r="W62" i="1" s="1"/>
  <c r="N62" i="1"/>
  <c r="O62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P59" i="1"/>
  <c r="Q59" i="1" s="1"/>
  <c r="R59" i="1" s="1"/>
  <c r="S59" i="1" s="1"/>
  <c r="T59" i="1" s="1"/>
  <c r="U59" i="1" s="1"/>
  <c r="V59" i="1" s="1"/>
  <c r="W59" i="1" s="1"/>
  <c r="O59" i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M55" i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Q52" i="1"/>
  <c r="R52" i="1" s="1"/>
  <c r="S52" i="1" s="1"/>
  <c r="T52" i="1" s="1"/>
  <c r="U52" i="1" s="1"/>
  <c r="V52" i="1" s="1"/>
  <c r="W52" i="1" s="1"/>
  <c r="P52" i="1"/>
  <c r="O52" i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P48" i="1"/>
  <c r="Q48" i="1" s="1"/>
  <c r="R48" i="1" s="1"/>
  <c r="S48" i="1" s="1"/>
  <c r="T48" i="1" s="1"/>
  <c r="U48" i="1" s="1"/>
  <c r="V48" i="1" s="1"/>
  <c r="W48" i="1" s="1"/>
  <c r="O48" i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P43" i="1"/>
  <c r="Q43" i="1" s="1"/>
  <c r="R43" i="1" s="1"/>
  <c r="S43" i="1" s="1"/>
  <c r="T43" i="1" s="1"/>
  <c r="U43" i="1" s="1"/>
  <c r="V43" i="1" s="1"/>
  <c r="W43" i="1" s="1"/>
  <c r="O43" i="1"/>
  <c r="N43" i="1"/>
  <c r="P42" i="1"/>
  <c r="Q42" i="1" s="1"/>
  <c r="R42" i="1" s="1"/>
  <c r="S42" i="1" s="1"/>
  <c r="T42" i="1" s="1"/>
  <c r="U42" i="1" s="1"/>
  <c r="V42" i="1" s="1"/>
  <c r="W42" i="1" s="1"/>
  <c r="O42" i="1"/>
  <c r="N42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M41" i="1"/>
  <c r="O39" i="1"/>
  <c r="P39" i="1" s="1"/>
  <c r="Q39" i="1" s="1"/>
  <c r="R39" i="1" s="1"/>
  <c r="S39" i="1" s="1"/>
  <c r="T39" i="1" s="1"/>
  <c r="U39" i="1" s="1"/>
  <c r="V39" i="1" s="1"/>
  <c r="W39" i="1" s="1"/>
  <c r="N39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P36" i="1"/>
  <c r="Q36" i="1" s="1"/>
  <c r="R36" i="1" s="1"/>
  <c r="S36" i="1" s="1"/>
  <c r="T36" i="1" s="1"/>
  <c r="U36" i="1" s="1"/>
  <c r="V36" i="1" s="1"/>
  <c r="W36" i="1" s="1"/>
  <c r="N36" i="1"/>
  <c r="O36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O31" i="1"/>
  <c r="P31" i="1" s="1"/>
  <c r="Q31" i="1" s="1"/>
  <c r="R31" i="1" s="1"/>
  <c r="S31" i="1" s="1"/>
  <c r="T31" i="1" s="1"/>
  <c r="U31" i="1" s="1"/>
  <c r="V31" i="1" s="1"/>
  <c r="W31" i="1" s="1"/>
  <c r="N31" i="1"/>
  <c r="M31" i="1"/>
  <c r="N30" i="1"/>
  <c r="O30" i="1" s="1"/>
  <c r="M30" i="1"/>
  <c r="M29" i="1"/>
  <c r="N26" i="1"/>
  <c r="O26" i="1" s="1"/>
  <c r="P26" i="1" s="1"/>
  <c r="Q26" i="1" s="1"/>
  <c r="R26" i="1" s="1"/>
  <c r="S26" i="1" s="1"/>
  <c r="T26" i="1" s="1"/>
  <c r="U26" i="1" s="1"/>
  <c r="V26" i="1" s="1"/>
  <c r="W26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 a="1"/>
  <c r="N14" i="1" s="1"/>
  <c r="M14" i="1" a="1"/>
  <c r="M14" i="1" s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P30" i="1" l="1"/>
  <c r="O29" i="1"/>
  <c r="N29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Q30" i="1" l="1"/>
  <c r="P29" i="1"/>
  <c r="R30" i="1" l="1"/>
  <c r="S30" i="1" s="1"/>
  <c r="T30" i="1" s="1"/>
  <c r="U30" i="1" s="1"/>
  <c r="V30" i="1" s="1"/>
  <c r="W30" i="1" s="1"/>
  <c r="Q29" i="1"/>
  <c r="R29" i="1" s="1"/>
  <c r="S29" i="1" s="1"/>
  <c r="T29" i="1" s="1"/>
  <c r="U29" i="1" s="1"/>
  <c r="V29" i="1" s="1"/>
  <c r="W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<sst xmlns="http://schemas.openxmlformats.org/spreadsheetml/2006/main" count="1356" uniqueCount="97">
  <si>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</si>
  <si>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</si>
  <si>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</si>
  <si>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</si>
  <si>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</si>
  <si>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</si>
  <si>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</si>
  <si>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</si>
  <si>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</si>
  <si>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</si>
  <si>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</si>
  <si>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</si>
  <si>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</si>
  <si>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</si>
  <si>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</si>
  <si>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</si>
  <si>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Agriculture</t>
  </si>
  <si>
    <t>Service requested</t>
  </si>
  <si>
    <t>CIMS.CAN.BC.Agriculture</t>
  </si>
  <si>
    <t>tCO2e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</si>
  <si>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</si>
  <si>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</si>
  <si>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</si>
  <si>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</si>
  <si>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</si>
  <si>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</si>
  <si>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</si>
  <si>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</si>
  <si>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</si>
  <si>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</si>
  <si>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</si>
  <si>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</si>
  <si>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TO DO: Fix these multipliers once the electricity sector is calibrated to have a production cost.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</si>
  <si>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</si>
  <si>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</si>
  <si>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</si>
  <si>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</si>
  <si>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</si>
  <si>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</si>
  <si>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</si>
  <si>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</si>
  <si>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</si>
  <si>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</si>
  <si>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</si>
  <si>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</si>
  <si>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</si>
  <si>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CIMS.CAN.BC.Agriculture.Process</t>
  </si>
  <si>
    <t>Process</t>
  </si>
  <si>
    <t>Fixed Ratio</t>
  </si>
  <si>
    <t>CIMS.CAN.BC.Agriculture.Process.Enteric Fermentation and Manure Management</t>
  </si>
  <si>
    <t>CIMS.CAN.BC.Agriculture.Process.Soils</t>
  </si>
  <si>
    <t>CIMS.CAN.BC.Agriculture.Heat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</si>
  <si>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</si>
  <si>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</si>
  <si>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</si>
  <si>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</si>
  <si>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</si>
  <si>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</si>
  <si>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</si>
  <si>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</si>
  <si>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</si>
  <si>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</si>
  <si>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Market share</t>
  </si>
  <si>
    <t>CIMS.CAN.BC.Agriculture.Tractors</t>
  </si>
  <si>
    <t>vkm</t>
  </si>
  <si>
    <t>Emissions</t>
  </si>
  <si>
    <t>CH4</t>
  </si>
  <si>
    <t>tCH4</t>
  </si>
  <si>
    <t>N2O</t>
  </si>
  <si>
    <t>tN2O</t>
  </si>
  <si>
    <t>Soils</t>
  </si>
  <si>
    <t>Conventional Tillage</t>
  </si>
  <si>
    <t>Lifetime</t>
  </si>
  <si>
    <t>Years</t>
  </si>
  <si>
    <t>FCC</t>
  </si>
  <si>
    <t>$</t>
  </si>
  <si>
    <t>Minimal Tillage</t>
  </si>
  <si>
    <t>FOM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</si>
  <si>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</si>
  <si>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</si>
  <si>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</si>
  <si>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</si>
  <si>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</si>
  <si>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</si>
  <si>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</si>
  <si>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CIMS.CAN.BC.Agriculture.Diesel Fuel Services</t>
  </si>
  <si>
    <t>GJ</t>
  </si>
  <si>
    <t>Diesel Medium Efficiency</t>
  </si>
  <si>
    <t>Hydrogen</t>
  </si>
  <si>
    <t>Diesel Fuel Services</t>
  </si>
  <si>
    <t>Diesel Consumption</t>
  </si>
  <si>
    <t>Biodiesel Consumption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</si>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</sst>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101">
          <cell r="E101">
            <v>2900000</v>
          </cell>
          <cell r="F101">
            <v>2900000</v>
          </cell>
          <cell r="G101">
            <v>2500000</v>
          </cell>
          <cell r="H101">
            <v>2800000</v>
          </cell>
          <cell r="I101">
            <v>3100000</v>
          </cell>
          <cell r="J101">
            <v>3100000</v>
          </cell>
          <cell r="K101">
            <v>3100000</v>
          </cell>
          <cell r="L101">
            <v>3100000</v>
          </cell>
          <cell r="M101">
            <v>3100000</v>
          </cell>
          <cell r="N101">
            <v>3100000</v>
          </cell>
          <cell r="O101">
            <v>3100000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59"/>
      <definedName name="sector_CIMS" refersTo="='Control'!$B$38:$B$59"/>
    </definedNames>
    <sheetDataSet>
      <sheetData sheetId="0">
        <row r="38">
          <cell r="B38" t="str">
            <v>Residential</v>
          </cell>
          <cell r="C38" t="str">
            <v>Residential</v>
          </cell>
        </row>
        <row r="39">
          <cell r="B39" t="str">
            <v>Commercial</v>
          </cell>
          <cell r="C39" t="str">
            <v>Commercial</v>
          </cell>
        </row>
        <row r="40">
          <cell r="B40" t="str">
            <v>Transportation Personal</v>
          </cell>
          <cell r="C40" t="str">
            <v>Transportation</v>
          </cell>
        </row>
        <row r="41">
          <cell r="B41" t="str">
            <v>Transportation Freight</v>
          </cell>
          <cell r="C41" t="str">
            <v>Transportation</v>
          </cell>
        </row>
        <row r="42">
          <cell r="B42" t="str">
            <v>Coal Mining</v>
          </cell>
          <cell r="C42" t="str">
            <v>Industrial</v>
          </cell>
        </row>
        <row r="43">
          <cell r="B43" t="str">
            <v>Natural Gas Extraction</v>
          </cell>
          <cell r="C43" t="str">
            <v>Industrial</v>
          </cell>
        </row>
        <row r="44">
          <cell r="B44" t="str">
            <v>Natural Gas Production</v>
          </cell>
          <cell r="C44" t="str">
            <v>Industrial</v>
          </cell>
        </row>
        <row r="45">
          <cell r="B45" t="str">
            <v>Petroleum Crude</v>
          </cell>
          <cell r="C45" t="str">
            <v>Industrial</v>
          </cell>
        </row>
        <row r="46">
          <cell r="B46" t="str">
            <v>Petroleum Refining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Waste</v>
          </cell>
          <cell r="C54" t="str">
            <v>Industrial</v>
          </cell>
        </row>
        <row r="55">
          <cell r="B55" t="str">
            <v>Agriculture</v>
          </cell>
          <cell r="C55" t="str">
            <v>Industrial</v>
          </cell>
        </row>
        <row r="56">
          <cell r="B56" t="str">
            <v>Electricity</v>
          </cell>
          <cell r="C56" t="str">
            <v>Industrial</v>
          </cell>
        </row>
        <row r="57">
          <cell r="B57" t="str">
            <v>Ethanol</v>
          </cell>
          <cell r="C57" t="str">
            <v>Industrial</v>
          </cell>
        </row>
        <row r="58">
          <cell r="B58" t="str">
            <v>Biodiesel</v>
          </cell>
          <cell r="C58" t="str">
            <v>Industrial</v>
          </cell>
        </row>
        <row r="59">
          <cell r="B59" t="str">
            <v>Hydrogen</v>
          </cell>
          <cell r="C59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28.874720504875334</v>
          </cell>
          <cell r="M29">
            <v>32.737095385364114</v>
          </cell>
          <cell r="N29">
            <v>36.405989205434516</v>
          </cell>
          <cell r="O29">
            <v>35.981509089172931</v>
          </cell>
          <cell r="P29">
            <v>37.248904670008592</v>
          </cell>
          <cell r="Q29">
            <v>37.672721795985368</v>
          </cell>
          <cell r="R29">
            <v>36.718665559680012</v>
          </cell>
          <cell r="S29">
            <v>37.096563481168495</v>
          </cell>
          <cell r="T29">
            <v>38.837473954535028</v>
          </cell>
          <cell r="U29">
            <v>40.396715879430587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22.349714002745163</v>
          </cell>
          <cell r="M30">
            <v>27.264522783433002</v>
          </cell>
          <cell r="N30">
            <v>31.996060535036499</v>
          </cell>
          <cell r="O30">
            <v>35.983005932719863</v>
          </cell>
          <cell r="P30">
            <v>36.824382266609241</v>
          </cell>
          <cell r="Q30">
            <v>37.916709140775417</v>
          </cell>
          <cell r="R30">
            <v>38.222253890478953</v>
          </cell>
          <cell r="S30">
            <v>39.098627429786816</v>
          </cell>
          <cell r="T30">
            <v>40.972967533451829</v>
          </cell>
          <cell r="U30">
            <v>42.697852633013973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30.243359651012536</v>
          </cell>
          <cell r="M31">
            <v>32.924234797299157</v>
          </cell>
          <cell r="N31">
            <v>35.462062606238796</v>
          </cell>
          <cell r="O31">
            <v>53.856530547151216</v>
          </cell>
          <cell r="P31">
            <v>56.092825482002034</v>
          </cell>
          <cell r="Q31">
            <v>55.094019310457966</v>
          </cell>
          <cell r="R31">
            <v>54.523257611237256</v>
          </cell>
          <cell r="S31">
            <v>57.833749557299399</v>
          </cell>
          <cell r="T31">
            <v>61.687278678684621</v>
          </cell>
          <cell r="U31">
            <v>63.775899342030478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36.428930338510739</v>
          </cell>
          <cell r="M32">
            <v>45.404408909536244</v>
          </cell>
          <cell r="N32">
            <v>51.297083198264787</v>
          </cell>
          <cell r="O32">
            <v>60.318647766968731</v>
          </cell>
          <cell r="P32">
            <v>61.661164458891093</v>
          </cell>
          <cell r="Q32">
            <v>63.556212552912093</v>
          </cell>
          <cell r="R32">
            <v>63.370895384525575</v>
          </cell>
          <cell r="S32">
            <v>65.26945905093784</v>
          </cell>
          <cell r="T32">
            <v>68.901997693013612</v>
          </cell>
          <cell r="U32">
            <v>70.158181876423342</v>
          </cell>
          <cell r="CJ32" t="str">
            <v>SKResidentialCIMS.CAN.SK.Electricity</v>
          </cell>
        </row>
        <row r="33">
          <cell r="K33">
            <v>22.885862774285584</v>
          </cell>
          <cell r="L33">
            <v>22.885862774285584</v>
          </cell>
          <cell r="M33">
            <v>25.549917979520075</v>
          </cell>
          <cell r="N33">
            <v>27.397693205174622</v>
          </cell>
          <cell r="O33">
            <v>32.820479359359858</v>
          </cell>
          <cell r="P33">
            <v>33.9470020084417</v>
          </cell>
          <cell r="Q33">
            <v>34.365483052441206</v>
          </cell>
          <cell r="R33">
            <v>34.100519528776687</v>
          </cell>
          <cell r="S33">
            <v>33.6347799873312</v>
          </cell>
          <cell r="T33">
            <v>33.991566403645905</v>
          </cell>
          <cell r="U33">
            <v>35.500345774215099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36.916800865733343</v>
          </cell>
          <cell r="M34">
            <v>40.989236505127323</v>
          </cell>
          <cell r="N34">
            <v>50.795830217464271</v>
          </cell>
          <cell r="O34">
            <v>39.285500684062285</v>
          </cell>
          <cell r="P34">
            <v>40.734705898400236</v>
          </cell>
          <cell r="Q34">
            <v>39.370699957734438</v>
          </cell>
          <cell r="R34">
            <v>35.173585508589454</v>
          </cell>
          <cell r="S34">
            <v>33.976825386499151</v>
          </cell>
          <cell r="T34">
            <v>35.500554355641867</v>
          </cell>
          <cell r="U34">
            <v>36.437002337359296</v>
          </cell>
          <cell r="CJ34" t="str">
            <v>ONResidentialCIMS.CAN.ON.Electricity</v>
          </cell>
        </row>
        <row r="35">
          <cell r="K35">
            <v>23.004477452506485</v>
          </cell>
          <cell r="L35">
            <v>23.004477452506485</v>
          </cell>
          <cell r="M35">
            <v>25.982885430949803</v>
          </cell>
          <cell r="N35">
            <v>26.15045590739652</v>
          </cell>
          <cell r="O35">
            <v>26.731842661021084</v>
          </cell>
          <cell r="P35">
            <v>27.848400199825246</v>
          </cell>
          <cell r="Q35">
            <v>28.962659209730024</v>
          </cell>
          <cell r="R35">
            <v>29.421669928022713</v>
          </cell>
          <cell r="S35">
            <v>30.235233389690652</v>
          </cell>
          <cell r="T35">
            <v>31.559738575049543</v>
          </cell>
          <cell r="U35">
            <v>33.219834227272599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35.349136959644369</v>
          </cell>
          <cell r="M36">
            <v>43.920024860110608</v>
          </cell>
          <cell r="N36">
            <v>42.944178745868513</v>
          </cell>
          <cell r="O36">
            <v>47.711932946685288</v>
          </cell>
          <cell r="P36">
            <v>48.881078307544769</v>
          </cell>
          <cell r="Q36">
            <v>49.604089060351306</v>
          </cell>
          <cell r="R36">
            <v>47.694075361503067</v>
          </cell>
          <cell r="S36">
            <v>45.077857276394518</v>
          </cell>
          <cell r="T36">
            <v>46.344972285672725</v>
          </cell>
          <cell r="U36">
            <v>48.530768521885349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36.791211195162177</v>
          </cell>
          <cell r="M37">
            <v>41.690073115402562</v>
          </cell>
          <cell r="N37">
            <v>48.079657763902631</v>
          </cell>
          <cell r="O37">
            <v>54.426410219045415</v>
          </cell>
          <cell r="P37">
            <v>56.369226447142388</v>
          </cell>
          <cell r="Q37">
            <v>56.444391125826456</v>
          </cell>
          <cell r="R37">
            <v>56.050824301173591</v>
          </cell>
          <cell r="S37">
            <v>57.685771623082253</v>
          </cell>
          <cell r="T37">
            <v>59.628472919495785</v>
          </cell>
          <cell r="U37">
            <v>60.883142856951359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40.073627487288888</v>
          </cell>
          <cell r="M38">
            <v>51.069715841269719</v>
          </cell>
          <cell r="N38">
            <v>53.984826939387041</v>
          </cell>
          <cell r="O38">
            <v>60.832369243028921</v>
          </cell>
          <cell r="P38">
            <v>59.947866967477928</v>
          </cell>
          <cell r="Q38">
            <v>59.32165757575541</v>
          </cell>
          <cell r="R38">
            <v>57.942777216922813</v>
          </cell>
          <cell r="S38">
            <v>57.947060299875886</v>
          </cell>
          <cell r="T38">
            <v>55.197944929930927</v>
          </cell>
          <cell r="U38">
            <v>52.701550508212677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34.095854828346674</v>
          </cell>
          <cell r="M39">
            <v>40.825667594229593</v>
          </cell>
          <cell r="N39">
            <v>41.158488570723691</v>
          </cell>
          <cell r="O39">
            <v>49.899685752548109</v>
          </cell>
          <cell r="P39">
            <v>51.801943376570968</v>
          </cell>
          <cell r="Q39">
            <v>53.219785453763116</v>
          </cell>
          <cell r="R39">
            <v>54.3982566626241</v>
          </cell>
          <cell r="S39">
            <v>55.449610207649833</v>
          </cell>
          <cell r="T39">
            <v>57.057671771342875</v>
          </cell>
          <cell r="U39">
            <v>58.940114381594455</v>
          </cell>
          <cell r="CJ39" t="str">
            <v>NLResidentialCIMS.CAN.NL.Electricity</v>
          </cell>
        </row>
        <row r="40">
          <cell r="K40">
            <v>30.071968152243876</v>
          </cell>
          <cell r="L40">
            <v>30.071968152243876</v>
          </cell>
          <cell r="M40">
            <v>35.501548477213142</v>
          </cell>
          <cell r="N40">
            <v>43.051303777646389</v>
          </cell>
          <cell r="O40">
            <v>61.003935673282591</v>
          </cell>
          <cell r="P40">
            <v>61.401223636077034</v>
          </cell>
          <cell r="Q40">
            <v>64.37875280139329</v>
          </cell>
          <cell r="R40">
            <v>68.033818169853944</v>
          </cell>
          <cell r="S40">
            <v>71.241815653223156</v>
          </cell>
          <cell r="T40">
            <v>73.240059626637219</v>
          </cell>
          <cell r="U40">
            <v>74.740633095829295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35.934467832893077</v>
          </cell>
          <cell r="M41">
            <v>42.422554569200017</v>
          </cell>
          <cell r="N41">
            <v>51.444136089388358</v>
          </cell>
          <cell r="O41">
            <v>58.433001075240355</v>
          </cell>
          <cell r="P41">
            <v>59.930447080969252</v>
          </cell>
          <cell r="Q41">
            <v>61.10963189684287</v>
          </cell>
          <cell r="R41">
            <v>59.74526889444325</v>
          </cell>
          <cell r="S41">
            <v>55.972028033520139</v>
          </cell>
          <cell r="T41">
            <v>56.190837400301653</v>
          </cell>
          <cell r="U41">
            <v>59.512889905746853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35.934467832893077</v>
          </cell>
          <cell r="M42">
            <v>42.422554569200017</v>
          </cell>
          <cell r="N42">
            <v>51.444136089388358</v>
          </cell>
          <cell r="O42">
            <v>58.433001075240355</v>
          </cell>
          <cell r="P42">
            <v>59.964431795913377</v>
          </cell>
          <cell r="Q42">
            <v>61.170704843903451</v>
          </cell>
          <cell r="R42">
            <v>63.572657850812696</v>
          </cell>
          <cell r="S42">
            <v>70.696375854418363</v>
          </cell>
          <cell r="T42">
            <v>75.963433013807887</v>
          </cell>
          <cell r="U42">
            <v>76.947754440277478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36.577457617610527</v>
          </cell>
          <cell r="M43">
            <v>44.376370352753121</v>
          </cell>
          <cell r="N43">
            <v>46.541788004970471</v>
          </cell>
          <cell r="O43">
            <v>53.21759954032693</v>
          </cell>
          <cell r="P43">
            <v>54.250028774684012</v>
          </cell>
          <cell r="Q43">
            <v>54.647480803924068</v>
          </cell>
          <cell r="R43">
            <v>54.021483385555896</v>
          </cell>
          <cell r="S43">
            <v>54.040074851750624</v>
          </cell>
          <cell r="T43">
            <v>54.557265476610581</v>
          </cell>
          <cell r="U43">
            <v>55.263894067160962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33.980301272676677</v>
          </cell>
          <cell r="M44">
            <v>40.115552538537727</v>
          </cell>
          <cell r="N44">
            <v>48.646525318807704</v>
          </cell>
          <cell r="O44">
            <v>59.289979274587772</v>
          </cell>
          <cell r="P44">
            <v>60.432034170986554</v>
          </cell>
          <cell r="Q44">
            <v>62.219696514046539</v>
          </cell>
          <cell r="R44">
            <v>63.783914971703297</v>
          </cell>
          <cell r="S44">
            <v>65.970073180387217</v>
          </cell>
          <cell r="T44">
            <v>68.464776680248917</v>
          </cell>
          <cell r="U44">
            <v>70.400425813951202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15.800359869942858</v>
          </cell>
          <cell r="M45">
            <v>13.205689076444015</v>
          </cell>
          <cell r="N45">
            <v>10.8482051517458</v>
          </cell>
          <cell r="O45">
            <v>8.9548459720040636</v>
          </cell>
          <cell r="P45">
            <v>10.289946396150855</v>
          </cell>
          <cell r="Q45">
            <v>11.566726912603642</v>
          </cell>
          <cell r="R45">
            <v>11.750322976010038</v>
          </cell>
          <cell r="S45">
            <v>12.066583551209701</v>
          </cell>
          <cell r="T45">
            <v>12.206403171760646</v>
          </cell>
          <cell r="U45">
            <v>12.137549545562575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15.795405885801276</v>
          </cell>
          <cell r="M46">
            <v>18.224928807809913</v>
          </cell>
          <cell r="N46">
            <v>15.799086433363422</v>
          </cell>
          <cell r="O46">
            <v>11.973542262557729</v>
          </cell>
          <cell r="P46">
            <v>12.695745213696425</v>
          </cell>
          <cell r="Q46">
            <v>13.323206210544917</v>
          </cell>
          <cell r="R46">
            <v>13.461126248362227</v>
          </cell>
          <cell r="S46">
            <v>13.905845556476589</v>
          </cell>
          <cell r="T46">
            <v>14.167404767224179</v>
          </cell>
          <cell r="U46">
            <v>14.2065973156616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13.052755723317189</v>
          </cell>
          <cell r="M47">
            <v>8.3933162758642634</v>
          </cell>
          <cell r="N47">
            <v>3.5209481203763442</v>
          </cell>
          <cell r="O47">
            <v>5.7790448390522009</v>
          </cell>
          <cell r="P47">
            <v>7.324251366547637</v>
          </cell>
          <cell r="Q47">
            <v>8.8986572860367694</v>
          </cell>
          <cell r="R47">
            <v>9.1372161064607997</v>
          </cell>
          <cell r="S47">
            <v>9.4955822091131772</v>
          </cell>
          <cell r="T47">
            <v>9.6615901741581993</v>
          </cell>
          <cell r="U47">
            <v>9.59121661581122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14.250684708108446</v>
          </cell>
          <cell r="M48">
            <v>12.985446300532304</v>
          </cell>
          <cell r="N48">
            <v>10.900242791441677</v>
          </cell>
          <cell r="O48">
            <v>8.9706610142586545</v>
          </cell>
          <cell r="P48">
            <v>10.408509548294692</v>
          </cell>
          <cell r="Q48">
            <v>11.822018360941428</v>
          </cell>
          <cell r="R48">
            <v>12.109356171581485</v>
          </cell>
          <cell r="S48">
            <v>12.50857536157438</v>
          </cell>
          <cell r="T48">
            <v>12.717059724076009</v>
          </cell>
          <cell r="U48">
            <v>12.690661897064032</v>
          </cell>
          <cell r="CJ48" t="str">
            <v>SKResidentialCIMS.Generic Fuels.Natural Gas</v>
          </cell>
        </row>
        <row r="49">
          <cell r="K49">
            <v>16.069270605501224</v>
          </cell>
          <cell r="L49">
            <v>16.069270605501224</v>
          </cell>
          <cell r="M49">
            <v>12.149754184553885</v>
          </cell>
          <cell r="N49">
            <v>11.858317184219429</v>
          </cell>
          <cell r="O49">
            <v>8.2844540712302255</v>
          </cell>
          <cell r="P49">
            <v>9.720809580400676</v>
          </cell>
          <cell r="Q49">
            <v>11.179516795316768</v>
          </cell>
          <cell r="R49">
            <v>11.441292412290721</v>
          </cell>
          <cell r="S49">
            <v>11.81152824127135</v>
          </cell>
          <cell r="T49">
            <v>11.994775335644951</v>
          </cell>
          <cell r="U49">
            <v>11.948687336998807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16.736981381969095</v>
          </cell>
          <cell r="M50">
            <v>14.212054291173182</v>
          </cell>
          <cell r="N50">
            <v>12.661882645591525</v>
          </cell>
          <cell r="O50">
            <v>9.6427097091145946</v>
          </cell>
          <cell r="P50">
            <v>11.148208437394151</v>
          </cell>
          <cell r="Q50">
            <v>12.628379095387864</v>
          </cell>
          <cell r="R50">
            <v>12.89944597312887</v>
          </cell>
          <cell r="S50">
            <v>13.286133867294826</v>
          </cell>
          <cell r="T50">
            <v>13.482391978163198</v>
          </cell>
          <cell r="U50">
            <v>13.443164166846307</v>
          </cell>
          <cell r="CJ50" t="str">
            <v>ONResidentialCIMS.Generic Fuels.Natural Gas</v>
          </cell>
        </row>
        <row r="51">
          <cell r="K51">
            <v>20.276790323557076</v>
          </cell>
          <cell r="L51">
            <v>20.276790323557076</v>
          </cell>
          <cell r="M51">
            <v>19.231282052462259</v>
          </cell>
          <cell r="N51">
            <v>17.233559137104514</v>
          </cell>
          <cell r="O51">
            <v>12.251459434179829</v>
          </cell>
          <cell r="P51">
            <v>14.681309171722367</v>
          </cell>
          <cell r="Q51">
            <v>15.772079831949299</v>
          </cell>
          <cell r="R51">
            <v>16.08523780300516</v>
          </cell>
          <cell r="S51">
            <v>16.501551285171711</v>
          </cell>
          <cell r="T51">
            <v>16.732209489186687</v>
          </cell>
          <cell r="U51">
            <v>16.733377382814449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18.751303831464206</v>
          </cell>
          <cell r="M52">
            <v>20.870737871592222</v>
          </cell>
          <cell r="N52">
            <v>14.331789218720093</v>
          </cell>
          <cell r="O52">
            <v>15.566941783603555</v>
          </cell>
          <cell r="P52">
            <v>17.088168603481662</v>
          </cell>
          <cell r="Q52">
            <v>18.560515094466457</v>
          </cell>
          <cell r="R52">
            <v>18.828588437016677</v>
          </cell>
          <cell r="S52">
            <v>19.20550148509388</v>
          </cell>
          <cell r="T52">
            <v>19.400456045937265</v>
          </cell>
          <cell r="U52">
            <v>19.368225045783685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47.853969201783812</v>
          </cell>
          <cell r="M53">
            <v>37.28991605964513</v>
          </cell>
          <cell r="N53">
            <v>31.900403558300738</v>
          </cell>
          <cell r="O53">
            <v>23.777300201125236</v>
          </cell>
          <cell r="P53">
            <v>25.26143801180287</v>
          </cell>
          <cell r="Q53">
            <v>26.721784613492421</v>
          </cell>
          <cell r="R53">
            <v>26.96531770884819</v>
          </cell>
          <cell r="S53">
            <v>27.298579045543253</v>
          </cell>
          <cell r="T53">
            <v>27.468542418879874</v>
          </cell>
          <cell r="U53">
            <v>27.432897416830457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18.245982452276209</v>
          </cell>
          <cell r="M54">
            <v>20.308312202387118</v>
          </cell>
          <cell r="N54">
            <v>10.598631991810192</v>
          </cell>
          <cell r="O54">
            <v>11.816240308399177</v>
          </cell>
          <cell r="P54">
            <v>10.424527307653328</v>
          </cell>
          <cell r="Q54">
            <v>8.7604434085372169</v>
          </cell>
          <cell r="R54">
            <v>9.8295399199982096</v>
          </cell>
          <cell r="S54">
            <v>10.829192450022791</v>
          </cell>
          <cell r="T54">
            <v>11.652715671142031</v>
          </cell>
          <cell r="U54">
            <v>12.286830442889705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18.938988659998291</v>
          </cell>
          <cell r="M55">
            <v>21.079636457739433</v>
          </cell>
          <cell r="N55">
            <v>14.475238411708403</v>
          </cell>
          <cell r="O55">
            <v>12.320835449110266</v>
          </cell>
          <cell r="P55">
            <v>10.947577455739713</v>
          </cell>
          <cell r="Q55">
            <v>9.2797705874871994</v>
          </cell>
          <cell r="R55">
            <v>10.356584254680154</v>
          </cell>
          <cell r="S55">
            <v>11.366528465790388</v>
          </cell>
          <cell r="T55">
            <v>12.198676715399863</v>
          </cell>
          <cell r="U55">
            <v>12.838666299403673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15.742979565674803</v>
          </cell>
          <cell r="M56">
            <v>15.651259017075354</v>
          </cell>
          <cell r="N56">
            <v>12.796904125929911</v>
          </cell>
          <cell r="O56">
            <v>8.3565163730640339</v>
          </cell>
          <cell r="P56">
            <v>6.9326268459555838</v>
          </cell>
          <cell r="Q56">
            <v>5.2752746781618205</v>
          </cell>
          <cell r="R56">
            <v>6.336461296042831</v>
          </cell>
          <cell r="S56">
            <v>7.3281188556511756</v>
          </cell>
          <cell r="T56">
            <v>8.1417201646738455</v>
          </cell>
          <cell r="U56">
            <v>8.7654608585701563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15.872680348105742</v>
          </cell>
          <cell r="M57">
            <v>15.78020414668538</v>
          </cell>
          <cell r="N57">
            <v>12.902333245678355</v>
          </cell>
          <cell r="O57">
            <v>12.10342006420203</v>
          </cell>
          <cell r="P57">
            <v>14.476112277128786</v>
          </cell>
          <cell r="Q57">
            <v>16.893720690084795</v>
          </cell>
          <cell r="R57">
            <v>16.820576244279916</v>
          </cell>
          <cell r="S57">
            <v>16.861380483940646</v>
          </cell>
          <cell r="T57">
            <v>16.631373484700848</v>
          </cell>
          <cell r="U57">
            <v>15.986125970111196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15.872680348105742</v>
          </cell>
          <cell r="M58">
            <v>15.78020414668538</v>
          </cell>
          <cell r="N58">
            <v>12.902333245678355</v>
          </cell>
          <cell r="O58">
            <v>8.4374662430182923</v>
          </cell>
          <cell r="P58">
            <v>7.0173147579713593</v>
          </cell>
          <cell r="Q58">
            <v>5.3592104897088797</v>
          </cell>
          <cell r="R58">
            <v>6.422005893019465</v>
          </cell>
          <cell r="S58">
            <v>7.4158299854295597</v>
          </cell>
          <cell r="T58">
            <v>8.2312204330797538</v>
          </cell>
          <cell r="U58">
            <v>8.8561499824272172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25.947561036380627</v>
          </cell>
          <cell r="M59">
            <v>24.887150647840976</v>
          </cell>
          <cell r="N59">
            <v>17.826515795134856</v>
          </cell>
          <cell r="O59">
            <v>15.870329435559558</v>
          </cell>
          <cell r="P59">
            <v>15.930427844669392</v>
          </cell>
          <cell r="Q59">
            <v>15.830628425995824</v>
          </cell>
          <cell r="R59">
            <v>16.495007580135809</v>
          </cell>
          <cell r="S59">
            <v>17.174950361612581</v>
          </cell>
          <cell r="T59">
            <v>17.680097712839761</v>
          </cell>
          <cell r="U59">
            <v>17.981654801226881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15.829446753962097</v>
          </cell>
          <cell r="M60">
            <v>15.737222436815371</v>
          </cell>
          <cell r="N60">
            <v>12.867190205762206</v>
          </cell>
          <cell r="O60">
            <v>9.6324675600947867</v>
          </cell>
          <cell r="P60">
            <v>9.4753512936852431</v>
          </cell>
          <cell r="Q60">
            <v>9.1760686193184977</v>
          </cell>
          <cell r="R60">
            <v>9.8596811444474053</v>
          </cell>
          <cell r="S60">
            <v>10.535109775007127</v>
          </cell>
          <cell r="T60">
            <v>11.001438027484816</v>
          </cell>
          <cell r="U60">
            <v>11.202578937036192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25.352936391503111</v>
          </cell>
          <cell r="M61">
            <v>27.689634148856342</v>
          </cell>
          <cell r="N61">
            <v>29.093849222101198</v>
          </cell>
          <cell r="O61">
            <v>31.487633146999165</v>
          </cell>
          <cell r="P61">
            <v>34.301817041496228</v>
          </cell>
          <cell r="Q61">
            <v>34.54282017955169</v>
          </cell>
          <cell r="R61">
            <v>34.595803026122553</v>
          </cell>
          <cell r="S61">
            <v>34.850742342364825</v>
          </cell>
          <cell r="T61">
            <v>34.812566186596435</v>
          </cell>
          <cell r="U61">
            <v>34.363700783599278</v>
          </cell>
          <cell r="CJ61" t="str">
            <v>CANResidentialCIMS.Generic Fuels.Fuel Oil</v>
          </cell>
        </row>
        <row r="62">
          <cell r="K62">
            <v>28.821698675148614</v>
          </cell>
          <cell r="L62">
            <v>28.821698675148614</v>
          </cell>
          <cell r="M62">
            <v>32.232010511145539</v>
          </cell>
          <cell r="N62">
            <v>32.499820131145491</v>
          </cell>
          <cell r="O62">
            <v>35.794556796014355</v>
          </cell>
          <cell r="P62">
            <v>37.99714314931159</v>
          </cell>
          <cell r="Q62">
            <v>38.800303489547581</v>
          </cell>
          <cell r="R62">
            <v>38.743747565625355</v>
          </cell>
          <cell r="S62">
            <v>38.838911641905767</v>
          </cell>
          <cell r="T62">
            <v>38.449526725972852</v>
          </cell>
          <cell r="U62">
            <v>37.511510134205444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24.5949470651965</v>
          </cell>
          <cell r="M63">
            <v>27.421405921883405</v>
          </cell>
          <cell r="N63">
            <v>25.934654364731465</v>
          </cell>
          <cell r="O63">
            <v>26.825004115732948</v>
          </cell>
          <cell r="P63">
            <v>29.650974941978415</v>
          </cell>
          <cell r="Q63">
            <v>29.946222047230179</v>
          </cell>
          <cell r="R63">
            <v>29.522278414384466</v>
          </cell>
          <cell r="S63">
            <v>29.158805049895285</v>
          </cell>
          <cell r="T63">
            <v>28.363733806421408</v>
          </cell>
          <cell r="U63">
            <v>27.164132359411205</v>
          </cell>
          <cell r="CJ63" t="str">
            <v>ABResidentialCIMS.Generic Fuels.Fuel Oil</v>
          </cell>
        </row>
        <row r="64">
          <cell r="K64">
            <v>26.307387342454344</v>
          </cell>
          <cell r="L64">
            <v>26.307387342454344</v>
          </cell>
          <cell r="M64">
            <v>28.840593201474896</v>
          </cell>
          <cell r="N64">
            <v>27.276875826064266</v>
          </cell>
          <cell r="O64">
            <v>29.43452674811622</v>
          </cell>
          <cell r="P64">
            <v>32.71925503433593</v>
          </cell>
          <cell r="Q64">
            <v>33.552377882431614</v>
          </cell>
          <cell r="R64">
            <v>33.670366769615548</v>
          </cell>
          <cell r="S64">
            <v>34.023979593770932</v>
          </cell>
          <cell r="T64">
            <v>34.024652593411048</v>
          </cell>
          <cell r="U64">
            <v>33.539451857167059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26.344507779252858</v>
          </cell>
          <cell r="M65">
            <v>28.66079671753722</v>
          </cell>
          <cell r="N65">
            <v>27.129309103725475</v>
          </cell>
          <cell r="O65">
            <v>30.003394948656542</v>
          </cell>
          <cell r="P65">
            <v>33.298686456795714</v>
          </cell>
          <cell r="Q65">
            <v>34.17612746030732</v>
          </cell>
          <cell r="R65">
            <v>34.292264261912543</v>
          </cell>
          <cell r="S65">
            <v>34.650660543542656</v>
          </cell>
          <cell r="T65">
            <v>34.671106645375446</v>
          </cell>
          <cell r="U65">
            <v>34.226905375304128</v>
          </cell>
          <cell r="CJ65" t="str">
            <v>MBResidentialCIMS.Generic Fuels.Fuel Oil</v>
          </cell>
        </row>
        <row r="66">
          <cell r="K66">
            <v>25.387432386254929</v>
          </cell>
          <cell r="L66">
            <v>25.387432386254929</v>
          </cell>
          <cell r="M66">
            <v>29.577686542763686</v>
          </cell>
          <cell r="N66">
            <v>31.881950069412305</v>
          </cell>
          <cell r="O66">
            <v>36.529347650698789</v>
          </cell>
          <cell r="P66">
            <v>39.921492835306061</v>
          </cell>
          <cell r="Q66">
            <v>40.829454685768781</v>
          </cell>
          <cell r="R66">
            <v>40.937633375638221</v>
          </cell>
          <cell r="S66">
            <v>41.28650963418719</v>
          </cell>
          <cell r="T66">
            <v>41.302283739944663</v>
          </cell>
          <cell r="U66">
            <v>40.853710002084362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24.341341709732479</v>
          </cell>
          <cell r="M67">
            <v>26.598700737563217</v>
          </cell>
          <cell r="N67">
            <v>28.748131391948977</v>
          </cell>
          <cell r="O67">
            <v>29.73149549270876</v>
          </cell>
          <cell r="P67">
            <v>34.683168423414791</v>
          </cell>
          <cell r="Q67">
            <v>35.366451719759873</v>
          </cell>
          <cell r="R67">
            <v>35.490302822565823</v>
          </cell>
          <cell r="S67">
            <v>35.862884285021451</v>
          </cell>
          <cell r="T67">
            <v>35.891412681513422</v>
          </cell>
          <cell r="U67">
            <v>35.443255186089615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26.855017023975996</v>
          </cell>
          <cell r="M68">
            <v>28.133103536234639</v>
          </cell>
          <cell r="N68">
            <v>28.705856361209662</v>
          </cell>
          <cell r="O68">
            <v>32.513681097749313</v>
          </cell>
          <cell r="P68">
            <v>35.881475069032149</v>
          </cell>
          <cell r="Q68">
            <v>36.743086283046622</v>
          </cell>
          <cell r="R68">
            <v>36.864692174359</v>
          </cell>
          <cell r="S68">
            <v>37.232227457054904</v>
          </cell>
          <cell r="T68">
            <v>37.25886379994737</v>
          </cell>
          <cell r="U68">
            <v>36.812610906095294</v>
          </cell>
          <cell r="CJ68" t="str">
            <v>NBResidentialCIMS.Generic Fuels.Fuel Oil</v>
          </cell>
        </row>
        <row r="69">
          <cell r="K69">
            <v>26.879404574793426</v>
          </cell>
          <cell r="L69">
            <v>26.879404574793426</v>
          </cell>
          <cell r="M69">
            <v>25.909958864715819</v>
          </cell>
          <cell r="N69">
            <v>27.967360096094254</v>
          </cell>
          <cell r="O69">
            <v>30.416483768849162</v>
          </cell>
          <cell r="P69">
            <v>33.583389323916819</v>
          </cell>
          <cell r="Q69">
            <v>34.544638594886109</v>
          </cell>
          <cell r="R69">
            <v>34.672813783375474</v>
          </cell>
          <cell r="S69">
            <v>35.026849119072786</v>
          </cell>
          <cell r="T69">
            <v>35.053230222788727</v>
          </cell>
          <cell r="U69">
            <v>34.630203798552223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23.198173232822104</v>
          </cell>
          <cell r="M70">
            <v>24.718896640091597</v>
          </cell>
          <cell r="N70">
            <v>23.996369211665066</v>
          </cell>
          <cell r="O70">
            <v>26.939011680945764</v>
          </cell>
          <cell r="P70">
            <v>29.965752802285824</v>
          </cell>
          <cell r="Q70">
            <v>30.85448000320909</v>
          </cell>
          <cell r="R70">
            <v>31.011696870591216</v>
          </cell>
          <cell r="S70">
            <v>31.388585333804706</v>
          </cell>
          <cell r="T70">
            <v>31.436431798453818</v>
          </cell>
          <cell r="U70">
            <v>31.036679241799732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25.636882590893777</v>
          </cell>
          <cell r="M71">
            <v>27.255906089563879</v>
          </cell>
          <cell r="N71">
            <v>23.545195458641519</v>
          </cell>
          <cell r="O71">
            <v>25.766393810994195</v>
          </cell>
          <cell r="P71">
            <v>24.923909788586894</v>
          </cell>
          <cell r="Q71">
            <v>21.199318537751218</v>
          </cell>
          <cell r="R71">
            <v>22.498007082101257</v>
          </cell>
          <cell r="S71">
            <v>23.790227561526212</v>
          </cell>
          <cell r="T71">
            <v>24.743777596569252</v>
          </cell>
          <cell r="U71">
            <v>25.270936041552353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28.829318793142669</v>
          </cell>
          <cell r="M72">
            <v>32.767394814606583</v>
          </cell>
          <cell r="N72">
            <v>30.894233250201932</v>
          </cell>
          <cell r="O72">
            <v>30.516719255515376</v>
          </cell>
          <cell r="P72">
            <v>29.517081182076385</v>
          </cell>
          <cell r="Q72">
            <v>25.905917982978266</v>
          </cell>
          <cell r="R72">
            <v>27.198723015538619</v>
          </cell>
          <cell r="S72">
            <v>28.458484924368648</v>
          </cell>
          <cell r="T72">
            <v>29.402596102174385</v>
          </cell>
          <cell r="U72">
            <v>29.953058075297498</v>
          </cell>
          <cell r="CJ72" t="str">
            <v>YTResidentialCIMS.Generic Fuels.Fuel Oil</v>
          </cell>
        </row>
        <row r="73">
          <cell r="K73">
            <v>26.726587733652558</v>
          </cell>
          <cell r="L73">
            <v>26.726587733652558</v>
          </cell>
          <cell r="M73">
            <v>30.162292165124871</v>
          </cell>
          <cell r="N73">
            <v>29.47736314732904</v>
          </cell>
          <cell r="O73">
            <v>26.615701212805178</v>
          </cell>
          <cell r="P73">
            <v>25.621158527607747</v>
          </cell>
          <cell r="Q73">
            <v>22.002206272110072</v>
          </cell>
          <cell r="R73">
            <v>23.298984314096462</v>
          </cell>
          <cell r="S73">
            <v>24.569390687906143</v>
          </cell>
          <cell r="T73">
            <v>25.516824212176935</v>
          </cell>
          <cell r="U73">
            <v>26.062409303645005</v>
          </cell>
          <cell r="CJ73" t="str">
            <v>NTResidentialCIMS.Generic Fuels.Fuel Oil</v>
          </cell>
        </row>
        <row r="74">
          <cell r="K74">
            <v>26.726587733652558</v>
          </cell>
          <cell r="L74">
            <v>26.726587733652558</v>
          </cell>
          <cell r="M74">
            <v>30.162292165124871</v>
          </cell>
          <cell r="N74">
            <v>29.47736314732904</v>
          </cell>
          <cell r="O74">
            <v>26.615701212805178</v>
          </cell>
          <cell r="P74">
            <v>25.621158527607747</v>
          </cell>
          <cell r="Q74">
            <v>22.002206272110072</v>
          </cell>
          <cell r="R74">
            <v>23.298984314096462</v>
          </cell>
          <cell r="S74">
            <v>24.569390687906143</v>
          </cell>
          <cell r="T74">
            <v>25.516824212176935</v>
          </cell>
          <cell r="U74">
            <v>26.062409303645005</v>
          </cell>
          <cell r="CJ74" t="str">
            <v>NUResidentialCIMS.Generic Fuels.Fuel Oil</v>
          </cell>
        </row>
        <row r="75">
          <cell r="K75">
            <v>25.642369355621327</v>
          </cell>
          <cell r="L75">
            <v>25.642369355621327</v>
          </cell>
          <cell r="M75">
            <v>26.504466282651485</v>
          </cell>
          <cell r="N75">
            <v>26.053695281902623</v>
          </cell>
          <cell r="O75">
            <v>28.908892589634611</v>
          </cell>
          <cell r="P75">
            <v>31.088631745955421</v>
          </cell>
          <cell r="Q75">
            <v>30.835380854723262</v>
          </cell>
          <cell r="R75">
            <v>31.261802477606736</v>
          </cell>
          <cell r="S75">
            <v>31.859472367864651</v>
          </cell>
          <cell r="T75">
            <v>32.12307585443979</v>
          </cell>
          <cell r="U75">
            <v>31.937607496999902</v>
          </cell>
          <cell r="CJ75" t="str">
            <v>ATResidentialCIMS.Generic Fuels.Fuel Oil</v>
          </cell>
        </row>
        <row r="76">
          <cell r="K76">
            <v>27.427498086815927</v>
          </cell>
          <cell r="L76">
            <v>27.427498086815927</v>
          </cell>
          <cell r="M76">
            <v>31.030659714952108</v>
          </cell>
          <cell r="N76">
            <v>29.949653181620004</v>
          </cell>
          <cell r="O76">
            <v>27.91604056037524</v>
          </cell>
          <cell r="P76">
            <v>26.919799412430624</v>
          </cell>
          <cell r="Q76">
            <v>23.303443509066138</v>
          </cell>
          <cell r="R76">
            <v>24.598897214577178</v>
          </cell>
          <cell r="S76">
            <v>25.865755433393645</v>
          </cell>
          <cell r="T76">
            <v>26.812081508842752</v>
          </cell>
          <cell r="U76">
            <v>27.359292227529171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27.190079892195808</v>
          </cell>
          <cell r="L79">
            <v>27.190079892195808</v>
          </cell>
          <cell r="M79">
            <v>27.169483912660684</v>
          </cell>
          <cell r="N79">
            <v>28.001769438324438</v>
          </cell>
          <cell r="O79">
            <v>35.388864253316243</v>
          </cell>
          <cell r="P79">
            <v>36.585798921006585</v>
          </cell>
          <cell r="Q79">
            <v>36.572004355488339</v>
          </cell>
          <cell r="R79">
            <v>35.123679668045199</v>
          </cell>
          <cell r="S79">
            <v>35.389887120813825</v>
          </cell>
          <cell r="T79">
            <v>37.134417664360726</v>
          </cell>
          <cell r="U79">
            <v>38.497305635386681</v>
          </cell>
          <cell r="CJ79" t="str">
            <v>CANCommercialCIMS.CAN.CAN.Electricity</v>
          </cell>
        </row>
        <row r="80">
          <cell r="K80">
            <v>19.135783438350668</v>
          </cell>
          <cell r="L80">
            <v>19.135783438350668</v>
          </cell>
          <cell r="M80">
            <v>21.369315902688204</v>
          </cell>
          <cell r="N80">
            <v>26.97364934808591</v>
          </cell>
          <cell r="O80">
            <v>26.531246599540864</v>
          </cell>
          <cell r="P80">
            <v>27.320071065619342</v>
          </cell>
          <cell r="Q80">
            <v>28.349834357257993</v>
          </cell>
          <cell r="R80">
            <v>28.649846210785675</v>
          </cell>
          <cell r="S80">
            <v>29.510577568299379</v>
          </cell>
          <cell r="T80">
            <v>31.293286552572074</v>
          </cell>
          <cell r="U80">
            <v>32.936813637565869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24.080604041653089</v>
          </cell>
          <cell r="M81">
            <v>24.469243737276418</v>
          </cell>
          <cell r="N81">
            <v>21.371350360009057</v>
          </cell>
          <cell r="O81">
            <v>48.870328324591796</v>
          </cell>
          <cell r="P81">
            <v>50.996219607661892</v>
          </cell>
          <cell r="Q81">
            <v>50.041681693285703</v>
          </cell>
          <cell r="R81">
            <v>49.500907183888643</v>
          </cell>
          <cell r="S81">
            <v>52.661908249955268</v>
          </cell>
          <cell r="T81">
            <v>56.331188635857316</v>
          </cell>
          <cell r="U81">
            <v>58.320630493062104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28.610669216388409</v>
          </cell>
          <cell r="M82">
            <v>31.010086855385087</v>
          </cell>
          <cell r="N82">
            <v>35.040530751532962</v>
          </cell>
          <cell r="O82">
            <v>41.427216420988941</v>
          </cell>
          <cell r="P82">
            <v>42.600881357073874</v>
          </cell>
          <cell r="Q82">
            <v>44.268758989349124</v>
          </cell>
          <cell r="R82">
            <v>44.118215183153133</v>
          </cell>
          <cell r="S82">
            <v>45.846887946505056</v>
          </cell>
          <cell r="T82">
            <v>49.072092241990866</v>
          </cell>
          <cell r="U82">
            <v>50.189929933851403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17.956337661896594</v>
          </cell>
          <cell r="M83">
            <v>18.654971036255223</v>
          </cell>
          <cell r="N83">
            <v>19.782091933522253</v>
          </cell>
          <cell r="O83">
            <v>23.756509504013493</v>
          </cell>
          <cell r="P83">
            <v>24.799113027775572</v>
          </cell>
          <cell r="Q83">
            <v>25.181112325499029</v>
          </cell>
          <cell r="R83">
            <v>24.941346993017088</v>
          </cell>
          <cell r="S83">
            <v>24.529083813162952</v>
          </cell>
          <cell r="T83">
            <v>24.86070508884805</v>
          </cell>
          <cell r="U83">
            <v>26.272804255756874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35.554421814579243</v>
          </cell>
          <cell r="M84">
            <v>31.879641931605715</v>
          </cell>
          <cell r="N84">
            <v>31.585141165031967</v>
          </cell>
          <cell r="O84">
            <v>40.501101953595537</v>
          </cell>
          <cell r="P84">
            <v>41.886273645730633</v>
          </cell>
          <cell r="Q84">
            <v>40.591427222614691</v>
          </cell>
          <cell r="R84">
            <v>36.590576206031464</v>
          </cell>
          <cell r="S84">
            <v>35.440398337806613</v>
          </cell>
          <cell r="T84">
            <v>36.89251566311593</v>
          </cell>
          <cell r="U84">
            <v>37.784057885202948</v>
          </cell>
          <cell r="CJ84" t="str">
            <v>ONCommercialCIMS.CAN.ON.Electricity</v>
          </cell>
        </row>
        <row r="85">
          <cell r="K85">
            <v>23.009277683232618</v>
          </cell>
          <cell r="L85">
            <v>23.009277683232618</v>
          </cell>
          <cell r="M85">
            <v>24.265044831001845</v>
          </cell>
          <cell r="N85">
            <v>24.889664137528296</v>
          </cell>
          <cell r="O85">
            <v>25.66105910293378</v>
          </cell>
          <cell r="P85">
            <v>26.636078970324032</v>
          </cell>
          <cell r="Q85">
            <v>27.608493653716494</v>
          </cell>
          <cell r="R85">
            <v>28.004912579460949</v>
          </cell>
          <cell r="S85">
            <v>28.704391394902363</v>
          </cell>
          <cell r="T85">
            <v>29.857121423680411</v>
          </cell>
          <cell r="U85">
            <v>31.300756597488895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32.249568256457501</v>
          </cell>
          <cell r="M86">
            <v>35.505456382927179</v>
          </cell>
          <cell r="N86">
            <v>35.269608024432365</v>
          </cell>
          <cell r="O86">
            <v>37.797104558355691</v>
          </cell>
          <cell r="P86">
            <v>38.80778087792622</v>
          </cell>
          <cell r="Q86">
            <v>39.431458777317545</v>
          </cell>
          <cell r="R86">
            <v>37.774876765381521</v>
          </cell>
          <cell r="S86">
            <v>35.512357884429285</v>
          </cell>
          <cell r="T86">
            <v>36.613062136340716</v>
          </cell>
          <cell r="U86">
            <v>38.514127216151358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28.539902284652854</v>
          </cell>
          <cell r="M87">
            <v>34.862775595646532</v>
          </cell>
          <cell r="N87">
            <v>40.130985162474062</v>
          </cell>
          <cell r="O87">
            <v>44.231079483020572</v>
          </cell>
          <cell r="P87">
            <v>46.069109016000155</v>
          </cell>
          <cell r="Q87">
            <v>46.13032816945821</v>
          </cell>
          <cell r="R87">
            <v>45.764338723121156</v>
          </cell>
          <cell r="S87">
            <v>47.347054539580633</v>
          </cell>
          <cell r="T87">
            <v>49.19491259352958</v>
          </cell>
          <cell r="U87">
            <v>50.39055920316688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35.46743280979004</v>
          </cell>
          <cell r="M88">
            <v>43.817082850356925</v>
          </cell>
          <cell r="N88">
            <v>42.034300040640517</v>
          </cell>
          <cell r="O88">
            <v>46.883496845608676</v>
          </cell>
          <cell r="P88">
            <v>46.104663458787741</v>
          </cell>
          <cell r="Q88">
            <v>45.551928534948146</v>
          </cell>
          <cell r="R88">
            <v>44.359917434628862</v>
          </cell>
          <cell r="S88">
            <v>44.383911888257011</v>
          </cell>
          <cell r="T88">
            <v>41.99153334738434</v>
          </cell>
          <cell r="U88">
            <v>39.821371008770221</v>
          </cell>
          <cell r="CJ88" t="str">
            <v>PECommercialCIMS.CAN.PE.Electricity</v>
          </cell>
        </row>
        <row r="89">
          <cell r="K89">
            <v>26.413424037230822</v>
          </cell>
          <cell r="L89">
            <v>26.413424037230822</v>
          </cell>
          <cell r="M89">
            <v>26.925420597259226</v>
          </cell>
          <cell r="N89">
            <v>29.795984948236416</v>
          </cell>
          <cell r="O89">
            <v>32.130579042542522</v>
          </cell>
          <cell r="P89">
            <v>33.766550259769502</v>
          </cell>
          <cell r="Q89">
            <v>34.98411993719067</v>
          </cell>
          <cell r="R89">
            <v>36.021982878690466</v>
          </cell>
          <cell r="S89">
            <v>36.974167851968453</v>
          </cell>
          <cell r="T89">
            <v>38.36901721303277</v>
          </cell>
          <cell r="U89">
            <v>40.00706547171189</v>
          </cell>
          <cell r="CJ89" t="str">
            <v>NLCommercialCIMS.CAN.NL.Electricity</v>
          </cell>
        </row>
        <row r="90">
          <cell r="K90">
            <v>23.505125843035202</v>
          </cell>
          <cell r="L90">
            <v>23.505125843035202</v>
          </cell>
          <cell r="M90">
            <v>27.780515549261558</v>
          </cell>
          <cell r="N90">
            <v>33.919228802037438</v>
          </cell>
          <cell r="O90">
            <v>44.979855968514883</v>
          </cell>
          <cell r="P90">
            <v>45.337038171866027</v>
          </cell>
          <cell r="Q90">
            <v>48.154895634710634</v>
          </cell>
          <cell r="R90">
            <v>51.651176590540778</v>
          </cell>
          <cell r="S90">
            <v>54.750649617859452</v>
          </cell>
          <cell r="T90">
            <v>56.649699876809258</v>
          </cell>
          <cell r="U90">
            <v>58.080097528519374</v>
          </cell>
          <cell r="CJ90" t="str">
            <v>YTCommercialCIMS.CAN.YT.Electricity</v>
          </cell>
        </row>
        <row r="91">
          <cell r="K91">
            <v>28.087436073753814</v>
          </cell>
          <cell r="L91">
            <v>28.087436073753814</v>
          </cell>
          <cell r="M91">
            <v>33.196298537309005</v>
          </cell>
          <cell r="N91">
            <v>40.531756082762392</v>
          </cell>
          <cell r="O91">
            <v>43.084238070301716</v>
          </cell>
          <cell r="P91">
            <v>44.490096509224621</v>
          </cell>
          <cell r="Q91">
            <v>45.596013460276367</v>
          </cell>
          <cell r="R91">
            <v>44.311253103818444</v>
          </cell>
          <cell r="S91">
            <v>40.760048309544068</v>
          </cell>
          <cell r="T91">
            <v>40.96457083179795</v>
          </cell>
          <cell r="U91">
            <v>44.12970060210202</v>
          </cell>
          <cell r="CJ91" t="str">
            <v>NTCommercialCIMS.CAN.NT.Electricity</v>
          </cell>
        </row>
        <row r="92">
          <cell r="K92">
            <v>28.087436073753814</v>
          </cell>
          <cell r="L92">
            <v>28.087436073753814</v>
          </cell>
          <cell r="M92">
            <v>33.196298537309005</v>
          </cell>
          <cell r="N92">
            <v>40.531756082762392</v>
          </cell>
          <cell r="O92">
            <v>43.084238070301716</v>
          </cell>
          <cell r="P92">
            <v>44.522457019610336</v>
          </cell>
          <cell r="Q92">
            <v>45.654156359055634</v>
          </cell>
          <cell r="R92">
            <v>47.956348310006106</v>
          </cell>
          <cell r="S92">
            <v>54.783160097295472</v>
          </cell>
          <cell r="T92">
            <v>59.795613431481598</v>
          </cell>
          <cell r="U92">
            <v>60.734281983391035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30.667581847032803</v>
          </cell>
          <cell r="M93">
            <v>35.277683856547462</v>
          </cell>
          <cell r="N93">
            <v>36.807719543945844</v>
          </cell>
          <cell r="O93">
            <v>40.260564982381865</v>
          </cell>
          <cell r="P93">
            <v>41.187025903120905</v>
          </cell>
          <cell r="Q93">
            <v>41.524458854728636</v>
          </cell>
          <cell r="R93">
            <v>40.980278950455499</v>
          </cell>
          <cell r="S93">
            <v>41.054373041058845</v>
          </cell>
          <cell r="T93">
            <v>41.542131322571855</v>
          </cell>
          <cell r="U93">
            <v>42.183280724950087</v>
          </cell>
          <cell r="CJ93" t="str">
            <v>ATCommercialCIMS.CAN.AT.Electricity</v>
          </cell>
        </row>
        <row r="94">
          <cell r="K94">
            <v>26.559999330180943</v>
          </cell>
          <cell r="L94">
            <v>26.559999330180943</v>
          </cell>
          <cell r="M94">
            <v>31.391037541293191</v>
          </cell>
          <cell r="N94">
            <v>38.327580322520738</v>
          </cell>
          <cell r="O94">
            <v>43.71611070303944</v>
          </cell>
          <cell r="P94">
            <v>44.783197233566995</v>
          </cell>
          <cell r="Q94">
            <v>46.468355151347545</v>
          </cell>
          <cell r="R94">
            <v>47.972926001455107</v>
          </cell>
          <cell r="S94">
            <v>50.097952674899666</v>
          </cell>
          <cell r="T94">
            <v>52.469961380029609</v>
          </cell>
          <cell r="U94">
            <v>54.314693371337476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11.59121821637792</v>
          </cell>
          <cell r="M95">
            <v>9.6966397764656431</v>
          </cell>
          <cell r="N95">
            <v>8.0288090485442112</v>
          </cell>
          <cell r="O95">
            <v>5.8962321919492373</v>
          </cell>
          <cell r="P95">
            <v>7.375565630039115</v>
          </cell>
          <cell r="Q95">
            <v>8.7357583147466222</v>
          </cell>
          <cell r="R95">
            <v>8.9693774069373209</v>
          </cell>
          <cell r="S95">
            <v>9.3270257612137133</v>
          </cell>
          <cell r="T95">
            <v>9.481222519424529</v>
          </cell>
          <cell r="U95">
            <v>9.4059162804230709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13.314361558458009</v>
          </cell>
          <cell r="M96">
            <v>15.613162213196034</v>
          </cell>
          <cell r="N96">
            <v>12.93651803288323</v>
          </cell>
          <cell r="O96">
            <v>9.3736372406835002</v>
          </cell>
          <cell r="P96">
            <v>10.06953442745017</v>
          </cell>
          <cell r="Q96">
            <v>10.702836240470667</v>
          </cell>
          <cell r="R96">
            <v>10.833472660541245</v>
          </cell>
          <cell r="S96">
            <v>11.270393956734384</v>
          </cell>
          <cell r="T96">
            <v>11.523046120300762</v>
          </cell>
          <cell r="U96">
            <v>11.553537290755502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10.752397527214427</v>
          </cell>
          <cell r="M97">
            <v>4.9125592635640674</v>
          </cell>
          <cell r="N97">
            <v>2.4046981620061345</v>
          </cell>
          <cell r="O97">
            <v>3.2549311026141439</v>
          </cell>
          <cell r="P97">
            <v>4.7740153562062435</v>
          </cell>
          <cell r="Q97">
            <v>6.3542612433291259</v>
          </cell>
          <cell r="R97">
            <v>6.5854560773494839</v>
          </cell>
          <cell r="S97">
            <v>6.935801021502642</v>
          </cell>
          <cell r="T97">
            <v>7.0928404190055421</v>
          </cell>
          <cell r="U97">
            <v>7.0138103275020498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8.0590945526712261</v>
          </cell>
          <cell r="M98">
            <v>7.1514008714490824</v>
          </cell>
          <cell r="N98">
            <v>9.2825186269413003</v>
          </cell>
          <cell r="O98">
            <v>6.1099932210588745</v>
          </cell>
          <cell r="P98">
            <v>7.4960072829149951</v>
          </cell>
          <cell r="Q98">
            <v>8.9204120338976551</v>
          </cell>
          <cell r="R98">
            <v>9.1889121365310125</v>
          </cell>
          <cell r="S98">
            <v>9.564398696837717</v>
          </cell>
          <cell r="T98">
            <v>9.7512113617187808</v>
          </cell>
          <cell r="U98">
            <v>9.7080167124276269</v>
          </cell>
          <cell r="CJ98" t="str">
            <v>SKCommercialCIMS.Generic Fuels.Natural Gas</v>
          </cell>
        </row>
        <row r="99">
          <cell r="K99">
            <v>11.360207099414907</v>
          </cell>
          <cell r="L99">
            <v>11.360207099414907</v>
          </cell>
          <cell r="M99">
            <v>8.2591863435910877</v>
          </cell>
          <cell r="N99">
            <v>6.4693696645957663</v>
          </cell>
          <cell r="O99">
            <v>5.7039920369516199</v>
          </cell>
          <cell r="P99">
            <v>7.1163530200434302</v>
          </cell>
          <cell r="Q99">
            <v>8.580343856245058</v>
          </cell>
          <cell r="R99">
            <v>8.8359630838703715</v>
          </cell>
          <cell r="S99">
            <v>9.1998528206576822</v>
          </cell>
          <cell r="T99">
            <v>9.3753882935352326</v>
          </cell>
          <cell r="U99">
            <v>9.3213501475435212</v>
          </cell>
          <cell r="CJ99" t="str">
            <v>MBCommercialCIMS.Generic Fuels.Natural Gas</v>
          </cell>
        </row>
        <row r="100">
          <cell r="K100">
            <v>11.955812285391097</v>
          </cell>
          <cell r="L100">
            <v>11.955812285391097</v>
          </cell>
          <cell r="M100">
            <v>10.240543674479083</v>
          </cell>
          <cell r="N100">
            <v>8.6991400823861724</v>
          </cell>
          <cell r="O100">
            <v>5.9913179436395874</v>
          </cell>
          <cell r="P100">
            <v>7.4353789124992034</v>
          </cell>
          <cell r="Q100">
            <v>8.928531101830778</v>
          </cell>
          <cell r="R100">
            <v>9.1778191319754967</v>
          </cell>
          <cell r="S100">
            <v>9.5374251325172779</v>
          </cell>
          <cell r="T100">
            <v>9.708534944658826</v>
          </cell>
          <cell r="U100">
            <v>9.6494075595790214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13.426521794052141</v>
          </cell>
          <cell r="M101">
            <v>13.281279025836586</v>
          </cell>
          <cell r="N101">
            <v>11.24045405190525</v>
          </cell>
          <cell r="O101">
            <v>9.2382961402374644</v>
          </cell>
          <cell r="P101">
            <v>11.600308844476819</v>
          </cell>
          <cell r="Q101">
            <v>12.705228875186553</v>
          </cell>
          <cell r="R101">
            <v>12.992203246343809</v>
          </cell>
          <cell r="S101">
            <v>13.374730128627512</v>
          </cell>
          <cell r="T101">
            <v>13.575642444108707</v>
          </cell>
          <cell r="U101">
            <v>13.554919276324211</v>
          </cell>
          <cell r="CJ101" t="str">
            <v>QCCommercialCIMS.Generic Fuels.Natural Gas</v>
          </cell>
        </row>
        <row r="102">
          <cell r="K102">
            <v>12.33427094264113</v>
          </cell>
          <cell r="L102">
            <v>12.33427094264113</v>
          </cell>
          <cell r="M102">
            <v>12.795836733757925</v>
          </cell>
          <cell r="N102">
            <v>11.090467133510671</v>
          </cell>
          <cell r="O102">
            <v>10.908705290856844</v>
          </cell>
          <cell r="P102">
            <v>12.357661406619222</v>
          </cell>
          <cell r="Q102">
            <v>13.84450168773003</v>
          </cell>
          <cell r="R102">
            <v>14.08841630931451</v>
          </cell>
          <cell r="S102">
            <v>14.435686112736164</v>
          </cell>
          <cell r="T102">
            <v>14.602444046204825</v>
          </cell>
          <cell r="U102">
            <v>14.547294985132183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17.439129379946706</v>
          </cell>
          <cell r="M103">
            <v>12.23087692645481</v>
          </cell>
          <cell r="N103">
            <v>20.053896162138876</v>
          </cell>
          <cell r="O103">
            <v>14.455491240745062</v>
          </cell>
          <cell r="P103">
            <v>15.897671363481285</v>
          </cell>
          <cell r="Q103">
            <v>17.368252351922781</v>
          </cell>
          <cell r="R103">
            <v>17.61143476282319</v>
          </cell>
          <cell r="S103">
            <v>17.952304744841705</v>
          </cell>
          <cell r="T103">
            <v>18.118416813785267</v>
          </cell>
          <cell r="U103">
            <v>18.068641756844318</v>
          </cell>
          <cell r="CJ103" t="str">
            <v>NSCommercialCIMS.Generic Fuels.Natural Gas</v>
          </cell>
        </row>
        <row r="104">
          <cell r="K104">
            <v>12.89922191678008</v>
          </cell>
          <cell r="L104">
            <v>12.89922191678008</v>
          </cell>
          <cell r="M104">
            <v>13.399658495583919</v>
          </cell>
          <cell r="N104">
            <v>8.1296645046312044</v>
          </cell>
          <cell r="O104">
            <v>7.385529868876243</v>
          </cell>
          <cell r="P104">
            <v>5.9238966172265908</v>
          </cell>
          <cell r="Q104">
            <v>4.274145807190151</v>
          </cell>
          <cell r="R104">
            <v>5.3194182563862888</v>
          </cell>
          <cell r="S104">
            <v>6.2897871936762213</v>
          </cell>
          <cell r="T104">
            <v>7.0856337370277469</v>
          </cell>
          <cell r="U104">
            <v>7.6973549015702254</v>
          </cell>
          <cell r="CJ104" t="str">
            <v>PECommercialCIMS.Generic Fuels.Natural Gas</v>
          </cell>
        </row>
        <row r="105">
          <cell r="K105">
            <v>12.457726652589049</v>
          </cell>
          <cell r="L105">
            <v>12.457726652589049</v>
          </cell>
          <cell r="M105">
            <v>12.923912330255686</v>
          </cell>
          <cell r="N105">
            <v>11.201473410248781</v>
          </cell>
          <cell r="O105">
            <v>7.7218408491021657</v>
          </cell>
          <cell r="P105">
            <v>6.276006942517018</v>
          </cell>
          <cell r="Q105">
            <v>4.6230775527588905</v>
          </cell>
          <cell r="R105">
            <v>5.6751622887337341</v>
          </cell>
          <cell r="S105">
            <v>6.6547106780691676</v>
          </cell>
          <cell r="T105">
            <v>7.4581310535967607</v>
          </cell>
          <cell r="U105">
            <v>8.0748764919907146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13.270170039329601</v>
          </cell>
          <cell r="M106">
            <v>13.633267601000888</v>
          </cell>
          <cell r="N106">
            <v>9.996414694281107</v>
          </cell>
          <cell r="O106">
            <v>5.7845242340917338</v>
          </cell>
          <cell r="P106">
            <v>4.333928937971784</v>
          </cell>
          <cell r="Q106">
            <v>2.6821242557435436</v>
          </cell>
          <cell r="R106">
            <v>3.7361055206700193</v>
          </cell>
          <cell r="S106">
            <v>4.7199648923552351</v>
          </cell>
          <cell r="T106">
            <v>5.5247401697416585</v>
          </cell>
          <cell r="U106">
            <v>6.1398804418196384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13.379498227803234</v>
          </cell>
          <cell r="M107">
            <v>13.745587220521678</v>
          </cell>
          <cell r="N107">
            <v>10.078771582438373</v>
          </cell>
          <cell r="O107">
            <v>8.6450627488670353</v>
          </cell>
          <cell r="P107">
            <v>9.6172425503809897</v>
          </cell>
          <cell r="Q107">
            <v>9.1226640133123063</v>
          </cell>
          <cell r="R107">
            <v>8.6023624819642546</v>
          </cell>
          <cell r="S107">
            <v>8.3092033422792966</v>
          </cell>
          <cell r="T107">
            <v>8.2142035983607844</v>
          </cell>
          <cell r="U107">
            <v>7.8679731608905215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13.379498227803234</v>
          </cell>
          <cell r="M108">
            <v>13.745587220521678</v>
          </cell>
          <cell r="N108">
            <v>10.078771582438373</v>
          </cell>
          <cell r="O108">
            <v>5.8442843799890367</v>
          </cell>
          <cell r="P108">
            <v>4.3972071066437994</v>
          </cell>
          <cell r="Q108">
            <v>2.7446960276978629</v>
          </cell>
          <cell r="R108">
            <v>3.8002267157259615</v>
          </cell>
          <cell r="S108">
            <v>4.7861883737295381</v>
          </cell>
          <cell r="T108">
            <v>5.5926800752230754</v>
          </cell>
          <cell r="U108">
            <v>6.2089383469504558</v>
          </cell>
          <cell r="CJ108" t="str">
            <v>NUCommercialCIMS.Generic Fuels.Natural Gas</v>
          </cell>
        </row>
        <row r="109">
          <cell r="K109">
            <v>13.782587222989243</v>
          </cell>
          <cell r="L109">
            <v>13.782587222989243</v>
          </cell>
          <cell r="M109">
            <v>12.837571121513086</v>
          </cell>
          <cell r="N109">
            <v>12.618875302632382</v>
          </cell>
          <cell r="O109">
            <v>10.117891812395078</v>
          </cell>
          <cell r="P109">
            <v>10.113809082461028</v>
          </cell>
          <cell r="Q109">
            <v>10.027494349900463</v>
          </cell>
          <cell r="R109">
            <v>10.67360790431443</v>
          </cell>
          <cell r="S109">
            <v>11.333122182330813</v>
          </cell>
          <cell r="T109">
            <v>11.816156412653649</v>
          </cell>
          <cell r="U109">
            <v>12.097042033884359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13.343055498312024</v>
          </cell>
          <cell r="M110">
            <v>13.708147347348081</v>
          </cell>
          <cell r="N110">
            <v>10.051319286385949</v>
          </cell>
          <cell r="O110">
            <v>6.7579571209826019</v>
          </cell>
          <cell r="P110">
            <v>6.116126198332192</v>
          </cell>
          <cell r="Q110">
            <v>4.8498280989179046</v>
          </cell>
          <cell r="R110">
            <v>5.3795649061200779</v>
          </cell>
          <cell r="S110">
            <v>5.9384522027880235</v>
          </cell>
          <cell r="T110">
            <v>6.4438746144418388</v>
          </cell>
          <cell r="U110">
            <v>6.7389306498868722</v>
          </cell>
          <cell r="CJ110" t="str">
            <v>TRCommercialCIMS.Generic Fuels.Natural Gas</v>
          </cell>
        </row>
        <row r="111">
          <cell r="K111">
            <v>22.421409665709827</v>
          </cell>
          <cell r="L111">
            <v>22.421409665709827</v>
          </cell>
          <cell r="M111">
            <v>25.759672913527517</v>
          </cell>
          <cell r="N111">
            <v>25.527781603047536</v>
          </cell>
          <cell r="O111">
            <v>27.832725962207064</v>
          </cell>
          <cell r="P111">
            <v>30.428606637777531</v>
          </cell>
          <cell r="Q111">
            <v>30.64239620997914</v>
          </cell>
          <cell r="R111">
            <v>30.272151564941097</v>
          </cell>
          <cell r="S111">
            <v>29.754826810930279</v>
          </cell>
          <cell r="T111">
            <v>28.783125298953777</v>
          </cell>
          <cell r="U111">
            <v>27.78834889278102</v>
          </cell>
          <cell r="CJ111" t="str">
            <v>CANCommercialCIMS.Generic Fuels.Fuel Oil</v>
          </cell>
        </row>
        <row r="112">
          <cell r="K112">
            <v>26.936170298325585</v>
          </cell>
          <cell r="L112">
            <v>26.936170298325585</v>
          </cell>
          <cell r="M112">
            <v>29.788380675532427</v>
          </cell>
          <cell r="N112">
            <v>30.975153452105793</v>
          </cell>
          <cell r="O112">
            <v>33.306771769628924</v>
          </cell>
          <cell r="P112">
            <v>28.476923717923643</v>
          </cell>
          <cell r="Q112">
            <v>24.865749840065057</v>
          </cell>
          <cell r="R112">
            <v>26.122381781543176</v>
          </cell>
          <cell r="S112">
            <v>27.364685179682262</v>
          </cell>
          <cell r="T112">
            <v>28.303897157729644</v>
          </cell>
          <cell r="U112">
            <v>28.860854389130452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22.985937282118915</v>
          </cell>
          <cell r="M113">
            <v>26.115620696697476</v>
          </cell>
          <cell r="N113">
            <v>24.699663952100678</v>
          </cell>
          <cell r="O113">
            <v>25.608762693902076</v>
          </cell>
          <cell r="P113">
            <v>28.570783499408581</v>
          </cell>
          <cell r="Q113">
            <v>29.004674311135801</v>
          </cell>
          <cell r="R113">
            <v>28.021306385623795</v>
          </cell>
          <cell r="S113">
            <v>26.567922678493275</v>
          </cell>
          <cell r="T113">
            <v>24.592554217895945</v>
          </cell>
          <cell r="U113">
            <v>22.983480267117159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23.076665826134303</v>
          </cell>
          <cell r="M114">
            <v>26.218702516367838</v>
          </cell>
          <cell r="N114">
            <v>24.79715680264399</v>
          </cell>
          <cell r="O114">
            <v>26.53131025825358</v>
          </cell>
          <cell r="P114">
            <v>28.10370842946595</v>
          </cell>
          <cell r="Q114">
            <v>25.239015263572306</v>
          </cell>
          <cell r="R114">
            <v>23.109015793741289</v>
          </cell>
          <cell r="S114">
            <v>22.323335085777831</v>
          </cell>
          <cell r="T114">
            <v>22.291445424565733</v>
          </cell>
          <cell r="U114">
            <v>22.511463513454665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22.376930441986417</v>
          </cell>
          <cell r="M115">
            <v>25.086237346481958</v>
          </cell>
          <cell r="N115">
            <v>23.632854593088432</v>
          </cell>
          <cell r="O115">
            <v>22.960132465347094</v>
          </cell>
          <cell r="P115">
            <v>21.840460378103071</v>
          </cell>
          <cell r="Q115">
            <v>18.303677584426822</v>
          </cell>
          <cell r="R115">
            <v>19.603280595230615</v>
          </cell>
          <cell r="S115">
            <v>20.866883136036297</v>
          </cell>
          <cell r="T115">
            <v>21.812781755445211</v>
          </cell>
          <cell r="U115">
            <v>22.36874697657116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22.076027614543179</v>
          </cell>
          <cell r="M116">
            <v>26.17494394846814</v>
          </cell>
          <cell r="N116">
            <v>28.21411315286435</v>
          </cell>
          <cell r="O116">
            <v>32.37272141796813</v>
          </cell>
          <cell r="P116">
            <v>35.384207560873072</v>
          </cell>
          <cell r="Q116">
            <v>36.281343253602174</v>
          </cell>
          <cell r="R116">
            <v>36.435670562596357</v>
          </cell>
          <cell r="S116">
            <v>36.799322938528249</v>
          </cell>
          <cell r="T116">
            <v>36.844437975804745</v>
          </cell>
          <cell r="U116">
            <v>36.453548348034026</v>
          </cell>
          <cell r="CJ116" t="str">
            <v>ONCommercialCIMS.Generic Fuels.Fuel Oil</v>
          </cell>
        </row>
        <row r="117">
          <cell r="K117">
            <v>19.861030025639284</v>
          </cell>
          <cell r="L117">
            <v>19.861030025639284</v>
          </cell>
          <cell r="M117">
            <v>22.669920705130686</v>
          </cell>
          <cell r="N117">
            <v>24.518245149582413</v>
          </cell>
          <cell r="O117">
            <v>25.417528394181872</v>
          </cell>
          <cell r="P117">
            <v>29.991059513001215</v>
          </cell>
          <cell r="Q117">
            <v>30.76443921494166</v>
          </cell>
          <cell r="R117">
            <v>30.916065629493019</v>
          </cell>
          <cell r="S117">
            <v>31.285029064721058</v>
          </cell>
          <cell r="T117">
            <v>31.326889609402144</v>
          </cell>
          <cell r="U117">
            <v>30.924410629999024</v>
          </cell>
          <cell r="CJ117" t="str">
            <v>QCCommercialCIMS.Generic Fuels.Fuel Oil</v>
          </cell>
        </row>
        <row r="118">
          <cell r="K118">
            <v>23.352199579297682</v>
          </cell>
          <cell r="L118">
            <v>23.352199579297682</v>
          </cell>
          <cell r="M118">
            <v>24.896552115451875</v>
          </cell>
          <cell r="N118">
            <v>25.403405346344837</v>
          </cell>
          <cell r="O118">
            <v>28.459809949423544</v>
          </cell>
          <cell r="P118">
            <v>31.550238416673867</v>
          </cell>
          <cell r="Q118">
            <v>32.565210549596699</v>
          </cell>
          <cell r="R118">
            <v>32.692013557213869</v>
          </cell>
          <cell r="S118">
            <v>33.039588754592579</v>
          </cell>
          <cell r="T118">
            <v>33.063841164874276</v>
          </cell>
          <cell r="U118">
            <v>32.647980493553376</v>
          </cell>
          <cell r="CJ118" t="str">
            <v>NBCommercialCIMS.Generic Fuels.Fuel Oil</v>
          </cell>
        </row>
        <row r="119">
          <cell r="K119">
            <v>23.373394201446956</v>
          </cell>
          <cell r="L119">
            <v>23.373394201446956</v>
          </cell>
          <cell r="M119">
            <v>24.676131716477055</v>
          </cell>
          <cell r="N119">
            <v>26.635585712658258</v>
          </cell>
          <cell r="O119">
            <v>29.019362123982425</v>
          </cell>
          <cell r="P119">
            <v>31.928683313362871</v>
          </cell>
          <cell r="Q119">
            <v>32.42355766242607</v>
          </cell>
          <cell r="R119">
            <v>31.610633643409585</v>
          </cell>
          <cell r="S119">
            <v>30.319042032249953</v>
          </cell>
          <cell r="T119">
            <v>28.365453645871881</v>
          </cell>
          <cell r="U119">
            <v>26.637765369365333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21.680526188920158</v>
          </cell>
          <cell r="M120">
            <v>23.541813983455313</v>
          </cell>
          <cell r="N120">
            <v>22.926392970345002</v>
          </cell>
          <cell r="O120">
            <v>25.635653659156208</v>
          </cell>
          <cell r="P120">
            <v>27.083894459498982</v>
          </cell>
          <cell r="Q120">
            <v>24.581615600330892</v>
          </cell>
          <cell r="R120">
            <v>22.540625089900765</v>
          </cell>
          <cell r="S120">
            <v>21.637310752739598</v>
          </cell>
          <cell r="T120">
            <v>21.479077770850029</v>
          </cell>
          <cell r="U120">
            <v>21.646614085635946</v>
          </cell>
          <cell r="CJ120" t="str">
            <v>PECommercialCIMS.Generic Fuels.Fuel Oil</v>
          </cell>
        </row>
        <row r="121">
          <cell r="K121">
            <v>22.292944674843255</v>
          </cell>
          <cell r="L121">
            <v>22.292944674843255</v>
          </cell>
          <cell r="M121">
            <v>24.120265176704635</v>
          </cell>
          <cell r="N121">
            <v>20.836462518155685</v>
          </cell>
          <cell r="O121">
            <v>22.114972620609915</v>
          </cell>
          <cell r="P121">
            <v>21.011001892394503</v>
          </cell>
          <cell r="Q121">
            <v>17.462472679464</v>
          </cell>
          <cell r="R121">
            <v>18.763039108345421</v>
          </cell>
          <cell r="S121">
            <v>20.030836950829325</v>
          </cell>
          <cell r="T121">
            <v>20.977977864501575</v>
          </cell>
          <cell r="U121">
            <v>21.531203916264602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26.943299438561063</v>
          </cell>
          <cell r="M122">
            <v>31.207043248383169</v>
          </cell>
          <cell r="N122">
            <v>29.423070336573847</v>
          </cell>
          <cell r="O122">
            <v>28.957457165006399</v>
          </cell>
          <cell r="P122">
            <v>27.869832496781928</v>
          </cell>
          <cell r="Q122">
            <v>24.317554855053267</v>
          </cell>
          <cell r="R122">
            <v>25.611327547585358</v>
          </cell>
          <cell r="S122">
            <v>26.86371510313721</v>
          </cell>
          <cell r="T122">
            <v>27.805933125931826</v>
          </cell>
          <cell r="U122">
            <v>28.364807008118497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24.978106657966688</v>
          </cell>
          <cell r="M123">
            <v>28.725993683181013</v>
          </cell>
          <cell r="N123">
            <v>28.073674411016626</v>
          </cell>
          <cell r="O123">
            <v>25.242195558280013</v>
          </cell>
          <cell r="P123">
            <v>24.15943621546765</v>
          </cell>
          <cell r="Q123">
            <v>20.59973194920677</v>
          </cell>
          <cell r="R123">
            <v>21.897287670347591</v>
          </cell>
          <cell r="S123">
            <v>23.159814918690309</v>
          </cell>
          <cell r="T123">
            <v>24.105198816009949</v>
          </cell>
          <cell r="U123">
            <v>24.659428262236474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24.978106657966688</v>
          </cell>
          <cell r="M124">
            <v>28.725993683181013</v>
          </cell>
          <cell r="N124">
            <v>28.073674411016626</v>
          </cell>
          <cell r="O124">
            <v>25.242195558280013</v>
          </cell>
          <cell r="P124">
            <v>24.15943621546765</v>
          </cell>
          <cell r="Q124">
            <v>20.59973194920677</v>
          </cell>
          <cell r="R124">
            <v>21.897287670347591</v>
          </cell>
          <cell r="S124">
            <v>23.159814918690309</v>
          </cell>
          <cell r="T124">
            <v>24.105198816009949</v>
          </cell>
          <cell r="U124">
            <v>24.659428262236474</v>
          </cell>
          <cell r="CJ124" t="str">
            <v>NUCommercialCIMS.Generic Fuels.Fuel Oil</v>
          </cell>
        </row>
        <row r="125">
          <cell r="K125">
            <v>22.674766161127014</v>
          </cell>
          <cell r="L125">
            <v>22.674766161127014</v>
          </cell>
          <cell r="M125">
            <v>24.308690748022219</v>
          </cell>
          <cell r="N125">
            <v>23.950461636875946</v>
          </cell>
          <cell r="O125">
            <v>26.307449588293025</v>
          </cell>
          <cell r="P125">
            <v>27.893454520482557</v>
          </cell>
          <cell r="Q125">
            <v>26.758214122954413</v>
          </cell>
          <cell r="R125">
            <v>26.401577849717413</v>
          </cell>
          <cell r="S125">
            <v>26.256694622602865</v>
          </cell>
          <cell r="T125">
            <v>25.971587611524441</v>
          </cell>
          <cell r="U125">
            <v>25.615890966204812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25.633170918164812</v>
          </cell>
          <cell r="M126">
            <v>29.553010204915065</v>
          </cell>
          <cell r="N126">
            <v>28.523473052869033</v>
          </cell>
          <cell r="O126">
            <v>26.480616093855474</v>
          </cell>
          <cell r="P126">
            <v>25.396234975905742</v>
          </cell>
          <cell r="Q126">
            <v>21.839006251155599</v>
          </cell>
          <cell r="R126">
            <v>23.13530096276018</v>
          </cell>
          <cell r="S126">
            <v>24.394448313505944</v>
          </cell>
          <cell r="T126">
            <v>25.33877691931724</v>
          </cell>
          <cell r="U126">
            <v>25.894554510863816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17.618026960024533</v>
          </cell>
          <cell r="M129">
            <v>20.426516039045843</v>
          </cell>
          <cell r="N129">
            <v>20.463087319871633</v>
          </cell>
          <cell r="O129">
            <v>26.903004985194361</v>
          </cell>
          <cell r="P129">
            <v>28.111991564874725</v>
          </cell>
          <cell r="Q129">
            <v>28.317779793258108</v>
          </cell>
          <cell r="R129">
            <v>27.6710849740833</v>
          </cell>
          <cell r="S129">
            <v>28.501305741288078</v>
          </cell>
          <cell r="T129">
            <v>30.327348861041738</v>
          </cell>
          <cell r="U129">
            <v>31.722706095772264</v>
          </cell>
          <cell r="CJ129" t="str">
            <v>CANIndustrialCIMS.CAN.CAN.Electricity</v>
          </cell>
        </row>
        <row r="130">
          <cell r="K130">
            <v>15.331842873370604</v>
          </cell>
          <cell r="L130">
            <v>15.331842873370604</v>
          </cell>
          <cell r="M130">
            <v>18.493272873868527</v>
          </cell>
          <cell r="N130">
            <v>23.387047845560122</v>
          </cell>
          <cell r="O130">
            <v>22.966107256181356</v>
          </cell>
          <cell r="P130">
            <v>23.749178434147492</v>
          </cell>
          <cell r="Q130">
            <v>24.774093334065604</v>
          </cell>
          <cell r="R130">
            <v>25.078254934174335</v>
          </cell>
          <cell r="S130">
            <v>25.951008085591734</v>
          </cell>
          <cell r="T130">
            <v>27.732627827031752</v>
          </cell>
          <cell r="U130">
            <v>29.376514853781337</v>
          </cell>
          <cell r="CJ130" t="str">
            <v>BCIndustrialCIMS.CAN.BC.Electricity</v>
          </cell>
        </row>
        <row r="131">
          <cell r="K131">
            <v>19.956853847056909</v>
          </cell>
          <cell r="L131">
            <v>19.956853847056909</v>
          </cell>
          <cell r="M131">
            <v>19.208042476467543</v>
          </cell>
          <cell r="N131">
            <v>16.936973315943771</v>
          </cell>
          <cell r="O131">
            <v>41.691054132223151</v>
          </cell>
          <cell r="P131">
            <v>43.805354433424604</v>
          </cell>
          <cell r="Q131">
            <v>42.841039398065</v>
          </cell>
          <cell r="R131">
            <v>42.308628132420303</v>
          </cell>
          <cell r="S131">
            <v>45.493828351546114</v>
          </cell>
          <cell r="T131">
            <v>49.160888712137499</v>
          </cell>
          <cell r="U131">
            <v>51.151035222575786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18.861088891072775</v>
          </cell>
          <cell r="M132">
            <v>23.205030088557741</v>
          </cell>
          <cell r="N132">
            <v>26.189948980858592</v>
          </cell>
          <cell r="O132">
            <v>31.125946030168411</v>
          </cell>
          <cell r="P132">
            <v>32.282985492082211</v>
          </cell>
          <cell r="Q132">
            <v>33.936833035255745</v>
          </cell>
          <cell r="R132">
            <v>33.798280084877184</v>
          </cell>
          <cell r="S132">
            <v>35.561679186459273</v>
          </cell>
          <cell r="T132">
            <v>38.783717734786968</v>
          </cell>
          <cell r="U132">
            <v>39.902598448068851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12.15132434528569</v>
          </cell>
          <cell r="M133">
            <v>13.43866716449425</v>
          </cell>
          <cell r="N133">
            <v>14.262779232515504</v>
          </cell>
          <cell r="O133">
            <v>17.094489103479258</v>
          </cell>
          <cell r="P133">
            <v>18.126343248239941</v>
          </cell>
          <cell r="Q133">
            <v>18.499265591742944</v>
          </cell>
          <cell r="R133">
            <v>18.267260733464042</v>
          </cell>
          <cell r="S133">
            <v>17.87746063922285</v>
          </cell>
          <cell r="T133">
            <v>18.207040856813489</v>
          </cell>
          <cell r="U133">
            <v>19.619809518755819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26.933596504870128</v>
          </cell>
          <cell r="M134">
            <v>29.676829865487587</v>
          </cell>
          <cell r="N134">
            <v>28.773472322611536</v>
          </cell>
          <cell r="O134">
            <v>32.75875028900586</v>
          </cell>
          <cell r="P134">
            <v>34.131422978117605</v>
          </cell>
          <cell r="Q134">
            <v>32.826021995336852</v>
          </cell>
          <cell r="R134">
            <v>28.834196692587515</v>
          </cell>
          <cell r="S134">
            <v>27.710121035391804</v>
          </cell>
          <cell r="T134">
            <v>29.159865844269344</v>
          </cell>
          <cell r="U134">
            <v>30.052190787056716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13.451264344575005</v>
          </cell>
          <cell r="M135">
            <v>16.077829739230204</v>
          </cell>
          <cell r="N135">
            <v>16.363919606283691</v>
          </cell>
          <cell r="O135">
            <v>16.571610894567399</v>
          </cell>
          <cell r="P135">
            <v>17.531957637973857</v>
          </cell>
          <cell r="Q135">
            <v>18.491997765894343</v>
          </cell>
          <cell r="R135">
            <v>18.899001203123358</v>
          </cell>
          <cell r="S135">
            <v>19.629123400686591</v>
          </cell>
          <cell r="T135">
            <v>20.779069618412013</v>
          </cell>
          <cell r="U135">
            <v>22.223617280248313</v>
          </cell>
          <cell r="CJ135" t="str">
            <v>QCIndustrialCIMS.CAN.QC.Electricity</v>
          </cell>
        </row>
        <row r="136">
          <cell r="K136">
            <v>17.30899001652044</v>
          </cell>
          <cell r="L136">
            <v>17.30899001652044</v>
          </cell>
          <cell r="M136">
            <v>23.267289494389789</v>
          </cell>
          <cell r="N136">
            <v>23.102958640271027</v>
          </cell>
          <cell r="O136">
            <v>25.401183657898962</v>
          </cell>
          <cell r="P136">
            <v>26.391857550426952</v>
          </cell>
          <cell r="Q136">
            <v>26.998645612450677</v>
          </cell>
          <cell r="R136">
            <v>25.35650324653334</v>
          </cell>
          <cell r="S136">
            <v>23.135771214431735</v>
          </cell>
          <cell r="T136">
            <v>24.232671261422695</v>
          </cell>
          <cell r="U136">
            <v>26.134982837002273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18.92543979354674</v>
          </cell>
          <cell r="M137">
            <v>25.208028517132938</v>
          </cell>
          <cell r="N137">
            <v>31.342980196315615</v>
          </cell>
          <cell r="O137">
            <v>33.40911027035272</v>
          </cell>
          <cell r="P137">
            <v>35.229670857646049</v>
          </cell>
          <cell r="Q137">
            <v>35.276151468145486</v>
          </cell>
          <cell r="R137">
            <v>34.922769322662184</v>
          </cell>
          <cell r="S137">
            <v>36.541960869173174</v>
          </cell>
          <cell r="T137">
            <v>38.386503226899599</v>
          </cell>
          <cell r="U137">
            <v>39.583240955505786</v>
          </cell>
          <cell r="CJ137" t="str">
            <v>NSIndustrialCIMS.CAN.NS.Electricity</v>
          </cell>
        </row>
        <row r="138">
          <cell r="K138">
            <v>20.25813018013184</v>
          </cell>
          <cell r="L138">
            <v>20.25813018013184</v>
          </cell>
          <cell r="M138">
            <v>28.867053113323426</v>
          </cell>
          <cell r="N138">
            <v>27.003044312713627</v>
          </cell>
          <cell r="O138">
            <v>29.907029427528116</v>
          </cell>
          <cell r="P138">
            <v>29.100792368169881</v>
          </cell>
          <cell r="Q138">
            <v>28.524936432531646</v>
          </cell>
          <cell r="R138">
            <v>27.352692091548469</v>
          </cell>
          <cell r="S138">
            <v>27.433922599020349</v>
          </cell>
          <cell r="T138">
            <v>25.036330920156214</v>
          </cell>
          <cell r="U138">
            <v>22.867881766468347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19.290757670557539</v>
          </cell>
          <cell r="M139">
            <v>23.946936793868502</v>
          </cell>
          <cell r="N139">
            <v>27.006924866037277</v>
          </cell>
          <cell r="O139">
            <v>30.207088218817109</v>
          </cell>
          <cell r="P139">
            <v>31.839951232470199</v>
          </cell>
          <cell r="Q139">
            <v>33.054902420703556</v>
          </cell>
          <cell r="R139">
            <v>34.095003544131053</v>
          </cell>
          <cell r="S139">
            <v>35.053669132300094</v>
          </cell>
          <cell r="T139">
            <v>36.447932014503323</v>
          </cell>
          <cell r="U139">
            <v>38.086175802119165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19.279704238764843</v>
          </cell>
          <cell r="M140">
            <v>24.041581282498033</v>
          </cell>
          <cell r="N140">
            <v>29.409074633001087</v>
          </cell>
          <cell r="O140">
            <v>38.93570412922962</v>
          </cell>
          <cell r="P140">
            <v>39.283126970769132</v>
          </cell>
          <cell r="Q140">
            <v>42.092750866431381</v>
          </cell>
          <cell r="R140">
            <v>45.596071145395484</v>
          </cell>
          <cell r="S140">
            <v>48.715906676072201</v>
          </cell>
          <cell r="T140">
            <v>50.61310421308302</v>
          </cell>
          <cell r="U140">
            <v>52.044124197501539</v>
          </cell>
          <cell r="CJ140" t="str">
            <v>YTIndustrialCIMS.CAN.YT.Electricity</v>
          </cell>
        </row>
        <row r="141">
          <cell r="K141">
            <v>23.038264035264593</v>
          </cell>
          <cell r="L141">
            <v>23.038264035264593</v>
          </cell>
          <cell r="M141">
            <v>28.728494290727973</v>
          </cell>
          <cell r="N141">
            <v>35.142353731079048</v>
          </cell>
          <cell r="O141">
            <v>37.294799006674076</v>
          </cell>
          <cell r="P141">
            <v>38.691306666308463</v>
          </cell>
          <cell r="Q141">
            <v>39.789336969263012</v>
          </cell>
          <cell r="R141">
            <v>38.511327155420865</v>
          </cell>
          <cell r="S141">
            <v>34.979632249831624</v>
          </cell>
          <cell r="T141">
            <v>35.182382380817941</v>
          </cell>
          <cell r="U141">
            <v>38.348091346563187</v>
          </cell>
          <cell r="CJ141" t="str">
            <v>NTIndustrialCIMS.CAN.NT.Electricity</v>
          </cell>
        </row>
        <row r="142">
          <cell r="K142">
            <v>23.038264035264593</v>
          </cell>
          <cell r="L142">
            <v>23.038264035264593</v>
          </cell>
          <cell r="M142">
            <v>28.728494290727973</v>
          </cell>
          <cell r="N142">
            <v>35.142353731079048</v>
          </cell>
          <cell r="O142">
            <v>37.294799006674076</v>
          </cell>
          <cell r="P142">
            <v>38.723667176694171</v>
          </cell>
          <cell r="Q142">
            <v>39.847479868042271</v>
          </cell>
          <cell r="R142">
            <v>42.156415207503485</v>
          </cell>
          <cell r="S142">
            <v>49.002744037583113</v>
          </cell>
          <cell r="T142">
            <v>54.013401411478391</v>
          </cell>
          <cell r="U142">
            <v>54.952683437590217</v>
          </cell>
          <cell r="CJ142" t="str">
            <v>NUIndustrialCIMS.CAN.NU.Electricity</v>
          </cell>
        </row>
        <row r="143">
          <cell r="K143">
            <v>18.945829415189142</v>
          </cell>
          <cell r="L143">
            <v>18.945829415189142</v>
          </cell>
          <cell r="M143">
            <v>25.322326979678664</v>
          </cell>
          <cell r="N143">
            <v>27.113977003834385</v>
          </cell>
          <cell r="O143">
            <v>29.731102893649226</v>
          </cell>
          <cell r="P143">
            <v>30.64056800217827</v>
          </cell>
          <cell r="Q143">
            <v>30.96365898345784</v>
          </cell>
          <cell r="R143">
            <v>30.431742051218762</v>
          </cell>
          <cell r="S143">
            <v>30.54133095373134</v>
          </cell>
          <cell r="T143">
            <v>31.025859355745457</v>
          </cell>
          <cell r="U143">
            <v>31.668070340273893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21.785410769764677</v>
          </cell>
          <cell r="M144">
            <v>27.166189954651326</v>
          </cell>
          <cell r="N144">
            <v>33.231260698386393</v>
          </cell>
          <cell r="O144">
            <v>37.84176738085926</v>
          </cell>
          <cell r="P144">
            <v>38.899366937923922</v>
          </cell>
          <cell r="Q144">
            <v>40.576522567912221</v>
          </cell>
          <cell r="R144">
            <v>42.087937836106612</v>
          </cell>
          <cell r="S144">
            <v>44.232760987828982</v>
          </cell>
          <cell r="T144">
            <v>46.602962668459782</v>
          </cell>
          <cell r="U144">
            <v>48.448299660551648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9.6733141768112638</v>
          </cell>
          <cell r="M145">
            <v>5.5933046424077393</v>
          </cell>
          <cell r="N145">
            <v>4.2161417587315455</v>
          </cell>
          <cell r="O145">
            <v>3.778652582215245</v>
          </cell>
          <cell r="P145">
            <v>7.9842251383611504</v>
          </cell>
          <cell r="Q145">
            <v>10.664450970113094</v>
          </cell>
          <cell r="R145">
            <v>10.11778761450956</v>
          </cell>
          <cell r="S145">
            <v>9.8556660949642332</v>
          </cell>
          <cell r="T145">
            <v>9.5000738399977447</v>
          </cell>
          <cell r="U145">
            <v>8.9887444545807025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10.208998200890235</v>
          </cell>
          <cell r="M146">
            <v>6.1890023585793426</v>
          </cell>
          <cell r="N146">
            <v>5.5976335024335651</v>
          </cell>
          <cell r="O146">
            <v>3.0589985350657889</v>
          </cell>
          <cell r="P146">
            <v>7.2036132571306508</v>
          </cell>
          <cell r="Q146">
            <v>9.1345875022232299</v>
          </cell>
          <cell r="R146">
            <v>8.4919086642872763</v>
          </cell>
          <cell r="S146">
            <v>8.2864639485230764</v>
          </cell>
          <cell r="T146">
            <v>8.0066695541888127</v>
          </cell>
          <cell r="U146">
            <v>7.6008227842689422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9.5052683285608701</v>
          </cell>
          <cell r="M147">
            <v>5.0317603843305703</v>
          </cell>
          <cell r="N147">
            <v>3.6439509898665938</v>
          </cell>
          <cell r="O147">
            <v>3.2954827160120992</v>
          </cell>
          <cell r="P147">
            <v>7.6190145723342919</v>
          </cell>
          <cell r="Q147">
            <v>10.489837305040997</v>
          </cell>
          <cell r="R147">
            <v>9.9420501604985994</v>
          </cell>
          <cell r="S147">
            <v>9.6372733577460252</v>
          </cell>
          <cell r="T147">
            <v>9.2577898796335916</v>
          </cell>
          <cell r="U147">
            <v>8.7470989436410065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6.1881274055144049</v>
          </cell>
          <cell r="M148">
            <v>4.1829188660362426</v>
          </cell>
          <cell r="N148">
            <v>2.6078867054257078</v>
          </cell>
          <cell r="O148">
            <v>5.0390002775479719</v>
          </cell>
          <cell r="P148">
            <v>9.1734849341663178</v>
          </cell>
          <cell r="Q148">
            <v>11.89486126759655</v>
          </cell>
          <cell r="R148">
            <v>11.385415360336589</v>
          </cell>
          <cell r="S148">
            <v>11.108351445207038</v>
          </cell>
          <cell r="T148">
            <v>10.759461069189141</v>
          </cell>
          <cell r="U148">
            <v>10.283691537941797</v>
          </cell>
          <cell r="CJ148" t="str">
            <v>SKIndustrialCIMS.Generic Fuels.Natural Gas</v>
          </cell>
        </row>
        <row r="149">
          <cell r="K149">
            <v>10.405145628430507</v>
          </cell>
          <cell r="L149">
            <v>10.405145628430507</v>
          </cell>
          <cell r="M149">
            <v>4.1219715578273695</v>
          </cell>
          <cell r="N149">
            <v>2.4949875287237151</v>
          </cell>
          <cell r="O149">
            <v>4.8894034453716815</v>
          </cell>
          <cell r="P149">
            <v>9.0468692711282994</v>
          </cell>
          <cell r="Q149">
            <v>11.74427770341851</v>
          </cell>
          <cell r="R149">
            <v>11.084878807618129</v>
          </cell>
          <cell r="S149">
            <v>10.424293132451742</v>
          </cell>
          <cell r="T149">
            <v>9.1872567273653818</v>
          </cell>
          <cell r="U149">
            <v>7.1257922335608352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10.919105611469949</v>
          </cell>
          <cell r="M150">
            <v>7.8850442270689278</v>
          </cell>
          <cell r="N150">
            <v>6.3750935919552258</v>
          </cell>
          <cell r="O150">
            <v>5.9195910240451237</v>
          </cell>
          <cell r="P150">
            <v>10.138066719760042</v>
          </cell>
          <cell r="Q150">
            <v>12.925041258269255</v>
          </cell>
          <cell r="R150">
            <v>12.3954851696953</v>
          </cell>
          <cell r="S150">
            <v>12.100286316984647</v>
          </cell>
          <cell r="T150">
            <v>11.734965234682665</v>
          </cell>
          <cell r="U150">
            <v>11.244070558133593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13.134775833925216</v>
          </cell>
          <cell r="M151">
            <v>8.2957821140900041</v>
          </cell>
          <cell r="N151">
            <v>7.6890778094488912</v>
          </cell>
          <cell r="O151">
            <v>4.4368163770318567</v>
          </cell>
          <cell r="P151">
            <v>8.4732971757668647</v>
          </cell>
          <cell r="Q151">
            <v>10.990937725362143</v>
          </cell>
          <cell r="R151">
            <v>10.504716563026749</v>
          </cell>
          <cell r="S151">
            <v>10.245244336148373</v>
          </cell>
          <cell r="T151">
            <v>9.9138158942035162</v>
          </cell>
          <cell r="U151">
            <v>9.4566383562550449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11.388370319755643</v>
          </cell>
          <cell r="M152">
            <v>7.5870327124105854</v>
          </cell>
          <cell r="N152">
            <v>5.8026461320866529</v>
          </cell>
          <cell r="O152">
            <v>5.6709878145201618</v>
          </cell>
          <cell r="P152">
            <v>9.881751567636277</v>
          </cell>
          <cell r="Q152">
            <v>12.66651575850068</v>
          </cell>
          <cell r="R152">
            <v>12.136486257367906</v>
          </cell>
          <cell r="S152">
            <v>11.840335319213857</v>
          </cell>
          <cell r="T152">
            <v>11.474149709772329</v>
          </cell>
          <cell r="U152">
            <v>10.982704756485992</v>
          </cell>
          <cell r="CJ152" t="str">
            <v>NBIndustrialCIMS.Generic Fuels.Natural Gas</v>
          </cell>
        </row>
        <row r="153">
          <cell r="K153">
            <v>13.526416781049077</v>
          </cell>
          <cell r="L153">
            <v>13.526416781049077</v>
          </cell>
          <cell r="M153">
            <v>8.462174009692923</v>
          </cell>
          <cell r="N153">
            <v>7.3926109608030313</v>
          </cell>
          <cell r="O153">
            <v>4.8662162266853022</v>
          </cell>
          <cell r="P153">
            <v>9.0535784609737657</v>
          </cell>
          <cell r="Q153">
            <v>11.824037022373151</v>
          </cell>
          <cell r="R153">
            <v>11.297507598136457</v>
          </cell>
          <cell r="S153">
            <v>11.004781078200601</v>
          </cell>
          <cell r="T153">
            <v>10.641281231386937</v>
          </cell>
          <cell r="U153">
            <v>10.151987794231266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11.909990808627297</v>
          </cell>
          <cell r="M154">
            <v>7.9450551668637184</v>
          </cell>
          <cell r="N154">
            <v>4.2535259876703728</v>
          </cell>
          <cell r="O154">
            <v>4.8348691725598121</v>
          </cell>
          <cell r="P154">
            <v>8.9061538567614491</v>
          </cell>
          <cell r="Q154">
            <v>11.573685179406715</v>
          </cell>
          <cell r="R154">
            <v>11.032244279268715</v>
          </cell>
          <cell r="S154">
            <v>10.726738080505534</v>
          </cell>
          <cell r="T154">
            <v>10.368897489793513</v>
          </cell>
          <cell r="U154">
            <v>9.898763388507323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11.502358357598615</v>
          </cell>
          <cell r="M155">
            <v>7.6629725481953308</v>
          </cell>
          <cell r="N155">
            <v>5.8607257543962881</v>
          </cell>
          <cell r="O155">
            <v>3.3967618833225024</v>
          </cell>
          <cell r="P155">
            <v>3.6270802355880329</v>
          </cell>
          <cell r="Q155">
            <v>3.3868493984524441</v>
          </cell>
          <cell r="R155">
            <v>3.665220794003746</v>
          </cell>
          <cell r="S155">
            <v>4.0016407239413603</v>
          </cell>
          <cell r="T155">
            <v>4.2723159439579312</v>
          </cell>
          <cell r="U155">
            <v>4.452936987872933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10.175113651691561</v>
          </cell>
          <cell r="M156">
            <v>4.2777962470270472</v>
          </cell>
          <cell r="N156">
            <v>2.711012002282696</v>
          </cell>
          <cell r="O156">
            <v>1.1723738054862753</v>
          </cell>
          <cell r="P156">
            <v>1.3972341284220964</v>
          </cell>
          <cell r="Q156">
            <v>1.1582918814172043</v>
          </cell>
          <cell r="R156">
            <v>1.4388430683484401</v>
          </cell>
          <cell r="S156">
            <v>1.7802204347843289</v>
          </cell>
          <cell r="T156">
            <v>2.0524596633443286</v>
          </cell>
          <cell r="U156">
            <v>2.2312356621123959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10.258942776695671</v>
          </cell>
          <cell r="M157">
            <v>4.3130394815116597</v>
          </cell>
          <cell r="N157">
            <v>2.7333470613106825</v>
          </cell>
          <cell r="O157">
            <v>1.4256452059028408</v>
          </cell>
          <cell r="P157">
            <v>1.6544934006150913</v>
          </cell>
          <cell r="Q157">
            <v>1.4147341419087516</v>
          </cell>
          <cell r="R157">
            <v>1.6966419829351334</v>
          </cell>
          <cell r="S157">
            <v>2.0396870722554286</v>
          </cell>
          <cell r="T157">
            <v>2.3135033303523889</v>
          </cell>
          <cell r="U157">
            <v>2.4935557938213644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10.258942776695671</v>
          </cell>
          <cell r="M158">
            <v>4.3130394815116597</v>
          </cell>
          <cell r="N158">
            <v>2.7333470613106825</v>
          </cell>
          <cell r="O158">
            <v>1.1832429260878956</v>
          </cell>
          <cell r="P158">
            <v>1.4115026887647342</v>
          </cell>
          <cell r="Q158">
            <v>1.1718821051535993</v>
          </cell>
          <cell r="R158">
            <v>1.4540312578639214</v>
          </cell>
          <cell r="S158">
            <v>1.797620772477341</v>
          </cell>
          <cell r="T158">
            <v>2.0716114995695087</v>
          </cell>
          <cell r="U158">
            <v>2.2514653777792328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12.081784066757658</v>
          </cell>
          <cell r="M159">
            <v>7.9143086092906394</v>
          </cell>
          <cell r="N159">
            <v>5.8273772087390858</v>
          </cell>
          <cell r="O159">
            <v>4.6922087742719443</v>
          </cell>
          <cell r="P159">
            <v>7.867141030239881</v>
          </cell>
          <cell r="Q159">
            <v>9.8627718396832478</v>
          </cell>
          <cell r="R159">
            <v>9.5328647321942057</v>
          </cell>
          <cell r="S159">
            <v>9.3933738004653371</v>
          </cell>
          <cell r="T159">
            <v>9.1891610937276766</v>
          </cell>
          <cell r="U159">
            <v>8.871598231774378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10.230999735027632</v>
          </cell>
          <cell r="M160">
            <v>4.3012917366834555</v>
          </cell>
          <cell r="N160">
            <v>2.7259020416346869</v>
          </cell>
          <cell r="O160">
            <v>1.2604206458256706</v>
          </cell>
          <cell r="P160">
            <v>1.4877434059339738</v>
          </cell>
          <cell r="Q160">
            <v>1.2483027094931851</v>
          </cell>
          <cell r="R160">
            <v>1.5298387697158315</v>
          </cell>
          <cell r="S160">
            <v>1.8725094265056994</v>
          </cell>
          <cell r="T160">
            <v>2.1458581644220751</v>
          </cell>
          <cell r="U160">
            <v>2.3254189445709978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14.709588107293524</v>
          </cell>
          <cell r="M161">
            <v>19.253493968416752</v>
          </cell>
          <cell r="N161">
            <v>18.510609461524009</v>
          </cell>
          <cell r="O161">
            <v>22.729260240818391</v>
          </cell>
          <cell r="P161">
            <v>27.032550155922689</v>
          </cell>
          <cell r="Q161">
            <v>27.911411651427699</v>
          </cell>
          <cell r="R161">
            <v>27.493769665702292</v>
          </cell>
          <cell r="S161">
            <v>27.209723641937895</v>
          </cell>
          <cell r="T161">
            <v>26.694329392674007</v>
          </cell>
          <cell r="U161">
            <v>25.911080099893603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14.945439104162251</v>
          </cell>
          <cell r="M162">
            <v>21.740559091001359</v>
          </cell>
          <cell r="N162">
            <v>21.656771116691619</v>
          </cell>
          <cell r="O162">
            <v>24.095499593617106</v>
          </cell>
          <cell r="P162">
            <v>31.586455207887287</v>
          </cell>
          <cell r="Q162">
            <v>34.41663013987867</v>
          </cell>
          <cell r="R162">
            <v>32.476140936717826</v>
          </cell>
          <cell r="S162">
            <v>30.143545390874824</v>
          </cell>
          <cell r="T162">
            <v>27.283217368718095</v>
          </cell>
          <cell r="U162">
            <v>25.020167719582894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14.715573543729503</v>
          </cell>
          <cell r="M163">
            <v>18.690629899891327</v>
          </cell>
          <cell r="N163">
            <v>17.579654512248929</v>
          </cell>
          <cell r="O163">
            <v>20.78288418583552</v>
          </cell>
          <cell r="P163">
            <v>22.239919527394665</v>
          </cell>
          <cell r="Q163">
            <v>20.826070911781621</v>
          </cell>
          <cell r="R163">
            <v>20.948226796909029</v>
          </cell>
          <cell r="S163">
            <v>21.229894629888207</v>
          </cell>
          <cell r="T163">
            <v>21.365665310676313</v>
          </cell>
          <cell r="U163">
            <v>21.261074894750926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14.768571195832036</v>
          </cell>
          <cell r="M164">
            <v>18.605540074506134</v>
          </cell>
          <cell r="N164">
            <v>17.292295575155681</v>
          </cell>
          <cell r="O164">
            <v>21.893413884949503</v>
          </cell>
          <cell r="P164">
            <v>24.327616052961961</v>
          </cell>
          <cell r="Q164">
            <v>23.645518758681657</v>
          </cell>
          <cell r="R164">
            <v>23.570933488111784</v>
          </cell>
          <cell r="S164">
            <v>23.698965143145433</v>
          </cell>
          <cell r="T164">
            <v>23.680128687429121</v>
          </cell>
          <cell r="U164">
            <v>23.411999155656687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14.50543288275545</v>
          </cell>
          <cell r="M165">
            <v>20.431164630556506</v>
          </cell>
          <cell r="N165">
            <v>20.66485376076551</v>
          </cell>
          <cell r="O165">
            <v>27.491342122446479</v>
          </cell>
          <cell r="P165">
            <v>34.99963466682118</v>
          </cell>
          <cell r="Q165">
            <v>38.19184223671931</v>
          </cell>
          <cell r="R165">
            <v>37.041722351985179</v>
          </cell>
          <cell r="S165">
            <v>36.235696262046993</v>
          </cell>
          <cell r="T165">
            <v>35.070803572140704</v>
          </cell>
          <cell r="U165">
            <v>33.121356281788316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14.622162569109763</v>
          </cell>
          <cell r="M166">
            <v>19.997033255596911</v>
          </cell>
          <cell r="N166">
            <v>19.24058950709458</v>
          </cell>
          <cell r="O166">
            <v>26.024360576753384</v>
          </cell>
          <cell r="P166">
            <v>33.598548881287925</v>
          </cell>
          <cell r="Q166">
            <v>36.837640910897207</v>
          </cell>
          <cell r="R166">
            <v>35.718557322748495</v>
          </cell>
          <cell r="S166">
            <v>35.027060497470629</v>
          </cell>
          <cell r="T166">
            <v>34.185859960912651</v>
          </cell>
          <cell r="U166">
            <v>33.053125565820146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14.59364386109876</v>
          </cell>
          <cell r="M167">
            <v>17.53428614976605</v>
          </cell>
          <cell r="N167">
            <v>19.031388252376782</v>
          </cell>
          <cell r="O167">
            <v>22.409848267176688</v>
          </cell>
          <cell r="P167">
            <v>29.920172938850857</v>
          </cell>
          <cell r="Q167">
            <v>33.1140610880297</v>
          </cell>
          <cell r="R167">
            <v>31.978449160636259</v>
          </cell>
          <cell r="S167">
            <v>31.214026481798253</v>
          </cell>
          <cell r="T167">
            <v>30.134289816663824</v>
          </cell>
          <cell r="U167">
            <v>28.377707974130406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14.694069336100219</v>
          </cell>
          <cell r="M168">
            <v>19.96466311163686</v>
          </cell>
          <cell r="N168">
            <v>17.261752239234099</v>
          </cell>
          <cell r="O168">
            <v>23.867717209935552</v>
          </cell>
          <cell r="P168">
            <v>31.359134796150737</v>
          </cell>
          <cell r="Q168">
            <v>34.548389419099401</v>
          </cell>
          <cell r="R168">
            <v>33.411874999858277</v>
          </cell>
          <cell r="S168">
            <v>32.642281127340759</v>
          </cell>
          <cell r="T168">
            <v>31.562230442227161</v>
          </cell>
          <cell r="U168">
            <v>29.818965076414464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14.437145835520855</v>
          </cell>
          <cell r="M169">
            <v>19.771584496326241</v>
          </cell>
          <cell r="N169">
            <v>17.033249585931742</v>
          </cell>
          <cell r="O169">
            <v>20.158648486655661</v>
          </cell>
          <cell r="P169">
            <v>21.582754396702622</v>
          </cell>
          <cell r="Q169">
            <v>20.190892435316972</v>
          </cell>
          <cell r="R169">
            <v>20.313452040437827</v>
          </cell>
          <cell r="S169">
            <v>20.592463527528206</v>
          </cell>
          <cell r="T169">
            <v>20.727563544187355</v>
          </cell>
          <cell r="U169">
            <v>20.626075523972172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14.184624668073232</v>
          </cell>
          <cell r="M170">
            <v>19.444681659351083</v>
          </cell>
          <cell r="N170">
            <v>17.10265099044971</v>
          </cell>
          <cell r="O170">
            <v>20.182599096277873</v>
          </cell>
          <cell r="P170">
            <v>21.569957639181048</v>
          </cell>
          <cell r="Q170">
            <v>20.20342817834711</v>
          </cell>
          <cell r="R170">
            <v>20.325707604843462</v>
          </cell>
          <cell r="S170">
            <v>20.599914066702016</v>
          </cell>
          <cell r="T170">
            <v>20.733679478712926</v>
          </cell>
          <cell r="U170">
            <v>20.636447367664672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15.750217719982786</v>
          </cell>
          <cell r="M171">
            <v>21.730184364971684</v>
          </cell>
          <cell r="N171">
            <v>18.737618791283616</v>
          </cell>
          <cell r="O171">
            <v>22.006502079185676</v>
          </cell>
          <cell r="P171">
            <v>23.459912091522469</v>
          </cell>
          <cell r="Q171">
            <v>22.049897863794751</v>
          </cell>
          <cell r="R171">
            <v>22.170794709797175</v>
          </cell>
          <cell r="S171">
            <v>22.448856354447251</v>
          </cell>
          <cell r="T171">
            <v>22.58352201080967</v>
          </cell>
          <cell r="U171">
            <v>22.48069220698714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18.364095091488032</v>
          </cell>
          <cell r="M172">
            <v>24.187243825639726</v>
          </cell>
          <cell r="N172">
            <v>22.706602944361855</v>
          </cell>
          <cell r="O172">
            <v>27.237012212252214</v>
          </cell>
          <cell r="P172">
            <v>28.702851034171072</v>
          </cell>
          <cell r="Q172">
            <v>27.290014429671103</v>
          </cell>
          <cell r="R172">
            <v>27.405711019807477</v>
          </cell>
          <cell r="S172">
            <v>27.6719892290843</v>
          </cell>
          <cell r="T172">
            <v>27.802889746131456</v>
          </cell>
          <cell r="U172">
            <v>27.704380655625091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17.143069178577218</v>
          </cell>
          <cell r="M173">
            <v>22.717959453485012</v>
          </cell>
          <cell r="N173">
            <v>21.808453215132118</v>
          </cell>
          <cell r="O173">
            <v>26.308097676059834</v>
          </cell>
          <cell r="P173">
            <v>27.785561574357942</v>
          </cell>
          <cell r="Q173">
            <v>26.363702515324373</v>
          </cell>
          <cell r="R173">
            <v>26.480420699786549</v>
          </cell>
          <cell r="S173">
            <v>26.750576756969391</v>
          </cell>
          <cell r="T173">
            <v>26.882634352243063</v>
          </cell>
          <cell r="U173">
            <v>26.781770157710909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18.515390308004438</v>
          </cell>
          <cell r="M174">
            <v>24.386513883505607</v>
          </cell>
          <cell r="N174">
            <v>22.893674531156876</v>
          </cell>
          <cell r="O174">
            <v>27.463243605737407</v>
          </cell>
          <cell r="P174">
            <v>28.94350467089123</v>
          </cell>
          <cell r="Q174">
            <v>27.520984711699629</v>
          </cell>
          <cell r="R174">
            <v>27.636552688498806</v>
          </cell>
          <cell r="S174">
            <v>27.904114313179672</v>
          </cell>
          <cell r="T174">
            <v>28.035348136780325</v>
          </cell>
          <cell r="U174">
            <v>27.935428496961837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14.766514389919273</v>
          </cell>
          <cell r="M175">
            <v>20.227778408071465</v>
          </cell>
          <cell r="N175">
            <v>17.533817901724792</v>
          </cell>
          <cell r="O175">
            <v>21.55386671801369</v>
          </cell>
          <cell r="P175">
            <v>24.492939730889219</v>
          </cell>
          <cell r="Q175">
            <v>24.24815197413956</v>
          </cell>
          <cell r="R175">
            <v>24.055457338734186</v>
          </cell>
          <cell r="S175">
            <v>24.070878769004558</v>
          </cell>
          <cell r="T175">
            <v>23.901748868984278</v>
          </cell>
          <cell r="U175">
            <v>23.390545043759612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18.007518192689897</v>
          </cell>
          <cell r="M176">
            <v>23.763905720876778</v>
          </cell>
          <cell r="N176">
            <v>22.46957689688362</v>
          </cell>
          <cell r="O176">
            <v>27.002784498016485</v>
          </cell>
          <cell r="P176">
            <v>28.47730575980675</v>
          </cell>
          <cell r="Q176">
            <v>27.058233885565034</v>
          </cell>
          <cell r="R176">
            <v>27.174228136030944</v>
          </cell>
          <cell r="S176">
            <v>27.442226766411121</v>
          </cell>
          <cell r="T176">
            <v>27.573624078384949</v>
          </cell>
          <cell r="U176">
            <v>27.473859770099278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34.935162957516454</v>
          </cell>
          <cell r="M179">
            <v>34.20473140594541</v>
          </cell>
          <cell r="N179">
            <v>31.889225429813713</v>
          </cell>
          <cell r="O179">
            <v>35.010891668309391</v>
          </cell>
          <cell r="P179">
            <v>38.328978115690184</v>
          </cell>
          <cell r="Q179">
            <v>38.741954427826201</v>
          </cell>
          <cell r="R179">
            <v>38.673121800354863</v>
          </cell>
          <cell r="S179">
            <v>38.911775271595232</v>
          </cell>
          <cell r="T179">
            <v>38.856083235919989</v>
          </cell>
          <cell r="U179">
            <v>38.386439027034868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36.424883925969098</v>
          </cell>
          <cell r="M180">
            <v>38.71500215825354</v>
          </cell>
          <cell r="N180">
            <v>36.60326963992209</v>
          </cell>
          <cell r="O180">
            <v>39.993541011836548</v>
          </cell>
          <cell r="P180">
            <v>42.282529464062641</v>
          </cell>
          <cell r="Q180">
            <v>42.781556710989904</v>
          </cell>
          <cell r="R180">
            <v>42.836837918732442</v>
          </cell>
          <cell r="S180">
            <v>43.132748446097949</v>
          </cell>
          <cell r="T180">
            <v>43.131176652369113</v>
          </cell>
          <cell r="U180">
            <v>42.710005488668038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32.217638354198456</v>
          </cell>
          <cell r="M181">
            <v>30.85506338825844</v>
          </cell>
          <cell r="N181">
            <v>28.26986960847459</v>
          </cell>
          <cell r="O181">
            <v>32.780237759094661</v>
          </cell>
          <cell r="P181">
            <v>35.959553378980914</v>
          </cell>
          <cell r="Q181">
            <v>36.5950987745303</v>
          </cell>
          <cell r="R181">
            <v>36.621344766417863</v>
          </cell>
          <cell r="S181">
            <v>36.927768806445911</v>
          </cell>
          <cell r="T181">
            <v>36.926075868733285</v>
          </cell>
          <cell r="U181">
            <v>36.503026343888109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37.690131767435588</v>
          </cell>
          <cell r="M182">
            <v>35.463044848412196</v>
          </cell>
          <cell r="N182">
            <v>31.253582053153139</v>
          </cell>
          <cell r="O182">
            <v>35.463335775939058</v>
          </cell>
          <cell r="P182">
            <v>38.715364281435541</v>
          </cell>
          <cell r="Q182">
            <v>39.418018803227994</v>
          </cell>
          <cell r="R182">
            <v>39.490346267475914</v>
          </cell>
          <cell r="S182">
            <v>39.78335984880583</v>
          </cell>
          <cell r="T182">
            <v>39.755478569233858</v>
          </cell>
          <cell r="U182">
            <v>39.303488819292276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35.575838173771992</v>
          </cell>
          <cell r="M183">
            <v>34.130505388750883</v>
          </cell>
          <cell r="N183">
            <v>30.571051854565113</v>
          </cell>
          <cell r="O183">
            <v>34.980507309136655</v>
          </cell>
          <cell r="P183">
            <v>37.983066158254474</v>
          </cell>
          <cell r="Q183">
            <v>38.524596506699332</v>
          </cell>
          <cell r="R183">
            <v>38.645861466290938</v>
          </cell>
          <cell r="S183">
            <v>38.960727660985384</v>
          </cell>
          <cell r="T183">
            <v>38.958371784270327</v>
          </cell>
          <cell r="U183">
            <v>38.537422474938964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33.852171960448743</v>
          </cell>
          <cell r="M184">
            <v>33.487451255010278</v>
          </cell>
          <cell r="N184">
            <v>30.875981820764412</v>
          </cell>
          <cell r="O184">
            <v>34.181030437359915</v>
          </cell>
          <cell r="P184">
            <v>37.384713500739167</v>
          </cell>
          <cell r="Q184">
            <v>38.011088745069493</v>
          </cell>
          <cell r="R184">
            <v>37.983987832731486</v>
          </cell>
          <cell r="S184">
            <v>38.321182198254036</v>
          </cell>
          <cell r="T184">
            <v>38.341015903983184</v>
          </cell>
          <cell r="U184">
            <v>37.923864387166368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36.325394170583849</v>
          </cell>
          <cell r="M185">
            <v>34.714960717436483</v>
          </cell>
          <cell r="N185">
            <v>34.539631364891385</v>
          </cell>
          <cell r="O185">
            <v>34.612568949419483</v>
          </cell>
          <cell r="P185">
            <v>39.317078537728797</v>
          </cell>
          <cell r="Q185">
            <v>39.49626816997413</v>
          </cell>
          <cell r="R185">
            <v>39.513891482491772</v>
          </cell>
          <cell r="S185">
            <v>39.820466291117228</v>
          </cell>
          <cell r="T185">
            <v>39.808982863775505</v>
          </cell>
          <cell r="U185">
            <v>39.352407930881405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36.647915209540443</v>
          </cell>
          <cell r="M186">
            <v>34.06457116416555</v>
          </cell>
          <cell r="N186">
            <v>27.169236649723231</v>
          </cell>
          <cell r="O186">
            <v>34.909234263240663</v>
          </cell>
          <cell r="P186">
            <v>38.121869482434441</v>
          </cell>
          <cell r="Q186">
            <v>38.593997713179995</v>
          </cell>
          <cell r="R186">
            <v>38.632221181921892</v>
          </cell>
          <cell r="S186">
            <v>38.957573668316769</v>
          </cell>
          <cell r="T186">
            <v>38.962845056771712</v>
          </cell>
          <cell r="U186">
            <v>38.530115916634905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36.567895423680355</v>
          </cell>
          <cell r="M187">
            <v>34.704468500231748</v>
          </cell>
          <cell r="N187">
            <v>30.630865287882777</v>
          </cell>
          <cell r="O187">
            <v>34.851007425049637</v>
          </cell>
          <cell r="P187">
            <v>38.046668976877974</v>
          </cell>
          <cell r="Q187">
            <v>38.460107194522472</v>
          </cell>
          <cell r="R187">
            <v>38.505063867131767</v>
          </cell>
          <cell r="S187">
            <v>38.837105406809485</v>
          </cell>
          <cell r="T187">
            <v>38.851886112475007</v>
          </cell>
          <cell r="U187">
            <v>38.428659778650427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35.134990165669997</v>
          </cell>
          <cell r="M188">
            <v>32.077484304108395</v>
          </cell>
          <cell r="N188">
            <v>30.0980363671483</v>
          </cell>
          <cell r="O188">
            <v>33.642509401572894</v>
          </cell>
          <cell r="P188">
            <v>36.734184429252799</v>
          </cell>
          <cell r="Q188">
            <v>36.984741765440639</v>
          </cell>
          <cell r="R188">
            <v>37.052618745944343</v>
          </cell>
          <cell r="S188">
            <v>37.394619151721656</v>
          </cell>
          <cell r="T188">
            <v>37.418311971326204</v>
          </cell>
          <cell r="U188">
            <v>37.009181460624653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38.657471203509836</v>
          </cell>
          <cell r="M189">
            <v>37.146524017315365</v>
          </cell>
          <cell r="N189">
            <v>33.183446301827871</v>
          </cell>
          <cell r="O189">
            <v>39.248075143406268</v>
          </cell>
          <cell r="P189">
            <v>42.88383394572103</v>
          </cell>
          <cell r="Q189">
            <v>43.89976600940556</v>
          </cell>
          <cell r="R189">
            <v>43.881566074746758</v>
          </cell>
          <cell r="S189">
            <v>44.105379945415237</v>
          </cell>
          <cell r="T189">
            <v>44.011563437114894</v>
          </cell>
          <cell r="U189">
            <v>43.480874319652159</v>
          </cell>
          <cell r="CJ189" t="str">
            <v>NLTransportationCIMS.Generic Fuels.Gasoline</v>
          </cell>
        </row>
        <row r="190">
          <cell r="K190">
            <v>39.643028793649236</v>
          </cell>
          <cell r="L190">
            <v>39.643028793649236</v>
          </cell>
          <cell r="M190">
            <v>38.298171529433318</v>
          </cell>
          <cell r="N190">
            <v>34.397227404786584</v>
          </cell>
          <cell r="O190">
            <v>40.642098892818169</v>
          </cell>
          <cell r="P190">
            <v>44.110404735092388</v>
          </cell>
          <cell r="Q190">
            <v>45.241897850946117</v>
          </cell>
          <cell r="R190">
            <v>45.231963350765994</v>
          </cell>
          <cell r="S190">
            <v>45.458463213727157</v>
          </cell>
          <cell r="T190">
            <v>45.392697267209392</v>
          </cell>
          <cell r="U190">
            <v>44.909409636861142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40.088431602714692</v>
          </cell>
          <cell r="M191">
            <v>40.407629927468768</v>
          </cell>
          <cell r="N191">
            <v>36.71279981986666</v>
          </cell>
          <cell r="O191">
            <v>39.235930455286706</v>
          </cell>
          <cell r="P191">
            <v>42.748554018829942</v>
          </cell>
          <cell r="Q191">
            <v>43.902383620718489</v>
          </cell>
          <cell r="R191">
            <v>43.885448480224568</v>
          </cell>
          <cell r="S191">
            <v>44.110062484401666</v>
          </cell>
          <cell r="T191">
            <v>44.038828266059866</v>
          </cell>
          <cell r="U191">
            <v>43.545574061404643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40.050617187342255</v>
          </cell>
          <cell r="M192">
            <v>38.668349179184546</v>
          </cell>
          <cell r="N192">
            <v>34.721341852348004</v>
          </cell>
          <cell r="O192">
            <v>41.008837754834708</v>
          </cell>
          <cell r="P192">
            <v>44.517992477191221</v>
          </cell>
          <cell r="Q192">
            <v>45.666572798836199</v>
          </cell>
          <cell r="R192">
            <v>45.649851094714975</v>
          </cell>
          <cell r="S192">
            <v>45.87268904516435</v>
          </cell>
          <cell r="T192">
            <v>45.802380423743756</v>
          </cell>
          <cell r="U192">
            <v>45.31240238897076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36.752068000600154</v>
          </cell>
          <cell r="M193">
            <v>34.498261996455263</v>
          </cell>
          <cell r="N193">
            <v>30.270396151645546</v>
          </cell>
          <cell r="O193">
            <v>35.662706558317367</v>
          </cell>
          <cell r="P193">
            <v>38.946639208571561</v>
          </cell>
          <cell r="Q193">
            <v>39.484653170637166</v>
          </cell>
          <cell r="R193">
            <v>39.51786746743619</v>
          </cell>
          <cell r="S193">
            <v>39.82366954306579</v>
          </cell>
          <cell r="T193">
            <v>39.811151644421955</v>
          </cell>
          <cell r="U193">
            <v>39.362207868890536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39.92735919456873</v>
          </cell>
          <cell r="M194">
            <v>39.124716878695544</v>
          </cell>
          <cell r="N194">
            <v>35.27712302566708</v>
          </cell>
          <cell r="O194">
            <v>40.29562236764653</v>
          </cell>
          <cell r="P194">
            <v>43.792317077037858</v>
          </cell>
          <cell r="Q194">
            <v>44.936951423500268</v>
          </cell>
          <cell r="R194">
            <v>44.922420975235184</v>
          </cell>
          <cell r="S194">
            <v>45.147071581097727</v>
          </cell>
          <cell r="T194">
            <v>45.077968652337667</v>
          </cell>
          <cell r="U194">
            <v>44.589128695745508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32.719398591153805</v>
          </cell>
          <cell r="M195">
            <v>31.214422488121166</v>
          </cell>
          <cell r="N195">
            <v>30.132937244549527</v>
          </cell>
          <cell r="O195">
            <v>31.107174224631482</v>
          </cell>
          <cell r="P195">
            <v>34.053185758367249</v>
          </cell>
          <cell r="Q195">
            <v>34.493776911282183</v>
          </cell>
          <cell r="R195">
            <v>34.559854808034586</v>
          </cell>
          <cell r="S195">
            <v>34.893970269083631</v>
          </cell>
          <cell r="T195">
            <v>34.921122563837464</v>
          </cell>
          <cell r="U195">
            <v>34.530946602193538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34.696901661414607</v>
          </cell>
          <cell r="M196">
            <v>35.647433487279137</v>
          </cell>
          <cell r="N196">
            <v>33.831344025610072</v>
          </cell>
          <cell r="O196">
            <v>34.421943919076348</v>
          </cell>
          <cell r="P196">
            <v>35.676018500870647</v>
          </cell>
          <cell r="Q196">
            <v>35.207010563311577</v>
          </cell>
          <cell r="R196">
            <v>35.380196390142693</v>
          </cell>
          <cell r="S196">
            <v>35.898999912826888</v>
          </cell>
          <cell r="T196">
            <v>36.116323446332437</v>
          </cell>
          <cell r="U196">
            <v>35.912899700133316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30.030572170036656</v>
          </cell>
          <cell r="M197">
            <v>28.070180018005079</v>
          </cell>
          <cell r="N197">
            <v>27.087670984469302</v>
          </cell>
          <cell r="O197">
            <v>29.139061551474779</v>
          </cell>
          <cell r="P197">
            <v>32.115833180151725</v>
          </cell>
          <cell r="Q197">
            <v>32.906701843058521</v>
          </cell>
          <cell r="R197">
            <v>32.986281080561859</v>
          </cell>
          <cell r="S197">
            <v>33.310576211630419</v>
          </cell>
          <cell r="T197">
            <v>33.319087024897293</v>
          </cell>
          <cell r="U197">
            <v>32.909693715595303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34.82027126676028</v>
          </cell>
          <cell r="M198">
            <v>31.278137925918077</v>
          </cell>
          <cell r="N198">
            <v>29.304622459927401</v>
          </cell>
          <cell r="O198">
            <v>32.230773157353056</v>
          </cell>
          <cell r="P198">
            <v>35.326779271161577</v>
          </cell>
          <cell r="Q198">
            <v>36.043712490932002</v>
          </cell>
          <cell r="R198">
            <v>36.109432534715324</v>
          </cell>
          <cell r="S198">
            <v>36.431021422295231</v>
          </cell>
          <cell r="T198">
            <v>36.434839245783039</v>
          </cell>
          <cell r="U198">
            <v>36.014983652974905</v>
          </cell>
          <cell r="CJ198" t="str">
            <v>SKTransportationCIMS.Generic Fuels.Diesel</v>
          </cell>
        </row>
        <row r="199">
          <cell r="K199">
            <v>33.147816721780885</v>
          </cell>
          <cell r="L199">
            <v>33.147816721780885</v>
          </cell>
          <cell r="M199">
            <v>31.334592001466859</v>
          </cell>
          <cell r="N199">
            <v>29.540313370049656</v>
          </cell>
          <cell r="O199">
            <v>32.750607341725257</v>
          </cell>
          <cell r="P199">
            <v>35.734273916741977</v>
          </cell>
          <cell r="Q199">
            <v>36.37499189804759</v>
          </cell>
          <cell r="R199">
            <v>36.490869733469211</v>
          </cell>
          <cell r="S199">
            <v>36.846219312917427</v>
          </cell>
          <cell r="T199">
            <v>36.861597683763968</v>
          </cell>
          <cell r="U199">
            <v>36.443671567475718</v>
          </cell>
          <cell r="CJ199" t="str">
            <v>MBTransportationCIMS.Generic Fuels.Diesel</v>
          </cell>
        </row>
        <row r="200">
          <cell r="K200">
            <v>31.214276445001822</v>
          </cell>
          <cell r="L200">
            <v>31.214276445001822</v>
          </cell>
          <cell r="M200">
            <v>30.896134457930287</v>
          </cell>
          <cell r="N200">
            <v>29.300305093707681</v>
          </cell>
          <cell r="O200">
            <v>30.544627552324091</v>
          </cell>
          <cell r="P200">
            <v>33.535225430881972</v>
          </cell>
          <cell r="Q200">
            <v>34.120180937107691</v>
          </cell>
          <cell r="R200">
            <v>34.147469179112669</v>
          </cell>
          <cell r="S200">
            <v>34.450735729949685</v>
          </cell>
          <cell r="T200">
            <v>34.459608875367266</v>
          </cell>
          <cell r="U200">
            <v>34.072946095498409</v>
          </cell>
          <cell r="CJ200" t="str">
            <v>ONTransportationCIMS.Generic Fuels.Diesel</v>
          </cell>
        </row>
        <row r="201">
          <cell r="K201">
            <v>35.069832250525408</v>
          </cell>
          <cell r="L201">
            <v>35.069832250525408</v>
          </cell>
          <cell r="M201">
            <v>32.818580237666545</v>
          </cell>
          <cell r="N201">
            <v>34.016226700772648</v>
          </cell>
          <cell r="O201">
            <v>30.354080640973802</v>
          </cell>
          <cell r="P201">
            <v>35.021298940577275</v>
          </cell>
          <cell r="Q201">
            <v>35.156500069715065</v>
          </cell>
          <cell r="R201">
            <v>35.226913210058562</v>
          </cell>
          <cell r="S201">
            <v>35.628455213041299</v>
          </cell>
          <cell r="T201">
            <v>35.698501621905322</v>
          </cell>
          <cell r="U201">
            <v>35.307656742718848</v>
          </cell>
          <cell r="CJ201" t="str">
            <v>QCTransportationCIMS.Generic Fuels.Diesel</v>
          </cell>
        </row>
        <row r="202">
          <cell r="K202">
            <v>35.513397111499089</v>
          </cell>
          <cell r="L202">
            <v>35.513397111499089</v>
          </cell>
          <cell r="M202">
            <v>32.241393407214055</v>
          </cell>
          <cell r="N202">
            <v>30.327327493498206</v>
          </cell>
          <cell r="O202">
            <v>32.043059922898635</v>
          </cell>
          <cell r="P202">
            <v>35.225453845414052</v>
          </cell>
          <cell r="Q202">
            <v>35.853978526877206</v>
          </cell>
          <cell r="R202">
            <v>35.919639517968875</v>
          </cell>
          <cell r="S202">
            <v>36.288153960507067</v>
          </cell>
          <cell r="T202">
            <v>36.326382402249472</v>
          </cell>
          <cell r="U202">
            <v>35.904027054623704</v>
          </cell>
          <cell r="CJ202" t="str">
            <v>NBTransportationCIMS.Generic Fuels.Diesel</v>
          </cell>
        </row>
        <row r="203">
          <cell r="K203">
            <v>33.878372462431848</v>
          </cell>
          <cell r="L203">
            <v>33.878372462431848</v>
          </cell>
          <cell r="M203">
            <v>31.886172153626532</v>
          </cell>
          <cell r="N203">
            <v>28.70343040668482</v>
          </cell>
          <cell r="O203">
            <v>31.07996458443807</v>
          </cell>
          <cell r="P203">
            <v>34.231763547166743</v>
          </cell>
          <cell r="Q203">
            <v>34.846708028889431</v>
          </cell>
          <cell r="R203">
            <v>34.918926127266154</v>
          </cell>
          <cell r="S203">
            <v>35.292532273245158</v>
          </cell>
          <cell r="T203">
            <v>35.335324304000309</v>
          </cell>
          <cell r="U203">
            <v>34.917725127579089</v>
          </cell>
          <cell r="CJ203" t="str">
            <v>NSTransportationCIMS.Generic Fuels.Diesel</v>
          </cell>
        </row>
        <row r="204">
          <cell r="K204">
            <v>33.275723023396999</v>
          </cell>
          <cell r="L204">
            <v>33.275723023396999</v>
          </cell>
          <cell r="M204">
            <v>30.148401510408505</v>
          </cell>
          <cell r="N204">
            <v>29.911911397118505</v>
          </cell>
          <cell r="O204">
            <v>30.56109231023682</v>
          </cell>
          <cell r="P204">
            <v>33.579698531044322</v>
          </cell>
          <cell r="Q204">
            <v>34.126537453285636</v>
          </cell>
          <cell r="R204">
            <v>34.225757146885954</v>
          </cell>
          <cell r="S204">
            <v>34.614625479403266</v>
          </cell>
          <cell r="T204">
            <v>34.676160919162676</v>
          </cell>
          <cell r="U204">
            <v>34.284246998547545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37.234484805379438</v>
          </cell>
          <cell r="M205">
            <v>34.415975887460014</v>
          </cell>
          <cell r="N205">
            <v>32.363446052566665</v>
          </cell>
          <cell r="O205">
            <v>34.980432812650704</v>
          </cell>
          <cell r="P205">
            <v>38.505973651949205</v>
          </cell>
          <cell r="Q205">
            <v>39.458392987366253</v>
          </cell>
          <cell r="R205">
            <v>39.512608833632356</v>
          </cell>
          <cell r="S205">
            <v>39.822096281755471</v>
          </cell>
          <cell r="T205">
            <v>39.803423309924007</v>
          </cell>
          <cell r="U205">
            <v>39.322490625565315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35.133370844192328</v>
          </cell>
          <cell r="M206">
            <v>34.556447066607561</v>
          </cell>
          <cell r="N206">
            <v>35.2870600874705</v>
          </cell>
          <cell r="O206">
            <v>36.464935557361635</v>
          </cell>
          <cell r="P206">
            <v>39.80462320638329</v>
          </cell>
          <cell r="Q206">
            <v>40.855794534667893</v>
          </cell>
          <cell r="R206">
            <v>40.909765958248968</v>
          </cell>
          <cell r="S206">
            <v>41.196201819929108</v>
          </cell>
          <cell r="T206">
            <v>41.17298009294128</v>
          </cell>
          <cell r="U206">
            <v>40.715749943545973</v>
          </cell>
          <cell r="CJ206" t="str">
            <v>YTTransportationCIMS.Generic Fuels.Diesel</v>
          </cell>
        </row>
        <row r="207">
          <cell r="K207">
            <v>34.064555804108878</v>
          </cell>
          <cell r="L207">
            <v>34.064555804108878</v>
          </cell>
          <cell r="M207">
            <v>33.292692149384202</v>
          </cell>
          <cell r="N207">
            <v>33.544588461025654</v>
          </cell>
          <cell r="O207">
            <v>35.623984764632723</v>
          </cell>
          <cell r="P207">
            <v>39.028920599294267</v>
          </cell>
          <cell r="Q207">
            <v>40.121795854680848</v>
          </cell>
          <cell r="R207">
            <v>40.165135201650635</v>
          </cell>
          <cell r="S207">
            <v>40.446126437481368</v>
          </cell>
          <cell r="T207">
            <v>40.414256729291345</v>
          </cell>
          <cell r="U207">
            <v>39.943944351199562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36.304713314587843</v>
          </cell>
          <cell r="M208">
            <v>35.436446168391143</v>
          </cell>
          <cell r="N208">
            <v>36.02139380881183</v>
          </cell>
          <cell r="O208">
            <v>37.045452941177039</v>
          </cell>
          <cell r="P208">
            <v>40.40559285208726</v>
          </cell>
          <cell r="Q208">
            <v>41.459248378392509</v>
          </cell>
          <cell r="R208">
            <v>41.506830366541756</v>
          </cell>
          <cell r="S208">
            <v>41.789634525818251</v>
          </cell>
          <cell r="T208">
            <v>41.762876234305274</v>
          </cell>
          <cell r="U208">
            <v>41.301077003951114</v>
          </cell>
          <cell r="CJ208" t="str">
            <v>NUTransportationCIMS.Generic Fuels.Diesel</v>
          </cell>
        </row>
        <row r="209">
          <cell r="K209">
            <v>34.97549435067684</v>
          </cell>
          <cell r="L209">
            <v>34.97549435067684</v>
          </cell>
          <cell r="M209">
            <v>32.17298573967728</v>
          </cell>
          <cell r="N209">
            <v>30.326528837467052</v>
          </cell>
          <cell r="O209">
            <v>32.166137407556057</v>
          </cell>
          <cell r="P209">
            <v>35.38572239389358</v>
          </cell>
          <cell r="Q209">
            <v>36.071404249104631</v>
          </cell>
          <cell r="R209">
            <v>36.144232906438333</v>
          </cell>
          <cell r="S209">
            <v>36.504351998727742</v>
          </cell>
          <cell r="T209">
            <v>36.535322733834114</v>
          </cell>
          <cell r="U209">
            <v>36.107122451578917</v>
          </cell>
          <cell r="CJ209" t="str">
            <v>ATTransportationCIMS.Generic Fuels.Diesel</v>
          </cell>
        </row>
        <row r="210">
          <cell r="K210">
            <v>35.167546654296352</v>
          </cell>
          <cell r="L210">
            <v>35.167546654296352</v>
          </cell>
          <cell r="M210">
            <v>34.428528461460964</v>
          </cell>
          <cell r="N210">
            <v>34.951014119102666</v>
          </cell>
          <cell r="O210">
            <v>36.37812442105713</v>
          </cell>
          <cell r="P210">
            <v>39.746378885921608</v>
          </cell>
          <cell r="Q210">
            <v>40.812279589247083</v>
          </cell>
          <cell r="R210">
            <v>40.860577175480451</v>
          </cell>
          <cell r="S210">
            <v>41.143987594409573</v>
          </cell>
          <cell r="T210">
            <v>41.116704352179305</v>
          </cell>
          <cell r="U210">
            <v>40.653590432898881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F197-6C63-4D56-BD66-A05F4DF09003}">
  <dimension ref="A1:X176"/>
  <sheetViews>
    <sheetView tabSelected="1" workbookViewId="0">
      <selection sqref="A1:X176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[1]BC!E$101</f>
        <v>2900000</v>
      </c>
      <c r="N3">
        <f>[1]BC!F$101</f>
        <v>2900000</v>
      </c>
      <c r="O3">
        <f>[1]BC!G$101</f>
        <v>2500000</v>
      </c>
      <c r="P3">
        <f>[1]BC!H$101</f>
        <v>2800000</v>
      </c>
      <c r="Q3">
        <f>[1]BC!I$101</f>
        <v>3100000</v>
      </c>
      <c r="R3">
        <f>[1]BC!J$101</f>
        <v>3100000</v>
      </c>
      <c r="S3">
        <f>[1]BC!K$101</f>
        <v>3100000</v>
      </c>
      <c r="T3">
        <f>[1]BC!L$101</f>
        <v>3100000</v>
      </c>
      <c r="U3">
        <f>[1]BC!M$101</f>
        <v>3100000</v>
      </c>
      <c r="V3">
        <f>[1]BC!N$101</f>
        <v>3100000</v>
      </c>
      <c r="W3">
        <f>[1]BC!O$101</f>
        <v>3100000</v>
      </c>
    </row>
    <row r="4" spans="1:24" x14ac:dyDescent="0.3">
      <c r="A4" t="s">
        <v>18</v>
      </c>
      <c r="B4" t="s">
        <v>4</v>
      </c>
      <c r="C4" t="s">
        <v>15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1.1853107044796758</v>
      </c>
      <c r="N6">
        <f>IFERROR(INDEX([2]!FuelMult_JCIMS,MATCH($C6&amp;$D6&amp;$J6,[2]!FuelMult_JCIMS_Index,0),MATCH(N$2,$M$2:$W$2,0)),1)</f>
        <v>1.4611319068628172</v>
      </c>
      <c r="O6">
        <f>IFERROR(INDEX([2]!FuelMult_JCIMS,MATCH($C6&amp;$D6&amp;$J6,[2]!FuelMult_JCIMS_Index,0),MATCH(O$2,$M$2:$W$2,0)),1)</f>
        <v>1.9141508982703022</v>
      </c>
      <c r="P6">
        <f>IFERROR(INDEX([2]!FuelMult_JCIMS,MATCH($C6&amp;$D6&amp;$J6,[2]!FuelMult_JCIMS_Index,0),MATCH(P$2,$M$2:$W$2,0)),1)</f>
        <v>2.0833763453383329</v>
      </c>
      <c r="Q6">
        <f>IFERROR(INDEX([2]!FuelMult_JCIMS,MATCH($C6&amp;$D6&amp;$J6,[2]!FuelMult_JCIMS_Index,0),MATCH(Q$2,$M$2:$W$2,0)),1)</f>
        <v>2.1831574043583046</v>
      </c>
      <c r="R6">
        <f>IFERROR(INDEX([2]!FuelMult_JCIMS,MATCH($C6&amp;$D6&amp;$J6,[2]!FuelMult_JCIMS_Index,0),MATCH(R$2,$M$2:$W$2,0)),1)</f>
        <v>2.842322611873024</v>
      </c>
      <c r="S6">
        <f>IFERROR(INDEX([2]!FuelMult_JCIMS,MATCH($C6&amp;$D6&amp;$J6,[2]!FuelMult_JCIMS_Index,0),MATCH(S$2,$M$2:$W$2,0)),1)</f>
        <v>2.7308844214428594</v>
      </c>
      <c r="T6">
        <f>IFERROR(INDEX([2]!FuelMult_JCIMS,MATCH($C6&amp;$D6&amp;$J6,[2]!FuelMult_JCIMS_Index,0),MATCH(T$2,$M$2:$W$2,0)),1)</f>
        <v>2.6324168068295823</v>
      </c>
      <c r="U6">
        <f>IFERROR(INDEX([2]!FuelMult_JCIMS,MATCH($C6&amp;$D6&amp;$J6,[2]!FuelMult_JCIMS_Index,0),MATCH(U$2,$M$2:$W$2,0)),1)</f>
        <v>2.5300679249111981</v>
      </c>
      <c r="V6">
        <f>IFERROR(INDEX([2]!FuelMult_JCIMS,MATCH($C6&amp;$D6&amp;$J6,[2]!FuelMult_JCIMS_Index,0),MATCH(V$2,$M$2:$W$2,0)),1)</f>
        <v>2.5295533399507422</v>
      </c>
      <c r="W6">
        <f>IFERROR(INDEX([2]!FuelMult_JCIMS,MATCH($C6&amp;$D6&amp;$J6,[2]!FuelMult_JCIMS_Index,0),MATCH(W$2,$M$2:$W$2,0)),1)</f>
        <v>2.528656305562841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0.52061381217929492</v>
      </c>
      <c r="N11">
        <f>IFERROR(INDEX([2]!FuelMult_JCIMS,MATCH($C11&amp;$D11&amp;$J11,[2]!FuelMult_JCIMS_Index,0),MATCH(N$2,$M$2:$W$2,0)),1)</f>
        <v>0.63580249051724136</v>
      </c>
      <c r="O11">
        <f>IFERROR(INDEX([2]!FuelMult_JCIMS,MATCH($C11&amp;$D11&amp;$J11,[2]!FuelMult_JCIMS_Index,0),MATCH(O$2,$M$2:$W$2,0)),1)</f>
        <v>0.86522676579302882</v>
      </c>
      <c r="P11">
        <f>IFERROR(INDEX([2]!FuelMult_JCIMS,MATCH($C11&amp;$D11&amp;$J11,[2]!FuelMult_JCIMS_Index,0),MATCH(P$2,$M$2:$W$2,0)),1)</f>
        <v>0.9234022037757782</v>
      </c>
      <c r="Q11">
        <f>IFERROR(INDEX([2]!FuelMult_JCIMS,MATCH($C11&amp;$D11&amp;$J11,[2]!FuelMult_JCIMS_Index,0),MATCH(Q$2,$M$2:$W$2,0)),1)</f>
        <v>1.0936913813841711</v>
      </c>
      <c r="R11">
        <f>IFERROR(INDEX([2]!FuelMult_JCIMS,MATCH($C11&amp;$D11&amp;$J11,[2]!FuelMult_JCIMS_Index,0),MATCH(R$2,$M$2:$W$2,0)),1)</f>
        <v>1.1951592066973253</v>
      </c>
      <c r="S11">
        <f>IFERROR(INDEX([2]!FuelMult_JCIMS,MATCH($C11&amp;$D11&amp;$J11,[2]!FuelMult_JCIMS_Index,0),MATCH(S$2,$M$2:$W$2,0)),1)</f>
        <v>1.2838446059247692</v>
      </c>
      <c r="T11">
        <f>IFERROR(INDEX([2]!FuelMult_JCIMS,MATCH($C11&amp;$D11&amp;$J11,[2]!FuelMult_JCIMS_Index,0),MATCH(T$2,$M$2:$W$2,0)),1)</f>
        <v>1.3565474785198062</v>
      </c>
      <c r="U11">
        <f>IFERROR(INDEX([2]!FuelMult_JCIMS,MATCH($C11&amp;$D11&amp;$J11,[2]!FuelMult_JCIMS_Index,0),MATCH(U$2,$M$2:$W$2,0)),1)</f>
        <v>1.4126996139261774</v>
      </c>
      <c r="V11">
        <f>IFERROR(INDEX([2]!FuelMult_JCIMS,MATCH($C11&amp;$D11&amp;$J11,[2]!FuelMult_JCIMS_Index,0),MATCH(V$2,$M$2:$W$2,0)),1)</f>
        <v>1.4229534547398943</v>
      </c>
      <c r="W11">
        <f>IFERROR(INDEX([2]!FuelMult_JCIMS,MATCH($C11&amp;$D11&amp;$J11,[2]!FuelMult_JCIMS_Index,0),MATCH(W$2,$M$2:$W$2,0)),1)</f>
        <v>1.4405383838732864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32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31</v>
      </c>
      <c r="M14" cm="1">
        <f t="array" ref="M14"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 cm="1">
        <f t="array" ref="N14">INDEX([2]!CER_prices,MATCH($C14&amp;INDEX([2]!sector_CER,MATCH($D14,[2]!sector_CIMS,0))&amp;$J14,[2]!CER_prices_index,0),MATCH(N$2,[2]!CER_year,0))/ROUND(INDEX([2]Prices!L$29:L$210,MATCH("CAN"&amp;"Industrial"&amp;$J14,[2]Prices!$CJ$29:$CJ$210,0)),2)</f>
        <v>1.0160053775773112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1.1293796930390316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1.1700038420686989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1.0600747731463751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1.1685702999588341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1.2331289910382899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1.1813801723069417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1.1078112969818017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1.0222262033989544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0.96565680121894615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f>IFERROR(INDEX([2]!FuelMult_JCIMS,MATCH($C16&amp;$D16&amp;$J16,[2]!FuelMult_JCIMS_Index,0),MATCH(M$2,$M$2:$W$2,0)),1)</f>
        <v>0.99999999982762755</v>
      </c>
      <c r="N16">
        <f>IFERROR(INDEX([2]!FuelMult_JCIMS,MATCH($C16&amp;$D16&amp;$J16,[2]!FuelMult_JCIMS_Index,0),MATCH(N$2,$M$2:$W$2,0)),1)</f>
        <v>0.99999999991567645</v>
      </c>
      <c r="O16">
        <f>IFERROR(INDEX([2]!FuelMult_JCIMS,MATCH($C16&amp;$D16&amp;$J16,[2]!FuelMult_JCIMS_Index,0),MATCH(O$2,$M$2:$W$2,0)),1)</f>
        <v>0.99999999992787747</v>
      </c>
      <c r="P16">
        <f>IFERROR(INDEX([2]!FuelMult_JCIMS,MATCH($C16&amp;$D16&amp;$J16,[2]!FuelMult_JCIMS_Index,0),MATCH(P$2,$M$2:$W$2,0)),1)</f>
        <v>1.0000000000959584</v>
      </c>
      <c r="Q16">
        <f>IFERROR(INDEX([2]!FuelMult_JCIMS,MATCH($C16&amp;$D16&amp;$J16,[2]!FuelMult_JCIMS_Index,0),MATCH(Q$2,$M$2:$W$2,0)),1)</f>
        <v>0.99999999992841759</v>
      </c>
      <c r="R16">
        <f>IFERROR(INDEX([2]!FuelMult_JCIMS,MATCH($C16&amp;$D16&amp;$J16,[2]!FuelMult_JCIMS_Index,0),MATCH(R$2,$M$2:$W$2,0)),1)</f>
        <v>0.99999999992841759</v>
      </c>
      <c r="S16">
        <f>IFERROR(INDEX([2]!FuelMult_JCIMS,MATCH($C16&amp;$D16&amp;$J16,[2]!FuelMult_JCIMS_Index,0),MATCH(S$2,$M$2:$W$2,0)),1)</f>
        <v>0.99999999992841759</v>
      </c>
      <c r="T16">
        <f>IFERROR(INDEX([2]!FuelMult_JCIMS,MATCH($C16&amp;$D16&amp;$J16,[2]!FuelMult_JCIMS_Index,0),MATCH(T$2,$M$2:$W$2,0)),1)</f>
        <v>0.99999999992841759</v>
      </c>
      <c r="U16">
        <f>IFERROR(INDEX([2]!FuelMult_JCIMS,MATCH($C16&amp;$D16&amp;$J16,[2]!FuelMult_JCIMS_Index,0),MATCH(U$2,$M$2:$W$2,0)),1)</f>
        <v>0.99999999992841759</v>
      </c>
      <c r="V16">
        <f>IFERROR(INDEX([2]!FuelMult_JCIMS,MATCH($C16&amp;$D16&amp;$J16,[2]!FuelMult_JCIMS_Index,0),MATCH(V$2,$M$2:$W$2,0)),1)</f>
        <v>0.99999999992841759</v>
      </c>
      <c r="W16">
        <f>IFERROR(INDEX([2]!FuelMult_JCIMS,MATCH($C16&amp;$D16&amp;$J16,[2]!FuelMult_JCIMS_Index,0),MATCH(W$2,$M$2:$W$2,0)),1)</f>
        <v>0.99999999992841759</v>
      </c>
    </row>
    <row r="17" spans="1:23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1.0557392141561774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1.1071560569909378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1.3264534365956315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0.80925887171052624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0.90270842821186092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0.85690314279767632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0.83912140951455305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0.84041216516461226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0.84280732149355919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0.84547528189865873</v>
      </c>
    </row>
    <row r="20" spans="1:23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>M26</f>
        <v>1</v>
      </c>
      <c r="O26">
        <f t="shared" ref="O26:W26" si="0">N26</f>
        <v>1</v>
      </c>
      <c r="P26">
        <f t="shared" si="0"/>
        <v>1</v>
      </c>
      <c r="Q26">
        <f t="shared" si="0"/>
        <v>1</v>
      </c>
      <c r="R26">
        <f t="shared" si="0"/>
        <v>1</v>
      </c>
      <c r="S26">
        <f t="shared" si="0"/>
        <v>1</v>
      </c>
      <c r="T26">
        <f t="shared" si="0"/>
        <v>1</v>
      </c>
      <c r="U26">
        <f t="shared" si="0"/>
        <v>1</v>
      </c>
      <c r="V26">
        <f t="shared" si="0"/>
        <v>1</v>
      </c>
      <c r="W26">
        <f t="shared" si="0"/>
        <v>1</v>
      </c>
    </row>
    <row r="27" spans="1:23" x14ac:dyDescent="0.3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3" x14ac:dyDescent="0.3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3" x14ac:dyDescent="0.3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19</v>
      </c>
      <c r="M29">
        <f>1-SUM(M30:M31)</f>
        <v>0.89655172413793105</v>
      </c>
      <c r="N29">
        <f t="shared" ref="N29:Q29" si="1">1-SUM(N30:N31)</f>
        <v>0.881610144662069</v>
      </c>
      <c r="O29">
        <f t="shared" si="1"/>
        <v>0.86343142862632105</v>
      </c>
      <c r="P29">
        <f t="shared" si="1"/>
        <v>0.8413142409995229</v>
      </c>
      <c r="Q29">
        <f t="shared" si="1"/>
        <v>0.81440530048045368</v>
      </c>
      <c r="R29">
        <f t="shared" ref="R29:W29" si="2">Q29</f>
        <v>0.81440530048045368</v>
      </c>
      <c r="S29">
        <f t="shared" si="2"/>
        <v>0.81440530048045368</v>
      </c>
      <c r="T29">
        <f t="shared" si="2"/>
        <v>0.81440530048045368</v>
      </c>
      <c r="U29">
        <f t="shared" si="2"/>
        <v>0.81440530048045368</v>
      </c>
      <c r="V29">
        <f t="shared" si="2"/>
        <v>0.81440530048045368</v>
      </c>
      <c r="W29">
        <f t="shared" si="2"/>
        <v>0.81440530048045368</v>
      </c>
    </row>
    <row r="30" spans="1:23" x14ac:dyDescent="0.3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19</v>
      </c>
      <c r="M30">
        <f>0.1/2.9</f>
        <v>3.4482758620689655E-2</v>
      </c>
      <c r="N30">
        <f>M30</f>
        <v>3.4482758620689655E-2</v>
      </c>
      <c r="O30">
        <f t="shared" ref="O30:W31" si="3">N30</f>
        <v>3.4482758620689655E-2</v>
      </c>
      <c r="P30">
        <f t="shared" si="3"/>
        <v>3.4482758620689655E-2</v>
      </c>
      <c r="Q30">
        <f t="shared" si="3"/>
        <v>3.4482758620689655E-2</v>
      </c>
      <c r="R30">
        <f t="shared" si="3"/>
        <v>3.4482758620689655E-2</v>
      </c>
      <c r="S30">
        <f t="shared" si="3"/>
        <v>3.4482758620689655E-2</v>
      </c>
      <c r="T30">
        <f t="shared" si="3"/>
        <v>3.4482758620689655E-2</v>
      </c>
      <c r="U30">
        <f t="shared" si="3"/>
        <v>3.4482758620689655E-2</v>
      </c>
      <c r="V30">
        <f t="shared" si="3"/>
        <v>3.4482758620689655E-2</v>
      </c>
      <c r="W30">
        <f t="shared" si="3"/>
        <v>3.4482758620689655E-2</v>
      </c>
    </row>
    <row r="31" spans="1:23" x14ac:dyDescent="0.3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19</v>
      </c>
      <c r="M31">
        <f>0.2/2.9</f>
        <v>6.8965517241379309E-2</v>
      </c>
      <c r="N31">
        <f>M31*(1+0.04)^5</f>
        <v>8.3907096717241406E-2</v>
      </c>
      <c r="O31">
        <f t="shared" ref="O31:Q31" si="4">N31*(1+0.04)^5</f>
        <v>0.10208581275298929</v>
      </c>
      <c r="P31">
        <f t="shared" si="4"/>
        <v>0.12420300037978739</v>
      </c>
      <c r="Q31">
        <f t="shared" si="4"/>
        <v>0.15111194089885668</v>
      </c>
      <c r="R31">
        <f t="shared" si="3"/>
        <v>0.15111194089885668</v>
      </c>
      <c r="S31">
        <f t="shared" si="3"/>
        <v>0.15111194089885668</v>
      </c>
      <c r="T31">
        <f t="shared" si="3"/>
        <v>0.15111194089885668</v>
      </c>
      <c r="U31">
        <f t="shared" si="3"/>
        <v>0.15111194089885668</v>
      </c>
      <c r="V31">
        <f t="shared" si="3"/>
        <v>0.15111194089885668</v>
      </c>
      <c r="W31">
        <f t="shared" si="3"/>
        <v>0.15111194089885668</v>
      </c>
    </row>
    <row r="32" spans="1:23" x14ac:dyDescent="0.3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19</v>
      </c>
    </row>
    <row r="33" spans="1:23" x14ac:dyDescent="0.3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21</v>
      </c>
      <c r="H33" t="s">
        <v>53</v>
      </c>
    </row>
    <row r="34" spans="1:23" x14ac:dyDescent="0.3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0.3</v>
      </c>
      <c r="N34">
        <f t="shared" ref="N34:W36" si="5">M34</f>
        <v>0.3</v>
      </c>
      <c r="O34">
        <f t="shared" si="5"/>
        <v>0.3</v>
      </c>
      <c r="P34">
        <f t="shared" si="5"/>
        <v>0.3</v>
      </c>
      <c r="Q34">
        <f t="shared" si="5"/>
        <v>0.3</v>
      </c>
      <c r="R34">
        <f t="shared" si="5"/>
        <v>0.3</v>
      </c>
      <c r="S34">
        <f t="shared" si="5"/>
        <v>0.3</v>
      </c>
      <c r="T34">
        <f t="shared" si="5"/>
        <v>0.3</v>
      </c>
      <c r="U34">
        <f t="shared" si="5"/>
        <v>0.3</v>
      </c>
      <c r="V34">
        <f t="shared" si="5"/>
        <v>0.3</v>
      </c>
      <c r="W34">
        <f t="shared" si="5"/>
        <v>0.3</v>
      </c>
    </row>
    <row r="35" spans="1:23" x14ac:dyDescent="0.3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L35" t="s">
        <v>55</v>
      </c>
      <c r="M35">
        <v>0.3</v>
      </c>
      <c r="N35">
        <f t="shared" si="5"/>
        <v>0.3</v>
      </c>
      <c r="O35">
        <f t="shared" si="5"/>
        <v>0.3</v>
      </c>
      <c r="P35">
        <f t="shared" si="5"/>
        <v>0.3</v>
      </c>
      <c r="Q35">
        <f t="shared" si="5"/>
        <v>0.3</v>
      </c>
      <c r="R35">
        <f t="shared" si="5"/>
        <v>0.3</v>
      </c>
      <c r="S35">
        <f t="shared" si="5"/>
        <v>0.3</v>
      </c>
      <c r="T35">
        <f t="shared" si="5"/>
        <v>0.3</v>
      </c>
      <c r="U35">
        <f t="shared" si="5"/>
        <v>0.3</v>
      </c>
      <c r="V35">
        <f t="shared" si="5"/>
        <v>0.3</v>
      </c>
      <c r="W35">
        <f t="shared" si="5"/>
        <v>0.3</v>
      </c>
    </row>
    <row r="36" spans="1:23" x14ac:dyDescent="0.3">
      <c r="A36" t="s">
        <v>49</v>
      </c>
      <c r="B36" t="s">
        <v>5</v>
      </c>
      <c r="C36" t="s">
        <v>15</v>
      </c>
      <c r="D36" t="s">
        <v>16</v>
      </c>
      <c r="E36" t="s">
        <v>52</v>
      </c>
      <c r="G36" t="s">
        <v>57</v>
      </c>
      <c r="M36">
        <v>10</v>
      </c>
      <c r="N36">
        <f t="shared" si="5"/>
        <v>10</v>
      </c>
      <c r="O36">
        <f t="shared" si="5"/>
        <v>10</v>
      </c>
      <c r="P36">
        <f t="shared" si="5"/>
        <v>10</v>
      </c>
      <c r="Q36">
        <f t="shared" si="5"/>
        <v>10</v>
      </c>
      <c r="R36">
        <f t="shared" si="5"/>
        <v>10</v>
      </c>
      <c r="S36">
        <f t="shared" si="5"/>
        <v>10</v>
      </c>
      <c r="T36">
        <f t="shared" si="5"/>
        <v>10</v>
      </c>
      <c r="U36">
        <f t="shared" si="5"/>
        <v>10</v>
      </c>
      <c r="V36">
        <f t="shared" si="5"/>
        <v>10</v>
      </c>
      <c r="W36">
        <f t="shared" si="5"/>
        <v>10</v>
      </c>
    </row>
    <row r="37" spans="1:23" x14ac:dyDescent="0.3">
      <c r="A37" t="s">
        <v>49</v>
      </c>
      <c r="B37" t="s">
        <v>5</v>
      </c>
      <c r="C37" t="s">
        <v>15</v>
      </c>
      <c r="D37" t="s">
        <v>16</v>
      </c>
      <c r="E37" t="s">
        <v>52</v>
      </c>
      <c r="F37" t="s">
        <v>58</v>
      </c>
      <c r="G37" t="s">
        <v>6</v>
      </c>
    </row>
    <row r="38" spans="1:23" x14ac:dyDescent="0.3">
      <c r="A38" t="s">
        <v>49</v>
      </c>
      <c r="B38" t="s">
        <v>5</v>
      </c>
      <c r="C38" t="s">
        <v>15</v>
      </c>
      <c r="D38" t="s">
        <v>16</v>
      </c>
      <c r="E38" t="s">
        <v>52</v>
      </c>
      <c r="F38" t="s">
        <v>58</v>
      </c>
      <c r="G38" t="s">
        <v>59</v>
      </c>
      <c r="L38" t="s">
        <v>60</v>
      </c>
      <c r="M38">
        <v>1990</v>
      </c>
      <c r="N38">
        <f t="shared" ref="N38:W39" si="6">M38</f>
        <v>1990</v>
      </c>
      <c r="O38">
        <f t="shared" si="6"/>
        <v>1990</v>
      </c>
      <c r="P38">
        <f t="shared" si="6"/>
        <v>1990</v>
      </c>
      <c r="Q38">
        <f t="shared" si="6"/>
        <v>1990</v>
      </c>
      <c r="R38">
        <f t="shared" si="6"/>
        <v>1990</v>
      </c>
      <c r="S38">
        <f t="shared" si="6"/>
        <v>1990</v>
      </c>
      <c r="T38">
        <f t="shared" si="6"/>
        <v>1990</v>
      </c>
      <c r="U38">
        <f t="shared" si="6"/>
        <v>1990</v>
      </c>
      <c r="V38">
        <f t="shared" si="6"/>
        <v>1990</v>
      </c>
      <c r="W38">
        <f t="shared" si="6"/>
        <v>1990</v>
      </c>
    </row>
    <row r="39" spans="1:23" x14ac:dyDescent="0.3">
      <c r="A39" t="s">
        <v>49</v>
      </c>
      <c r="B39" t="s">
        <v>5</v>
      </c>
      <c r="C39" t="s">
        <v>15</v>
      </c>
      <c r="D39" t="s">
        <v>16</v>
      </c>
      <c r="E39" t="s">
        <v>52</v>
      </c>
      <c r="F39" t="s">
        <v>58</v>
      </c>
      <c r="G39" t="s">
        <v>61</v>
      </c>
      <c r="L39" t="s">
        <v>60</v>
      </c>
      <c r="M39">
        <v>2101</v>
      </c>
      <c r="N39">
        <f t="shared" si="6"/>
        <v>2101</v>
      </c>
      <c r="O39">
        <f t="shared" si="6"/>
        <v>2101</v>
      </c>
      <c r="P39">
        <f t="shared" si="6"/>
        <v>2101</v>
      </c>
      <c r="Q39">
        <f t="shared" si="6"/>
        <v>2101</v>
      </c>
      <c r="R39">
        <f t="shared" si="6"/>
        <v>2101</v>
      </c>
      <c r="S39">
        <f t="shared" si="6"/>
        <v>2101</v>
      </c>
      <c r="T39">
        <f t="shared" si="6"/>
        <v>2101</v>
      </c>
      <c r="U39">
        <f t="shared" si="6"/>
        <v>2101</v>
      </c>
      <c r="V39">
        <f t="shared" si="6"/>
        <v>2101</v>
      </c>
      <c r="W39">
        <f t="shared" si="6"/>
        <v>2101</v>
      </c>
    </row>
    <row r="40" spans="1:23" x14ac:dyDescent="0.3">
      <c r="A40" t="s">
        <v>49</v>
      </c>
      <c r="B40" t="s">
        <v>5</v>
      </c>
      <c r="C40" t="s">
        <v>15</v>
      </c>
      <c r="D40" t="s">
        <v>16</v>
      </c>
      <c r="E40" t="s">
        <v>52</v>
      </c>
      <c r="F40" t="s">
        <v>58</v>
      </c>
      <c r="G40" t="s">
        <v>62</v>
      </c>
      <c r="L40" t="s">
        <v>55</v>
      </c>
      <c r="M40">
        <v>1</v>
      </c>
    </row>
    <row r="41" spans="1:23" x14ac:dyDescent="0.3">
      <c r="A41" t="s">
        <v>49</v>
      </c>
      <c r="B41" t="s">
        <v>5</v>
      </c>
      <c r="C41" t="s">
        <v>15</v>
      </c>
      <c r="D41" t="s">
        <v>16</v>
      </c>
      <c r="E41" t="s">
        <v>52</v>
      </c>
      <c r="F41" t="s">
        <v>58</v>
      </c>
      <c r="G41" t="s">
        <v>17</v>
      </c>
      <c r="J41" t="s">
        <v>63</v>
      </c>
      <c r="L41" t="s">
        <v>64</v>
      </c>
      <c r="M41">
        <f>3222.717783/10</f>
        <v>322.27177829999999</v>
      </c>
      <c r="N41">
        <f t="shared" ref="N41:W43" si="7">M41</f>
        <v>322.27177829999999</v>
      </c>
      <c r="O41">
        <f t="shared" si="7"/>
        <v>322.27177829999999</v>
      </c>
      <c r="P41">
        <f t="shared" si="7"/>
        <v>322.27177829999999</v>
      </c>
      <c r="Q41">
        <f t="shared" si="7"/>
        <v>322.27177829999999</v>
      </c>
      <c r="R41">
        <f t="shared" si="7"/>
        <v>322.27177829999999</v>
      </c>
      <c r="S41">
        <f t="shared" si="7"/>
        <v>322.27177829999999</v>
      </c>
      <c r="T41">
        <f t="shared" si="7"/>
        <v>322.27177829999999</v>
      </c>
      <c r="U41">
        <f t="shared" si="7"/>
        <v>322.27177829999999</v>
      </c>
      <c r="V41">
        <f t="shared" si="7"/>
        <v>322.27177829999999</v>
      </c>
      <c r="W41">
        <f t="shared" si="7"/>
        <v>322.27177829999999</v>
      </c>
    </row>
    <row r="42" spans="1:23" x14ac:dyDescent="0.3">
      <c r="A42" t="s">
        <v>49</v>
      </c>
      <c r="B42" t="s">
        <v>5</v>
      </c>
      <c r="C42" t="s">
        <v>15</v>
      </c>
      <c r="D42" t="s">
        <v>16</v>
      </c>
      <c r="E42" t="s">
        <v>52</v>
      </c>
      <c r="F42" t="s">
        <v>58</v>
      </c>
      <c r="G42" t="s">
        <v>65</v>
      </c>
      <c r="H42" t="s">
        <v>66</v>
      </c>
      <c r="I42" t="s">
        <v>47</v>
      </c>
      <c r="L42" t="s">
        <v>67</v>
      </c>
      <c r="M42">
        <v>3.2099999999999997E-2</v>
      </c>
      <c r="N42">
        <f t="shared" si="7"/>
        <v>3.2099999999999997E-2</v>
      </c>
      <c r="O42">
        <f t="shared" si="7"/>
        <v>3.2099999999999997E-2</v>
      </c>
      <c r="P42">
        <f t="shared" si="7"/>
        <v>3.2099999999999997E-2</v>
      </c>
      <c r="Q42">
        <f t="shared" si="7"/>
        <v>3.2099999999999997E-2</v>
      </c>
      <c r="R42">
        <f t="shared" si="7"/>
        <v>3.2099999999999997E-2</v>
      </c>
      <c r="S42">
        <f t="shared" si="7"/>
        <v>3.2099999999999997E-2</v>
      </c>
      <c r="T42">
        <f t="shared" si="7"/>
        <v>3.2099999999999997E-2</v>
      </c>
      <c r="U42">
        <f t="shared" si="7"/>
        <v>3.2099999999999997E-2</v>
      </c>
      <c r="V42">
        <f t="shared" si="7"/>
        <v>3.2099999999999997E-2</v>
      </c>
      <c r="W42">
        <f t="shared" si="7"/>
        <v>3.2099999999999997E-2</v>
      </c>
    </row>
    <row r="43" spans="1:23" x14ac:dyDescent="0.3">
      <c r="A43" t="s">
        <v>49</v>
      </c>
      <c r="B43" t="s">
        <v>5</v>
      </c>
      <c r="C43" t="s">
        <v>15</v>
      </c>
      <c r="D43" t="s">
        <v>16</v>
      </c>
      <c r="E43" t="s">
        <v>52</v>
      </c>
      <c r="F43" t="s">
        <v>58</v>
      </c>
      <c r="G43" t="s">
        <v>65</v>
      </c>
      <c r="H43" t="s">
        <v>68</v>
      </c>
      <c r="I43" t="s">
        <v>47</v>
      </c>
      <c r="L43" t="s">
        <v>69</v>
      </c>
      <c r="M43">
        <v>3.8000000000000002E-4</v>
      </c>
      <c r="N43">
        <f t="shared" si="7"/>
        <v>3.8000000000000002E-4</v>
      </c>
      <c r="O43">
        <f t="shared" si="7"/>
        <v>3.8000000000000002E-4</v>
      </c>
      <c r="P43">
        <f t="shared" si="7"/>
        <v>3.8000000000000002E-4</v>
      </c>
      <c r="Q43">
        <f t="shared" si="7"/>
        <v>3.8000000000000002E-4</v>
      </c>
      <c r="R43">
        <f t="shared" si="7"/>
        <v>3.8000000000000002E-4</v>
      </c>
      <c r="S43">
        <f t="shared" si="7"/>
        <v>3.8000000000000002E-4</v>
      </c>
      <c r="T43">
        <f t="shared" si="7"/>
        <v>3.8000000000000002E-4</v>
      </c>
      <c r="U43">
        <f t="shared" si="7"/>
        <v>3.8000000000000002E-4</v>
      </c>
      <c r="V43">
        <f t="shared" si="7"/>
        <v>3.8000000000000002E-4</v>
      </c>
      <c r="W43">
        <f t="shared" si="7"/>
        <v>3.8000000000000002E-4</v>
      </c>
    </row>
    <row r="44" spans="1:23" x14ac:dyDescent="0.3">
      <c r="A44" t="s">
        <v>50</v>
      </c>
      <c r="B44" t="s">
        <v>5</v>
      </c>
      <c r="C44" t="s">
        <v>15</v>
      </c>
      <c r="D44" t="s">
        <v>16</v>
      </c>
      <c r="E44" t="s">
        <v>70</v>
      </c>
      <c r="G44" t="s">
        <v>20</v>
      </c>
      <c r="L44" t="s">
        <v>19</v>
      </c>
    </row>
    <row r="45" spans="1:23" x14ac:dyDescent="0.3">
      <c r="A45" t="s">
        <v>50</v>
      </c>
      <c r="B45" t="s">
        <v>5</v>
      </c>
      <c r="C45" t="s">
        <v>15</v>
      </c>
      <c r="D45" t="s">
        <v>16</v>
      </c>
      <c r="E45" t="s">
        <v>70</v>
      </c>
      <c r="G45" t="s">
        <v>21</v>
      </c>
      <c r="H45" t="s">
        <v>53</v>
      </c>
    </row>
    <row r="46" spans="1:23" x14ac:dyDescent="0.3">
      <c r="A46" t="s">
        <v>50</v>
      </c>
      <c r="B46" t="s">
        <v>5</v>
      </c>
      <c r="C46" t="s">
        <v>15</v>
      </c>
      <c r="D46" t="s">
        <v>16</v>
      </c>
      <c r="E46" t="s">
        <v>70</v>
      </c>
      <c r="G46" t="s">
        <v>54</v>
      </c>
      <c r="L46" t="s">
        <v>55</v>
      </c>
      <c r="M46">
        <v>0.3</v>
      </c>
      <c r="N46">
        <f t="shared" ref="N46:W48" si="8">M46</f>
        <v>0.3</v>
      </c>
      <c r="O46">
        <f t="shared" si="8"/>
        <v>0.3</v>
      </c>
      <c r="P46">
        <f t="shared" si="8"/>
        <v>0.3</v>
      </c>
      <c r="Q46">
        <f t="shared" si="8"/>
        <v>0.3</v>
      </c>
      <c r="R46">
        <f t="shared" si="8"/>
        <v>0.3</v>
      </c>
      <c r="S46">
        <f t="shared" si="8"/>
        <v>0.3</v>
      </c>
      <c r="T46">
        <f t="shared" si="8"/>
        <v>0.3</v>
      </c>
      <c r="U46">
        <f t="shared" si="8"/>
        <v>0.3</v>
      </c>
      <c r="V46">
        <f t="shared" si="8"/>
        <v>0.3</v>
      </c>
      <c r="W46">
        <f t="shared" si="8"/>
        <v>0.3</v>
      </c>
    </row>
    <row r="47" spans="1:23" x14ac:dyDescent="0.3">
      <c r="A47" t="s">
        <v>50</v>
      </c>
      <c r="B47" t="s">
        <v>5</v>
      </c>
      <c r="C47" t="s">
        <v>15</v>
      </c>
      <c r="D47" t="s">
        <v>16</v>
      </c>
      <c r="E47" t="s">
        <v>70</v>
      </c>
      <c r="G47" t="s">
        <v>56</v>
      </c>
      <c r="L47" t="s">
        <v>55</v>
      </c>
      <c r="M47">
        <v>0.3</v>
      </c>
      <c r="N47">
        <f t="shared" si="8"/>
        <v>0.3</v>
      </c>
      <c r="O47">
        <f t="shared" si="8"/>
        <v>0.3</v>
      </c>
      <c r="P47">
        <f t="shared" si="8"/>
        <v>0.3</v>
      </c>
      <c r="Q47">
        <f t="shared" si="8"/>
        <v>0.3</v>
      </c>
      <c r="R47">
        <f t="shared" si="8"/>
        <v>0.3</v>
      </c>
      <c r="S47">
        <f t="shared" si="8"/>
        <v>0.3</v>
      </c>
      <c r="T47">
        <f t="shared" si="8"/>
        <v>0.3</v>
      </c>
      <c r="U47">
        <f t="shared" si="8"/>
        <v>0.3</v>
      </c>
      <c r="V47">
        <f t="shared" si="8"/>
        <v>0.3</v>
      </c>
      <c r="W47">
        <f t="shared" si="8"/>
        <v>0.3</v>
      </c>
    </row>
    <row r="48" spans="1:23" x14ac:dyDescent="0.3">
      <c r="A48" t="s">
        <v>50</v>
      </c>
      <c r="B48" t="s">
        <v>5</v>
      </c>
      <c r="C48" t="s">
        <v>15</v>
      </c>
      <c r="D48" t="s">
        <v>16</v>
      </c>
      <c r="E48" t="s">
        <v>70</v>
      </c>
      <c r="G48" t="s">
        <v>57</v>
      </c>
      <c r="M48">
        <v>10</v>
      </c>
      <c r="N48">
        <f t="shared" si="8"/>
        <v>10</v>
      </c>
      <c r="O48">
        <f t="shared" si="8"/>
        <v>10</v>
      </c>
      <c r="P48">
        <f t="shared" si="8"/>
        <v>10</v>
      </c>
      <c r="Q48">
        <f t="shared" si="8"/>
        <v>10</v>
      </c>
      <c r="R48">
        <f t="shared" si="8"/>
        <v>10</v>
      </c>
      <c r="S48">
        <f t="shared" si="8"/>
        <v>10</v>
      </c>
      <c r="T48">
        <f t="shared" si="8"/>
        <v>10</v>
      </c>
      <c r="U48">
        <f t="shared" si="8"/>
        <v>10</v>
      </c>
      <c r="V48">
        <f t="shared" si="8"/>
        <v>10</v>
      </c>
      <c r="W48">
        <f t="shared" si="8"/>
        <v>10</v>
      </c>
    </row>
    <row r="49" spans="1:23" x14ac:dyDescent="0.3">
      <c r="A49" t="s">
        <v>50</v>
      </c>
      <c r="B49" t="s">
        <v>5</v>
      </c>
      <c r="C49" t="s">
        <v>15</v>
      </c>
      <c r="D49" t="s">
        <v>16</v>
      </c>
      <c r="E49" t="s">
        <v>70</v>
      </c>
      <c r="F49" t="s">
        <v>71</v>
      </c>
      <c r="G49" t="s">
        <v>6</v>
      </c>
    </row>
    <row r="50" spans="1:23" x14ac:dyDescent="0.3">
      <c r="A50" t="s">
        <v>50</v>
      </c>
      <c r="B50" t="s">
        <v>5</v>
      </c>
      <c r="C50" t="s">
        <v>15</v>
      </c>
      <c r="D50" t="s">
        <v>16</v>
      </c>
      <c r="E50" t="s">
        <v>70</v>
      </c>
      <c r="F50" t="s">
        <v>71</v>
      </c>
      <c r="G50" t="s">
        <v>59</v>
      </c>
      <c r="L50" t="s">
        <v>60</v>
      </c>
      <c r="M50">
        <v>1990</v>
      </c>
      <c r="N50">
        <f t="shared" ref="N50:W52" si="9">M50</f>
        <v>1990</v>
      </c>
      <c r="O50">
        <f t="shared" si="9"/>
        <v>1990</v>
      </c>
      <c r="P50">
        <f t="shared" si="9"/>
        <v>1990</v>
      </c>
      <c r="Q50">
        <f t="shared" si="9"/>
        <v>1990</v>
      </c>
      <c r="R50">
        <f t="shared" si="9"/>
        <v>1990</v>
      </c>
      <c r="S50">
        <f t="shared" si="9"/>
        <v>1990</v>
      </c>
      <c r="T50">
        <f t="shared" si="9"/>
        <v>1990</v>
      </c>
      <c r="U50">
        <f t="shared" si="9"/>
        <v>1990</v>
      </c>
      <c r="V50">
        <f t="shared" si="9"/>
        <v>1990</v>
      </c>
      <c r="W50">
        <f t="shared" si="9"/>
        <v>1990</v>
      </c>
    </row>
    <row r="51" spans="1:23" x14ac:dyDescent="0.3">
      <c r="A51" t="s">
        <v>50</v>
      </c>
      <c r="B51" t="s">
        <v>5</v>
      </c>
      <c r="C51" t="s">
        <v>15</v>
      </c>
      <c r="D51" t="s">
        <v>16</v>
      </c>
      <c r="E51" t="s">
        <v>70</v>
      </c>
      <c r="F51" t="s">
        <v>71</v>
      </c>
      <c r="G51" t="s">
        <v>61</v>
      </c>
      <c r="L51" t="s">
        <v>60</v>
      </c>
      <c r="M51">
        <v>2101</v>
      </c>
      <c r="N51">
        <f t="shared" si="9"/>
        <v>2101</v>
      </c>
      <c r="O51">
        <f t="shared" si="9"/>
        <v>2101</v>
      </c>
      <c r="P51">
        <f t="shared" si="9"/>
        <v>2101</v>
      </c>
      <c r="Q51">
        <f t="shared" si="9"/>
        <v>2101</v>
      </c>
      <c r="R51">
        <f t="shared" si="9"/>
        <v>2101</v>
      </c>
      <c r="S51">
        <f t="shared" si="9"/>
        <v>2101</v>
      </c>
      <c r="T51">
        <f t="shared" si="9"/>
        <v>2101</v>
      </c>
      <c r="U51">
        <f t="shared" si="9"/>
        <v>2101</v>
      </c>
      <c r="V51">
        <f t="shared" si="9"/>
        <v>2101</v>
      </c>
      <c r="W51">
        <f t="shared" si="9"/>
        <v>2101</v>
      </c>
    </row>
    <row r="52" spans="1:23" x14ac:dyDescent="0.3">
      <c r="A52" t="s">
        <v>50</v>
      </c>
      <c r="B52" t="s">
        <v>5</v>
      </c>
      <c r="C52" t="s">
        <v>15</v>
      </c>
      <c r="D52" t="s">
        <v>16</v>
      </c>
      <c r="E52" t="s">
        <v>70</v>
      </c>
      <c r="F52" t="s">
        <v>71</v>
      </c>
      <c r="G52" t="s">
        <v>72</v>
      </c>
      <c r="L52" t="s">
        <v>73</v>
      </c>
      <c r="M52">
        <v>15</v>
      </c>
      <c r="N52">
        <f t="shared" si="9"/>
        <v>15</v>
      </c>
      <c r="O52">
        <f t="shared" si="9"/>
        <v>15</v>
      </c>
      <c r="P52">
        <f t="shared" si="9"/>
        <v>15</v>
      </c>
      <c r="Q52">
        <f t="shared" si="9"/>
        <v>15</v>
      </c>
      <c r="R52">
        <f t="shared" si="9"/>
        <v>15</v>
      </c>
      <c r="S52">
        <f t="shared" si="9"/>
        <v>15</v>
      </c>
      <c r="T52">
        <f t="shared" si="9"/>
        <v>15</v>
      </c>
      <c r="U52">
        <f t="shared" si="9"/>
        <v>15</v>
      </c>
      <c r="V52">
        <f t="shared" si="9"/>
        <v>15</v>
      </c>
      <c r="W52">
        <f t="shared" si="9"/>
        <v>15</v>
      </c>
    </row>
    <row r="53" spans="1:23" x14ac:dyDescent="0.3">
      <c r="A53" t="s">
        <v>50</v>
      </c>
      <c r="B53" t="s">
        <v>5</v>
      </c>
      <c r="C53" t="s">
        <v>15</v>
      </c>
      <c r="D53" t="s">
        <v>16</v>
      </c>
      <c r="E53" t="s">
        <v>70</v>
      </c>
      <c r="F53" t="s">
        <v>71</v>
      </c>
      <c r="G53" t="s">
        <v>62</v>
      </c>
      <c r="L53" t="s">
        <v>55</v>
      </c>
      <c r="M53">
        <v>0.45200000000000001</v>
      </c>
    </row>
    <row r="54" spans="1:23" x14ac:dyDescent="0.3">
      <c r="A54" t="s">
        <v>50</v>
      </c>
      <c r="B54" t="s">
        <v>5</v>
      </c>
      <c r="C54" t="s">
        <v>15</v>
      </c>
      <c r="D54" t="s">
        <v>16</v>
      </c>
      <c r="E54" t="s">
        <v>70</v>
      </c>
      <c r="F54" t="s">
        <v>71</v>
      </c>
      <c r="G54" t="s">
        <v>74</v>
      </c>
      <c r="L54" t="s">
        <v>75</v>
      </c>
      <c r="M54">
        <v>18.034074024672901</v>
      </c>
      <c r="N54">
        <f t="shared" ref="N54:W56" si="10">M54</f>
        <v>18.034074024672901</v>
      </c>
      <c r="O54">
        <f t="shared" si="10"/>
        <v>18.034074024672901</v>
      </c>
      <c r="P54">
        <f t="shared" si="10"/>
        <v>18.034074024672901</v>
      </c>
      <c r="Q54">
        <f t="shared" si="10"/>
        <v>18.034074024672901</v>
      </c>
      <c r="R54">
        <f t="shared" si="10"/>
        <v>18.034074024672901</v>
      </c>
      <c r="S54">
        <f t="shared" si="10"/>
        <v>18.034074024672901</v>
      </c>
      <c r="T54">
        <f t="shared" si="10"/>
        <v>18.034074024672901</v>
      </c>
      <c r="U54">
        <f t="shared" si="10"/>
        <v>18.034074024672901</v>
      </c>
      <c r="V54">
        <f t="shared" si="10"/>
        <v>18.034074024672901</v>
      </c>
      <c r="W54">
        <f t="shared" si="10"/>
        <v>18.034074024672901</v>
      </c>
    </row>
    <row r="55" spans="1:23" x14ac:dyDescent="0.3">
      <c r="A55" t="s">
        <v>50</v>
      </c>
      <c r="B55" t="s">
        <v>5</v>
      </c>
      <c r="C55" t="s">
        <v>15</v>
      </c>
      <c r="D55" t="s">
        <v>16</v>
      </c>
      <c r="E55" t="s">
        <v>70</v>
      </c>
      <c r="F55" t="s">
        <v>71</v>
      </c>
      <c r="G55" t="s">
        <v>17</v>
      </c>
      <c r="J55" t="s">
        <v>63</v>
      </c>
      <c r="L55" t="s">
        <v>64</v>
      </c>
      <c r="M55">
        <f>1121.307725/10</f>
        <v>112.13077249999999</v>
      </c>
      <c r="N55">
        <f t="shared" si="10"/>
        <v>112.13077249999999</v>
      </c>
      <c r="O55">
        <f t="shared" si="10"/>
        <v>112.13077249999999</v>
      </c>
      <c r="P55">
        <f t="shared" si="10"/>
        <v>112.13077249999999</v>
      </c>
      <c r="Q55">
        <f t="shared" si="10"/>
        <v>112.13077249999999</v>
      </c>
      <c r="R55">
        <f t="shared" si="10"/>
        <v>112.13077249999999</v>
      </c>
      <c r="S55">
        <f t="shared" si="10"/>
        <v>112.13077249999999</v>
      </c>
      <c r="T55">
        <f t="shared" si="10"/>
        <v>112.13077249999999</v>
      </c>
      <c r="U55">
        <f t="shared" si="10"/>
        <v>112.13077249999999</v>
      </c>
      <c r="V55">
        <f t="shared" si="10"/>
        <v>112.13077249999999</v>
      </c>
      <c r="W55">
        <f t="shared" si="10"/>
        <v>112.13077249999999</v>
      </c>
    </row>
    <row r="56" spans="1:23" x14ac:dyDescent="0.3">
      <c r="A56" t="s">
        <v>50</v>
      </c>
      <c r="B56" t="s">
        <v>5</v>
      </c>
      <c r="C56" t="s">
        <v>15</v>
      </c>
      <c r="D56" t="s">
        <v>16</v>
      </c>
      <c r="E56" t="s">
        <v>70</v>
      </c>
      <c r="F56" t="s">
        <v>71</v>
      </c>
      <c r="G56" t="s">
        <v>65</v>
      </c>
      <c r="H56" t="s">
        <v>68</v>
      </c>
      <c r="I56" t="s">
        <v>47</v>
      </c>
      <c r="L56" t="s">
        <v>69</v>
      </c>
      <c r="M56">
        <v>3.2544819999999999E-3</v>
      </c>
      <c r="N56">
        <f t="shared" si="10"/>
        <v>3.2544819999999999E-3</v>
      </c>
      <c r="O56">
        <f t="shared" si="10"/>
        <v>3.2544819999999999E-3</v>
      </c>
      <c r="P56">
        <f t="shared" si="10"/>
        <v>3.2544819999999999E-3</v>
      </c>
      <c r="Q56">
        <f t="shared" si="10"/>
        <v>3.2544819999999999E-3</v>
      </c>
      <c r="R56">
        <f t="shared" si="10"/>
        <v>3.2544819999999999E-3</v>
      </c>
      <c r="S56">
        <f t="shared" si="10"/>
        <v>3.2544819999999999E-3</v>
      </c>
      <c r="T56">
        <f t="shared" si="10"/>
        <v>3.2544819999999999E-3</v>
      </c>
      <c r="U56">
        <f t="shared" si="10"/>
        <v>3.2544819999999999E-3</v>
      </c>
      <c r="V56">
        <f t="shared" si="10"/>
        <v>3.2544819999999999E-3</v>
      </c>
      <c r="W56">
        <f t="shared" si="10"/>
        <v>3.2544819999999999E-3</v>
      </c>
    </row>
    <row r="57" spans="1:23" x14ac:dyDescent="0.3">
      <c r="A57" t="s">
        <v>50</v>
      </c>
      <c r="B57" t="s">
        <v>5</v>
      </c>
      <c r="C57" t="s">
        <v>15</v>
      </c>
      <c r="D57" t="s">
        <v>16</v>
      </c>
      <c r="E57" t="s">
        <v>70</v>
      </c>
      <c r="F57" t="s">
        <v>76</v>
      </c>
      <c r="G57" t="s">
        <v>6</v>
      </c>
    </row>
    <row r="58" spans="1:23" x14ac:dyDescent="0.3">
      <c r="A58" t="s">
        <v>50</v>
      </c>
      <c r="B58" t="s">
        <v>5</v>
      </c>
      <c r="C58" t="s">
        <v>15</v>
      </c>
      <c r="D58" t="s">
        <v>16</v>
      </c>
      <c r="E58" t="s">
        <v>70</v>
      </c>
      <c r="F58" t="s">
        <v>76</v>
      </c>
      <c r="G58" t="s">
        <v>59</v>
      </c>
      <c r="L58" t="s">
        <v>60</v>
      </c>
      <c r="M58">
        <v>1990</v>
      </c>
      <c r="N58">
        <f t="shared" ref="N58:W60" si="11">M58</f>
        <v>1990</v>
      </c>
      <c r="O58">
        <f t="shared" si="11"/>
        <v>1990</v>
      </c>
      <c r="P58">
        <f t="shared" si="11"/>
        <v>1990</v>
      </c>
      <c r="Q58">
        <f t="shared" si="11"/>
        <v>1990</v>
      </c>
      <c r="R58">
        <f t="shared" si="11"/>
        <v>1990</v>
      </c>
      <c r="S58">
        <f t="shared" si="11"/>
        <v>1990</v>
      </c>
      <c r="T58">
        <f t="shared" si="11"/>
        <v>1990</v>
      </c>
      <c r="U58">
        <f t="shared" si="11"/>
        <v>1990</v>
      </c>
      <c r="V58">
        <f t="shared" si="11"/>
        <v>1990</v>
      </c>
      <c r="W58">
        <f t="shared" si="11"/>
        <v>1990</v>
      </c>
    </row>
    <row r="59" spans="1:23" x14ac:dyDescent="0.3">
      <c r="A59" t="s">
        <v>50</v>
      </c>
      <c r="B59" t="s">
        <v>5</v>
      </c>
      <c r="C59" t="s">
        <v>15</v>
      </c>
      <c r="D59" t="s">
        <v>16</v>
      </c>
      <c r="E59" t="s">
        <v>70</v>
      </c>
      <c r="F59" t="s">
        <v>76</v>
      </c>
      <c r="G59" t="s">
        <v>61</v>
      </c>
      <c r="L59" t="s">
        <v>60</v>
      </c>
      <c r="M59">
        <v>2101</v>
      </c>
      <c r="N59">
        <f t="shared" si="11"/>
        <v>2101</v>
      </c>
      <c r="O59">
        <f t="shared" si="11"/>
        <v>2101</v>
      </c>
      <c r="P59">
        <f t="shared" si="11"/>
        <v>2101</v>
      </c>
      <c r="Q59">
        <f t="shared" si="11"/>
        <v>2101</v>
      </c>
      <c r="R59">
        <f t="shared" si="11"/>
        <v>2101</v>
      </c>
      <c r="S59">
        <f t="shared" si="11"/>
        <v>2101</v>
      </c>
      <c r="T59">
        <f t="shared" si="11"/>
        <v>2101</v>
      </c>
      <c r="U59">
        <f t="shared" si="11"/>
        <v>2101</v>
      </c>
      <c r="V59">
        <f t="shared" si="11"/>
        <v>2101</v>
      </c>
      <c r="W59">
        <f t="shared" si="11"/>
        <v>2101</v>
      </c>
    </row>
    <row r="60" spans="1:23" x14ac:dyDescent="0.3">
      <c r="A60" t="s">
        <v>50</v>
      </c>
      <c r="B60" t="s">
        <v>5</v>
      </c>
      <c r="C60" t="s">
        <v>15</v>
      </c>
      <c r="D60" t="s">
        <v>16</v>
      </c>
      <c r="E60" t="s">
        <v>70</v>
      </c>
      <c r="F60" t="s">
        <v>76</v>
      </c>
      <c r="G60" t="s">
        <v>72</v>
      </c>
      <c r="L60" t="s">
        <v>73</v>
      </c>
      <c r="M60">
        <v>15</v>
      </c>
      <c r="N60">
        <f t="shared" si="11"/>
        <v>15</v>
      </c>
      <c r="O60">
        <f t="shared" si="11"/>
        <v>15</v>
      </c>
      <c r="P60">
        <f t="shared" si="11"/>
        <v>15</v>
      </c>
      <c r="Q60">
        <f t="shared" si="11"/>
        <v>15</v>
      </c>
      <c r="R60">
        <f t="shared" si="11"/>
        <v>15</v>
      </c>
      <c r="S60">
        <f t="shared" si="11"/>
        <v>15</v>
      </c>
      <c r="T60">
        <f t="shared" si="11"/>
        <v>15</v>
      </c>
      <c r="U60">
        <f t="shared" si="11"/>
        <v>15</v>
      </c>
      <c r="V60">
        <f t="shared" si="11"/>
        <v>15</v>
      </c>
      <c r="W60">
        <f t="shared" si="11"/>
        <v>15</v>
      </c>
    </row>
    <row r="61" spans="1:23" x14ac:dyDescent="0.3">
      <c r="A61" t="s">
        <v>50</v>
      </c>
      <c r="B61" t="s">
        <v>5</v>
      </c>
      <c r="C61" t="s">
        <v>15</v>
      </c>
      <c r="D61" t="s">
        <v>16</v>
      </c>
      <c r="E61" t="s">
        <v>70</v>
      </c>
      <c r="F61" t="s">
        <v>76</v>
      </c>
      <c r="G61" t="s">
        <v>62</v>
      </c>
      <c r="L61" t="s">
        <v>55</v>
      </c>
      <c r="M61">
        <v>0.249</v>
      </c>
    </row>
    <row r="62" spans="1:23" x14ac:dyDescent="0.3">
      <c r="A62" t="s">
        <v>50</v>
      </c>
      <c r="B62" t="s">
        <v>5</v>
      </c>
      <c r="C62" t="s">
        <v>15</v>
      </c>
      <c r="D62" t="s">
        <v>16</v>
      </c>
      <c r="E62" t="s">
        <v>70</v>
      </c>
      <c r="F62" t="s">
        <v>76</v>
      </c>
      <c r="G62" t="s">
        <v>74</v>
      </c>
      <c r="L62" t="s">
        <v>75</v>
      </c>
      <c r="M62">
        <v>14.264479537943901</v>
      </c>
      <c r="N62">
        <f t="shared" ref="N62:W65" si="12">M62</f>
        <v>14.264479537943901</v>
      </c>
      <c r="O62">
        <f t="shared" si="12"/>
        <v>14.264479537943901</v>
      </c>
      <c r="P62">
        <f t="shared" si="12"/>
        <v>14.264479537943901</v>
      </c>
      <c r="Q62">
        <f t="shared" si="12"/>
        <v>14.264479537943901</v>
      </c>
      <c r="R62">
        <f t="shared" si="12"/>
        <v>14.264479537943901</v>
      </c>
      <c r="S62">
        <f t="shared" si="12"/>
        <v>14.264479537943901</v>
      </c>
      <c r="T62">
        <f t="shared" si="12"/>
        <v>14.264479537943901</v>
      </c>
      <c r="U62">
        <f t="shared" si="12"/>
        <v>14.264479537943901</v>
      </c>
      <c r="V62">
        <f t="shared" si="12"/>
        <v>14.264479537943901</v>
      </c>
      <c r="W62">
        <f t="shared" si="12"/>
        <v>14.264479537943901</v>
      </c>
    </row>
    <row r="63" spans="1:23" x14ac:dyDescent="0.3">
      <c r="A63" t="s">
        <v>50</v>
      </c>
      <c r="B63" t="s">
        <v>5</v>
      </c>
      <c r="C63" t="s">
        <v>15</v>
      </c>
      <c r="D63" t="s">
        <v>16</v>
      </c>
      <c r="E63" t="s">
        <v>70</v>
      </c>
      <c r="F63" t="s">
        <v>76</v>
      </c>
      <c r="G63" t="s">
        <v>77</v>
      </c>
      <c r="L63" t="s">
        <v>75</v>
      </c>
      <c r="M63">
        <v>18.5654205607477</v>
      </c>
      <c r="N63">
        <f t="shared" si="12"/>
        <v>18.5654205607477</v>
      </c>
      <c r="O63">
        <f t="shared" si="12"/>
        <v>18.5654205607477</v>
      </c>
      <c r="P63">
        <f t="shared" si="12"/>
        <v>18.5654205607477</v>
      </c>
      <c r="Q63">
        <f t="shared" si="12"/>
        <v>18.5654205607477</v>
      </c>
      <c r="R63">
        <f t="shared" si="12"/>
        <v>18.5654205607477</v>
      </c>
      <c r="S63">
        <f t="shared" si="12"/>
        <v>18.5654205607477</v>
      </c>
      <c r="T63">
        <f t="shared" si="12"/>
        <v>18.5654205607477</v>
      </c>
      <c r="U63">
        <f t="shared" si="12"/>
        <v>18.5654205607477</v>
      </c>
      <c r="V63">
        <f t="shared" si="12"/>
        <v>18.5654205607477</v>
      </c>
      <c r="W63">
        <f t="shared" si="12"/>
        <v>18.5654205607477</v>
      </c>
    </row>
    <row r="64" spans="1:23" x14ac:dyDescent="0.3">
      <c r="A64" t="s">
        <v>50</v>
      </c>
      <c r="B64" t="s">
        <v>5</v>
      </c>
      <c r="C64" t="s">
        <v>15</v>
      </c>
      <c r="D64" t="s">
        <v>16</v>
      </c>
      <c r="E64" t="s">
        <v>70</v>
      </c>
      <c r="F64" t="s">
        <v>76</v>
      </c>
      <c r="G64" t="s">
        <v>17</v>
      </c>
      <c r="J64" t="s">
        <v>63</v>
      </c>
      <c r="L64" t="s">
        <v>64</v>
      </c>
      <c r="M64">
        <f>636.1010683/10</f>
        <v>63.610106829999992</v>
      </c>
      <c r="N64">
        <f t="shared" si="12"/>
        <v>63.610106829999992</v>
      </c>
      <c r="O64">
        <f t="shared" si="12"/>
        <v>63.610106829999992</v>
      </c>
      <c r="P64">
        <f t="shared" si="12"/>
        <v>63.610106829999992</v>
      </c>
      <c r="Q64">
        <f t="shared" si="12"/>
        <v>63.610106829999992</v>
      </c>
      <c r="R64">
        <f t="shared" si="12"/>
        <v>63.610106829999992</v>
      </c>
      <c r="S64">
        <f t="shared" si="12"/>
        <v>63.610106829999992</v>
      </c>
      <c r="T64">
        <f t="shared" si="12"/>
        <v>63.610106829999992</v>
      </c>
      <c r="U64">
        <f t="shared" si="12"/>
        <v>63.610106829999992</v>
      </c>
      <c r="V64">
        <f t="shared" si="12"/>
        <v>63.610106829999992</v>
      </c>
      <c r="W64">
        <f t="shared" si="12"/>
        <v>63.610106829999992</v>
      </c>
    </row>
    <row r="65" spans="1:23" x14ac:dyDescent="0.3">
      <c r="A65" t="s">
        <v>50</v>
      </c>
      <c r="B65" t="s">
        <v>5</v>
      </c>
      <c r="C65" t="s">
        <v>15</v>
      </c>
      <c r="D65" t="s">
        <v>16</v>
      </c>
      <c r="E65" t="s">
        <v>70</v>
      </c>
      <c r="F65" t="s">
        <v>76</v>
      </c>
      <c r="G65" t="s">
        <v>65</v>
      </c>
      <c r="H65" t="s">
        <v>68</v>
      </c>
      <c r="I65" t="s">
        <v>47</v>
      </c>
      <c r="L65" t="s">
        <v>69</v>
      </c>
      <c r="M65">
        <v>1.30232E-3</v>
      </c>
      <c r="N65">
        <f t="shared" si="12"/>
        <v>1.30232E-3</v>
      </c>
      <c r="O65">
        <f t="shared" si="12"/>
        <v>1.30232E-3</v>
      </c>
      <c r="P65">
        <f t="shared" si="12"/>
        <v>1.30232E-3</v>
      </c>
      <c r="Q65">
        <f t="shared" si="12"/>
        <v>1.30232E-3</v>
      </c>
      <c r="R65">
        <f t="shared" si="12"/>
        <v>1.30232E-3</v>
      </c>
      <c r="S65">
        <f t="shared" si="12"/>
        <v>1.30232E-3</v>
      </c>
      <c r="T65">
        <f t="shared" si="12"/>
        <v>1.30232E-3</v>
      </c>
      <c r="U65">
        <f t="shared" si="12"/>
        <v>1.30232E-3</v>
      </c>
      <c r="V65">
        <f t="shared" si="12"/>
        <v>1.30232E-3</v>
      </c>
      <c r="W65">
        <f t="shared" si="12"/>
        <v>1.30232E-3</v>
      </c>
    </row>
    <row r="66" spans="1:23" x14ac:dyDescent="0.3">
      <c r="A66" t="s">
        <v>50</v>
      </c>
      <c r="B66" t="s">
        <v>5</v>
      </c>
      <c r="C66" t="s">
        <v>15</v>
      </c>
      <c r="D66" t="s">
        <v>16</v>
      </c>
      <c r="E66" t="s">
        <v>70</v>
      </c>
      <c r="F66" t="s">
        <v>78</v>
      </c>
      <c r="G66" t="s">
        <v>6</v>
      </c>
    </row>
    <row r="67" spans="1:23" x14ac:dyDescent="0.3">
      <c r="A67" t="s">
        <v>50</v>
      </c>
      <c r="B67" t="s">
        <v>5</v>
      </c>
      <c r="C67" t="s">
        <v>15</v>
      </c>
      <c r="D67" t="s">
        <v>16</v>
      </c>
      <c r="E67" t="s">
        <v>70</v>
      </c>
      <c r="F67" t="s">
        <v>78</v>
      </c>
      <c r="G67" t="s">
        <v>59</v>
      </c>
      <c r="L67" t="s">
        <v>60</v>
      </c>
      <c r="M67">
        <v>1990</v>
      </c>
      <c r="N67">
        <f t="shared" ref="N67:W69" si="13">M67</f>
        <v>1990</v>
      </c>
      <c r="O67">
        <f t="shared" si="13"/>
        <v>1990</v>
      </c>
      <c r="P67">
        <f t="shared" si="13"/>
        <v>1990</v>
      </c>
      <c r="Q67">
        <f t="shared" si="13"/>
        <v>1990</v>
      </c>
      <c r="R67">
        <f t="shared" si="13"/>
        <v>1990</v>
      </c>
      <c r="S67">
        <f t="shared" si="13"/>
        <v>1990</v>
      </c>
      <c r="T67">
        <f t="shared" si="13"/>
        <v>1990</v>
      </c>
      <c r="U67">
        <f t="shared" si="13"/>
        <v>1990</v>
      </c>
      <c r="V67">
        <f t="shared" si="13"/>
        <v>1990</v>
      </c>
      <c r="W67">
        <f t="shared" si="13"/>
        <v>1990</v>
      </c>
    </row>
    <row r="68" spans="1:23" x14ac:dyDescent="0.3">
      <c r="A68" t="s">
        <v>50</v>
      </c>
      <c r="B68" t="s">
        <v>5</v>
      </c>
      <c r="C68" t="s">
        <v>15</v>
      </c>
      <c r="D68" t="s">
        <v>16</v>
      </c>
      <c r="E68" t="s">
        <v>70</v>
      </c>
      <c r="F68" t="s">
        <v>78</v>
      </c>
      <c r="G68" t="s">
        <v>61</v>
      </c>
      <c r="L68" t="s">
        <v>60</v>
      </c>
      <c r="M68">
        <v>2101</v>
      </c>
      <c r="N68">
        <f t="shared" si="13"/>
        <v>2101</v>
      </c>
      <c r="O68">
        <f t="shared" si="13"/>
        <v>2101</v>
      </c>
      <c r="P68">
        <f t="shared" si="13"/>
        <v>2101</v>
      </c>
      <c r="Q68">
        <f t="shared" si="13"/>
        <v>2101</v>
      </c>
      <c r="R68">
        <f t="shared" si="13"/>
        <v>2101</v>
      </c>
      <c r="S68">
        <f t="shared" si="13"/>
        <v>2101</v>
      </c>
      <c r="T68">
        <f t="shared" si="13"/>
        <v>2101</v>
      </c>
      <c r="U68">
        <f t="shared" si="13"/>
        <v>2101</v>
      </c>
      <c r="V68">
        <f t="shared" si="13"/>
        <v>2101</v>
      </c>
      <c r="W68">
        <f t="shared" si="13"/>
        <v>2101</v>
      </c>
    </row>
    <row r="69" spans="1:23" x14ac:dyDescent="0.3">
      <c r="A69" t="s">
        <v>50</v>
      </c>
      <c r="B69" t="s">
        <v>5</v>
      </c>
      <c r="C69" t="s">
        <v>15</v>
      </c>
      <c r="D69" t="s">
        <v>16</v>
      </c>
      <c r="E69" t="s">
        <v>70</v>
      </c>
      <c r="F69" t="s">
        <v>78</v>
      </c>
      <c r="G69" t="s">
        <v>72</v>
      </c>
      <c r="L69" t="s">
        <v>73</v>
      </c>
      <c r="M69">
        <v>15</v>
      </c>
      <c r="N69">
        <f t="shared" si="13"/>
        <v>15</v>
      </c>
      <c r="O69">
        <f t="shared" si="13"/>
        <v>15</v>
      </c>
      <c r="P69">
        <f t="shared" si="13"/>
        <v>15</v>
      </c>
      <c r="Q69">
        <f t="shared" si="13"/>
        <v>15</v>
      </c>
      <c r="R69">
        <f t="shared" si="13"/>
        <v>15</v>
      </c>
      <c r="S69">
        <f t="shared" si="13"/>
        <v>15</v>
      </c>
      <c r="T69">
        <f t="shared" si="13"/>
        <v>15</v>
      </c>
      <c r="U69">
        <f t="shared" si="13"/>
        <v>15</v>
      </c>
      <c r="V69">
        <f t="shared" si="13"/>
        <v>15</v>
      </c>
      <c r="W69">
        <f t="shared" si="13"/>
        <v>15</v>
      </c>
    </row>
    <row r="70" spans="1:23" x14ac:dyDescent="0.3">
      <c r="A70" t="s">
        <v>50</v>
      </c>
      <c r="B70" t="s">
        <v>5</v>
      </c>
      <c r="C70" t="s">
        <v>15</v>
      </c>
      <c r="D70" t="s">
        <v>16</v>
      </c>
      <c r="E70" t="s">
        <v>70</v>
      </c>
      <c r="F70" t="s">
        <v>78</v>
      </c>
      <c r="G70" t="s">
        <v>62</v>
      </c>
      <c r="L70" t="s">
        <v>55</v>
      </c>
      <c r="M70">
        <v>0.29899999999999999</v>
      </c>
    </row>
    <row r="71" spans="1:23" x14ac:dyDescent="0.3">
      <c r="A71" t="s">
        <v>50</v>
      </c>
      <c r="B71" t="s">
        <v>5</v>
      </c>
      <c r="C71" t="s">
        <v>15</v>
      </c>
      <c r="D71" t="s">
        <v>16</v>
      </c>
      <c r="E71" t="s">
        <v>70</v>
      </c>
      <c r="F71" t="s">
        <v>78</v>
      </c>
      <c r="G71" t="s">
        <v>74</v>
      </c>
      <c r="L71" t="s">
        <v>75</v>
      </c>
      <c r="M71">
        <v>14.9243067482243</v>
      </c>
      <c r="N71">
        <f t="shared" ref="N71:W74" si="14">M71</f>
        <v>14.9243067482243</v>
      </c>
      <c r="O71">
        <f t="shared" si="14"/>
        <v>14.9243067482243</v>
      </c>
      <c r="P71">
        <f t="shared" si="14"/>
        <v>14.9243067482243</v>
      </c>
      <c r="Q71">
        <f t="shared" si="14"/>
        <v>14.9243067482243</v>
      </c>
      <c r="R71">
        <f t="shared" si="14"/>
        <v>14.9243067482243</v>
      </c>
      <c r="S71">
        <f t="shared" si="14"/>
        <v>14.9243067482243</v>
      </c>
      <c r="T71">
        <f t="shared" si="14"/>
        <v>14.9243067482243</v>
      </c>
      <c r="U71">
        <f t="shared" si="14"/>
        <v>14.9243067482243</v>
      </c>
      <c r="V71">
        <f t="shared" si="14"/>
        <v>14.9243067482243</v>
      </c>
      <c r="W71">
        <f t="shared" si="14"/>
        <v>14.9243067482243</v>
      </c>
    </row>
    <row r="72" spans="1:23" x14ac:dyDescent="0.3">
      <c r="A72" t="s">
        <v>50</v>
      </c>
      <c r="B72" t="s">
        <v>5</v>
      </c>
      <c r="C72" t="s">
        <v>15</v>
      </c>
      <c r="D72" t="s">
        <v>16</v>
      </c>
      <c r="E72" t="s">
        <v>70</v>
      </c>
      <c r="F72" t="s">
        <v>78</v>
      </c>
      <c r="G72" t="s">
        <v>77</v>
      </c>
      <c r="L72" t="s">
        <v>75</v>
      </c>
      <c r="M72">
        <v>37.130841121495301</v>
      </c>
      <c r="N72">
        <f t="shared" si="14"/>
        <v>37.130841121495301</v>
      </c>
      <c r="O72">
        <f t="shared" si="14"/>
        <v>37.130841121495301</v>
      </c>
      <c r="P72">
        <f t="shared" si="14"/>
        <v>37.130841121495301</v>
      </c>
      <c r="Q72">
        <f t="shared" si="14"/>
        <v>37.130841121495301</v>
      </c>
      <c r="R72">
        <f t="shared" si="14"/>
        <v>37.130841121495301</v>
      </c>
      <c r="S72">
        <f t="shared" si="14"/>
        <v>37.130841121495301</v>
      </c>
      <c r="T72">
        <f t="shared" si="14"/>
        <v>37.130841121495301</v>
      </c>
      <c r="U72">
        <f t="shared" si="14"/>
        <v>37.130841121495301</v>
      </c>
      <c r="V72">
        <f t="shared" si="14"/>
        <v>37.130841121495301</v>
      </c>
      <c r="W72">
        <f t="shared" si="14"/>
        <v>37.130841121495301</v>
      </c>
    </row>
    <row r="73" spans="1:23" x14ac:dyDescent="0.3">
      <c r="A73" t="s">
        <v>50</v>
      </c>
      <c r="B73" t="s">
        <v>5</v>
      </c>
      <c r="C73" t="s">
        <v>15</v>
      </c>
      <c r="D73" t="s">
        <v>16</v>
      </c>
      <c r="E73" t="s">
        <v>70</v>
      </c>
      <c r="F73" t="s">
        <v>78</v>
      </c>
      <c r="G73" t="s">
        <v>17</v>
      </c>
      <c r="J73" t="s">
        <v>63</v>
      </c>
      <c r="L73" t="s">
        <v>64</v>
      </c>
      <c r="M73">
        <f>429.1458691/10</f>
        <v>42.914586910000004</v>
      </c>
      <c r="N73">
        <f t="shared" si="14"/>
        <v>42.914586910000004</v>
      </c>
      <c r="O73">
        <f t="shared" si="14"/>
        <v>42.914586910000004</v>
      </c>
      <c r="P73">
        <f t="shared" si="14"/>
        <v>42.914586910000004</v>
      </c>
      <c r="Q73">
        <f t="shared" si="14"/>
        <v>42.914586910000004</v>
      </c>
      <c r="R73">
        <f t="shared" si="14"/>
        <v>42.914586910000004</v>
      </c>
      <c r="S73">
        <f t="shared" si="14"/>
        <v>42.914586910000004</v>
      </c>
      <c r="T73">
        <f t="shared" si="14"/>
        <v>42.914586910000004</v>
      </c>
      <c r="U73">
        <f t="shared" si="14"/>
        <v>42.914586910000004</v>
      </c>
      <c r="V73">
        <f t="shared" si="14"/>
        <v>42.914586910000004</v>
      </c>
      <c r="W73">
        <f t="shared" si="14"/>
        <v>42.914586910000004</v>
      </c>
    </row>
    <row r="74" spans="1:23" x14ac:dyDescent="0.3">
      <c r="A74" t="s">
        <v>50</v>
      </c>
      <c r="B74" t="s">
        <v>5</v>
      </c>
      <c r="C74" t="s">
        <v>15</v>
      </c>
      <c r="D74" t="s">
        <v>16</v>
      </c>
      <c r="E74" t="s">
        <v>70</v>
      </c>
      <c r="F74" t="s">
        <v>78</v>
      </c>
      <c r="G74" t="s">
        <v>65</v>
      </c>
      <c r="H74" t="s">
        <v>68</v>
      </c>
      <c r="I74" t="s">
        <v>47</v>
      </c>
      <c r="L74" t="s">
        <v>69</v>
      </c>
      <c r="M74">
        <v>1.30232E-3</v>
      </c>
      <c r="N74">
        <f t="shared" si="14"/>
        <v>1.30232E-3</v>
      </c>
      <c r="O74">
        <f t="shared" si="14"/>
        <v>1.30232E-3</v>
      </c>
      <c r="P74">
        <f t="shared" si="14"/>
        <v>1.30232E-3</v>
      </c>
      <c r="Q74">
        <f t="shared" si="14"/>
        <v>1.30232E-3</v>
      </c>
      <c r="R74">
        <f t="shared" si="14"/>
        <v>1.30232E-3</v>
      </c>
      <c r="S74">
        <f t="shared" si="14"/>
        <v>1.30232E-3</v>
      </c>
      <c r="T74">
        <f t="shared" si="14"/>
        <v>1.30232E-3</v>
      </c>
      <c r="U74">
        <f t="shared" si="14"/>
        <v>1.30232E-3</v>
      </c>
      <c r="V74">
        <f t="shared" si="14"/>
        <v>1.30232E-3</v>
      </c>
      <c r="W74">
        <f t="shared" si="14"/>
        <v>1.30232E-3</v>
      </c>
    </row>
    <row r="75" spans="1:23" x14ac:dyDescent="0.3">
      <c r="A75" t="s">
        <v>50</v>
      </c>
      <c r="B75" t="s">
        <v>5</v>
      </c>
      <c r="C75" t="s">
        <v>15</v>
      </c>
      <c r="D75" t="s">
        <v>16</v>
      </c>
      <c r="E75" t="s">
        <v>70</v>
      </c>
      <c r="F75" t="s">
        <v>79</v>
      </c>
      <c r="G75" t="s">
        <v>6</v>
      </c>
    </row>
    <row r="76" spans="1:23" x14ac:dyDescent="0.3">
      <c r="A76" t="s">
        <v>50</v>
      </c>
      <c r="B76" t="s">
        <v>5</v>
      </c>
      <c r="C76" t="s">
        <v>15</v>
      </c>
      <c r="D76" t="s">
        <v>16</v>
      </c>
      <c r="E76" t="s">
        <v>70</v>
      </c>
      <c r="F76" t="s">
        <v>79</v>
      </c>
      <c r="G76" t="s">
        <v>59</v>
      </c>
      <c r="L76" t="s">
        <v>60</v>
      </c>
      <c r="M76">
        <v>2015</v>
      </c>
      <c r="N76">
        <f t="shared" ref="N76:W78" si="15">M76</f>
        <v>2015</v>
      </c>
      <c r="O76">
        <f t="shared" si="15"/>
        <v>2015</v>
      </c>
      <c r="P76">
        <f t="shared" si="15"/>
        <v>2015</v>
      </c>
      <c r="Q76">
        <f t="shared" si="15"/>
        <v>2015</v>
      </c>
      <c r="R76">
        <f t="shared" si="15"/>
        <v>2015</v>
      </c>
      <c r="S76">
        <f t="shared" si="15"/>
        <v>2015</v>
      </c>
      <c r="T76">
        <f t="shared" si="15"/>
        <v>2015</v>
      </c>
      <c r="U76">
        <f t="shared" si="15"/>
        <v>2015</v>
      </c>
      <c r="V76">
        <f t="shared" si="15"/>
        <v>2015</v>
      </c>
      <c r="W76">
        <f t="shared" si="15"/>
        <v>2015</v>
      </c>
    </row>
    <row r="77" spans="1:23" x14ac:dyDescent="0.3">
      <c r="A77" t="s">
        <v>50</v>
      </c>
      <c r="B77" t="s">
        <v>5</v>
      </c>
      <c r="C77" t="s">
        <v>15</v>
      </c>
      <c r="D77" t="s">
        <v>16</v>
      </c>
      <c r="E77" t="s">
        <v>70</v>
      </c>
      <c r="F77" t="s">
        <v>79</v>
      </c>
      <c r="G77" t="s">
        <v>61</v>
      </c>
      <c r="L77" t="s">
        <v>60</v>
      </c>
      <c r="M77">
        <v>2101</v>
      </c>
      <c r="N77">
        <f t="shared" si="15"/>
        <v>2101</v>
      </c>
      <c r="O77">
        <f t="shared" si="15"/>
        <v>2101</v>
      </c>
      <c r="P77">
        <f t="shared" si="15"/>
        <v>2101</v>
      </c>
      <c r="Q77">
        <f t="shared" si="15"/>
        <v>2101</v>
      </c>
      <c r="R77">
        <f t="shared" si="15"/>
        <v>2101</v>
      </c>
      <c r="S77">
        <f t="shared" si="15"/>
        <v>2101</v>
      </c>
      <c r="T77">
        <f t="shared" si="15"/>
        <v>2101</v>
      </c>
      <c r="U77">
        <f t="shared" si="15"/>
        <v>2101</v>
      </c>
      <c r="V77">
        <f t="shared" si="15"/>
        <v>2101</v>
      </c>
      <c r="W77">
        <f t="shared" si="15"/>
        <v>2101</v>
      </c>
    </row>
    <row r="78" spans="1:23" x14ac:dyDescent="0.3">
      <c r="A78" t="s">
        <v>50</v>
      </c>
      <c r="B78" t="s">
        <v>5</v>
      </c>
      <c r="C78" t="s">
        <v>15</v>
      </c>
      <c r="D78" t="s">
        <v>16</v>
      </c>
      <c r="E78" t="s">
        <v>70</v>
      </c>
      <c r="F78" t="s">
        <v>79</v>
      </c>
      <c r="G78" t="s">
        <v>72</v>
      </c>
      <c r="L78" t="s">
        <v>73</v>
      </c>
      <c r="M78">
        <v>10000</v>
      </c>
      <c r="N78">
        <f t="shared" si="15"/>
        <v>10000</v>
      </c>
      <c r="O78">
        <f t="shared" si="15"/>
        <v>10000</v>
      </c>
      <c r="P78">
        <f t="shared" si="15"/>
        <v>10000</v>
      </c>
      <c r="Q78">
        <f t="shared" si="15"/>
        <v>10000</v>
      </c>
      <c r="R78">
        <f t="shared" si="15"/>
        <v>10000</v>
      </c>
      <c r="S78">
        <f t="shared" si="15"/>
        <v>10000</v>
      </c>
      <c r="T78">
        <f t="shared" si="15"/>
        <v>10000</v>
      </c>
      <c r="U78">
        <f t="shared" si="15"/>
        <v>10000</v>
      </c>
      <c r="V78">
        <f t="shared" si="15"/>
        <v>10000</v>
      </c>
      <c r="W78">
        <f t="shared" si="15"/>
        <v>10000</v>
      </c>
    </row>
    <row r="79" spans="1:23" x14ac:dyDescent="0.3">
      <c r="A79" t="s">
        <v>50</v>
      </c>
      <c r="B79" t="s">
        <v>5</v>
      </c>
      <c r="C79" t="s">
        <v>15</v>
      </c>
      <c r="D79" t="s">
        <v>16</v>
      </c>
      <c r="E79" t="s">
        <v>70</v>
      </c>
      <c r="F79" t="s">
        <v>79</v>
      </c>
      <c r="G79" t="s">
        <v>62</v>
      </c>
      <c r="L79" t="s">
        <v>55</v>
      </c>
      <c r="M79">
        <v>0</v>
      </c>
    </row>
    <row r="80" spans="1:23" x14ac:dyDescent="0.3">
      <c r="A80" t="s">
        <v>50</v>
      </c>
      <c r="B80" t="s">
        <v>5</v>
      </c>
      <c r="C80" t="s">
        <v>15</v>
      </c>
      <c r="D80" t="s">
        <v>16</v>
      </c>
      <c r="E80" t="s">
        <v>70</v>
      </c>
      <c r="F80" t="s">
        <v>79</v>
      </c>
      <c r="G80" t="s">
        <v>74</v>
      </c>
      <c r="L80" t="s">
        <v>75</v>
      </c>
      <c r="M80">
        <v>307.28971962616799</v>
      </c>
      <c r="N80">
        <f t="shared" ref="N80:W81" si="16">M80</f>
        <v>307.28971962616799</v>
      </c>
      <c r="O80">
        <f t="shared" si="16"/>
        <v>307.28971962616799</v>
      </c>
      <c r="P80">
        <f t="shared" si="16"/>
        <v>307.28971962616799</v>
      </c>
      <c r="Q80">
        <f t="shared" si="16"/>
        <v>307.28971962616799</v>
      </c>
      <c r="R80">
        <f t="shared" si="16"/>
        <v>307.28971962616799</v>
      </c>
      <c r="S80">
        <f t="shared" si="16"/>
        <v>307.28971962616799</v>
      </c>
      <c r="T80">
        <f t="shared" si="16"/>
        <v>307.28971962616799</v>
      </c>
      <c r="U80">
        <f t="shared" si="16"/>
        <v>307.28971962616799</v>
      </c>
      <c r="V80">
        <f t="shared" si="16"/>
        <v>307.28971962616799</v>
      </c>
      <c r="W80">
        <f t="shared" si="16"/>
        <v>307.28971962616799</v>
      </c>
    </row>
    <row r="81" spans="1:23" x14ac:dyDescent="0.3">
      <c r="A81" t="s">
        <v>50</v>
      </c>
      <c r="B81" t="s">
        <v>5</v>
      </c>
      <c r="C81" t="s">
        <v>15</v>
      </c>
      <c r="D81" t="s">
        <v>16</v>
      </c>
      <c r="E81" t="s">
        <v>70</v>
      </c>
      <c r="F81" t="s">
        <v>79</v>
      </c>
      <c r="G81" t="s">
        <v>80</v>
      </c>
      <c r="L81" t="s">
        <v>73</v>
      </c>
      <c r="M81">
        <v>20</v>
      </c>
      <c r="N81">
        <f t="shared" si="16"/>
        <v>20</v>
      </c>
      <c r="O81">
        <f t="shared" si="16"/>
        <v>20</v>
      </c>
      <c r="P81">
        <f t="shared" si="16"/>
        <v>20</v>
      </c>
      <c r="Q81">
        <f t="shared" si="16"/>
        <v>20</v>
      </c>
      <c r="R81">
        <f t="shared" si="16"/>
        <v>20</v>
      </c>
      <c r="S81">
        <f t="shared" si="16"/>
        <v>20</v>
      </c>
      <c r="T81">
        <f t="shared" si="16"/>
        <v>20</v>
      </c>
      <c r="U81">
        <f t="shared" si="16"/>
        <v>20</v>
      </c>
      <c r="V81">
        <f t="shared" si="16"/>
        <v>20</v>
      </c>
      <c r="W81">
        <f t="shared" si="16"/>
        <v>20</v>
      </c>
    </row>
    <row r="82" spans="1:23" x14ac:dyDescent="0.3">
      <c r="A82" t="s">
        <v>50</v>
      </c>
      <c r="B82" t="s">
        <v>5</v>
      </c>
      <c r="C82" t="s">
        <v>15</v>
      </c>
      <c r="D82" t="s">
        <v>16</v>
      </c>
      <c r="E82" t="s">
        <v>70</v>
      </c>
      <c r="F82" t="s">
        <v>81</v>
      </c>
      <c r="G82" t="s">
        <v>6</v>
      </c>
    </row>
    <row r="83" spans="1:23" x14ac:dyDescent="0.3">
      <c r="A83" t="s">
        <v>50</v>
      </c>
      <c r="B83" t="s">
        <v>5</v>
      </c>
      <c r="C83" t="s">
        <v>15</v>
      </c>
      <c r="D83" t="s">
        <v>16</v>
      </c>
      <c r="E83" t="s">
        <v>70</v>
      </c>
      <c r="F83" t="s">
        <v>81</v>
      </c>
      <c r="G83" t="s">
        <v>59</v>
      </c>
      <c r="L83" t="s">
        <v>60</v>
      </c>
      <c r="M83">
        <v>2015</v>
      </c>
      <c r="N83">
        <f t="shared" ref="N83:W85" si="17">M83</f>
        <v>2015</v>
      </c>
      <c r="O83">
        <f t="shared" si="17"/>
        <v>2015</v>
      </c>
      <c r="P83">
        <f t="shared" si="17"/>
        <v>2015</v>
      </c>
      <c r="Q83">
        <f t="shared" si="17"/>
        <v>2015</v>
      </c>
      <c r="R83">
        <f t="shared" si="17"/>
        <v>2015</v>
      </c>
      <c r="S83">
        <f t="shared" si="17"/>
        <v>2015</v>
      </c>
      <c r="T83">
        <f t="shared" si="17"/>
        <v>2015</v>
      </c>
      <c r="U83">
        <f t="shared" si="17"/>
        <v>2015</v>
      </c>
      <c r="V83">
        <f t="shared" si="17"/>
        <v>2015</v>
      </c>
      <c r="W83">
        <f t="shared" si="17"/>
        <v>2015</v>
      </c>
    </row>
    <row r="84" spans="1:23" x14ac:dyDescent="0.3">
      <c r="A84" t="s">
        <v>50</v>
      </c>
      <c r="B84" t="s">
        <v>5</v>
      </c>
      <c r="C84" t="s">
        <v>15</v>
      </c>
      <c r="D84" t="s">
        <v>16</v>
      </c>
      <c r="E84" t="s">
        <v>70</v>
      </c>
      <c r="F84" t="s">
        <v>81</v>
      </c>
      <c r="G84" t="s">
        <v>61</v>
      </c>
      <c r="L84" t="s">
        <v>60</v>
      </c>
      <c r="M84">
        <v>2101</v>
      </c>
      <c r="N84">
        <f t="shared" si="17"/>
        <v>2101</v>
      </c>
      <c r="O84">
        <f t="shared" si="17"/>
        <v>2101</v>
      </c>
      <c r="P84">
        <f t="shared" si="17"/>
        <v>2101</v>
      </c>
      <c r="Q84">
        <f t="shared" si="17"/>
        <v>2101</v>
      </c>
      <c r="R84">
        <f t="shared" si="17"/>
        <v>2101</v>
      </c>
      <c r="S84">
        <f t="shared" si="17"/>
        <v>2101</v>
      </c>
      <c r="T84">
        <f t="shared" si="17"/>
        <v>2101</v>
      </c>
      <c r="U84">
        <f t="shared" si="17"/>
        <v>2101</v>
      </c>
      <c r="V84">
        <f t="shared" si="17"/>
        <v>2101</v>
      </c>
      <c r="W84">
        <f t="shared" si="17"/>
        <v>2101</v>
      </c>
    </row>
    <row r="85" spans="1:23" x14ac:dyDescent="0.3">
      <c r="A85" t="s">
        <v>50</v>
      </c>
      <c r="B85" t="s">
        <v>5</v>
      </c>
      <c r="C85" t="s">
        <v>15</v>
      </c>
      <c r="D85" t="s">
        <v>16</v>
      </c>
      <c r="E85" t="s">
        <v>70</v>
      </c>
      <c r="F85" t="s">
        <v>81</v>
      </c>
      <c r="G85" t="s">
        <v>72</v>
      </c>
      <c r="L85" t="s">
        <v>73</v>
      </c>
      <c r="M85">
        <v>10000</v>
      </c>
      <c r="N85">
        <f t="shared" si="17"/>
        <v>10000</v>
      </c>
      <c r="O85">
        <f t="shared" si="17"/>
        <v>10000</v>
      </c>
      <c r="P85">
        <f t="shared" si="17"/>
        <v>10000</v>
      </c>
      <c r="Q85">
        <f t="shared" si="17"/>
        <v>10000</v>
      </c>
      <c r="R85">
        <f t="shared" si="17"/>
        <v>10000</v>
      </c>
      <c r="S85">
        <f t="shared" si="17"/>
        <v>10000</v>
      </c>
      <c r="T85">
        <f t="shared" si="17"/>
        <v>10000</v>
      </c>
      <c r="U85">
        <f t="shared" si="17"/>
        <v>10000</v>
      </c>
      <c r="V85">
        <f t="shared" si="17"/>
        <v>10000</v>
      </c>
      <c r="W85">
        <f t="shared" si="17"/>
        <v>10000</v>
      </c>
    </row>
    <row r="86" spans="1:23" x14ac:dyDescent="0.3">
      <c r="A86" t="s">
        <v>50</v>
      </c>
      <c r="B86" t="s">
        <v>5</v>
      </c>
      <c r="C86" t="s">
        <v>15</v>
      </c>
      <c r="D86" t="s">
        <v>16</v>
      </c>
      <c r="E86" t="s">
        <v>70</v>
      </c>
      <c r="F86" t="s">
        <v>81</v>
      </c>
      <c r="G86" t="s">
        <v>62</v>
      </c>
      <c r="L86" t="s">
        <v>55</v>
      </c>
      <c r="M86">
        <v>0</v>
      </c>
    </row>
    <row r="87" spans="1:23" x14ac:dyDescent="0.3">
      <c r="A87" t="s">
        <v>50</v>
      </c>
      <c r="B87" t="s">
        <v>5</v>
      </c>
      <c r="C87" t="s">
        <v>15</v>
      </c>
      <c r="D87" t="s">
        <v>16</v>
      </c>
      <c r="E87" t="s">
        <v>70</v>
      </c>
      <c r="F87" t="s">
        <v>81</v>
      </c>
      <c r="G87" t="s">
        <v>74</v>
      </c>
      <c r="L87" t="s">
        <v>75</v>
      </c>
      <c r="M87">
        <v>307.28971962616799</v>
      </c>
      <c r="N87">
        <f t="shared" ref="N87:W88" si="18">M87</f>
        <v>307.28971962616799</v>
      </c>
      <c r="O87">
        <f t="shared" si="18"/>
        <v>307.28971962616799</v>
      </c>
      <c r="P87">
        <f t="shared" si="18"/>
        <v>307.28971962616799</v>
      </c>
      <c r="Q87">
        <f t="shared" si="18"/>
        <v>307.28971962616799</v>
      </c>
      <c r="R87">
        <f t="shared" si="18"/>
        <v>307.28971962616799</v>
      </c>
      <c r="S87">
        <f t="shared" si="18"/>
        <v>307.28971962616799</v>
      </c>
      <c r="T87">
        <f t="shared" si="18"/>
        <v>307.28971962616799</v>
      </c>
      <c r="U87">
        <f t="shared" si="18"/>
        <v>307.28971962616799</v>
      </c>
      <c r="V87">
        <f t="shared" si="18"/>
        <v>307.28971962616799</v>
      </c>
      <c r="W87">
        <f t="shared" si="18"/>
        <v>307.28971962616799</v>
      </c>
    </row>
    <row r="88" spans="1:23" x14ac:dyDescent="0.3">
      <c r="A88" t="s">
        <v>50</v>
      </c>
      <c r="B88" t="s">
        <v>5</v>
      </c>
      <c r="C88" t="s">
        <v>15</v>
      </c>
      <c r="D88" t="s">
        <v>16</v>
      </c>
      <c r="E88" t="s">
        <v>70</v>
      </c>
      <c r="F88" t="s">
        <v>81</v>
      </c>
      <c r="G88" t="s">
        <v>80</v>
      </c>
      <c r="L88" t="s">
        <v>73</v>
      </c>
      <c r="M88">
        <v>20</v>
      </c>
      <c r="N88">
        <f t="shared" si="18"/>
        <v>20</v>
      </c>
      <c r="O88">
        <f t="shared" si="18"/>
        <v>20</v>
      </c>
      <c r="P88">
        <f t="shared" si="18"/>
        <v>20</v>
      </c>
      <c r="Q88">
        <f t="shared" si="18"/>
        <v>20</v>
      </c>
      <c r="R88">
        <f t="shared" si="18"/>
        <v>20</v>
      </c>
      <c r="S88">
        <f t="shared" si="18"/>
        <v>20</v>
      </c>
      <c r="T88">
        <f t="shared" si="18"/>
        <v>20</v>
      </c>
      <c r="U88">
        <f t="shared" si="18"/>
        <v>20</v>
      </c>
      <c r="V88">
        <f t="shared" si="18"/>
        <v>20</v>
      </c>
      <c r="W88">
        <f t="shared" si="18"/>
        <v>20</v>
      </c>
    </row>
    <row r="89" spans="1:23" x14ac:dyDescent="0.3">
      <c r="A89" t="s">
        <v>63</v>
      </c>
      <c r="B89" t="s">
        <v>5</v>
      </c>
      <c r="C89" t="s">
        <v>15</v>
      </c>
      <c r="D89" t="s">
        <v>16</v>
      </c>
      <c r="E89" t="s">
        <v>82</v>
      </c>
      <c r="G89" t="s">
        <v>20</v>
      </c>
      <c r="L89" t="s">
        <v>64</v>
      </c>
    </row>
    <row r="90" spans="1:23" x14ac:dyDescent="0.3">
      <c r="A90" t="s">
        <v>63</v>
      </c>
      <c r="B90" t="s">
        <v>5</v>
      </c>
      <c r="C90" t="s">
        <v>15</v>
      </c>
      <c r="D90" t="s">
        <v>16</v>
      </c>
      <c r="E90" t="s">
        <v>82</v>
      </c>
      <c r="G90" t="s">
        <v>21</v>
      </c>
      <c r="H90" t="s">
        <v>53</v>
      </c>
    </row>
    <row r="91" spans="1:23" x14ac:dyDescent="0.3">
      <c r="A91" t="s">
        <v>63</v>
      </c>
      <c r="B91" t="s">
        <v>5</v>
      </c>
      <c r="C91" t="s">
        <v>15</v>
      </c>
      <c r="D91" t="s">
        <v>16</v>
      </c>
      <c r="E91" t="s">
        <v>82</v>
      </c>
      <c r="G91" t="s">
        <v>54</v>
      </c>
      <c r="L91" t="s">
        <v>55</v>
      </c>
      <c r="M91">
        <v>0.3</v>
      </c>
      <c r="N91">
        <f t="shared" ref="N91:W93" si="19">M91</f>
        <v>0.3</v>
      </c>
      <c r="O91">
        <f t="shared" si="19"/>
        <v>0.3</v>
      </c>
      <c r="P91">
        <f t="shared" si="19"/>
        <v>0.3</v>
      </c>
      <c r="Q91">
        <f t="shared" si="19"/>
        <v>0.3</v>
      </c>
      <c r="R91">
        <f t="shared" si="19"/>
        <v>0.3</v>
      </c>
      <c r="S91">
        <f t="shared" si="19"/>
        <v>0.3</v>
      </c>
      <c r="T91">
        <f t="shared" si="19"/>
        <v>0.3</v>
      </c>
      <c r="U91">
        <f t="shared" si="19"/>
        <v>0.3</v>
      </c>
      <c r="V91">
        <f t="shared" si="19"/>
        <v>0.3</v>
      </c>
      <c r="W91">
        <f t="shared" si="19"/>
        <v>0.3</v>
      </c>
    </row>
    <row r="92" spans="1:23" x14ac:dyDescent="0.3">
      <c r="A92" t="s">
        <v>63</v>
      </c>
      <c r="B92" t="s">
        <v>5</v>
      </c>
      <c r="C92" t="s">
        <v>15</v>
      </c>
      <c r="D92" t="s">
        <v>16</v>
      </c>
      <c r="E92" t="s">
        <v>82</v>
      </c>
      <c r="G92" t="s">
        <v>56</v>
      </c>
      <c r="L92" t="s">
        <v>55</v>
      </c>
      <c r="M92">
        <v>0.3</v>
      </c>
      <c r="N92">
        <f t="shared" si="19"/>
        <v>0.3</v>
      </c>
      <c r="O92">
        <f t="shared" si="19"/>
        <v>0.3</v>
      </c>
      <c r="P92">
        <f t="shared" si="19"/>
        <v>0.3</v>
      </c>
      <c r="Q92">
        <f t="shared" si="19"/>
        <v>0.3</v>
      </c>
      <c r="R92">
        <f t="shared" si="19"/>
        <v>0.3</v>
      </c>
      <c r="S92">
        <f t="shared" si="19"/>
        <v>0.3</v>
      </c>
      <c r="T92">
        <f t="shared" si="19"/>
        <v>0.3</v>
      </c>
      <c r="U92">
        <f t="shared" si="19"/>
        <v>0.3</v>
      </c>
      <c r="V92">
        <f t="shared" si="19"/>
        <v>0.3</v>
      </c>
      <c r="W92">
        <f t="shared" si="19"/>
        <v>0.3</v>
      </c>
    </row>
    <row r="93" spans="1:23" x14ac:dyDescent="0.3">
      <c r="A93" t="s">
        <v>63</v>
      </c>
      <c r="B93" t="s">
        <v>5</v>
      </c>
      <c r="C93" t="s">
        <v>15</v>
      </c>
      <c r="D93" t="s">
        <v>16</v>
      </c>
      <c r="E93" t="s">
        <v>82</v>
      </c>
      <c r="G93" t="s">
        <v>57</v>
      </c>
      <c r="M93">
        <v>15</v>
      </c>
      <c r="N93">
        <f t="shared" si="19"/>
        <v>15</v>
      </c>
      <c r="O93">
        <f t="shared" si="19"/>
        <v>15</v>
      </c>
      <c r="P93">
        <f t="shared" si="19"/>
        <v>15</v>
      </c>
      <c r="Q93">
        <f t="shared" si="19"/>
        <v>15</v>
      </c>
      <c r="R93">
        <f t="shared" si="19"/>
        <v>15</v>
      </c>
      <c r="S93">
        <f t="shared" si="19"/>
        <v>15</v>
      </c>
      <c r="T93">
        <f t="shared" si="19"/>
        <v>15</v>
      </c>
      <c r="U93">
        <f t="shared" si="19"/>
        <v>15</v>
      </c>
      <c r="V93">
        <f t="shared" si="19"/>
        <v>15</v>
      </c>
      <c r="W93">
        <f t="shared" si="19"/>
        <v>15</v>
      </c>
    </row>
    <row r="94" spans="1:23" x14ac:dyDescent="0.3">
      <c r="A94" t="s">
        <v>63</v>
      </c>
      <c r="B94" t="s">
        <v>5</v>
      </c>
      <c r="C94" t="s">
        <v>15</v>
      </c>
      <c r="D94" t="s">
        <v>16</v>
      </c>
      <c r="E94" t="s">
        <v>82</v>
      </c>
      <c r="F94" t="s">
        <v>83</v>
      </c>
      <c r="G94" t="s">
        <v>6</v>
      </c>
    </row>
    <row r="95" spans="1:23" x14ac:dyDescent="0.3">
      <c r="A95" t="s">
        <v>63</v>
      </c>
      <c r="B95" t="s">
        <v>5</v>
      </c>
      <c r="C95" t="s">
        <v>15</v>
      </c>
      <c r="D95" t="s">
        <v>16</v>
      </c>
      <c r="E95" t="s">
        <v>82</v>
      </c>
      <c r="F95" t="s">
        <v>83</v>
      </c>
      <c r="G95" t="s">
        <v>59</v>
      </c>
      <c r="L95" t="s">
        <v>60</v>
      </c>
      <c r="M95">
        <v>1990</v>
      </c>
      <c r="N95">
        <f t="shared" ref="N95:W97" si="20">M95</f>
        <v>1990</v>
      </c>
      <c r="O95">
        <f t="shared" si="20"/>
        <v>1990</v>
      </c>
      <c r="P95">
        <f t="shared" si="20"/>
        <v>1990</v>
      </c>
      <c r="Q95">
        <f t="shared" si="20"/>
        <v>1990</v>
      </c>
      <c r="R95">
        <f t="shared" si="20"/>
        <v>1990</v>
      </c>
      <c r="S95">
        <f t="shared" si="20"/>
        <v>1990</v>
      </c>
      <c r="T95">
        <f t="shared" si="20"/>
        <v>1990</v>
      </c>
      <c r="U95">
        <f t="shared" si="20"/>
        <v>1990</v>
      </c>
      <c r="V95">
        <f t="shared" si="20"/>
        <v>1990</v>
      </c>
      <c r="W95">
        <f t="shared" si="20"/>
        <v>1990</v>
      </c>
    </row>
    <row r="96" spans="1:23" x14ac:dyDescent="0.3">
      <c r="A96" t="s">
        <v>63</v>
      </c>
      <c r="B96" t="s">
        <v>5</v>
      </c>
      <c r="C96" t="s">
        <v>15</v>
      </c>
      <c r="D96" t="s">
        <v>16</v>
      </c>
      <c r="E96" t="s">
        <v>82</v>
      </c>
      <c r="F96" t="s">
        <v>83</v>
      </c>
      <c r="G96" t="s">
        <v>61</v>
      </c>
      <c r="L96" t="s">
        <v>60</v>
      </c>
      <c r="M96">
        <v>2101</v>
      </c>
      <c r="N96">
        <f t="shared" si="20"/>
        <v>2101</v>
      </c>
      <c r="O96">
        <f t="shared" si="20"/>
        <v>2101</v>
      </c>
      <c r="P96">
        <f t="shared" si="20"/>
        <v>2101</v>
      </c>
      <c r="Q96">
        <f t="shared" si="20"/>
        <v>2101</v>
      </c>
      <c r="R96">
        <f t="shared" si="20"/>
        <v>2101</v>
      </c>
      <c r="S96">
        <f t="shared" si="20"/>
        <v>2101</v>
      </c>
      <c r="T96">
        <f t="shared" si="20"/>
        <v>2101</v>
      </c>
      <c r="U96">
        <f t="shared" si="20"/>
        <v>2101</v>
      </c>
      <c r="V96">
        <f t="shared" si="20"/>
        <v>2101</v>
      </c>
      <c r="W96">
        <f t="shared" si="20"/>
        <v>2101</v>
      </c>
    </row>
    <row r="97" spans="1:23" x14ac:dyDescent="0.3">
      <c r="A97" t="s">
        <v>63</v>
      </c>
      <c r="B97" t="s">
        <v>5</v>
      </c>
      <c r="C97" t="s">
        <v>15</v>
      </c>
      <c r="D97" t="s">
        <v>16</v>
      </c>
      <c r="E97" t="s">
        <v>82</v>
      </c>
      <c r="F97" t="s">
        <v>83</v>
      </c>
      <c r="G97" t="s">
        <v>72</v>
      </c>
      <c r="L97" t="s">
        <v>73</v>
      </c>
      <c r="M97">
        <v>16</v>
      </c>
      <c r="N97">
        <f t="shared" si="20"/>
        <v>16</v>
      </c>
      <c r="O97">
        <f t="shared" si="20"/>
        <v>16</v>
      </c>
      <c r="P97">
        <f t="shared" si="20"/>
        <v>16</v>
      </c>
      <c r="Q97">
        <f t="shared" si="20"/>
        <v>16</v>
      </c>
      <c r="R97">
        <f t="shared" si="20"/>
        <v>16</v>
      </c>
      <c r="S97">
        <f t="shared" si="20"/>
        <v>16</v>
      </c>
      <c r="T97">
        <f t="shared" si="20"/>
        <v>16</v>
      </c>
      <c r="U97">
        <f t="shared" si="20"/>
        <v>16</v>
      </c>
      <c r="V97">
        <f t="shared" si="20"/>
        <v>16</v>
      </c>
      <c r="W97">
        <f t="shared" si="20"/>
        <v>16</v>
      </c>
    </row>
    <row r="98" spans="1:23" x14ac:dyDescent="0.3">
      <c r="A98" t="s">
        <v>63</v>
      </c>
      <c r="B98" t="s">
        <v>5</v>
      </c>
      <c r="C98" t="s">
        <v>15</v>
      </c>
      <c r="D98" t="s">
        <v>16</v>
      </c>
      <c r="E98" t="s">
        <v>82</v>
      </c>
      <c r="F98" t="s">
        <v>83</v>
      </c>
      <c r="G98" t="s">
        <v>62</v>
      </c>
      <c r="L98" t="s">
        <v>55</v>
      </c>
      <c r="M98">
        <v>1</v>
      </c>
    </row>
    <row r="99" spans="1:23" x14ac:dyDescent="0.3">
      <c r="A99" t="s">
        <v>63</v>
      </c>
      <c r="B99" t="s">
        <v>5</v>
      </c>
      <c r="C99" t="s">
        <v>15</v>
      </c>
      <c r="D99" t="s">
        <v>16</v>
      </c>
      <c r="E99" t="s">
        <v>82</v>
      </c>
      <c r="F99" t="s">
        <v>83</v>
      </c>
      <c r="G99" t="s">
        <v>84</v>
      </c>
      <c r="L99" t="s">
        <v>64</v>
      </c>
      <c r="M99">
        <v>20000</v>
      </c>
      <c r="N99">
        <f t="shared" ref="N99:W101" si="21">M99</f>
        <v>20000</v>
      </c>
      <c r="O99">
        <f t="shared" si="21"/>
        <v>20000</v>
      </c>
      <c r="P99">
        <f t="shared" si="21"/>
        <v>20000</v>
      </c>
      <c r="Q99">
        <f t="shared" si="21"/>
        <v>20000</v>
      </c>
      <c r="R99">
        <f t="shared" si="21"/>
        <v>20000</v>
      </c>
      <c r="S99">
        <f t="shared" si="21"/>
        <v>20000</v>
      </c>
      <c r="T99">
        <f t="shared" si="21"/>
        <v>20000</v>
      </c>
      <c r="U99">
        <f t="shared" si="21"/>
        <v>20000</v>
      </c>
      <c r="V99">
        <f t="shared" si="21"/>
        <v>20000</v>
      </c>
      <c r="W99">
        <f t="shared" si="21"/>
        <v>20000</v>
      </c>
    </row>
    <row r="100" spans="1:23" x14ac:dyDescent="0.3">
      <c r="A100" t="s">
        <v>63</v>
      </c>
      <c r="B100" t="s">
        <v>5</v>
      </c>
      <c r="C100" t="s">
        <v>15</v>
      </c>
      <c r="D100" t="s">
        <v>16</v>
      </c>
      <c r="E100" t="s">
        <v>82</v>
      </c>
      <c r="F100" t="s">
        <v>83</v>
      </c>
      <c r="G100" t="s">
        <v>74</v>
      </c>
      <c r="L100" t="s">
        <v>75</v>
      </c>
      <c r="M100">
        <v>8962.6168224299108</v>
      </c>
      <c r="N100">
        <f t="shared" si="21"/>
        <v>8962.6168224299108</v>
      </c>
      <c r="O100">
        <f t="shared" si="21"/>
        <v>8962.6168224299108</v>
      </c>
      <c r="P100">
        <f t="shared" si="21"/>
        <v>8962.6168224299108</v>
      </c>
      <c r="Q100">
        <f t="shared" si="21"/>
        <v>8962.6168224299108</v>
      </c>
      <c r="R100">
        <f t="shared" si="21"/>
        <v>8962.6168224299108</v>
      </c>
      <c r="S100">
        <f t="shared" si="21"/>
        <v>8962.6168224299108</v>
      </c>
      <c r="T100">
        <f t="shared" si="21"/>
        <v>8962.6168224299108</v>
      </c>
      <c r="U100">
        <f t="shared" si="21"/>
        <v>8962.6168224299108</v>
      </c>
      <c r="V100">
        <f t="shared" si="21"/>
        <v>8962.6168224299108</v>
      </c>
      <c r="W100">
        <f t="shared" si="21"/>
        <v>8962.6168224299108</v>
      </c>
    </row>
    <row r="101" spans="1:23" x14ac:dyDescent="0.3">
      <c r="A101" t="s">
        <v>63</v>
      </c>
      <c r="B101" t="s">
        <v>5</v>
      </c>
      <c r="C101" t="s">
        <v>15</v>
      </c>
      <c r="D101" t="s">
        <v>16</v>
      </c>
      <c r="E101" t="s">
        <v>82</v>
      </c>
      <c r="F101" t="s">
        <v>83</v>
      </c>
      <c r="G101" t="s">
        <v>17</v>
      </c>
      <c r="J101" t="s">
        <v>85</v>
      </c>
      <c r="L101" t="s">
        <v>86</v>
      </c>
      <c r="M101">
        <v>3.0977679999999999E-3</v>
      </c>
      <c r="N101">
        <f t="shared" si="21"/>
        <v>3.0977679999999999E-3</v>
      </c>
      <c r="O101">
        <f t="shared" si="21"/>
        <v>3.0977679999999999E-3</v>
      </c>
      <c r="P101">
        <f t="shared" si="21"/>
        <v>3.0977679999999999E-3</v>
      </c>
      <c r="Q101">
        <f t="shared" si="21"/>
        <v>3.0977679999999999E-3</v>
      </c>
      <c r="R101">
        <f t="shared" si="21"/>
        <v>3.0977679999999999E-3</v>
      </c>
      <c r="S101">
        <f t="shared" si="21"/>
        <v>3.0977679999999999E-3</v>
      </c>
      <c r="T101">
        <f t="shared" si="21"/>
        <v>3.0977679999999999E-3</v>
      </c>
      <c r="U101">
        <f t="shared" si="21"/>
        <v>3.0977679999999999E-3</v>
      </c>
      <c r="V101">
        <f t="shared" si="21"/>
        <v>3.0977679999999999E-3</v>
      </c>
      <c r="W101">
        <f t="shared" si="21"/>
        <v>3.0977679999999999E-3</v>
      </c>
    </row>
    <row r="102" spans="1:23" x14ac:dyDescent="0.3">
      <c r="A102" t="s">
        <v>63</v>
      </c>
      <c r="B102" t="s">
        <v>5</v>
      </c>
      <c r="C102" t="s">
        <v>15</v>
      </c>
      <c r="D102" t="s">
        <v>16</v>
      </c>
      <c r="E102" t="s">
        <v>82</v>
      </c>
      <c r="F102" t="s">
        <v>87</v>
      </c>
      <c r="G102" t="s">
        <v>6</v>
      </c>
    </row>
    <row r="103" spans="1:23" x14ac:dyDescent="0.3">
      <c r="A103" t="s">
        <v>63</v>
      </c>
      <c r="B103" t="s">
        <v>5</v>
      </c>
      <c r="C103" t="s">
        <v>15</v>
      </c>
      <c r="D103" t="s">
        <v>16</v>
      </c>
      <c r="E103" t="s">
        <v>82</v>
      </c>
      <c r="F103" t="s">
        <v>87</v>
      </c>
      <c r="G103" t="s">
        <v>59</v>
      </c>
      <c r="L103" t="s">
        <v>60</v>
      </c>
      <c r="M103">
        <v>2015</v>
      </c>
      <c r="N103">
        <f t="shared" ref="N103:W105" si="22">M103</f>
        <v>2015</v>
      </c>
      <c r="O103">
        <f t="shared" si="22"/>
        <v>2015</v>
      </c>
      <c r="P103">
        <f t="shared" si="22"/>
        <v>2015</v>
      </c>
      <c r="Q103">
        <f t="shared" si="22"/>
        <v>2015</v>
      </c>
      <c r="R103">
        <f t="shared" si="22"/>
        <v>2015</v>
      </c>
      <c r="S103">
        <f t="shared" si="22"/>
        <v>2015</v>
      </c>
      <c r="T103">
        <f t="shared" si="22"/>
        <v>2015</v>
      </c>
      <c r="U103">
        <f t="shared" si="22"/>
        <v>2015</v>
      </c>
      <c r="V103">
        <f t="shared" si="22"/>
        <v>2015</v>
      </c>
      <c r="W103">
        <f t="shared" si="22"/>
        <v>2015</v>
      </c>
    </row>
    <row r="104" spans="1:23" x14ac:dyDescent="0.3">
      <c r="A104" t="s">
        <v>63</v>
      </c>
      <c r="B104" t="s">
        <v>5</v>
      </c>
      <c r="C104" t="s">
        <v>15</v>
      </c>
      <c r="D104" t="s">
        <v>16</v>
      </c>
      <c r="E104" t="s">
        <v>82</v>
      </c>
      <c r="F104" t="s">
        <v>87</v>
      </c>
      <c r="G104" t="s">
        <v>61</v>
      </c>
      <c r="L104" t="s">
        <v>60</v>
      </c>
      <c r="M104">
        <v>2101</v>
      </c>
      <c r="N104">
        <f t="shared" si="22"/>
        <v>2101</v>
      </c>
      <c r="O104">
        <f t="shared" si="22"/>
        <v>2101</v>
      </c>
      <c r="P104">
        <f t="shared" si="22"/>
        <v>2101</v>
      </c>
      <c r="Q104">
        <f t="shared" si="22"/>
        <v>2101</v>
      </c>
      <c r="R104">
        <f t="shared" si="22"/>
        <v>2101</v>
      </c>
      <c r="S104">
        <f t="shared" si="22"/>
        <v>2101</v>
      </c>
      <c r="T104">
        <f t="shared" si="22"/>
        <v>2101</v>
      </c>
      <c r="U104">
        <f t="shared" si="22"/>
        <v>2101</v>
      </c>
      <c r="V104">
        <f t="shared" si="22"/>
        <v>2101</v>
      </c>
      <c r="W104">
        <f t="shared" si="22"/>
        <v>2101</v>
      </c>
    </row>
    <row r="105" spans="1:23" x14ac:dyDescent="0.3">
      <c r="A105" t="s">
        <v>63</v>
      </c>
      <c r="B105" t="s">
        <v>5</v>
      </c>
      <c r="C105" t="s">
        <v>15</v>
      </c>
      <c r="D105" t="s">
        <v>16</v>
      </c>
      <c r="E105" t="s">
        <v>82</v>
      </c>
      <c r="F105" t="s">
        <v>87</v>
      </c>
      <c r="G105" t="s">
        <v>72</v>
      </c>
      <c r="L105" t="s">
        <v>73</v>
      </c>
      <c r="M105">
        <v>16</v>
      </c>
      <c r="N105">
        <f t="shared" si="22"/>
        <v>16</v>
      </c>
      <c r="O105">
        <f t="shared" si="22"/>
        <v>16</v>
      </c>
      <c r="P105">
        <f t="shared" si="22"/>
        <v>16</v>
      </c>
      <c r="Q105">
        <f t="shared" si="22"/>
        <v>16</v>
      </c>
      <c r="R105">
        <f t="shared" si="22"/>
        <v>16</v>
      </c>
      <c r="S105">
        <f t="shared" si="22"/>
        <v>16</v>
      </c>
      <c r="T105">
        <f t="shared" si="22"/>
        <v>16</v>
      </c>
      <c r="U105">
        <f t="shared" si="22"/>
        <v>16</v>
      </c>
      <c r="V105">
        <f t="shared" si="22"/>
        <v>16</v>
      </c>
      <c r="W105">
        <f t="shared" si="22"/>
        <v>16</v>
      </c>
    </row>
    <row r="106" spans="1:23" x14ac:dyDescent="0.3">
      <c r="A106" t="s">
        <v>63</v>
      </c>
      <c r="B106" t="s">
        <v>5</v>
      </c>
      <c r="C106" t="s">
        <v>15</v>
      </c>
      <c r="D106" t="s">
        <v>16</v>
      </c>
      <c r="E106" t="s">
        <v>82</v>
      </c>
      <c r="F106" t="s">
        <v>87</v>
      </c>
      <c r="G106" t="s">
        <v>62</v>
      </c>
      <c r="L106" t="s">
        <v>55</v>
      </c>
      <c r="M106">
        <v>0</v>
      </c>
    </row>
    <row r="107" spans="1:23" x14ac:dyDescent="0.3">
      <c r="A107" t="s">
        <v>63</v>
      </c>
      <c r="B107" t="s">
        <v>5</v>
      </c>
      <c r="C107" t="s">
        <v>15</v>
      </c>
      <c r="D107" t="s">
        <v>16</v>
      </c>
      <c r="E107" t="s">
        <v>82</v>
      </c>
      <c r="F107" t="s">
        <v>87</v>
      </c>
      <c r="G107" t="s">
        <v>84</v>
      </c>
      <c r="L107" t="s">
        <v>64</v>
      </c>
      <c r="M107">
        <v>20000</v>
      </c>
      <c r="N107">
        <f t="shared" ref="N107:W109" si="23">M107</f>
        <v>20000</v>
      </c>
      <c r="O107">
        <f t="shared" si="23"/>
        <v>20000</v>
      </c>
      <c r="P107">
        <f t="shared" si="23"/>
        <v>20000</v>
      </c>
      <c r="Q107">
        <f t="shared" si="23"/>
        <v>20000</v>
      </c>
      <c r="R107">
        <f t="shared" si="23"/>
        <v>20000</v>
      </c>
      <c r="S107">
        <f t="shared" si="23"/>
        <v>20000</v>
      </c>
      <c r="T107">
        <f t="shared" si="23"/>
        <v>20000</v>
      </c>
      <c r="U107">
        <f t="shared" si="23"/>
        <v>20000</v>
      </c>
      <c r="V107">
        <f t="shared" si="23"/>
        <v>20000</v>
      </c>
      <c r="W107">
        <f t="shared" si="23"/>
        <v>20000</v>
      </c>
    </row>
    <row r="108" spans="1:23" x14ac:dyDescent="0.3">
      <c r="A108" t="s">
        <v>63</v>
      </c>
      <c r="B108" t="s">
        <v>5</v>
      </c>
      <c r="C108" t="s">
        <v>15</v>
      </c>
      <c r="D108" t="s">
        <v>16</v>
      </c>
      <c r="E108" t="s">
        <v>82</v>
      </c>
      <c r="F108" t="s">
        <v>87</v>
      </c>
      <c r="G108" t="s">
        <v>74</v>
      </c>
      <c r="L108" t="s">
        <v>75</v>
      </c>
      <c r="M108">
        <v>9218.69158878505</v>
      </c>
      <c r="N108">
        <f t="shared" si="23"/>
        <v>9218.69158878505</v>
      </c>
      <c r="O108">
        <f t="shared" si="23"/>
        <v>9218.69158878505</v>
      </c>
      <c r="P108">
        <f t="shared" si="23"/>
        <v>9218.69158878505</v>
      </c>
      <c r="Q108">
        <f t="shared" si="23"/>
        <v>9218.69158878505</v>
      </c>
      <c r="R108">
        <f t="shared" si="23"/>
        <v>9218.69158878505</v>
      </c>
      <c r="S108">
        <f t="shared" si="23"/>
        <v>9218.69158878505</v>
      </c>
      <c r="T108">
        <f t="shared" si="23"/>
        <v>9218.69158878505</v>
      </c>
      <c r="U108">
        <f t="shared" si="23"/>
        <v>9218.69158878505</v>
      </c>
      <c r="V108">
        <f t="shared" si="23"/>
        <v>9218.69158878505</v>
      </c>
      <c r="W108">
        <f t="shared" si="23"/>
        <v>9218.69158878505</v>
      </c>
    </row>
    <row r="109" spans="1:23" x14ac:dyDescent="0.3">
      <c r="A109" t="s">
        <v>63</v>
      </c>
      <c r="B109" t="s">
        <v>5</v>
      </c>
      <c r="C109" t="s">
        <v>15</v>
      </c>
      <c r="D109" t="s">
        <v>16</v>
      </c>
      <c r="E109" t="s">
        <v>82</v>
      </c>
      <c r="F109" t="s">
        <v>87</v>
      </c>
      <c r="G109" t="s">
        <v>17</v>
      </c>
      <c r="J109" t="s">
        <v>85</v>
      </c>
      <c r="L109" t="s">
        <v>86</v>
      </c>
      <c r="M109">
        <v>2.960088E-3</v>
      </c>
      <c r="N109">
        <f t="shared" si="23"/>
        <v>2.960088E-3</v>
      </c>
      <c r="O109">
        <f t="shared" si="23"/>
        <v>2.960088E-3</v>
      </c>
      <c r="P109">
        <f t="shared" si="23"/>
        <v>2.960088E-3</v>
      </c>
      <c r="Q109">
        <f t="shared" si="23"/>
        <v>2.960088E-3</v>
      </c>
      <c r="R109">
        <f t="shared" si="23"/>
        <v>2.960088E-3</v>
      </c>
      <c r="S109">
        <f t="shared" si="23"/>
        <v>2.960088E-3</v>
      </c>
      <c r="T109">
        <f t="shared" si="23"/>
        <v>2.960088E-3</v>
      </c>
      <c r="U109">
        <f t="shared" si="23"/>
        <v>2.960088E-3</v>
      </c>
      <c r="V109">
        <f t="shared" si="23"/>
        <v>2.960088E-3</v>
      </c>
      <c r="W109">
        <f t="shared" si="23"/>
        <v>2.960088E-3</v>
      </c>
    </row>
    <row r="110" spans="1:23" x14ac:dyDescent="0.3">
      <c r="A110" t="s">
        <v>63</v>
      </c>
      <c r="B110" t="s">
        <v>5</v>
      </c>
      <c r="C110" t="s">
        <v>15</v>
      </c>
      <c r="D110" t="s">
        <v>16</v>
      </c>
      <c r="E110" t="s">
        <v>82</v>
      </c>
      <c r="F110" t="s">
        <v>88</v>
      </c>
      <c r="G110" t="s">
        <v>6</v>
      </c>
    </row>
    <row r="111" spans="1:23" x14ac:dyDescent="0.3">
      <c r="A111" t="s">
        <v>63</v>
      </c>
      <c r="B111" t="s">
        <v>5</v>
      </c>
      <c r="C111" t="s">
        <v>15</v>
      </c>
      <c r="D111" t="s">
        <v>16</v>
      </c>
      <c r="E111" t="s">
        <v>82</v>
      </c>
      <c r="F111" t="s">
        <v>88</v>
      </c>
      <c r="G111" t="s">
        <v>59</v>
      </c>
      <c r="L111" t="s">
        <v>60</v>
      </c>
      <c r="M111">
        <v>2015</v>
      </c>
      <c r="N111">
        <f t="shared" ref="N111:W113" si="24">M111</f>
        <v>2015</v>
      </c>
      <c r="O111">
        <f t="shared" si="24"/>
        <v>2015</v>
      </c>
      <c r="P111">
        <f t="shared" si="24"/>
        <v>2015</v>
      </c>
      <c r="Q111">
        <f t="shared" si="24"/>
        <v>2015</v>
      </c>
      <c r="R111">
        <f t="shared" si="24"/>
        <v>2015</v>
      </c>
      <c r="S111">
        <f t="shared" si="24"/>
        <v>2015</v>
      </c>
      <c r="T111">
        <f t="shared" si="24"/>
        <v>2015</v>
      </c>
      <c r="U111">
        <f t="shared" si="24"/>
        <v>2015</v>
      </c>
      <c r="V111">
        <f t="shared" si="24"/>
        <v>2015</v>
      </c>
      <c r="W111">
        <f t="shared" si="24"/>
        <v>2015</v>
      </c>
    </row>
    <row r="112" spans="1:23" x14ac:dyDescent="0.3">
      <c r="A112" t="s">
        <v>63</v>
      </c>
      <c r="B112" t="s">
        <v>5</v>
      </c>
      <c r="C112" t="s">
        <v>15</v>
      </c>
      <c r="D112" t="s">
        <v>16</v>
      </c>
      <c r="E112" t="s">
        <v>82</v>
      </c>
      <c r="F112" t="s">
        <v>88</v>
      </c>
      <c r="G112" t="s">
        <v>61</v>
      </c>
      <c r="L112" t="s">
        <v>60</v>
      </c>
      <c r="M112">
        <v>2101</v>
      </c>
      <c r="N112">
        <f t="shared" si="24"/>
        <v>2101</v>
      </c>
      <c r="O112">
        <f t="shared" si="24"/>
        <v>2101</v>
      </c>
      <c r="P112">
        <f t="shared" si="24"/>
        <v>2101</v>
      </c>
      <c r="Q112">
        <f t="shared" si="24"/>
        <v>2101</v>
      </c>
      <c r="R112">
        <f t="shared" si="24"/>
        <v>2101</v>
      </c>
      <c r="S112">
        <f t="shared" si="24"/>
        <v>2101</v>
      </c>
      <c r="T112">
        <f t="shared" si="24"/>
        <v>2101</v>
      </c>
      <c r="U112">
        <f t="shared" si="24"/>
        <v>2101</v>
      </c>
      <c r="V112">
        <f t="shared" si="24"/>
        <v>2101</v>
      </c>
      <c r="W112">
        <f t="shared" si="24"/>
        <v>2101</v>
      </c>
    </row>
    <row r="113" spans="1:23" x14ac:dyDescent="0.3">
      <c r="A113" t="s">
        <v>63</v>
      </c>
      <c r="B113" t="s">
        <v>5</v>
      </c>
      <c r="C113" t="s">
        <v>15</v>
      </c>
      <c r="D113" t="s">
        <v>16</v>
      </c>
      <c r="E113" t="s">
        <v>82</v>
      </c>
      <c r="F113" t="s">
        <v>88</v>
      </c>
      <c r="G113" t="s">
        <v>72</v>
      </c>
      <c r="L113" t="s">
        <v>73</v>
      </c>
      <c r="M113">
        <v>16</v>
      </c>
      <c r="N113">
        <f t="shared" si="24"/>
        <v>16</v>
      </c>
      <c r="O113">
        <f t="shared" si="24"/>
        <v>16</v>
      </c>
      <c r="P113">
        <f t="shared" si="24"/>
        <v>16</v>
      </c>
      <c r="Q113">
        <f t="shared" si="24"/>
        <v>16</v>
      </c>
      <c r="R113">
        <f t="shared" si="24"/>
        <v>16</v>
      </c>
      <c r="S113">
        <f t="shared" si="24"/>
        <v>16</v>
      </c>
      <c r="T113">
        <f t="shared" si="24"/>
        <v>16</v>
      </c>
      <c r="U113">
        <f t="shared" si="24"/>
        <v>16</v>
      </c>
      <c r="V113">
        <f t="shared" si="24"/>
        <v>16</v>
      </c>
      <c r="W113">
        <f t="shared" si="24"/>
        <v>16</v>
      </c>
    </row>
    <row r="114" spans="1:23" x14ac:dyDescent="0.3">
      <c r="A114" t="s">
        <v>63</v>
      </c>
      <c r="B114" t="s">
        <v>5</v>
      </c>
      <c r="C114" t="s">
        <v>15</v>
      </c>
      <c r="D114" t="s">
        <v>16</v>
      </c>
      <c r="E114" t="s">
        <v>82</v>
      </c>
      <c r="F114" t="s">
        <v>88</v>
      </c>
      <c r="G114" t="s">
        <v>62</v>
      </c>
      <c r="L114" t="s">
        <v>55</v>
      </c>
      <c r="M114">
        <v>0</v>
      </c>
    </row>
    <row r="115" spans="1:23" x14ac:dyDescent="0.3">
      <c r="A115" t="s">
        <v>63</v>
      </c>
      <c r="B115" t="s">
        <v>5</v>
      </c>
      <c r="C115" t="s">
        <v>15</v>
      </c>
      <c r="D115" t="s">
        <v>16</v>
      </c>
      <c r="E115" t="s">
        <v>82</v>
      </c>
      <c r="F115" t="s">
        <v>88</v>
      </c>
      <c r="G115" t="s">
        <v>84</v>
      </c>
      <c r="L115" t="s">
        <v>64</v>
      </c>
      <c r="M115">
        <v>20000</v>
      </c>
      <c r="N115">
        <f t="shared" ref="N115:W117" si="25">M115</f>
        <v>20000</v>
      </c>
      <c r="O115">
        <f t="shared" si="25"/>
        <v>20000</v>
      </c>
      <c r="P115">
        <f t="shared" si="25"/>
        <v>20000</v>
      </c>
      <c r="Q115">
        <f t="shared" si="25"/>
        <v>20000</v>
      </c>
      <c r="R115">
        <f t="shared" si="25"/>
        <v>20000</v>
      </c>
      <c r="S115">
        <f t="shared" si="25"/>
        <v>20000</v>
      </c>
      <c r="T115">
        <f t="shared" si="25"/>
        <v>20000</v>
      </c>
      <c r="U115">
        <f t="shared" si="25"/>
        <v>20000</v>
      </c>
      <c r="V115">
        <f t="shared" si="25"/>
        <v>20000</v>
      </c>
      <c r="W115">
        <f t="shared" si="25"/>
        <v>20000</v>
      </c>
    </row>
    <row r="116" spans="1:23" x14ac:dyDescent="0.3">
      <c r="A116" t="s">
        <v>63</v>
      </c>
      <c r="B116" t="s">
        <v>5</v>
      </c>
      <c r="C116" t="s">
        <v>15</v>
      </c>
      <c r="D116" t="s">
        <v>16</v>
      </c>
      <c r="E116" t="s">
        <v>82</v>
      </c>
      <c r="F116" t="s">
        <v>88</v>
      </c>
      <c r="G116" t="s">
        <v>74</v>
      </c>
      <c r="L116" t="s">
        <v>75</v>
      </c>
      <c r="M116">
        <v>192615.84882803701</v>
      </c>
      <c r="N116">
        <f t="shared" si="25"/>
        <v>192615.84882803701</v>
      </c>
      <c r="O116">
        <f t="shared" si="25"/>
        <v>192615.84882803701</v>
      </c>
      <c r="P116">
        <f t="shared" si="25"/>
        <v>192615.84882803701</v>
      </c>
      <c r="Q116">
        <f t="shared" si="25"/>
        <v>192615.84882803701</v>
      </c>
      <c r="R116">
        <f t="shared" si="25"/>
        <v>192615.84882803701</v>
      </c>
      <c r="S116">
        <f t="shared" si="25"/>
        <v>192615.84882803701</v>
      </c>
      <c r="T116">
        <f t="shared" si="25"/>
        <v>192615.84882803701</v>
      </c>
      <c r="U116">
        <f t="shared" si="25"/>
        <v>192615.84882803701</v>
      </c>
      <c r="V116">
        <f t="shared" si="25"/>
        <v>192615.84882803701</v>
      </c>
      <c r="W116">
        <f t="shared" si="25"/>
        <v>192615.84882803701</v>
      </c>
    </row>
    <row r="117" spans="1:23" x14ac:dyDescent="0.3">
      <c r="A117" t="s">
        <v>63</v>
      </c>
      <c r="B117" t="s">
        <v>5</v>
      </c>
      <c r="C117" t="s">
        <v>15</v>
      </c>
      <c r="D117" t="s">
        <v>16</v>
      </c>
      <c r="E117" t="s">
        <v>82</v>
      </c>
      <c r="F117" t="s">
        <v>88</v>
      </c>
      <c r="G117" t="s">
        <v>17</v>
      </c>
      <c r="J117" t="s">
        <v>36</v>
      </c>
      <c r="L117" t="s">
        <v>86</v>
      </c>
      <c r="M117">
        <v>2.6199999999999999E-3</v>
      </c>
      <c r="N117">
        <f t="shared" si="25"/>
        <v>2.6199999999999999E-3</v>
      </c>
      <c r="O117">
        <f t="shared" si="25"/>
        <v>2.6199999999999999E-3</v>
      </c>
      <c r="P117">
        <f t="shared" si="25"/>
        <v>2.6199999999999999E-3</v>
      </c>
      <c r="Q117">
        <f t="shared" si="25"/>
        <v>2.6199999999999999E-3</v>
      </c>
      <c r="R117">
        <f t="shared" si="25"/>
        <v>2.6199999999999999E-3</v>
      </c>
      <c r="S117">
        <f t="shared" si="25"/>
        <v>2.6199999999999999E-3</v>
      </c>
      <c r="T117">
        <f t="shared" si="25"/>
        <v>2.6199999999999999E-3</v>
      </c>
      <c r="U117">
        <f t="shared" si="25"/>
        <v>2.6199999999999999E-3</v>
      </c>
      <c r="V117">
        <f t="shared" si="25"/>
        <v>2.6199999999999999E-3</v>
      </c>
      <c r="W117">
        <f t="shared" si="25"/>
        <v>2.6199999999999999E-3</v>
      </c>
    </row>
    <row r="118" spans="1:23" x14ac:dyDescent="0.3">
      <c r="A118" t="s">
        <v>85</v>
      </c>
      <c r="B118" t="s">
        <v>5</v>
      </c>
      <c r="C118" t="s">
        <v>15</v>
      </c>
      <c r="D118" t="s">
        <v>16</v>
      </c>
      <c r="E118" t="s">
        <v>89</v>
      </c>
      <c r="G118" t="s">
        <v>20</v>
      </c>
      <c r="L118" t="s">
        <v>86</v>
      </c>
    </row>
    <row r="119" spans="1:23" x14ac:dyDescent="0.3">
      <c r="A119" t="s">
        <v>85</v>
      </c>
      <c r="B119" t="s">
        <v>5</v>
      </c>
      <c r="C119" t="s">
        <v>15</v>
      </c>
      <c r="D119" t="s">
        <v>16</v>
      </c>
      <c r="E119" t="s">
        <v>89</v>
      </c>
      <c r="G119" t="s">
        <v>21</v>
      </c>
      <c r="H119" t="s">
        <v>53</v>
      </c>
    </row>
    <row r="120" spans="1:23" x14ac:dyDescent="0.3">
      <c r="A120" t="s">
        <v>85</v>
      </c>
      <c r="B120" t="s">
        <v>5</v>
      </c>
      <c r="C120" t="s">
        <v>15</v>
      </c>
      <c r="D120" t="s">
        <v>16</v>
      </c>
      <c r="E120" t="s">
        <v>89</v>
      </c>
      <c r="G120" t="s">
        <v>54</v>
      </c>
      <c r="L120" t="s">
        <v>55</v>
      </c>
      <c r="M120">
        <v>0.3</v>
      </c>
      <c r="N120">
        <f t="shared" ref="N120:W122" si="26">M120</f>
        <v>0.3</v>
      </c>
      <c r="O120">
        <f t="shared" si="26"/>
        <v>0.3</v>
      </c>
      <c r="P120">
        <f t="shared" si="26"/>
        <v>0.3</v>
      </c>
      <c r="Q120">
        <f t="shared" si="26"/>
        <v>0.3</v>
      </c>
      <c r="R120">
        <f t="shared" si="26"/>
        <v>0.3</v>
      </c>
      <c r="S120">
        <f t="shared" si="26"/>
        <v>0.3</v>
      </c>
      <c r="T120">
        <f t="shared" si="26"/>
        <v>0.3</v>
      </c>
      <c r="U120">
        <f t="shared" si="26"/>
        <v>0.3</v>
      </c>
      <c r="V120">
        <f t="shared" si="26"/>
        <v>0.3</v>
      </c>
      <c r="W120">
        <f t="shared" si="26"/>
        <v>0.3</v>
      </c>
    </row>
    <row r="121" spans="1:23" x14ac:dyDescent="0.3">
      <c r="A121" t="s">
        <v>85</v>
      </c>
      <c r="B121" t="s">
        <v>5</v>
      </c>
      <c r="C121" t="s">
        <v>15</v>
      </c>
      <c r="D121" t="s">
        <v>16</v>
      </c>
      <c r="E121" t="s">
        <v>89</v>
      </c>
      <c r="G121" t="s">
        <v>56</v>
      </c>
      <c r="L121" t="s">
        <v>55</v>
      </c>
      <c r="M121">
        <v>0.3</v>
      </c>
      <c r="N121">
        <f t="shared" si="26"/>
        <v>0.3</v>
      </c>
      <c r="O121">
        <f t="shared" si="26"/>
        <v>0.3</v>
      </c>
      <c r="P121">
        <f t="shared" si="26"/>
        <v>0.3</v>
      </c>
      <c r="Q121">
        <f t="shared" si="26"/>
        <v>0.3</v>
      </c>
      <c r="R121">
        <f t="shared" si="26"/>
        <v>0.3</v>
      </c>
      <c r="S121">
        <f t="shared" si="26"/>
        <v>0.3</v>
      </c>
      <c r="T121">
        <f t="shared" si="26"/>
        <v>0.3</v>
      </c>
      <c r="U121">
        <f t="shared" si="26"/>
        <v>0.3</v>
      </c>
      <c r="V121">
        <f t="shared" si="26"/>
        <v>0.3</v>
      </c>
      <c r="W121">
        <f t="shared" si="26"/>
        <v>0.3</v>
      </c>
    </row>
    <row r="122" spans="1:23" x14ac:dyDescent="0.3">
      <c r="A122" t="s">
        <v>85</v>
      </c>
      <c r="B122" t="s">
        <v>5</v>
      </c>
      <c r="C122" t="s">
        <v>15</v>
      </c>
      <c r="D122" t="s">
        <v>16</v>
      </c>
      <c r="E122" t="s">
        <v>89</v>
      </c>
      <c r="G122" t="s">
        <v>57</v>
      </c>
      <c r="M122">
        <v>15</v>
      </c>
      <c r="N122">
        <f t="shared" si="26"/>
        <v>15</v>
      </c>
      <c r="O122">
        <f t="shared" si="26"/>
        <v>15</v>
      </c>
      <c r="P122">
        <f t="shared" si="26"/>
        <v>15</v>
      </c>
      <c r="Q122">
        <f t="shared" si="26"/>
        <v>15</v>
      </c>
      <c r="R122">
        <f t="shared" si="26"/>
        <v>15</v>
      </c>
      <c r="S122">
        <f t="shared" si="26"/>
        <v>15</v>
      </c>
      <c r="T122">
        <f t="shared" si="26"/>
        <v>15</v>
      </c>
      <c r="U122">
        <f t="shared" si="26"/>
        <v>15</v>
      </c>
      <c r="V122">
        <f t="shared" si="26"/>
        <v>15</v>
      </c>
      <c r="W122">
        <f t="shared" si="26"/>
        <v>15</v>
      </c>
    </row>
    <row r="123" spans="1:23" x14ac:dyDescent="0.3">
      <c r="A123" t="s">
        <v>85</v>
      </c>
      <c r="B123" t="s">
        <v>5</v>
      </c>
      <c r="C123" t="s">
        <v>15</v>
      </c>
      <c r="D123" t="s">
        <v>16</v>
      </c>
      <c r="E123" t="s">
        <v>89</v>
      </c>
      <c r="F123" t="s">
        <v>90</v>
      </c>
      <c r="G123" t="s">
        <v>6</v>
      </c>
    </row>
    <row r="124" spans="1:23" x14ac:dyDescent="0.3">
      <c r="A124" t="s">
        <v>85</v>
      </c>
      <c r="B124" t="s">
        <v>5</v>
      </c>
      <c r="C124" t="s">
        <v>15</v>
      </c>
      <c r="D124" t="s">
        <v>16</v>
      </c>
      <c r="E124" t="s">
        <v>89</v>
      </c>
      <c r="F124" t="s">
        <v>90</v>
      </c>
      <c r="G124" t="s">
        <v>59</v>
      </c>
      <c r="L124" t="s">
        <v>60</v>
      </c>
      <c r="M124">
        <v>1990</v>
      </c>
      <c r="N124">
        <f t="shared" ref="N124:W126" si="27">M124</f>
        <v>1990</v>
      </c>
      <c r="O124">
        <f t="shared" si="27"/>
        <v>1990</v>
      </c>
      <c r="P124">
        <f t="shared" si="27"/>
        <v>1990</v>
      </c>
      <c r="Q124">
        <f t="shared" si="27"/>
        <v>1990</v>
      </c>
      <c r="R124">
        <f t="shared" si="27"/>
        <v>1990</v>
      </c>
      <c r="S124">
        <f t="shared" si="27"/>
        <v>1990</v>
      </c>
      <c r="T124">
        <f t="shared" si="27"/>
        <v>1990</v>
      </c>
      <c r="U124">
        <f t="shared" si="27"/>
        <v>1990</v>
      </c>
      <c r="V124">
        <f t="shared" si="27"/>
        <v>1990</v>
      </c>
      <c r="W124">
        <f t="shared" si="27"/>
        <v>1990</v>
      </c>
    </row>
    <row r="125" spans="1:23" x14ac:dyDescent="0.3">
      <c r="A125" t="s">
        <v>85</v>
      </c>
      <c r="B125" t="s">
        <v>5</v>
      </c>
      <c r="C125" t="s">
        <v>15</v>
      </c>
      <c r="D125" t="s">
        <v>16</v>
      </c>
      <c r="E125" t="s">
        <v>89</v>
      </c>
      <c r="F125" t="s">
        <v>90</v>
      </c>
      <c r="G125" t="s">
        <v>61</v>
      </c>
      <c r="L125" t="s">
        <v>60</v>
      </c>
      <c r="M125">
        <v>2101</v>
      </c>
      <c r="N125">
        <f t="shared" si="27"/>
        <v>2101</v>
      </c>
      <c r="O125">
        <f t="shared" si="27"/>
        <v>2101</v>
      </c>
      <c r="P125">
        <f t="shared" si="27"/>
        <v>2101</v>
      </c>
      <c r="Q125">
        <f t="shared" si="27"/>
        <v>2101</v>
      </c>
      <c r="R125">
        <f t="shared" si="27"/>
        <v>2101</v>
      </c>
      <c r="S125">
        <f t="shared" si="27"/>
        <v>2101</v>
      </c>
      <c r="T125">
        <f t="shared" si="27"/>
        <v>2101</v>
      </c>
      <c r="U125">
        <f t="shared" si="27"/>
        <v>2101</v>
      </c>
      <c r="V125">
        <f t="shared" si="27"/>
        <v>2101</v>
      </c>
      <c r="W125">
        <f t="shared" si="27"/>
        <v>2101</v>
      </c>
    </row>
    <row r="126" spans="1:23" x14ac:dyDescent="0.3">
      <c r="A126" t="s">
        <v>85</v>
      </c>
      <c r="B126" t="s">
        <v>5</v>
      </c>
      <c r="C126" t="s">
        <v>15</v>
      </c>
      <c r="D126" t="s">
        <v>16</v>
      </c>
      <c r="E126" t="s">
        <v>89</v>
      </c>
      <c r="F126" t="s">
        <v>90</v>
      </c>
      <c r="G126" t="s">
        <v>72</v>
      </c>
      <c r="L126" t="s">
        <v>73</v>
      </c>
      <c r="M126">
        <v>16</v>
      </c>
      <c r="N126">
        <f t="shared" si="27"/>
        <v>16</v>
      </c>
      <c r="O126">
        <f t="shared" si="27"/>
        <v>16</v>
      </c>
      <c r="P126">
        <f t="shared" si="27"/>
        <v>16</v>
      </c>
      <c r="Q126">
        <f t="shared" si="27"/>
        <v>16</v>
      </c>
      <c r="R126">
        <f t="shared" si="27"/>
        <v>16</v>
      </c>
      <c r="S126">
        <f t="shared" si="27"/>
        <v>16</v>
      </c>
      <c r="T126">
        <f t="shared" si="27"/>
        <v>16</v>
      </c>
      <c r="U126">
        <f t="shared" si="27"/>
        <v>16</v>
      </c>
      <c r="V126">
        <f t="shared" si="27"/>
        <v>16</v>
      </c>
      <c r="W126">
        <f t="shared" si="27"/>
        <v>16</v>
      </c>
    </row>
    <row r="127" spans="1:23" x14ac:dyDescent="0.3">
      <c r="A127" t="s">
        <v>85</v>
      </c>
      <c r="B127" t="s">
        <v>5</v>
      </c>
      <c r="C127" t="s">
        <v>15</v>
      </c>
      <c r="D127" t="s">
        <v>16</v>
      </c>
      <c r="E127" t="s">
        <v>89</v>
      </c>
      <c r="F127" t="s">
        <v>90</v>
      </c>
      <c r="G127" t="s">
        <v>62</v>
      </c>
      <c r="L127" t="s">
        <v>55</v>
      </c>
      <c r="M127">
        <v>1</v>
      </c>
    </row>
    <row r="128" spans="1:23" x14ac:dyDescent="0.3">
      <c r="A128" t="s">
        <v>85</v>
      </c>
      <c r="B128" t="s">
        <v>5</v>
      </c>
      <c r="C128" t="s">
        <v>15</v>
      </c>
      <c r="D128" t="s">
        <v>16</v>
      </c>
      <c r="E128" t="s">
        <v>89</v>
      </c>
      <c r="F128" t="s">
        <v>90</v>
      </c>
      <c r="G128" t="s">
        <v>84</v>
      </c>
      <c r="L128" t="s">
        <v>86</v>
      </c>
      <c r="M128">
        <v>1</v>
      </c>
      <c r="N128">
        <f t="shared" ref="N128:W129" si="28">M128</f>
        <v>1</v>
      </c>
      <c r="O128">
        <f t="shared" si="28"/>
        <v>1</v>
      </c>
      <c r="P128">
        <f t="shared" si="28"/>
        <v>1</v>
      </c>
      <c r="Q128">
        <f t="shared" si="28"/>
        <v>1</v>
      </c>
      <c r="R128">
        <f t="shared" si="28"/>
        <v>1</v>
      </c>
      <c r="S128">
        <f t="shared" si="28"/>
        <v>1</v>
      </c>
      <c r="T128">
        <f t="shared" si="28"/>
        <v>1</v>
      </c>
      <c r="U128">
        <f t="shared" si="28"/>
        <v>1</v>
      </c>
      <c r="V128">
        <f t="shared" si="28"/>
        <v>1</v>
      </c>
      <c r="W128">
        <f t="shared" si="28"/>
        <v>1</v>
      </c>
    </row>
    <row r="129" spans="1:23" x14ac:dyDescent="0.3">
      <c r="A129" t="s">
        <v>85</v>
      </c>
      <c r="B129" t="s">
        <v>5</v>
      </c>
      <c r="C129" t="s">
        <v>15</v>
      </c>
      <c r="D129" t="s">
        <v>16</v>
      </c>
      <c r="E129" t="s">
        <v>89</v>
      </c>
      <c r="F129" t="s">
        <v>90</v>
      </c>
      <c r="G129" t="s">
        <v>17</v>
      </c>
      <c r="J129" t="s">
        <v>29</v>
      </c>
      <c r="L129" t="s">
        <v>86</v>
      </c>
      <c r="M129">
        <v>1</v>
      </c>
      <c r="N129">
        <f t="shared" si="28"/>
        <v>1</v>
      </c>
      <c r="O129">
        <f t="shared" si="28"/>
        <v>1</v>
      </c>
      <c r="P129">
        <f t="shared" si="28"/>
        <v>1</v>
      </c>
      <c r="Q129">
        <f t="shared" si="28"/>
        <v>1</v>
      </c>
      <c r="R129">
        <f t="shared" si="28"/>
        <v>1</v>
      </c>
      <c r="S129">
        <f t="shared" si="28"/>
        <v>1</v>
      </c>
      <c r="T129">
        <f t="shared" si="28"/>
        <v>1</v>
      </c>
      <c r="U129">
        <f t="shared" si="28"/>
        <v>1</v>
      </c>
      <c r="V129">
        <f t="shared" si="28"/>
        <v>1</v>
      </c>
      <c r="W129">
        <f t="shared" si="28"/>
        <v>1</v>
      </c>
    </row>
    <row r="130" spans="1:23" x14ac:dyDescent="0.3">
      <c r="A130" t="s">
        <v>85</v>
      </c>
      <c r="B130" t="s">
        <v>5</v>
      </c>
      <c r="C130" t="s">
        <v>15</v>
      </c>
      <c r="D130" t="s">
        <v>16</v>
      </c>
      <c r="E130" t="s">
        <v>89</v>
      </c>
      <c r="F130" t="s">
        <v>91</v>
      </c>
      <c r="G130" t="s">
        <v>6</v>
      </c>
    </row>
    <row r="131" spans="1:23" x14ac:dyDescent="0.3">
      <c r="A131" t="s">
        <v>85</v>
      </c>
      <c r="B131" t="s">
        <v>5</v>
      </c>
      <c r="C131" t="s">
        <v>15</v>
      </c>
      <c r="D131" t="s">
        <v>16</v>
      </c>
      <c r="E131" t="s">
        <v>89</v>
      </c>
      <c r="F131" t="s">
        <v>91</v>
      </c>
      <c r="G131" t="s">
        <v>59</v>
      </c>
      <c r="L131" t="s">
        <v>60</v>
      </c>
      <c r="M131">
        <v>2015</v>
      </c>
      <c r="N131">
        <f t="shared" ref="N131:W133" si="29">M131</f>
        <v>2015</v>
      </c>
      <c r="O131">
        <f t="shared" si="29"/>
        <v>2015</v>
      </c>
      <c r="P131">
        <f t="shared" si="29"/>
        <v>2015</v>
      </c>
      <c r="Q131">
        <f t="shared" si="29"/>
        <v>2015</v>
      </c>
      <c r="R131">
        <f t="shared" si="29"/>
        <v>2015</v>
      </c>
      <c r="S131">
        <f t="shared" si="29"/>
        <v>2015</v>
      </c>
      <c r="T131">
        <f t="shared" si="29"/>
        <v>2015</v>
      </c>
      <c r="U131">
        <f t="shared" si="29"/>
        <v>2015</v>
      </c>
      <c r="V131">
        <f t="shared" si="29"/>
        <v>2015</v>
      </c>
      <c r="W131">
        <f t="shared" si="29"/>
        <v>2015</v>
      </c>
    </row>
    <row r="132" spans="1:23" x14ac:dyDescent="0.3">
      <c r="A132" t="s">
        <v>85</v>
      </c>
      <c r="B132" t="s">
        <v>5</v>
      </c>
      <c r="C132" t="s">
        <v>15</v>
      </c>
      <c r="D132" t="s">
        <v>16</v>
      </c>
      <c r="E132" t="s">
        <v>89</v>
      </c>
      <c r="F132" t="s">
        <v>91</v>
      </c>
      <c r="G132" t="s">
        <v>61</v>
      </c>
      <c r="L132" t="s">
        <v>60</v>
      </c>
      <c r="M132">
        <v>2101</v>
      </c>
      <c r="N132">
        <f t="shared" si="29"/>
        <v>2101</v>
      </c>
      <c r="O132">
        <f t="shared" si="29"/>
        <v>2101</v>
      </c>
      <c r="P132">
        <f t="shared" si="29"/>
        <v>2101</v>
      </c>
      <c r="Q132">
        <f t="shared" si="29"/>
        <v>2101</v>
      </c>
      <c r="R132">
        <f t="shared" si="29"/>
        <v>2101</v>
      </c>
      <c r="S132">
        <f t="shared" si="29"/>
        <v>2101</v>
      </c>
      <c r="T132">
        <f t="shared" si="29"/>
        <v>2101</v>
      </c>
      <c r="U132">
        <f t="shared" si="29"/>
        <v>2101</v>
      </c>
      <c r="V132">
        <f t="shared" si="29"/>
        <v>2101</v>
      </c>
      <c r="W132">
        <f t="shared" si="29"/>
        <v>2101</v>
      </c>
    </row>
    <row r="133" spans="1:23" x14ac:dyDescent="0.3">
      <c r="A133" t="s">
        <v>85</v>
      </c>
      <c r="B133" t="s">
        <v>5</v>
      </c>
      <c r="C133" t="s">
        <v>15</v>
      </c>
      <c r="D133" t="s">
        <v>16</v>
      </c>
      <c r="E133" t="s">
        <v>89</v>
      </c>
      <c r="F133" t="s">
        <v>91</v>
      </c>
      <c r="G133" t="s">
        <v>72</v>
      </c>
      <c r="L133" t="s">
        <v>73</v>
      </c>
      <c r="M133">
        <v>16</v>
      </c>
      <c r="N133">
        <f t="shared" si="29"/>
        <v>16</v>
      </c>
      <c r="O133">
        <f t="shared" si="29"/>
        <v>16</v>
      </c>
      <c r="P133">
        <f t="shared" si="29"/>
        <v>16</v>
      </c>
      <c r="Q133">
        <f t="shared" si="29"/>
        <v>16</v>
      </c>
      <c r="R133">
        <f t="shared" si="29"/>
        <v>16</v>
      </c>
      <c r="S133">
        <f t="shared" si="29"/>
        <v>16</v>
      </c>
      <c r="T133">
        <f t="shared" si="29"/>
        <v>16</v>
      </c>
      <c r="U133">
        <f t="shared" si="29"/>
        <v>16</v>
      </c>
      <c r="V133">
        <f t="shared" si="29"/>
        <v>16</v>
      </c>
      <c r="W133">
        <f t="shared" si="29"/>
        <v>16</v>
      </c>
    </row>
    <row r="134" spans="1:23" x14ac:dyDescent="0.3">
      <c r="A134" t="s">
        <v>85</v>
      </c>
      <c r="B134" t="s">
        <v>5</v>
      </c>
      <c r="C134" t="s">
        <v>15</v>
      </c>
      <c r="D134" t="s">
        <v>16</v>
      </c>
      <c r="E134" t="s">
        <v>89</v>
      </c>
      <c r="F134" t="s">
        <v>91</v>
      </c>
      <c r="G134" t="s">
        <v>62</v>
      </c>
      <c r="L134" t="s">
        <v>55</v>
      </c>
      <c r="M134">
        <v>0</v>
      </c>
    </row>
    <row r="135" spans="1:23" x14ac:dyDescent="0.3">
      <c r="A135" t="s">
        <v>85</v>
      </c>
      <c r="B135" t="s">
        <v>5</v>
      </c>
      <c r="C135" t="s">
        <v>15</v>
      </c>
      <c r="D135" t="s">
        <v>16</v>
      </c>
      <c r="E135" t="s">
        <v>89</v>
      </c>
      <c r="F135" t="s">
        <v>91</v>
      </c>
      <c r="G135" t="s">
        <v>84</v>
      </c>
      <c r="L135" t="s">
        <v>86</v>
      </c>
      <c r="M135">
        <v>1</v>
      </c>
      <c r="N135">
        <f t="shared" ref="N135:W136" si="30">M135</f>
        <v>1</v>
      </c>
      <c r="O135">
        <f t="shared" si="30"/>
        <v>1</v>
      </c>
      <c r="P135">
        <f t="shared" si="30"/>
        <v>1</v>
      </c>
      <c r="Q135">
        <f t="shared" si="30"/>
        <v>1</v>
      </c>
      <c r="R135">
        <f t="shared" si="30"/>
        <v>1</v>
      </c>
      <c r="S135">
        <f t="shared" si="30"/>
        <v>1</v>
      </c>
      <c r="T135">
        <f t="shared" si="30"/>
        <v>1</v>
      </c>
      <c r="U135">
        <f t="shared" si="30"/>
        <v>1</v>
      </c>
      <c r="V135">
        <f t="shared" si="30"/>
        <v>1</v>
      </c>
      <c r="W135">
        <f t="shared" si="30"/>
        <v>1</v>
      </c>
    </row>
    <row r="136" spans="1:23" x14ac:dyDescent="0.3">
      <c r="A136" t="s">
        <v>85</v>
      </c>
      <c r="B136" t="s">
        <v>5</v>
      </c>
      <c r="C136" t="s">
        <v>15</v>
      </c>
      <c r="D136" t="s">
        <v>16</v>
      </c>
      <c r="E136" t="s">
        <v>89</v>
      </c>
      <c r="F136" t="s">
        <v>91</v>
      </c>
      <c r="G136" t="s">
        <v>17</v>
      </c>
      <c r="J136" t="s">
        <v>23</v>
      </c>
      <c r="L136" t="s">
        <v>86</v>
      </c>
      <c r="M136">
        <v>1</v>
      </c>
      <c r="N136">
        <f t="shared" si="30"/>
        <v>1</v>
      </c>
      <c r="O136">
        <f t="shared" si="30"/>
        <v>1</v>
      </c>
      <c r="P136">
        <f t="shared" si="30"/>
        <v>1</v>
      </c>
      <c r="Q136">
        <f t="shared" si="30"/>
        <v>1</v>
      </c>
      <c r="R136">
        <f t="shared" si="30"/>
        <v>1</v>
      </c>
      <c r="S136">
        <f t="shared" si="30"/>
        <v>1</v>
      </c>
      <c r="T136">
        <f t="shared" si="30"/>
        <v>1</v>
      </c>
      <c r="U136">
        <f t="shared" si="30"/>
        <v>1</v>
      </c>
      <c r="V136">
        <f t="shared" si="30"/>
        <v>1</v>
      </c>
      <c r="W136">
        <f t="shared" si="30"/>
        <v>1</v>
      </c>
    </row>
    <row r="137" spans="1:23" x14ac:dyDescent="0.3">
      <c r="A137" t="s">
        <v>51</v>
      </c>
      <c r="B137" t="s">
        <v>5</v>
      </c>
      <c r="C137" t="s">
        <v>15</v>
      </c>
      <c r="D137" t="s">
        <v>16</v>
      </c>
      <c r="E137" t="s">
        <v>92</v>
      </c>
      <c r="G137" t="s">
        <v>20</v>
      </c>
      <c r="L137" t="s">
        <v>86</v>
      </c>
    </row>
    <row r="138" spans="1:23" x14ac:dyDescent="0.3">
      <c r="A138" t="s">
        <v>51</v>
      </c>
      <c r="B138" t="s">
        <v>5</v>
      </c>
      <c r="C138" t="s">
        <v>15</v>
      </c>
      <c r="D138" t="s">
        <v>16</v>
      </c>
      <c r="E138" t="s">
        <v>92</v>
      </c>
      <c r="G138" t="s">
        <v>21</v>
      </c>
      <c r="H138" t="s">
        <v>53</v>
      </c>
    </row>
    <row r="139" spans="1:23" x14ac:dyDescent="0.3">
      <c r="A139" t="s">
        <v>51</v>
      </c>
      <c r="B139" t="s">
        <v>5</v>
      </c>
      <c r="C139" t="s">
        <v>15</v>
      </c>
      <c r="D139" t="s">
        <v>16</v>
      </c>
      <c r="E139" t="s">
        <v>92</v>
      </c>
      <c r="G139" t="s">
        <v>54</v>
      </c>
      <c r="L139" t="s">
        <v>55</v>
      </c>
      <c r="M139">
        <v>0.4</v>
      </c>
      <c r="N139">
        <f t="shared" ref="N139:W140" si="31">M139</f>
        <v>0.4</v>
      </c>
      <c r="O139">
        <f t="shared" si="31"/>
        <v>0.4</v>
      </c>
      <c r="P139">
        <f t="shared" si="31"/>
        <v>0.4</v>
      </c>
      <c r="Q139">
        <f t="shared" si="31"/>
        <v>0.4</v>
      </c>
      <c r="R139">
        <f t="shared" si="31"/>
        <v>0.4</v>
      </c>
      <c r="S139">
        <f t="shared" si="31"/>
        <v>0.4</v>
      </c>
      <c r="T139">
        <f t="shared" si="31"/>
        <v>0.4</v>
      </c>
      <c r="U139">
        <f t="shared" si="31"/>
        <v>0.4</v>
      </c>
      <c r="V139">
        <f t="shared" si="31"/>
        <v>0.4</v>
      </c>
      <c r="W139">
        <f t="shared" si="31"/>
        <v>0.4</v>
      </c>
    </row>
    <row r="140" spans="1:23" x14ac:dyDescent="0.3">
      <c r="A140" t="s">
        <v>51</v>
      </c>
      <c r="B140" t="s">
        <v>5</v>
      </c>
      <c r="C140" t="s">
        <v>15</v>
      </c>
      <c r="D140" t="s">
        <v>16</v>
      </c>
      <c r="E140" t="s">
        <v>92</v>
      </c>
      <c r="G140" t="s">
        <v>57</v>
      </c>
      <c r="M140">
        <v>10</v>
      </c>
      <c r="N140">
        <f t="shared" si="31"/>
        <v>10</v>
      </c>
      <c r="O140">
        <f t="shared" si="31"/>
        <v>10</v>
      </c>
      <c r="P140">
        <f t="shared" si="31"/>
        <v>10</v>
      </c>
      <c r="Q140">
        <f t="shared" si="31"/>
        <v>10</v>
      </c>
      <c r="R140">
        <f t="shared" si="31"/>
        <v>10</v>
      </c>
      <c r="S140">
        <f t="shared" si="31"/>
        <v>10</v>
      </c>
      <c r="T140">
        <f t="shared" si="31"/>
        <v>10</v>
      </c>
      <c r="U140">
        <f t="shared" si="31"/>
        <v>10</v>
      </c>
      <c r="V140">
        <f t="shared" si="31"/>
        <v>10</v>
      </c>
      <c r="W140">
        <f t="shared" si="31"/>
        <v>10</v>
      </c>
    </row>
    <row r="141" spans="1:23" x14ac:dyDescent="0.3">
      <c r="A141" t="s">
        <v>51</v>
      </c>
      <c r="B141" t="s">
        <v>5</v>
      </c>
      <c r="C141" t="s">
        <v>15</v>
      </c>
      <c r="D141" t="s">
        <v>16</v>
      </c>
      <c r="E141" t="s">
        <v>92</v>
      </c>
      <c r="F141" t="s">
        <v>93</v>
      </c>
      <c r="G141" t="s">
        <v>6</v>
      </c>
    </row>
    <row r="142" spans="1:23" x14ac:dyDescent="0.3">
      <c r="A142" t="s">
        <v>51</v>
      </c>
      <c r="B142" t="s">
        <v>5</v>
      </c>
      <c r="C142" t="s">
        <v>15</v>
      </c>
      <c r="D142" t="s">
        <v>16</v>
      </c>
      <c r="E142" t="s">
        <v>92</v>
      </c>
      <c r="F142" t="s">
        <v>93</v>
      </c>
      <c r="G142" t="s">
        <v>59</v>
      </c>
      <c r="L142" t="s">
        <v>60</v>
      </c>
      <c r="M142">
        <v>1990</v>
      </c>
      <c r="N142">
        <f t="shared" ref="N142:W144" si="32">M142</f>
        <v>1990</v>
      </c>
      <c r="O142">
        <f t="shared" si="32"/>
        <v>1990</v>
      </c>
      <c r="P142">
        <f t="shared" si="32"/>
        <v>1990</v>
      </c>
      <c r="Q142">
        <f t="shared" si="32"/>
        <v>1990</v>
      </c>
      <c r="R142">
        <f t="shared" si="32"/>
        <v>1990</v>
      </c>
      <c r="S142">
        <f t="shared" si="32"/>
        <v>1990</v>
      </c>
      <c r="T142">
        <f t="shared" si="32"/>
        <v>1990</v>
      </c>
      <c r="U142">
        <f t="shared" si="32"/>
        <v>1990</v>
      </c>
      <c r="V142">
        <f t="shared" si="32"/>
        <v>1990</v>
      </c>
      <c r="W142">
        <f t="shared" si="32"/>
        <v>1990</v>
      </c>
    </row>
    <row r="143" spans="1:23" x14ac:dyDescent="0.3">
      <c r="A143" t="s">
        <v>51</v>
      </c>
      <c r="B143" t="s">
        <v>5</v>
      </c>
      <c r="C143" t="s">
        <v>15</v>
      </c>
      <c r="D143" t="s">
        <v>16</v>
      </c>
      <c r="E143" t="s">
        <v>92</v>
      </c>
      <c r="F143" t="s">
        <v>93</v>
      </c>
      <c r="G143" t="s">
        <v>61</v>
      </c>
      <c r="L143" t="s">
        <v>60</v>
      </c>
      <c r="M143">
        <v>2101</v>
      </c>
      <c r="N143">
        <f t="shared" si="32"/>
        <v>2101</v>
      </c>
      <c r="O143">
        <f t="shared" si="32"/>
        <v>2101</v>
      </c>
      <c r="P143">
        <f t="shared" si="32"/>
        <v>2101</v>
      </c>
      <c r="Q143">
        <f t="shared" si="32"/>
        <v>2101</v>
      </c>
      <c r="R143">
        <f t="shared" si="32"/>
        <v>2101</v>
      </c>
      <c r="S143">
        <f t="shared" si="32"/>
        <v>2101</v>
      </c>
      <c r="T143">
        <f t="shared" si="32"/>
        <v>2101</v>
      </c>
      <c r="U143">
        <f t="shared" si="32"/>
        <v>2101</v>
      </c>
      <c r="V143">
        <f t="shared" si="32"/>
        <v>2101</v>
      </c>
      <c r="W143">
        <f t="shared" si="32"/>
        <v>2101</v>
      </c>
    </row>
    <row r="144" spans="1:23" x14ac:dyDescent="0.3">
      <c r="A144" t="s">
        <v>51</v>
      </c>
      <c r="B144" t="s">
        <v>5</v>
      </c>
      <c r="C144" t="s">
        <v>15</v>
      </c>
      <c r="D144" t="s">
        <v>16</v>
      </c>
      <c r="E144" t="s">
        <v>92</v>
      </c>
      <c r="F144" t="s">
        <v>93</v>
      </c>
      <c r="G144" t="s">
        <v>72</v>
      </c>
      <c r="L144" t="s">
        <v>73</v>
      </c>
      <c r="M144">
        <v>20</v>
      </c>
      <c r="N144">
        <f t="shared" si="32"/>
        <v>20</v>
      </c>
      <c r="O144">
        <f t="shared" si="32"/>
        <v>20</v>
      </c>
      <c r="P144">
        <f t="shared" si="32"/>
        <v>20</v>
      </c>
      <c r="Q144">
        <f t="shared" si="32"/>
        <v>20</v>
      </c>
      <c r="R144">
        <f t="shared" si="32"/>
        <v>20</v>
      </c>
      <c r="S144">
        <f t="shared" si="32"/>
        <v>20</v>
      </c>
      <c r="T144">
        <f t="shared" si="32"/>
        <v>20</v>
      </c>
      <c r="U144">
        <f t="shared" si="32"/>
        <v>20</v>
      </c>
      <c r="V144">
        <f t="shared" si="32"/>
        <v>20</v>
      </c>
      <c r="W144">
        <f t="shared" si="32"/>
        <v>20</v>
      </c>
    </row>
    <row r="145" spans="1:23" x14ac:dyDescent="0.3">
      <c r="A145" t="s">
        <v>51</v>
      </c>
      <c r="B145" t="s">
        <v>5</v>
      </c>
      <c r="C145" t="s">
        <v>15</v>
      </c>
      <c r="D145" t="s">
        <v>16</v>
      </c>
      <c r="E145" t="s">
        <v>92</v>
      </c>
      <c r="F145" t="s">
        <v>93</v>
      </c>
      <c r="G145" t="s">
        <v>62</v>
      </c>
      <c r="L145" t="s">
        <v>55</v>
      </c>
      <c r="M145">
        <v>1</v>
      </c>
    </row>
    <row r="146" spans="1:23" x14ac:dyDescent="0.3">
      <c r="A146" t="s">
        <v>51</v>
      </c>
      <c r="B146" t="s">
        <v>5</v>
      </c>
      <c r="C146" t="s">
        <v>15</v>
      </c>
      <c r="D146" t="s">
        <v>16</v>
      </c>
      <c r="E146" t="s">
        <v>92</v>
      </c>
      <c r="F146" t="s">
        <v>93</v>
      </c>
      <c r="G146" t="s">
        <v>84</v>
      </c>
      <c r="L146" t="s">
        <v>86</v>
      </c>
      <c r="M146">
        <v>691272.4</v>
      </c>
      <c r="N146">
        <f t="shared" ref="N146:W149" si="33">M146</f>
        <v>691272.4</v>
      </c>
      <c r="O146">
        <f t="shared" si="33"/>
        <v>691272.4</v>
      </c>
      <c r="P146">
        <f t="shared" si="33"/>
        <v>691272.4</v>
      </c>
      <c r="Q146">
        <f t="shared" si="33"/>
        <v>691272.4</v>
      </c>
      <c r="R146">
        <f t="shared" si="33"/>
        <v>691272.4</v>
      </c>
      <c r="S146">
        <f t="shared" si="33"/>
        <v>691272.4</v>
      </c>
      <c r="T146">
        <f t="shared" si="33"/>
        <v>691272.4</v>
      </c>
      <c r="U146">
        <f t="shared" si="33"/>
        <v>691272.4</v>
      </c>
      <c r="V146">
        <f t="shared" si="33"/>
        <v>691272.4</v>
      </c>
      <c r="W146">
        <f t="shared" si="33"/>
        <v>691272.4</v>
      </c>
    </row>
    <row r="147" spans="1:23" x14ac:dyDescent="0.3">
      <c r="A147" t="s">
        <v>51</v>
      </c>
      <c r="B147" t="s">
        <v>5</v>
      </c>
      <c r="C147" t="s">
        <v>15</v>
      </c>
      <c r="D147" t="s">
        <v>16</v>
      </c>
      <c r="E147" t="s">
        <v>92</v>
      </c>
      <c r="F147" t="s">
        <v>93</v>
      </c>
      <c r="G147" t="s">
        <v>74</v>
      </c>
      <c r="L147" t="s">
        <v>75</v>
      </c>
      <c r="M147">
        <v>17979022.343183398</v>
      </c>
      <c r="N147">
        <f t="shared" si="33"/>
        <v>17979022.343183398</v>
      </c>
      <c r="O147">
        <f t="shared" si="33"/>
        <v>17979022.343183398</v>
      </c>
      <c r="P147">
        <f t="shared" si="33"/>
        <v>17979022.343183398</v>
      </c>
      <c r="Q147">
        <f t="shared" si="33"/>
        <v>17979022.343183398</v>
      </c>
      <c r="R147">
        <f t="shared" si="33"/>
        <v>17979022.343183398</v>
      </c>
      <c r="S147">
        <f t="shared" si="33"/>
        <v>17979022.343183398</v>
      </c>
      <c r="T147">
        <f t="shared" si="33"/>
        <v>17979022.343183398</v>
      </c>
      <c r="U147">
        <f t="shared" si="33"/>
        <v>17979022.343183398</v>
      </c>
      <c r="V147">
        <f t="shared" si="33"/>
        <v>17979022.343183398</v>
      </c>
      <c r="W147">
        <f t="shared" si="33"/>
        <v>17979022.343183398</v>
      </c>
    </row>
    <row r="148" spans="1:23" x14ac:dyDescent="0.3">
      <c r="A148" t="s">
        <v>51</v>
      </c>
      <c r="B148" t="s">
        <v>5</v>
      </c>
      <c r="C148" t="s">
        <v>15</v>
      </c>
      <c r="D148" t="s">
        <v>16</v>
      </c>
      <c r="E148" t="s">
        <v>92</v>
      </c>
      <c r="F148" t="s">
        <v>93</v>
      </c>
      <c r="G148" t="s">
        <v>77</v>
      </c>
      <c r="L148" t="s">
        <v>75</v>
      </c>
      <c r="M148">
        <v>719160.89372733701</v>
      </c>
      <c r="N148">
        <f t="shared" si="33"/>
        <v>719160.89372733701</v>
      </c>
      <c r="O148">
        <f t="shared" si="33"/>
        <v>719160.89372733701</v>
      </c>
      <c r="P148">
        <f t="shared" si="33"/>
        <v>719160.89372733701</v>
      </c>
      <c r="Q148">
        <f t="shared" si="33"/>
        <v>719160.89372733701</v>
      </c>
      <c r="R148">
        <f t="shared" si="33"/>
        <v>719160.89372733701</v>
      </c>
      <c r="S148">
        <f t="shared" si="33"/>
        <v>719160.89372733701</v>
      </c>
      <c r="T148">
        <f t="shared" si="33"/>
        <v>719160.89372733701</v>
      </c>
      <c r="U148">
        <f t="shared" si="33"/>
        <v>719160.89372733701</v>
      </c>
      <c r="V148">
        <f t="shared" si="33"/>
        <v>719160.89372733701</v>
      </c>
      <c r="W148">
        <f t="shared" si="33"/>
        <v>719160.89372733701</v>
      </c>
    </row>
    <row r="149" spans="1:23" x14ac:dyDescent="0.3">
      <c r="A149" t="s">
        <v>51</v>
      </c>
      <c r="B149" t="s">
        <v>5</v>
      </c>
      <c r="C149" t="s">
        <v>15</v>
      </c>
      <c r="D149" t="s">
        <v>16</v>
      </c>
      <c r="E149" t="s">
        <v>92</v>
      </c>
      <c r="F149" t="s">
        <v>93</v>
      </c>
      <c r="G149" t="s">
        <v>17</v>
      </c>
      <c r="J149" t="s">
        <v>39</v>
      </c>
      <c r="L149" t="s">
        <v>86</v>
      </c>
      <c r="M149">
        <v>20</v>
      </c>
      <c r="N149">
        <f t="shared" si="33"/>
        <v>20</v>
      </c>
      <c r="O149">
        <f t="shared" si="33"/>
        <v>20</v>
      </c>
      <c r="P149">
        <f t="shared" si="33"/>
        <v>20</v>
      </c>
      <c r="Q149">
        <f t="shared" si="33"/>
        <v>20</v>
      </c>
      <c r="R149">
        <f t="shared" si="33"/>
        <v>20</v>
      </c>
      <c r="S149">
        <f t="shared" si="33"/>
        <v>20</v>
      </c>
      <c r="T149">
        <f t="shared" si="33"/>
        <v>20</v>
      </c>
      <c r="U149">
        <f t="shared" si="33"/>
        <v>20</v>
      </c>
      <c r="V149">
        <f t="shared" si="33"/>
        <v>20</v>
      </c>
      <c r="W149">
        <f t="shared" si="33"/>
        <v>20</v>
      </c>
    </row>
    <row r="150" spans="1:23" x14ac:dyDescent="0.3">
      <c r="A150" t="s">
        <v>51</v>
      </c>
      <c r="B150" t="s">
        <v>5</v>
      </c>
      <c r="C150" t="s">
        <v>15</v>
      </c>
      <c r="D150" t="s">
        <v>16</v>
      </c>
      <c r="E150" t="s">
        <v>92</v>
      </c>
      <c r="F150" t="s">
        <v>94</v>
      </c>
      <c r="G150" t="s">
        <v>6</v>
      </c>
    </row>
    <row r="151" spans="1:23" x14ac:dyDescent="0.3">
      <c r="A151" t="s">
        <v>51</v>
      </c>
      <c r="B151" t="s">
        <v>5</v>
      </c>
      <c r="C151" t="s">
        <v>15</v>
      </c>
      <c r="D151" t="s">
        <v>16</v>
      </c>
      <c r="E151" t="s">
        <v>92</v>
      </c>
      <c r="F151" t="s">
        <v>94</v>
      </c>
      <c r="G151" t="s">
        <v>59</v>
      </c>
      <c r="L151" t="s">
        <v>60</v>
      </c>
      <c r="M151">
        <v>1990</v>
      </c>
      <c r="N151">
        <f t="shared" ref="N151:W153" si="34">M151</f>
        <v>1990</v>
      </c>
      <c r="O151">
        <f t="shared" si="34"/>
        <v>1990</v>
      </c>
      <c r="P151">
        <f t="shared" si="34"/>
        <v>1990</v>
      </c>
      <c r="Q151">
        <f t="shared" si="34"/>
        <v>1990</v>
      </c>
      <c r="R151">
        <f t="shared" si="34"/>
        <v>1990</v>
      </c>
      <c r="S151">
        <f t="shared" si="34"/>
        <v>1990</v>
      </c>
      <c r="T151">
        <f t="shared" si="34"/>
        <v>1990</v>
      </c>
      <c r="U151">
        <f t="shared" si="34"/>
        <v>1990</v>
      </c>
      <c r="V151">
        <f t="shared" si="34"/>
        <v>1990</v>
      </c>
      <c r="W151">
        <f t="shared" si="34"/>
        <v>1990</v>
      </c>
    </row>
    <row r="152" spans="1:23" x14ac:dyDescent="0.3">
      <c r="A152" t="s">
        <v>51</v>
      </c>
      <c r="B152" t="s">
        <v>5</v>
      </c>
      <c r="C152" t="s">
        <v>15</v>
      </c>
      <c r="D152" t="s">
        <v>16</v>
      </c>
      <c r="E152" t="s">
        <v>92</v>
      </c>
      <c r="F152" t="s">
        <v>94</v>
      </c>
      <c r="G152" t="s">
        <v>61</v>
      </c>
      <c r="L152" t="s">
        <v>60</v>
      </c>
      <c r="M152">
        <v>2101</v>
      </c>
      <c r="N152">
        <f t="shared" si="34"/>
        <v>2101</v>
      </c>
      <c r="O152">
        <f t="shared" si="34"/>
        <v>2101</v>
      </c>
      <c r="P152">
        <f t="shared" si="34"/>
        <v>2101</v>
      </c>
      <c r="Q152">
        <f t="shared" si="34"/>
        <v>2101</v>
      </c>
      <c r="R152">
        <f t="shared" si="34"/>
        <v>2101</v>
      </c>
      <c r="S152">
        <f t="shared" si="34"/>
        <v>2101</v>
      </c>
      <c r="T152">
        <f t="shared" si="34"/>
        <v>2101</v>
      </c>
      <c r="U152">
        <f t="shared" si="34"/>
        <v>2101</v>
      </c>
      <c r="V152">
        <f t="shared" si="34"/>
        <v>2101</v>
      </c>
      <c r="W152">
        <f t="shared" si="34"/>
        <v>2101</v>
      </c>
    </row>
    <row r="153" spans="1:23" x14ac:dyDescent="0.3">
      <c r="A153" t="s">
        <v>51</v>
      </c>
      <c r="B153" t="s">
        <v>5</v>
      </c>
      <c r="C153" t="s">
        <v>15</v>
      </c>
      <c r="D153" t="s">
        <v>16</v>
      </c>
      <c r="E153" t="s">
        <v>92</v>
      </c>
      <c r="F153" t="s">
        <v>94</v>
      </c>
      <c r="G153" t="s">
        <v>72</v>
      </c>
      <c r="L153" t="s">
        <v>73</v>
      </c>
      <c r="M153">
        <v>20</v>
      </c>
      <c r="N153">
        <f t="shared" si="34"/>
        <v>20</v>
      </c>
      <c r="O153">
        <f t="shared" si="34"/>
        <v>20</v>
      </c>
      <c r="P153">
        <f t="shared" si="34"/>
        <v>20</v>
      </c>
      <c r="Q153">
        <f t="shared" si="34"/>
        <v>20</v>
      </c>
      <c r="R153">
        <f t="shared" si="34"/>
        <v>20</v>
      </c>
      <c r="S153">
        <f t="shared" si="34"/>
        <v>20</v>
      </c>
      <c r="T153">
        <f t="shared" si="34"/>
        <v>20</v>
      </c>
      <c r="U153">
        <f t="shared" si="34"/>
        <v>20</v>
      </c>
      <c r="V153">
        <f t="shared" si="34"/>
        <v>20</v>
      </c>
      <c r="W153">
        <f t="shared" si="34"/>
        <v>20</v>
      </c>
    </row>
    <row r="154" spans="1:23" x14ac:dyDescent="0.3">
      <c r="A154" t="s">
        <v>51</v>
      </c>
      <c r="B154" t="s">
        <v>5</v>
      </c>
      <c r="C154" t="s">
        <v>15</v>
      </c>
      <c r="D154" t="s">
        <v>16</v>
      </c>
      <c r="E154" t="s">
        <v>92</v>
      </c>
      <c r="F154" t="s">
        <v>94</v>
      </c>
      <c r="G154" t="s">
        <v>62</v>
      </c>
      <c r="L154" t="s">
        <v>55</v>
      </c>
      <c r="M154">
        <v>0</v>
      </c>
    </row>
    <row r="155" spans="1:23" x14ac:dyDescent="0.3">
      <c r="A155" t="s">
        <v>51</v>
      </c>
      <c r="B155" t="s">
        <v>5</v>
      </c>
      <c r="C155" t="s">
        <v>15</v>
      </c>
      <c r="D155" t="s">
        <v>16</v>
      </c>
      <c r="E155" t="s">
        <v>92</v>
      </c>
      <c r="F155" t="s">
        <v>94</v>
      </c>
      <c r="G155" t="s">
        <v>84</v>
      </c>
      <c r="L155" t="s">
        <v>86</v>
      </c>
      <c r="M155">
        <v>691272.4</v>
      </c>
      <c r="N155">
        <f t="shared" ref="N155:W158" si="35">M155</f>
        <v>691272.4</v>
      </c>
      <c r="O155">
        <f t="shared" si="35"/>
        <v>691272.4</v>
      </c>
      <c r="P155">
        <f t="shared" si="35"/>
        <v>691272.4</v>
      </c>
      <c r="Q155">
        <f t="shared" si="35"/>
        <v>691272.4</v>
      </c>
      <c r="R155">
        <f t="shared" si="35"/>
        <v>691272.4</v>
      </c>
      <c r="S155">
        <f t="shared" si="35"/>
        <v>691272.4</v>
      </c>
      <c r="T155">
        <f t="shared" si="35"/>
        <v>691272.4</v>
      </c>
      <c r="U155">
        <f t="shared" si="35"/>
        <v>691272.4</v>
      </c>
      <c r="V155">
        <f t="shared" si="35"/>
        <v>691272.4</v>
      </c>
      <c r="W155">
        <f t="shared" si="35"/>
        <v>691272.4</v>
      </c>
    </row>
    <row r="156" spans="1:23" x14ac:dyDescent="0.3">
      <c r="A156" t="s">
        <v>51</v>
      </c>
      <c r="B156" t="s">
        <v>5</v>
      </c>
      <c r="C156" t="s">
        <v>15</v>
      </c>
      <c r="D156" t="s">
        <v>16</v>
      </c>
      <c r="E156" t="s">
        <v>92</v>
      </c>
      <c r="F156" t="s">
        <v>94</v>
      </c>
      <c r="G156" t="s">
        <v>74</v>
      </c>
      <c r="L156" t="s">
        <v>75</v>
      </c>
      <c r="M156">
        <v>18877973.460342601</v>
      </c>
      <c r="N156">
        <f t="shared" si="35"/>
        <v>18877973.460342601</v>
      </c>
      <c r="O156">
        <f t="shared" si="35"/>
        <v>18877973.460342601</v>
      </c>
      <c r="P156">
        <f t="shared" si="35"/>
        <v>18877973.460342601</v>
      </c>
      <c r="Q156">
        <f t="shared" si="35"/>
        <v>18877973.460342601</v>
      </c>
      <c r="R156">
        <f t="shared" si="35"/>
        <v>18877973.460342601</v>
      </c>
      <c r="S156">
        <f t="shared" si="35"/>
        <v>18877973.460342601</v>
      </c>
      <c r="T156">
        <f t="shared" si="35"/>
        <v>18877973.460342601</v>
      </c>
      <c r="U156">
        <f t="shared" si="35"/>
        <v>18877973.460342601</v>
      </c>
      <c r="V156">
        <f t="shared" si="35"/>
        <v>18877973.460342601</v>
      </c>
      <c r="W156">
        <f t="shared" si="35"/>
        <v>18877973.460342601</v>
      </c>
    </row>
    <row r="157" spans="1:23" x14ac:dyDescent="0.3">
      <c r="A157" t="s">
        <v>51</v>
      </c>
      <c r="B157" t="s">
        <v>5</v>
      </c>
      <c r="C157" t="s">
        <v>15</v>
      </c>
      <c r="D157" t="s">
        <v>16</v>
      </c>
      <c r="E157" t="s">
        <v>92</v>
      </c>
      <c r="F157" t="s">
        <v>94</v>
      </c>
      <c r="G157" t="s">
        <v>77</v>
      </c>
      <c r="L157" t="s">
        <v>75</v>
      </c>
      <c r="M157">
        <v>755118.93841370498</v>
      </c>
      <c r="N157">
        <f t="shared" si="35"/>
        <v>755118.93841370498</v>
      </c>
      <c r="O157">
        <f t="shared" si="35"/>
        <v>755118.93841370498</v>
      </c>
      <c r="P157">
        <f t="shared" si="35"/>
        <v>755118.93841370498</v>
      </c>
      <c r="Q157">
        <f t="shared" si="35"/>
        <v>755118.93841370498</v>
      </c>
      <c r="R157">
        <f t="shared" si="35"/>
        <v>755118.93841370498</v>
      </c>
      <c r="S157">
        <f t="shared" si="35"/>
        <v>755118.93841370498</v>
      </c>
      <c r="T157">
        <f t="shared" si="35"/>
        <v>755118.93841370498</v>
      </c>
      <c r="U157">
        <f t="shared" si="35"/>
        <v>755118.93841370498</v>
      </c>
      <c r="V157">
        <f t="shared" si="35"/>
        <v>755118.93841370498</v>
      </c>
      <c r="W157">
        <f t="shared" si="35"/>
        <v>755118.93841370498</v>
      </c>
    </row>
    <row r="158" spans="1:23" x14ac:dyDescent="0.3">
      <c r="A158" t="s">
        <v>51</v>
      </c>
      <c r="B158" t="s">
        <v>5</v>
      </c>
      <c r="C158" t="s">
        <v>15</v>
      </c>
      <c r="D158" t="s">
        <v>16</v>
      </c>
      <c r="E158" t="s">
        <v>92</v>
      </c>
      <c r="F158" t="s">
        <v>94</v>
      </c>
      <c r="G158" t="s">
        <v>17</v>
      </c>
      <c r="J158" t="s">
        <v>39</v>
      </c>
      <c r="L158" t="s">
        <v>86</v>
      </c>
      <c r="M158">
        <f>M149*0.85</f>
        <v>17</v>
      </c>
      <c r="N158">
        <f t="shared" si="35"/>
        <v>17</v>
      </c>
      <c r="O158">
        <f t="shared" si="35"/>
        <v>17</v>
      </c>
      <c r="P158">
        <f t="shared" si="35"/>
        <v>17</v>
      </c>
      <c r="Q158">
        <f t="shared" si="35"/>
        <v>17</v>
      </c>
      <c r="R158">
        <f t="shared" si="35"/>
        <v>17</v>
      </c>
      <c r="S158">
        <f t="shared" si="35"/>
        <v>17</v>
      </c>
      <c r="T158">
        <f t="shared" si="35"/>
        <v>17</v>
      </c>
      <c r="U158">
        <f t="shared" si="35"/>
        <v>17</v>
      </c>
      <c r="V158">
        <f t="shared" si="35"/>
        <v>17</v>
      </c>
      <c r="W158">
        <f t="shared" si="35"/>
        <v>17</v>
      </c>
    </row>
    <row r="159" spans="1:23" x14ac:dyDescent="0.3">
      <c r="A159" t="s">
        <v>51</v>
      </c>
      <c r="B159" t="s">
        <v>5</v>
      </c>
      <c r="C159" t="s">
        <v>15</v>
      </c>
      <c r="D159" t="s">
        <v>16</v>
      </c>
      <c r="E159" t="s">
        <v>92</v>
      </c>
      <c r="F159" t="s">
        <v>95</v>
      </c>
      <c r="G159" t="s">
        <v>6</v>
      </c>
    </row>
    <row r="160" spans="1:23" x14ac:dyDescent="0.3">
      <c r="A160" t="s">
        <v>51</v>
      </c>
      <c r="B160" t="s">
        <v>5</v>
      </c>
      <c r="C160" t="s">
        <v>15</v>
      </c>
      <c r="D160" t="s">
        <v>16</v>
      </c>
      <c r="E160" t="s">
        <v>92</v>
      </c>
      <c r="F160" t="s">
        <v>95</v>
      </c>
      <c r="G160" t="s">
        <v>59</v>
      </c>
      <c r="L160" t="s">
        <v>60</v>
      </c>
      <c r="M160">
        <v>1990</v>
      </c>
      <c r="N160">
        <f t="shared" ref="N160:W162" si="36">M160</f>
        <v>1990</v>
      </c>
      <c r="O160">
        <f t="shared" si="36"/>
        <v>1990</v>
      </c>
      <c r="P160">
        <f t="shared" si="36"/>
        <v>1990</v>
      </c>
      <c r="Q160">
        <f t="shared" si="36"/>
        <v>1990</v>
      </c>
      <c r="R160">
        <f t="shared" si="36"/>
        <v>1990</v>
      </c>
      <c r="S160">
        <f t="shared" si="36"/>
        <v>1990</v>
      </c>
      <c r="T160">
        <f t="shared" si="36"/>
        <v>1990</v>
      </c>
      <c r="U160">
        <f t="shared" si="36"/>
        <v>1990</v>
      </c>
      <c r="V160">
        <f t="shared" si="36"/>
        <v>1990</v>
      </c>
      <c r="W160">
        <f t="shared" si="36"/>
        <v>1990</v>
      </c>
    </row>
    <row r="161" spans="1:23" x14ac:dyDescent="0.3">
      <c r="A161" t="s">
        <v>51</v>
      </c>
      <c r="B161" t="s">
        <v>5</v>
      </c>
      <c r="C161" t="s">
        <v>15</v>
      </c>
      <c r="D161" t="s">
        <v>16</v>
      </c>
      <c r="E161" t="s">
        <v>92</v>
      </c>
      <c r="F161" t="s">
        <v>95</v>
      </c>
      <c r="G161" t="s">
        <v>61</v>
      </c>
      <c r="L161" t="s">
        <v>60</v>
      </c>
      <c r="M161">
        <v>2101</v>
      </c>
      <c r="N161">
        <f t="shared" si="36"/>
        <v>2101</v>
      </c>
      <c r="O161">
        <f t="shared" si="36"/>
        <v>2101</v>
      </c>
      <c r="P161">
        <f t="shared" si="36"/>
        <v>2101</v>
      </c>
      <c r="Q161">
        <f t="shared" si="36"/>
        <v>2101</v>
      </c>
      <c r="R161">
        <f t="shared" si="36"/>
        <v>2101</v>
      </c>
      <c r="S161">
        <f t="shared" si="36"/>
        <v>2101</v>
      </c>
      <c r="T161">
        <f t="shared" si="36"/>
        <v>2101</v>
      </c>
      <c r="U161">
        <f t="shared" si="36"/>
        <v>2101</v>
      </c>
      <c r="V161">
        <f t="shared" si="36"/>
        <v>2101</v>
      </c>
      <c r="W161">
        <f t="shared" si="36"/>
        <v>2101</v>
      </c>
    </row>
    <row r="162" spans="1:23" x14ac:dyDescent="0.3">
      <c r="A162" t="s">
        <v>51</v>
      </c>
      <c r="B162" t="s">
        <v>5</v>
      </c>
      <c r="C162" t="s">
        <v>15</v>
      </c>
      <c r="D162" t="s">
        <v>16</v>
      </c>
      <c r="E162" t="s">
        <v>92</v>
      </c>
      <c r="F162" t="s">
        <v>95</v>
      </c>
      <c r="G162" t="s">
        <v>72</v>
      </c>
      <c r="L162" t="s">
        <v>73</v>
      </c>
      <c r="M162">
        <v>20</v>
      </c>
      <c r="N162">
        <f t="shared" si="36"/>
        <v>20</v>
      </c>
      <c r="O162">
        <f t="shared" si="36"/>
        <v>20</v>
      </c>
      <c r="P162">
        <f t="shared" si="36"/>
        <v>20</v>
      </c>
      <c r="Q162">
        <f t="shared" si="36"/>
        <v>20</v>
      </c>
      <c r="R162">
        <f t="shared" si="36"/>
        <v>20</v>
      </c>
      <c r="S162">
        <f t="shared" si="36"/>
        <v>20</v>
      </c>
      <c r="T162">
        <f t="shared" si="36"/>
        <v>20</v>
      </c>
      <c r="U162">
        <f t="shared" si="36"/>
        <v>20</v>
      </c>
      <c r="V162">
        <f t="shared" si="36"/>
        <v>20</v>
      </c>
      <c r="W162">
        <f t="shared" si="36"/>
        <v>20</v>
      </c>
    </row>
    <row r="163" spans="1:23" x14ac:dyDescent="0.3">
      <c r="A163" t="s">
        <v>51</v>
      </c>
      <c r="B163" t="s">
        <v>5</v>
      </c>
      <c r="C163" t="s">
        <v>15</v>
      </c>
      <c r="D163" t="s">
        <v>16</v>
      </c>
      <c r="E163" t="s">
        <v>92</v>
      </c>
      <c r="F163" t="s">
        <v>95</v>
      </c>
      <c r="G163" t="s">
        <v>62</v>
      </c>
      <c r="L163" t="s">
        <v>55</v>
      </c>
      <c r="M163">
        <v>0</v>
      </c>
    </row>
    <row r="164" spans="1:23" x14ac:dyDescent="0.3">
      <c r="A164" t="s">
        <v>51</v>
      </c>
      <c r="B164" t="s">
        <v>5</v>
      </c>
      <c r="C164" t="s">
        <v>15</v>
      </c>
      <c r="D164" t="s">
        <v>16</v>
      </c>
      <c r="E164" t="s">
        <v>92</v>
      </c>
      <c r="F164" t="s">
        <v>95</v>
      </c>
      <c r="G164" t="s">
        <v>84</v>
      </c>
      <c r="L164" t="s">
        <v>86</v>
      </c>
      <c r="M164">
        <v>691272.4</v>
      </c>
      <c r="N164">
        <f t="shared" ref="N164:W167" si="37">M164</f>
        <v>691272.4</v>
      </c>
      <c r="O164">
        <f t="shared" si="37"/>
        <v>691272.4</v>
      </c>
      <c r="P164">
        <f t="shared" si="37"/>
        <v>691272.4</v>
      </c>
      <c r="Q164">
        <f t="shared" si="37"/>
        <v>691272.4</v>
      </c>
      <c r="R164">
        <f t="shared" si="37"/>
        <v>691272.4</v>
      </c>
      <c r="S164">
        <f t="shared" si="37"/>
        <v>691272.4</v>
      </c>
      <c r="T164">
        <f t="shared" si="37"/>
        <v>691272.4</v>
      </c>
      <c r="U164">
        <f t="shared" si="37"/>
        <v>691272.4</v>
      </c>
      <c r="V164">
        <f t="shared" si="37"/>
        <v>691272.4</v>
      </c>
      <c r="W164">
        <f t="shared" si="37"/>
        <v>691272.4</v>
      </c>
    </row>
    <row r="165" spans="1:23" x14ac:dyDescent="0.3">
      <c r="A165" t="s">
        <v>51</v>
      </c>
      <c r="B165" t="s">
        <v>5</v>
      </c>
      <c r="C165" t="s">
        <v>15</v>
      </c>
      <c r="D165" t="s">
        <v>16</v>
      </c>
      <c r="E165" t="s">
        <v>92</v>
      </c>
      <c r="F165" t="s">
        <v>95</v>
      </c>
      <c r="G165" t="s">
        <v>74</v>
      </c>
      <c r="L165" t="s">
        <v>75</v>
      </c>
      <c r="M165">
        <v>16181120.108865101</v>
      </c>
      <c r="N165">
        <f t="shared" si="37"/>
        <v>16181120.108865101</v>
      </c>
      <c r="O165">
        <f t="shared" si="37"/>
        <v>16181120.108865101</v>
      </c>
      <c r="P165">
        <f t="shared" si="37"/>
        <v>16181120.108865101</v>
      </c>
      <c r="Q165">
        <f t="shared" si="37"/>
        <v>16181120.108865101</v>
      </c>
      <c r="R165">
        <f t="shared" si="37"/>
        <v>16181120.108865101</v>
      </c>
      <c r="S165">
        <f t="shared" si="37"/>
        <v>16181120.108865101</v>
      </c>
      <c r="T165">
        <f t="shared" si="37"/>
        <v>16181120.108865101</v>
      </c>
      <c r="U165">
        <f t="shared" si="37"/>
        <v>16181120.108865101</v>
      </c>
      <c r="V165">
        <f t="shared" si="37"/>
        <v>16181120.108865101</v>
      </c>
      <c r="W165">
        <f t="shared" si="37"/>
        <v>16181120.108865101</v>
      </c>
    </row>
    <row r="166" spans="1:23" x14ac:dyDescent="0.3">
      <c r="A166" t="s">
        <v>51</v>
      </c>
      <c r="B166" t="s">
        <v>5</v>
      </c>
      <c r="C166" t="s">
        <v>15</v>
      </c>
      <c r="D166" t="s">
        <v>16</v>
      </c>
      <c r="E166" t="s">
        <v>92</v>
      </c>
      <c r="F166" t="s">
        <v>95</v>
      </c>
      <c r="G166" t="s">
        <v>77</v>
      </c>
      <c r="L166" t="s">
        <v>75</v>
      </c>
      <c r="M166">
        <v>647244.80435460398</v>
      </c>
      <c r="N166">
        <f t="shared" si="37"/>
        <v>647244.80435460398</v>
      </c>
      <c r="O166">
        <f t="shared" si="37"/>
        <v>647244.80435460398</v>
      </c>
      <c r="P166">
        <f t="shared" si="37"/>
        <v>647244.80435460398</v>
      </c>
      <c r="Q166">
        <f t="shared" si="37"/>
        <v>647244.80435460398</v>
      </c>
      <c r="R166">
        <f t="shared" si="37"/>
        <v>647244.80435460398</v>
      </c>
      <c r="S166">
        <f t="shared" si="37"/>
        <v>647244.80435460398</v>
      </c>
      <c r="T166">
        <f t="shared" si="37"/>
        <v>647244.80435460398</v>
      </c>
      <c r="U166">
        <f t="shared" si="37"/>
        <v>647244.80435460398</v>
      </c>
      <c r="V166">
        <f t="shared" si="37"/>
        <v>647244.80435460398</v>
      </c>
      <c r="W166">
        <f t="shared" si="37"/>
        <v>647244.80435460398</v>
      </c>
    </row>
    <row r="167" spans="1:23" x14ac:dyDescent="0.3">
      <c r="A167" t="s">
        <v>51</v>
      </c>
      <c r="B167" t="s">
        <v>5</v>
      </c>
      <c r="C167" t="s">
        <v>15</v>
      </c>
      <c r="D167" t="s">
        <v>16</v>
      </c>
      <c r="E167" t="s">
        <v>92</v>
      </c>
      <c r="F167" t="s">
        <v>95</v>
      </c>
      <c r="G167" t="s">
        <v>17</v>
      </c>
      <c r="J167" t="s">
        <v>30</v>
      </c>
      <c r="L167" t="s">
        <v>86</v>
      </c>
      <c r="M167">
        <f>M149</f>
        <v>20</v>
      </c>
      <c r="N167">
        <f t="shared" si="37"/>
        <v>20</v>
      </c>
      <c r="O167">
        <f t="shared" si="37"/>
        <v>20</v>
      </c>
      <c r="P167">
        <f t="shared" si="37"/>
        <v>20</v>
      </c>
      <c r="Q167">
        <f t="shared" si="37"/>
        <v>20</v>
      </c>
      <c r="R167">
        <f t="shared" si="37"/>
        <v>20</v>
      </c>
      <c r="S167">
        <f t="shared" si="37"/>
        <v>20</v>
      </c>
      <c r="T167">
        <f t="shared" si="37"/>
        <v>20</v>
      </c>
      <c r="U167">
        <f t="shared" si="37"/>
        <v>20</v>
      </c>
      <c r="V167">
        <f t="shared" si="37"/>
        <v>20</v>
      </c>
      <c r="W167">
        <f t="shared" si="37"/>
        <v>20</v>
      </c>
    </row>
    <row r="168" spans="1:23" x14ac:dyDescent="0.3">
      <c r="A168" t="s">
        <v>51</v>
      </c>
      <c r="B168" t="s">
        <v>5</v>
      </c>
      <c r="C168" t="s">
        <v>15</v>
      </c>
      <c r="D168" t="s">
        <v>16</v>
      </c>
      <c r="E168" t="s">
        <v>92</v>
      </c>
      <c r="F168" t="s">
        <v>96</v>
      </c>
      <c r="G168" t="s">
        <v>6</v>
      </c>
    </row>
    <row r="169" spans="1:23" x14ac:dyDescent="0.3">
      <c r="A169" t="s">
        <v>51</v>
      </c>
      <c r="B169" t="s">
        <v>5</v>
      </c>
      <c r="C169" t="s">
        <v>15</v>
      </c>
      <c r="D169" t="s">
        <v>16</v>
      </c>
      <c r="E169" t="s">
        <v>92</v>
      </c>
      <c r="F169" t="s">
        <v>96</v>
      </c>
      <c r="G169" t="s">
        <v>59</v>
      </c>
      <c r="L169" t="s">
        <v>60</v>
      </c>
      <c r="M169">
        <v>1990</v>
      </c>
      <c r="N169">
        <f t="shared" ref="N169:W171" si="38">M169</f>
        <v>1990</v>
      </c>
      <c r="O169">
        <f t="shared" si="38"/>
        <v>1990</v>
      </c>
      <c r="P169">
        <f t="shared" si="38"/>
        <v>1990</v>
      </c>
      <c r="Q169">
        <f t="shared" si="38"/>
        <v>1990</v>
      </c>
      <c r="R169">
        <f t="shared" si="38"/>
        <v>1990</v>
      </c>
      <c r="S169">
        <f t="shared" si="38"/>
        <v>1990</v>
      </c>
      <c r="T169">
        <f t="shared" si="38"/>
        <v>1990</v>
      </c>
      <c r="U169">
        <f t="shared" si="38"/>
        <v>1990</v>
      </c>
      <c r="V169">
        <f t="shared" si="38"/>
        <v>1990</v>
      </c>
      <c r="W169">
        <f t="shared" si="38"/>
        <v>1990</v>
      </c>
    </row>
    <row r="170" spans="1:23" x14ac:dyDescent="0.3">
      <c r="A170" t="s">
        <v>51</v>
      </c>
      <c r="B170" t="s">
        <v>5</v>
      </c>
      <c r="C170" t="s">
        <v>15</v>
      </c>
      <c r="D170" t="s">
        <v>16</v>
      </c>
      <c r="E170" t="s">
        <v>92</v>
      </c>
      <c r="F170" t="s">
        <v>96</v>
      </c>
      <c r="G170" t="s">
        <v>61</v>
      </c>
      <c r="L170" t="s">
        <v>60</v>
      </c>
      <c r="M170">
        <v>2101</v>
      </c>
      <c r="N170">
        <f t="shared" si="38"/>
        <v>2101</v>
      </c>
      <c r="O170">
        <f t="shared" si="38"/>
        <v>2101</v>
      </c>
      <c r="P170">
        <f t="shared" si="38"/>
        <v>2101</v>
      </c>
      <c r="Q170">
        <f t="shared" si="38"/>
        <v>2101</v>
      </c>
      <c r="R170">
        <f t="shared" si="38"/>
        <v>2101</v>
      </c>
      <c r="S170">
        <f t="shared" si="38"/>
        <v>2101</v>
      </c>
      <c r="T170">
        <f t="shared" si="38"/>
        <v>2101</v>
      </c>
      <c r="U170">
        <f t="shared" si="38"/>
        <v>2101</v>
      </c>
      <c r="V170">
        <f t="shared" si="38"/>
        <v>2101</v>
      </c>
      <c r="W170">
        <f t="shared" si="38"/>
        <v>2101</v>
      </c>
    </row>
    <row r="171" spans="1:23" x14ac:dyDescent="0.3">
      <c r="A171" t="s">
        <v>51</v>
      </c>
      <c r="B171" t="s">
        <v>5</v>
      </c>
      <c r="C171" t="s">
        <v>15</v>
      </c>
      <c r="D171" t="s">
        <v>16</v>
      </c>
      <c r="E171" t="s">
        <v>92</v>
      </c>
      <c r="F171" t="s">
        <v>96</v>
      </c>
      <c r="G171" t="s">
        <v>72</v>
      </c>
      <c r="L171" t="s">
        <v>73</v>
      </c>
      <c r="M171">
        <v>20</v>
      </c>
      <c r="N171">
        <f t="shared" si="38"/>
        <v>20</v>
      </c>
      <c r="O171">
        <f t="shared" si="38"/>
        <v>20</v>
      </c>
      <c r="P171">
        <f t="shared" si="38"/>
        <v>20</v>
      </c>
      <c r="Q171">
        <f t="shared" si="38"/>
        <v>20</v>
      </c>
      <c r="R171">
        <f t="shared" si="38"/>
        <v>20</v>
      </c>
      <c r="S171">
        <f t="shared" si="38"/>
        <v>20</v>
      </c>
      <c r="T171">
        <f t="shared" si="38"/>
        <v>20</v>
      </c>
      <c r="U171">
        <f t="shared" si="38"/>
        <v>20</v>
      </c>
      <c r="V171">
        <f t="shared" si="38"/>
        <v>20</v>
      </c>
      <c r="W171">
        <f t="shared" si="38"/>
        <v>20</v>
      </c>
    </row>
    <row r="172" spans="1:23" x14ac:dyDescent="0.3">
      <c r="A172" t="s">
        <v>51</v>
      </c>
      <c r="B172" t="s">
        <v>5</v>
      </c>
      <c r="C172" t="s">
        <v>15</v>
      </c>
      <c r="D172" t="s">
        <v>16</v>
      </c>
      <c r="E172" t="s">
        <v>92</v>
      </c>
      <c r="F172" t="s">
        <v>96</v>
      </c>
      <c r="G172" t="s">
        <v>62</v>
      </c>
      <c r="L172" t="s">
        <v>55</v>
      </c>
      <c r="M172">
        <v>0</v>
      </c>
    </row>
    <row r="173" spans="1:23" x14ac:dyDescent="0.3">
      <c r="A173" t="s">
        <v>51</v>
      </c>
      <c r="B173" t="s">
        <v>5</v>
      </c>
      <c r="C173" t="s">
        <v>15</v>
      </c>
      <c r="D173" t="s">
        <v>16</v>
      </c>
      <c r="E173" t="s">
        <v>92</v>
      </c>
      <c r="F173" t="s">
        <v>96</v>
      </c>
      <c r="G173" t="s">
        <v>84</v>
      </c>
      <c r="L173" t="s">
        <v>86</v>
      </c>
      <c r="M173">
        <v>691272.4</v>
      </c>
      <c r="N173">
        <f t="shared" ref="N173:W176" si="39">M173</f>
        <v>691272.4</v>
      </c>
      <c r="O173">
        <f t="shared" si="39"/>
        <v>691272.4</v>
      </c>
      <c r="P173">
        <f t="shared" si="39"/>
        <v>691272.4</v>
      </c>
      <c r="Q173">
        <f t="shared" si="39"/>
        <v>691272.4</v>
      </c>
      <c r="R173">
        <f t="shared" si="39"/>
        <v>691272.4</v>
      </c>
      <c r="S173">
        <f t="shared" si="39"/>
        <v>691272.4</v>
      </c>
      <c r="T173">
        <f t="shared" si="39"/>
        <v>691272.4</v>
      </c>
      <c r="U173">
        <f t="shared" si="39"/>
        <v>691272.4</v>
      </c>
      <c r="V173">
        <f t="shared" si="39"/>
        <v>691272.4</v>
      </c>
      <c r="W173">
        <f t="shared" si="39"/>
        <v>691272.4</v>
      </c>
    </row>
    <row r="174" spans="1:23" x14ac:dyDescent="0.3">
      <c r="A174" t="s">
        <v>51</v>
      </c>
      <c r="B174" t="s">
        <v>5</v>
      </c>
      <c r="C174" t="s">
        <v>15</v>
      </c>
      <c r="D174" t="s">
        <v>16</v>
      </c>
      <c r="E174" t="s">
        <v>92</v>
      </c>
      <c r="F174" t="s">
        <v>96</v>
      </c>
      <c r="G174" t="s">
        <v>74</v>
      </c>
      <c r="L174" t="s">
        <v>75</v>
      </c>
      <c r="M174">
        <v>16990176.114308301</v>
      </c>
      <c r="N174">
        <f t="shared" si="39"/>
        <v>16990176.114308301</v>
      </c>
      <c r="O174">
        <f t="shared" si="39"/>
        <v>16990176.114308301</v>
      </c>
      <c r="P174">
        <f t="shared" si="39"/>
        <v>16990176.114308301</v>
      </c>
      <c r="Q174">
        <f t="shared" si="39"/>
        <v>16990176.114308301</v>
      </c>
      <c r="R174">
        <f t="shared" si="39"/>
        <v>16990176.114308301</v>
      </c>
      <c r="S174">
        <f t="shared" si="39"/>
        <v>16990176.114308301</v>
      </c>
      <c r="T174">
        <f t="shared" si="39"/>
        <v>16990176.114308301</v>
      </c>
      <c r="U174">
        <f t="shared" si="39"/>
        <v>16990176.114308301</v>
      </c>
      <c r="V174">
        <f t="shared" si="39"/>
        <v>16990176.114308301</v>
      </c>
      <c r="W174">
        <f t="shared" si="39"/>
        <v>16990176.114308301</v>
      </c>
    </row>
    <row r="175" spans="1:23" x14ac:dyDescent="0.3">
      <c r="A175" t="s">
        <v>51</v>
      </c>
      <c r="B175" t="s">
        <v>5</v>
      </c>
      <c r="C175" t="s">
        <v>15</v>
      </c>
      <c r="D175" t="s">
        <v>16</v>
      </c>
      <c r="E175" t="s">
        <v>92</v>
      </c>
      <c r="F175" t="s">
        <v>96</v>
      </c>
      <c r="G175" t="s">
        <v>77</v>
      </c>
      <c r="L175" t="s">
        <v>75</v>
      </c>
      <c r="M175">
        <v>679607.04457233404</v>
      </c>
      <c r="N175">
        <f t="shared" si="39"/>
        <v>679607.04457233404</v>
      </c>
      <c r="O175">
        <f t="shared" si="39"/>
        <v>679607.04457233404</v>
      </c>
      <c r="P175">
        <f t="shared" si="39"/>
        <v>679607.04457233404</v>
      </c>
      <c r="Q175">
        <f t="shared" si="39"/>
        <v>679607.04457233404</v>
      </c>
      <c r="R175">
        <f t="shared" si="39"/>
        <v>679607.04457233404</v>
      </c>
      <c r="S175">
        <f t="shared" si="39"/>
        <v>679607.04457233404</v>
      </c>
      <c r="T175">
        <f t="shared" si="39"/>
        <v>679607.04457233404</v>
      </c>
      <c r="U175">
        <f t="shared" si="39"/>
        <v>679607.04457233404</v>
      </c>
      <c r="V175">
        <f t="shared" si="39"/>
        <v>679607.04457233404</v>
      </c>
      <c r="W175">
        <f t="shared" si="39"/>
        <v>679607.04457233404</v>
      </c>
    </row>
    <row r="176" spans="1:23" x14ac:dyDescent="0.3">
      <c r="A176" t="s">
        <v>51</v>
      </c>
      <c r="B176" t="s">
        <v>5</v>
      </c>
      <c r="C176" t="s">
        <v>15</v>
      </c>
      <c r="D176" t="s">
        <v>16</v>
      </c>
      <c r="E176" t="s">
        <v>92</v>
      </c>
      <c r="F176" t="s">
        <v>96</v>
      </c>
      <c r="G176" t="s">
        <v>17</v>
      </c>
      <c r="J176" t="s">
        <v>30</v>
      </c>
      <c r="L176" t="s">
        <v>86</v>
      </c>
      <c r="M176">
        <f>M167*0.85</f>
        <v>17</v>
      </c>
      <c r="N176">
        <f t="shared" si="39"/>
        <v>17</v>
      </c>
      <c r="O176">
        <f t="shared" si="39"/>
        <v>17</v>
      </c>
      <c r="P176">
        <f t="shared" si="39"/>
        <v>17</v>
      </c>
      <c r="Q176">
        <f t="shared" si="39"/>
        <v>17</v>
      </c>
      <c r="R176">
        <f t="shared" si="39"/>
        <v>17</v>
      </c>
      <c r="S176">
        <f t="shared" si="39"/>
        <v>17</v>
      </c>
      <c r="T176">
        <f t="shared" si="39"/>
        <v>17</v>
      </c>
      <c r="U176">
        <f t="shared" si="39"/>
        <v>17</v>
      </c>
      <c r="V176">
        <f t="shared" si="39"/>
        <v>17</v>
      </c>
      <c r="W176">
        <f t="shared" si="39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2024-10-23T06:49:08Z</dcterms:created>
  <dcterms:modified xsi:type="dcterms:W3CDTF">2024-10-23T06:49:10Z</dcterms:modified>
</cp:coreProperties>
</file>