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agriculture\"/>
    </mc:Choice>
  </mc:AlternateContent>
  <xr:revisionPtr revIDLastSave="0" documentId="8_{1EB94E9C-DC99-4C36-B97A-D339D2792F33}" xr6:coauthVersionLast="47" xr6:coauthVersionMax="47" xr10:uidLastSave="{00000000-0000-0000-0000-000000000000}"/>
  <bookViews>
    <workbookView xWindow="34965" yWindow="3495" windowWidth="17250" windowHeight="8865" xr2:uid="{B803C36C-C94D-444F-A0BC-234B044FDC65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5" i="1" l="1"/>
  <c r="P175" i="1" s="1"/>
  <c r="Q175" i="1" s="1"/>
  <c r="R175" i="1" s="1"/>
  <c r="S175" i="1" s="1"/>
  <c r="T175" i="1" s="1"/>
  <c r="U175" i="1" s="1"/>
  <c r="V175" i="1" s="1"/>
  <c r="W175" i="1" s="1"/>
  <c r="N175" i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O167" i="1"/>
  <c r="P167" i="1" s="1"/>
  <c r="Q167" i="1" s="1"/>
  <c r="R167" i="1" s="1"/>
  <c r="S167" i="1" s="1"/>
  <c r="T167" i="1" s="1"/>
  <c r="U167" i="1" s="1"/>
  <c r="V167" i="1" s="1"/>
  <c r="W167" i="1" s="1"/>
  <c r="M167" i="1"/>
  <c r="N167" i="1" s="1"/>
  <c r="P166" i="1"/>
  <c r="Q166" i="1" s="1"/>
  <c r="R166" i="1" s="1"/>
  <c r="S166" i="1" s="1"/>
  <c r="T166" i="1" s="1"/>
  <c r="U166" i="1" s="1"/>
  <c r="V166" i="1" s="1"/>
  <c r="W166" i="1" s="1"/>
  <c r="N166" i="1"/>
  <c r="O166" i="1" s="1"/>
  <c r="T165" i="1"/>
  <c r="U165" i="1" s="1"/>
  <c r="V165" i="1" s="1"/>
  <c r="W165" i="1" s="1"/>
  <c r="N165" i="1"/>
  <c r="O165" i="1" s="1"/>
  <c r="P165" i="1" s="1"/>
  <c r="Q165" i="1" s="1"/>
  <c r="R165" i="1" s="1"/>
  <c r="S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P162" i="1"/>
  <c r="Q162" i="1" s="1"/>
  <c r="R162" i="1" s="1"/>
  <c r="S162" i="1" s="1"/>
  <c r="T162" i="1" s="1"/>
  <c r="U162" i="1" s="1"/>
  <c r="V162" i="1" s="1"/>
  <c r="W162" i="1" s="1"/>
  <c r="O162" i="1"/>
  <c r="N162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M158" i="1"/>
  <c r="U157" i="1"/>
  <c r="V157" i="1" s="1"/>
  <c r="W157" i="1" s="1"/>
  <c r="O157" i="1"/>
  <c r="P157" i="1" s="1"/>
  <c r="Q157" i="1" s="1"/>
  <c r="R157" i="1" s="1"/>
  <c r="S157" i="1" s="1"/>
  <c r="T157" i="1" s="1"/>
  <c r="N157" i="1"/>
  <c r="S156" i="1"/>
  <c r="T156" i="1" s="1"/>
  <c r="U156" i="1" s="1"/>
  <c r="V156" i="1" s="1"/>
  <c r="W156" i="1" s="1"/>
  <c r="N156" i="1"/>
  <c r="O156" i="1" s="1"/>
  <c r="P156" i="1" s="1"/>
  <c r="Q156" i="1" s="1"/>
  <c r="R156" i="1" s="1"/>
  <c r="Q155" i="1"/>
  <c r="R155" i="1" s="1"/>
  <c r="S155" i="1" s="1"/>
  <c r="T155" i="1" s="1"/>
  <c r="U155" i="1" s="1"/>
  <c r="V155" i="1" s="1"/>
  <c r="W155" i="1" s="1"/>
  <c r="N155" i="1"/>
  <c r="O155" i="1" s="1"/>
  <c r="P155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U149" i="1"/>
  <c r="V149" i="1" s="1"/>
  <c r="W149" i="1" s="1"/>
  <c r="O149" i="1"/>
  <c r="P149" i="1" s="1"/>
  <c r="Q149" i="1" s="1"/>
  <c r="R149" i="1" s="1"/>
  <c r="S149" i="1" s="1"/>
  <c r="T149" i="1" s="1"/>
  <c r="N149" i="1"/>
  <c r="S148" i="1"/>
  <c r="T148" i="1" s="1"/>
  <c r="U148" i="1" s="1"/>
  <c r="V148" i="1" s="1"/>
  <c r="W148" i="1" s="1"/>
  <c r="N148" i="1"/>
  <c r="O148" i="1" s="1"/>
  <c r="P148" i="1" s="1"/>
  <c r="Q148" i="1" s="1"/>
  <c r="R148" i="1" s="1"/>
  <c r="Q147" i="1"/>
  <c r="R147" i="1" s="1"/>
  <c r="S147" i="1" s="1"/>
  <c r="T147" i="1" s="1"/>
  <c r="U147" i="1" s="1"/>
  <c r="V147" i="1" s="1"/>
  <c r="W147" i="1" s="1"/>
  <c r="N147" i="1"/>
  <c r="O147" i="1" s="1"/>
  <c r="P147" i="1" s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S131" i="1"/>
  <c r="T131" i="1" s="1"/>
  <c r="U131" i="1" s="1"/>
  <c r="V131" i="1" s="1"/>
  <c r="W131" i="1" s="1"/>
  <c r="N131" i="1"/>
  <c r="O131" i="1" s="1"/>
  <c r="P131" i="1" s="1"/>
  <c r="Q131" i="1" s="1"/>
  <c r="R131" i="1" s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S122" i="1"/>
  <c r="T122" i="1" s="1"/>
  <c r="U122" i="1" s="1"/>
  <c r="V122" i="1" s="1"/>
  <c r="W122" i="1" s="1"/>
  <c r="N122" i="1"/>
  <c r="O122" i="1" s="1"/>
  <c r="P122" i="1" s="1"/>
  <c r="Q122" i="1" s="1"/>
  <c r="R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S113" i="1"/>
  <c r="T113" i="1" s="1"/>
  <c r="U113" i="1" s="1"/>
  <c r="V113" i="1" s="1"/>
  <c r="W113" i="1" s="1"/>
  <c r="N113" i="1"/>
  <c r="O113" i="1" s="1"/>
  <c r="P113" i="1" s="1"/>
  <c r="Q113" i="1" s="1"/>
  <c r="R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M109" i="1"/>
  <c r="P108" i="1"/>
  <c r="Q108" i="1" s="1"/>
  <c r="R108" i="1" s="1"/>
  <c r="S108" i="1" s="1"/>
  <c r="T108" i="1" s="1"/>
  <c r="U108" i="1" s="1"/>
  <c r="V108" i="1" s="1"/>
  <c r="W108" i="1" s="1"/>
  <c r="N108" i="1"/>
  <c r="O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P103" i="1"/>
  <c r="Q103" i="1" s="1"/>
  <c r="R103" i="1" s="1"/>
  <c r="S103" i="1" s="1"/>
  <c r="T103" i="1" s="1"/>
  <c r="U103" i="1" s="1"/>
  <c r="V103" i="1" s="1"/>
  <c r="W103" i="1" s="1"/>
  <c r="N103" i="1"/>
  <c r="O103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P100" i="1"/>
  <c r="Q100" i="1" s="1"/>
  <c r="R100" i="1" s="1"/>
  <c r="S100" i="1" s="1"/>
  <c r="T100" i="1" s="1"/>
  <c r="U100" i="1" s="1"/>
  <c r="V100" i="1" s="1"/>
  <c r="W100" i="1" s="1"/>
  <c r="N100" i="1"/>
  <c r="O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P92" i="1"/>
  <c r="Q92" i="1" s="1"/>
  <c r="R92" i="1" s="1"/>
  <c r="S92" i="1" s="1"/>
  <c r="T92" i="1" s="1"/>
  <c r="U92" i="1" s="1"/>
  <c r="V92" i="1" s="1"/>
  <c r="W92" i="1" s="1"/>
  <c r="N92" i="1"/>
  <c r="O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P85" i="1"/>
  <c r="Q85" i="1" s="1"/>
  <c r="R85" i="1" s="1"/>
  <c r="S85" i="1" s="1"/>
  <c r="T85" i="1" s="1"/>
  <c r="U85" i="1" s="1"/>
  <c r="V85" i="1" s="1"/>
  <c r="W85" i="1" s="1"/>
  <c r="N85" i="1"/>
  <c r="O85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P83" i="1"/>
  <c r="Q83" i="1" s="1"/>
  <c r="R83" i="1" s="1"/>
  <c r="S83" i="1" s="1"/>
  <c r="T83" i="1" s="1"/>
  <c r="U83" i="1" s="1"/>
  <c r="V83" i="1" s="1"/>
  <c r="W83" i="1" s="1"/>
  <c r="N83" i="1"/>
  <c r="O83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P77" i="1"/>
  <c r="Q77" i="1" s="1"/>
  <c r="R77" i="1" s="1"/>
  <c r="S77" i="1" s="1"/>
  <c r="T77" i="1" s="1"/>
  <c r="U77" i="1" s="1"/>
  <c r="V77" i="1" s="1"/>
  <c r="W77" i="1" s="1"/>
  <c r="N77" i="1"/>
  <c r="O77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P74" i="1"/>
  <c r="Q74" i="1" s="1"/>
  <c r="R74" i="1" s="1"/>
  <c r="S74" i="1" s="1"/>
  <c r="T74" i="1" s="1"/>
  <c r="U74" i="1" s="1"/>
  <c r="V74" i="1" s="1"/>
  <c r="W74" i="1" s="1"/>
  <c r="N74" i="1"/>
  <c r="O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M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69" i="1"/>
  <c r="P69" i="1" s="1"/>
  <c r="Q69" i="1" s="1"/>
  <c r="R69" i="1" s="1"/>
  <c r="S69" i="1" s="1"/>
  <c r="T69" i="1" s="1"/>
  <c r="U69" i="1" s="1"/>
  <c r="V69" i="1" s="1"/>
  <c r="W69" i="1" s="1"/>
  <c r="N69" i="1"/>
  <c r="O68" i="1"/>
  <c r="P68" i="1" s="1"/>
  <c r="Q68" i="1" s="1"/>
  <c r="R68" i="1" s="1"/>
  <c r="S68" i="1" s="1"/>
  <c r="T68" i="1" s="1"/>
  <c r="U68" i="1" s="1"/>
  <c r="V68" i="1" s="1"/>
  <c r="W68" i="1" s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M64" i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T63" i="1"/>
  <c r="U63" i="1" s="1"/>
  <c r="V63" i="1" s="1"/>
  <c r="W63" i="1" s="1"/>
  <c r="N63" i="1"/>
  <c r="O63" i="1" s="1"/>
  <c r="P63" i="1" s="1"/>
  <c r="Q63" i="1" s="1"/>
  <c r="R63" i="1" s="1"/>
  <c r="S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M55" i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S54" i="1"/>
  <c r="T54" i="1" s="1"/>
  <c r="U54" i="1" s="1"/>
  <c r="V54" i="1" s="1"/>
  <c r="W54" i="1" s="1"/>
  <c r="N54" i="1"/>
  <c r="O54" i="1" s="1"/>
  <c r="P54" i="1" s="1"/>
  <c r="Q54" i="1" s="1"/>
  <c r="R54" i="1" s="1"/>
  <c r="Q52" i="1"/>
  <c r="R52" i="1" s="1"/>
  <c r="S52" i="1" s="1"/>
  <c r="T52" i="1" s="1"/>
  <c r="U52" i="1" s="1"/>
  <c r="V52" i="1" s="1"/>
  <c r="W52" i="1" s="1"/>
  <c r="N52" i="1"/>
  <c r="O52" i="1" s="1"/>
  <c r="P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O50" i="1"/>
  <c r="P50" i="1" s="1"/>
  <c r="Q50" i="1" s="1"/>
  <c r="R50" i="1" s="1"/>
  <c r="S50" i="1" s="1"/>
  <c r="T50" i="1" s="1"/>
  <c r="U50" i="1" s="1"/>
  <c r="V50" i="1" s="1"/>
  <c r="W50" i="1" s="1"/>
  <c r="N50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S46" i="1"/>
  <c r="T46" i="1" s="1"/>
  <c r="U46" i="1" s="1"/>
  <c r="V46" i="1" s="1"/>
  <c r="W46" i="1" s="1"/>
  <c r="N46" i="1"/>
  <c r="O46" i="1" s="1"/>
  <c r="P46" i="1" s="1"/>
  <c r="Q46" i="1" s="1"/>
  <c r="R46" i="1" s="1"/>
  <c r="Q43" i="1"/>
  <c r="R43" i="1" s="1"/>
  <c r="S43" i="1" s="1"/>
  <c r="T43" i="1" s="1"/>
  <c r="U43" i="1" s="1"/>
  <c r="V43" i="1" s="1"/>
  <c r="W43" i="1" s="1"/>
  <c r="N43" i="1"/>
  <c r="O43" i="1" s="1"/>
  <c r="P43" i="1" s="1"/>
  <c r="M42" i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M41" i="1"/>
  <c r="O39" i="1"/>
  <c r="P39" i="1" s="1"/>
  <c r="Q39" i="1" s="1"/>
  <c r="R39" i="1" s="1"/>
  <c r="S39" i="1" s="1"/>
  <c r="T39" i="1" s="1"/>
  <c r="U39" i="1" s="1"/>
  <c r="V39" i="1" s="1"/>
  <c r="W39" i="1" s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Q34" i="1"/>
  <c r="R34" i="1" s="1"/>
  <c r="S34" i="1" s="1"/>
  <c r="T34" i="1" s="1"/>
  <c r="U34" i="1" s="1"/>
  <c r="V34" i="1" s="1"/>
  <c r="W34" i="1" s="1"/>
  <c r="N34" i="1"/>
  <c r="O34" i="1" s="1"/>
  <c r="P34" i="1" s="1"/>
  <c r="Q30" i="1"/>
  <c r="Q31" i="1" s="1"/>
  <c r="P30" i="1"/>
  <c r="O30" i="1"/>
  <c r="O31" i="1" s="1"/>
  <c r="N30" i="1"/>
  <c r="M30" i="1"/>
  <c r="R29" i="1"/>
  <c r="Q29" i="1"/>
  <c r="P29" i="1"/>
  <c r="P31" i="1" s="1"/>
  <c r="O29" i="1"/>
  <c r="N29" i="1"/>
  <c r="N31" i="1" s="1"/>
  <c r="M29" i="1"/>
  <c r="M31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  <c r="R30" i="1" l="1"/>
  <c r="S30" i="1" s="1"/>
  <c r="T30" i="1" s="1"/>
  <c r="U30" i="1" s="1"/>
  <c r="V30" i="1" s="1"/>
  <c r="W30" i="1" s="1"/>
  <c r="S29" i="1"/>
  <c r="M176" i="1"/>
  <c r="N176" i="1" s="1"/>
  <c r="O176" i="1" s="1"/>
  <c r="P176" i="1" s="1"/>
  <c r="Q176" i="1" s="1"/>
  <c r="R176" i="1" s="1"/>
  <c r="S176" i="1" s="1"/>
  <c r="T176" i="1" s="1"/>
  <c r="U176" i="1" s="1"/>
  <c r="V176" i="1" s="1"/>
  <c r="W176" i="1" s="1"/>
  <c r="T29" i="1" l="1"/>
  <c r="S31" i="1"/>
  <c r="R31" i="1"/>
  <c r="U29" i="1" l="1"/>
  <c r="T31" i="1"/>
  <c r="V29" i="1" l="1"/>
  <c r="U31" i="1"/>
  <c r="W29" i="1" l="1"/>
  <c r="W31" i="1" s="1"/>
  <c r="V31" i="1"/>
</calcChain>
</file>

<file path=xl/sharedStrings.xml><?xml version="1.0" encoding="utf-8"?>
<sst xmlns="http://schemas.openxmlformats.org/spreadsheetml/2006/main" count="1357" uniqueCount="98">
  <si>
    <t>CIMS.CAN.ON.Transportation Personal.Transit.Public Bus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</si>
  <si>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</si>
  <si>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</si>
  <si>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</si>
  <si>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</si>
  <si>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</si>
  <si>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</si>
  <si>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</si>
  <si>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</si>
  <si>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</si>
  <si>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</si>
  <si>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</si>
  <si>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</si>
  <si>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</si>
  <si>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</si>
  <si>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</si>
  <si>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</si>
  <si>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Agriculture</t>
  </si>
  <si>
    <t>Service requested</t>
  </si>
  <si>
    <t>CIMS.CAN.ON.Agriculture</t>
  </si>
  <si>
    <t>tCO2e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</si>
  <si>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</si>
  <si>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</si>
  <si>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</si>
  <si>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</si>
  <si>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</si>
  <si>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</si>
  <si>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</si>
  <si>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</si>
  <si>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</si>
  <si>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</si>
  <si>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</si>
  <si>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</si>
  <si>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</si>
  <si>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</si>
  <si>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</si>
  <si>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</si>
  <si>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</si>
  <si>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</si>
  <si>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</si>
  <si>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</si>
  <si>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</si>
  <si>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</si>
  <si>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</si>
  <si>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</si>
  <si>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</si>
  <si>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</si>
  <si>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CIMS.CAN.ON.Agriculture.Process</t>
  </si>
  <si>
    <t>Process</t>
  </si>
  <si>
    <t>Fixed Ratio</t>
  </si>
  <si>
    <t>CIMS.CAN.ON.Agriculture.Process.Enteric Fermentation and Manure Management</t>
  </si>
  <si>
    <t>CIMS.CAN.ON.Agriculture.Process.Soils</t>
  </si>
  <si>
    <t>CIMS.CAN.ON.Agriculture.Heat</t>
  </si>
  <si>
    <t>Enteric Fermentation and Manure Management</t>
  </si>
  <si>
    <t>Tech Compete</t>
  </si>
  <si>
    <t>Discount rate_financial</t>
  </si>
  <si>
    <t>%</t>
  </si>
  <si>
    <t>Discount rate_retrofit</t>
  </si>
  <si>
    <t>Heterogeneity</t>
  </si>
  <si>
    <t>Livestock</t>
  </si>
  <si>
    <t>Available</t>
  </si>
  <si>
    <t>Year</t>
  </si>
  <si>
    <t>Unavailable</t>
  </si>
  <si>
    <t>Market share</t>
  </si>
  <si>
    <t>CIMS.CAN.ON.Agriculture.Tractors</t>
  </si>
  <si>
    <t>vkm</t>
  </si>
  <si>
    <t>Emissions</t>
  </si>
  <si>
    <t>CH4</t>
  </si>
  <si>
    <t>tCH4</t>
  </si>
  <si>
    <t>N2O</t>
  </si>
  <si>
    <t>tN2O</t>
  </si>
  <si>
    <t>Soils</t>
  </si>
  <si>
    <t>Conventional Tillage</t>
  </si>
  <si>
    <t>Lifetime</t>
  </si>
  <si>
    <t>Years</t>
  </si>
  <si>
    <t>FCC</t>
  </si>
  <si>
    <t>$</t>
  </si>
  <si>
    <t>Minimal Tillage</t>
  </si>
  <si>
    <t>FOM</t>
  </si>
  <si>
    <t>Zero Tillage</t>
  </si>
  <si>
    <t>Agroforestry</t>
  </si>
  <si>
    <t>Capital recovery</t>
  </si>
  <si>
    <t>Wetland Restoration</t>
  </si>
  <si>
    <t>Tractors</t>
  </si>
  <si>
    <t>Diesel Std</t>
  </si>
  <si>
    <t>Output</t>
  </si>
  <si>
    <t>CIMS.CAN.ON.Agriculture.Diesel Fuel Services</t>
  </si>
  <si>
    <t>GJ</t>
  </si>
  <si>
    <t>Diesel Medium Efficiency</t>
  </si>
  <si>
    <t>Hydrogen</t>
  </si>
  <si>
    <t>Diesel Fuel Services</t>
  </si>
  <si>
    <t>Diesel Consumption</t>
  </si>
  <si>
    <t>Biodiesel Consumption</t>
  </si>
  <si>
    <t>Heat</t>
  </si>
  <si>
    <t>Std fueled by NG</t>
  </si>
  <si>
    <t>Eff fueled by NG</t>
  </si>
  <si>
    <t>Std fueled by electricity</t>
  </si>
  <si>
    <t>Eff fueled by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</si>
</sst>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Regions\Provincial%20activity.xlsx" TargetMode="External"/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/>
      <sheetData sheetId="1"/>
      <sheetData sheetId="2"/>
      <sheetData sheetId="3"/>
      <sheetData sheetId="4"/>
      <sheetData sheetId="5">
        <row r="98">
          <cell r="E98">
            <v>11100000</v>
          </cell>
          <cell r="F98">
            <v>11000000</v>
          </cell>
          <cell r="G98">
            <v>10600000</v>
          </cell>
          <cell r="H98">
            <v>10900000</v>
          </cell>
          <cell r="I98">
            <v>12100000</v>
          </cell>
          <cell r="J98">
            <v>12314344.114569319</v>
          </cell>
          <cell r="K98">
            <v>12532485.204299837</v>
          </cell>
          <cell r="L98">
            <v>12754490.530288991</v>
          </cell>
          <cell r="M98">
            <v>12980428.545123501</v>
          </cell>
          <cell r="N98">
            <v>13210368.913985882</v>
          </cell>
          <cell r="O98">
            <v>13444382.536134839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D217-6807-43E7-801A-A3A4FEB93E9A}">
  <dimension ref="A1:X176"/>
  <sheetViews>
    <sheetView tabSelected="1" workbookViewId="0">
      <selection sqref="A1:X176"/>
    </sheetView>
  </sheetViews>
  <sheetFormatPr defaultRowHeight="14.4" x14ac:dyDescent="0.3"/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3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L3" t="s">
        <v>20</v>
      </c>
      <c r="M3">
        <f>[1]ON!E$98</f>
        <v>11100000</v>
      </c>
      <c r="N3">
        <f>[1]ON!F$98</f>
        <v>11000000</v>
      </c>
      <c r="O3">
        <f>[1]ON!G$98</f>
        <v>10600000</v>
      </c>
      <c r="P3">
        <f>[1]ON!H$98</f>
        <v>10900000</v>
      </c>
      <c r="Q3">
        <f>[1]ON!I$98</f>
        <v>12100000</v>
      </c>
      <c r="R3">
        <f>[1]ON!J$98</f>
        <v>12314344.114569319</v>
      </c>
      <c r="S3">
        <f>[1]ON!K$98</f>
        <v>12532485.204299837</v>
      </c>
      <c r="T3">
        <f>[1]ON!L$98</f>
        <v>12754490.530288991</v>
      </c>
      <c r="U3">
        <f>[1]ON!M$98</f>
        <v>12980428.545123501</v>
      </c>
      <c r="V3">
        <f>[1]ON!N$98</f>
        <v>13210368.913985882</v>
      </c>
      <c r="W3">
        <f>[1]ON!O$98</f>
        <v>13444382.536134839</v>
      </c>
    </row>
    <row r="4" spans="1:24" x14ac:dyDescent="0.3">
      <c r="A4" t="s">
        <v>19</v>
      </c>
      <c r="B4" t="s">
        <v>5</v>
      </c>
      <c r="C4" t="s">
        <v>16</v>
      </c>
      <c r="G4" t="s">
        <v>21</v>
      </c>
      <c r="L4" t="s">
        <v>20</v>
      </c>
    </row>
    <row r="5" spans="1:24" x14ac:dyDescent="0.3">
      <c r="A5" t="s">
        <v>19</v>
      </c>
      <c r="B5" t="s">
        <v>5</v>
      </c>
      <c r="C5" t="s">
        <v>16</v>
      </c>
      <c r="G5" t="s">
        <v>22</v>
      </c>
      <c r="H5" t="s">
        <v>5</v>
      </c>
    </row>
    <row r="6" spans="1:24" x14ac:dyDescent="0.3">
      <c r="A6" t="s">
        <v>19</v>
      </c>
      <c r="B6" t="s">
        <v>5</v>
      </c>
      <c r="C6" t="s">
        <v>16</v>
      </c>
      <c r="D6" t="s">
        <v>17</v>
      </c>
      <c r="G6" t="s">
        <v>23</v>
      </c>
      <c r="J6" t="s">
        <v>24</v>
      </c>
      <c r="K6" t="s">
        <v>25</v>
      </c>
      <c r="M6">
        <f>IFERROR(INDEX([2]!FuelMult_JCIMS,MATCH($C6&amp;$D6&amp;$J6,[2]!FuelMult_JCIMS_Index,0),MATCH(M$2,$M$2:$W$2,0)),1)</f>
        <v>1.2014072853525235</v>
      </c>
      <c r="N6">
        <f>IFERROR(INDEX([2]!FuelMult_JCIMS,MATCH($C6&amp;$D6&amp;$J6,[2]!FuelMult_JCIMS_Index,0),MATCH(N$2,$M$2:$W$2,0)),1)</f>
        <v>1.4625870515976731</v>
      </c>
      <c r="O6">
        <f>IFERROR(INDEX([2]!FuelMult_JCIMS,MATCH($C6&amp;$D6&amp;$J6,[2]!FuelMult_JCIMS_Index,0),MATCH(O$2,$M$2:$W$2,0)),1)</f>
        <v>1.8756593798603747</v>
      </c>
      <c r="P6">
        <f>IFERROR(INDEX([2]!FuelMult_JCIMS,MATCH($C6&amp;$D6&amp;$J6,[2]!FuelMult_JCIMS_Index,0),MATCH(P$2,$M$2:$W$2,0)),1)</f>
        <v>2.0658229677869957</v>
      </c>
      <c r="Q6">
        <f>IFERROR(INDEX([2]!FuelMult_JCIMS,MATCH($C6&amp;$D6&amp;$J6,[2]!FuelMult_JCIMS_Index,0),MATCH(Q$2,$M$2:$W$2,0)),1)</f>
        <v>2.172338167860862</v>
      </c>
      <c r="R6">
        <f>IFERROR(INDEX([2]!FuelMult_JCIMS,MATCH($C6&amp;$D6&amp;$J6,[2]!FuelMult_JCIMS_Index,0),MATCH(R$2,$M$2:$W$2,0)),1)</f>
        <v>2.8222630529449542</v>
      </c>
      <c r="S6">
        <f>IFERROR(INDEX([2]!FuelMult_JCIMS,MATCH($C6&amp;$D6&amp;$J6,[2]!FuelMult_JCIMS_Index,0),MATCH(S$2,$M$2:$W$2,0)),1)</f>
        <v>2.7005718553511984</v>
      </c>
      <c r="T6">
        <f>IFERROR(INDEX([2]!FuelMult_JCIMS,MATCH($C6&amp;$D6&amp;$J6,[2]!FuelMult_JCIMS_Index,0),MATCH(T$2,$M$2:$W$2,0)),1)</f>
        <v>2.6016775089512025</v>
      </c>
      <c r="U6">
        <f>IFERROR(INDEX([2]!FuelMult_JCIMS,MATCH($C6&amp;$D6&amp;$J6,[2]!FuelMult_JCIMS_Index,0),MATCH(U$2,$M$2:$W$2,0)),1)</f>
        <v>2.5050661881433012</v>
      </c>
      <c r="V6">
        <f>IFERROR(INDEX([2]!FuelMult_JCIMS,MATCH($C6&amp;$D6&amp;$J6,[2]!FuelMult_JCIMS_Index,0),MATCH(V$2,$M$2:$W$2,0)),1)</f>
        <v>2.5036340177528924</v>
      </c>
      <c r="W6">
        <f>IFERROR(INDEX([2]!FuelMult_JCIMS,MATCH($C6&amp;$D6&amp;$J6,[2]!FuelMult_JCIMS_Index,0),MATCH(W$2,$M$2:$W$2,0)),1)</f>
        <v>2.5038754146788205</v>
      </c>
    </row>
    <row r="7" spans="1:24" x14ac:dyDescent="0.3">
      <c r="A7" t="s">
        <v>19</v>
      </c>
      <c r="B7" t="s">
        <v>5</v>
      </c>
      <c r="C7" t="s">
        <v>16</v>
      </c>
      <c r="D7" t="s">
        <v>17</v>
      </c>
      <c r="G7" t="s">
        <v>23</v>
      </c>
      <c r="J7" t="s">
        <v>26</v>
      </c>
      <c r="K7" t="s">
        <v>25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3">
      <c r="A8" t="s">
        <v>19</v>
      </c>
      <c r="B8" t="s">
        <v>5</v>
      </c>
      <c r="C8" t="s">
        <v>16</v>
      </c>
      <c r="D8" t="s">
        <v>17</v>
      </c>
      <c r="G8" t="s">
        <v>23</v>
      </c>
      <c r="J8" t="s">
        <v>27</v>
      </c>
      <c r="K8" t="s">
        <v>25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3">
      <c r="A9" t="s">
        <v>19</v>
      </c>
      <c r="B9" t="s">
        <v>5</v>
      </c>
      <c r="C9" t="s">
        <v>16</v>
      </c>
      <c r="D9" t="s">
        <v>17</v>
      </c>
      <c r="G9" t="s">
        <v>23</v>
      </c>
      <c r="J9" t="s">
        <v>28</v>
      </c>
      <c r="K9" t="s">
        <v>25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3">
      <c r="A10" t="s">
        <v>19</v>
      </c>
      <c r="B10" t="s">
        <v>5</v>
      </c>
      <c r="C10" t="s">
        <v>16</v>
      </c>
      <c r="D10" t="s">
        <v>17</v>
      </c>
      <c r="G10" t="s">
        <v>23</v>
      </c>
      <c r="J10" t="s">
        <v>29</v>
      </c>
      <c r="K10" t="s">
        <v>25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3">
      <c r="A11" t="s">
        <v>19</v>
      </c>
      <c r="B11" t="s">
        <v>5</v>
      </c>
      <c r="C11" t="s">
        <v>16</v>
      </c>
      <c r="D11" t="s">
        <v>17</v>
      </c>
      <c r="G11" t="s">
        <v>23</v>
      </c>
      <c r="J11" t="s">
        <v>30</v>
      </c>
      <c r="K11" t="s">
        <v>25</v>
      </c>
      <c r="M11">
        <f>IFERROR(INDEX([2]!FuelMult_JCIMS,MATCH($C11&amp;$D11&amp;$J11,[2]!FuelMult_JCIMS_Index,0),MATCH(M$2,$M$2:$W$2,0)),1)</f>
        <v>0.55124403563773927</v>
      </c>
      <c r="N11">
        <f>IFERROR(INDEX([2]!FuelMult_JCIMS,MATCH($C11&amp;$D11&amp;$J11,[2]!FuelMult_JCIMS_Index,0),MATCH(N$2,$M$2:$W$2,0)),1)</f>
        <v>0.63580249051724136</v>
      </c>
      <c r="O11">
        <f>IFERROR(INDEX([2]!FuelMult_JCIMS,MATCH($C11&amp;$D11&amp;$J11,[2]!FuelMult_JCIMS_Index,0),MATCH(O$2,$M$2:$W$2,0)),1)</f>
        <v>0.87165726739348415</v>
      </c>
      <c r="P11">
        <f>IFERROR(INDEX([2]!FuelMult_JCIMS,MATCH($C11&amp;$D11&amp;$J11,[2]!FuelMult_JCIMS_Index,0),MATCH(P$2,$M$2:$W$2,0)),1)</f>
        <v>0.88015451134574341</v>
      </c>
      <c r="Q11">
        <f>IFERROR(INDEX([2]!FuelMult_JCIMS,MATCH($C11&amp;$D11&amp;$J11,[2]!FuelMult_JCIMS_Index,0),MATCH(Q$2,$M$2:$W$2,0)),1)</f>
        <v>1.0236634253349428</v>
      </c>
      <c r="R11">
        <f>IFERROR(INDEX([2]!FuelMult_JCIMS,MATCH($C11&amp;$D11&amp;$J11,[2]!FuelMult_JCIMS_Index,0),MATCH(R$2,$M$2:$W$2,0)),1)</f>
        <v>1.128917040714942</v>
      </c>
      <c r="S11">
        <f>IFERROR(INDEX([2]!FuelMult_JCIMS,MATCH($C11&amp;$D11&amp;$J11,[2]!FuelMult_JCIMS_Index,0),MATCH(S$2,$M$2:$W$2,0)),1)</f>
        <v>1.2204517574518199</v>
      </c>
      <c r="T11">
        <f>IFERROR(INDEX([2]!FuelMult_JCIMS,MATCH($C11&amp;$D11&amp;$J11,[2]!FuelMult_JCIMS_Index,0),MATCH(T$2,$M$2:$W$2,0)),1)</f>
        <v>1.2946966731246092</v>
      </c>
      <c r="U11">
        <f>IFERROR(INDEX([2]!FuelMult_JCIMS,MATCH($C11&amp;$D11&amp;$J11,[2]!FuelMult_JCIMS_Index,0),MATCH(U$2,$M$2:$W$2,0)),1)</f>
        <v>1.3514778337119031</v>
      </c>
      <c r="V11">
        <f>IFERROR(INDEX([2]!FuelMult_JCIMS,MATCH($C11&amp;$D11&amp;$J11,[2]!FuelMult_JCIMS_Index,0),MATCH(V$2,$M$2:$W$2,0)),1)</f>
        <v>1.3612873066058859</v>
      </c>
      <c r="W11">
        <f>IFERROR(INDEX([2]!FuelMult_JCIMS,MATCH($C11&amp;$D11&amp;$J11,[2]!FuelMult_JCIMS_Index,0),MATCH(W$2,$M$2:$W$2,0)),1)</f>
        <v>1.3781101624323446</v>
      </c>
    </row>
    <row r="12" spans="1:24" x14ac:dyDescent="0.3">
      <c r="A12" t="s">
        <v>19</v>
      </c>
      <c r="B12" t="s">
        <v>5</v>
      </c>
      <c r="C12" t="s">
        <v>16</v>
      </c>
      <c r="D12" t="s">
        <v>17</v>
      </c>
      <c r="G12" t="s">
        <v>23</v>
      </c>
      <c r="J12" t="s">
        <v>31</v>
      </c>
      <c r="K12" t="s">
        <v>32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33</v>
      </c>
    </row>
    <row r="13" spans="1:24" x14ac:dyDescent="0.3">
      <c r="A13" t="s">
        <v>19</v>
      </c>
      <c r="B13" t="s">
        <v>5</v>
      </c>
      <c r="C13" t="s">
        <v>16</v>
      </c>
      <c r="D13" t="s">
        <v>17</v>
      </c>
      <c r="G13" t="s">
        <v>23</v>
      </c>
      <c r="J13" t="s">
        <v>34</v>
      </c>
      <c r="K13" t="s">
        <v>25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3">
      <c r="A14" t="s">
        <v>19</v>
      </c>
      <c r="B14" t="s">
        <v>5</v>
      </c>
      <c r="C14" t="s">
        <v>16</v>
      </c>
      <c r="D14" t="s">
        <v>17</v>
      </c>
      <c r="G14" t="s">
        <v>23</v>
      </c>
      <c r="J14" t="s">
        <v>35</v>
      </c>
      <c r="K14" t="s">
        <v>32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0.99402872665600017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0.99402872665600017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1.0388069223686707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1.0394699895783133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1.1449344732403601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1.2430095775541223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1.3198724797885062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1.2993291132320297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1.2872863100871235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1.280849005654277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1.2756899099120087</v>
      </c>
    </row>
    <row r="15" spans="1:24" x14ac:dyDescent="0.3">
      <c r="A15" t="s">
        <v>19</v>
      </c>
      <c r="B15" t="s">
        <v>5</v>
      </c>
      <c r="C15" t="s">
        <v>16</v>
      </c>
      <c r="D15" t="s">
        <v>17</v>
      </c>
      <c r="G15" t="s">
        <v>23</v>
      </c>
      <c r="J15" t="s">
        <v>36</v>
      </c>
      <c r="K15" t="s">
        <v>25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3">
      <c r="A16" t="s">
        <v>19</v>
      </c>
      <c r="B16" t="s">
        <v>5</v>
      </c>
      <c r="C16" t="s">
        <v>16</v>
      </c>
      <c r="D16" t="s">
        <v>17</v>
      </c>
      <c r="G16" t="s">
        <v>23</v>
      </c>
      <c r="J16" t="s">
        <v>37</v>
      </c>
      <c r="K16" t="s">
        <v>25</v>
      </c>
      <c r="M16">
        <f>IFERROR(INDEX([2]!FuelMult_JCIMS,MATCH($C16&amp;$D16&amp;$J16,[2]!FuelMult_JCIMS_Index,0),MATCH(M$2,$M$2:$W$2,0)),1)</f>
        <v>0.99999999982762755</v>
      </c>
      <c r="N16">
        <f>IFERROR(INDEX([2]!FuelMult_JCIMS,MATCH($C16&amp;$D16&amp;$J16,[2]!FuelMult_JCIMS_Index,0),MATCH(N$2,$M$2:$W$2,0)),1)</f>
        <v>0.99999999991567645</v>
      </c>
      <c r="O16">
        <f>IFERROR(INDEX([2]!FuelMult_JCIMS,MATCH($C16&amp;$D16&amp;$J16,[2]!FuelMult_JCIMS_Index,0),MATCH(O$2,$M$2:$W$2,0)),1)</f>
        <v>0.99999999992787747</v>
      </c>
      <c r="P16">
        <f>IFERROR(INDEX([2]!FuelMult_JCIMS,MATCH($C16&amp;$D16&amp;$J16,[2]!FuelMult_JCIMS_Index,0),MATCH(P$2,$M$2:$W$2,0)),1)</f>
        <v>1.0000000000959584</v>
      </c>
      <c r="Q16">
        <f>IFERROR(INDEX([2]!FuelMult_JCIMS,MATCH($C16&amp;$D16&amp;$J16,[2]!FuelMult_JCIMS_Index,0),MATCH(Q$2,$M$2:$W$2,0)),1)</f>
        <v>0.99999999992841759</v>
      </c>
      <c r="R16">
        <f>IFERROR(INDEX([2]!FuelMult_JCIMS,MATCH($C16&amp;$D16&amp;$J16,[2]!FuelMult_JCIMS_Index,0),MATCH(R$2,$M$2:$W$2,0)),1)</f>
        <v>0.99999999992841759</v>
      </c>
      <c r="S16">
        <f>IFERROR(INDEX([2]!FuelMult_JCIMS,MATCH($C16&amp;$D16&amp;$J16,[2]!FuelMult_JCIMS_Index,0),MATCH(S$2,$M$2:$W$2,0)),1)</f>
        <v>0.99999999992841759</v>
      </c>
      <c r="T16">
        <f>IFERROR(INDEX([2]!FuelMult_JCIMS,MATCH($C16&amp;$D16&amp;$J16,[2]!FuelMult_JCIMS_Index,0),MATCH(T$2,$M$2:$W$2,0)),1)</f>
        <v>0.99999999992841759</v>
      </c>
      <c r="U16">
        <f>IFERROR(INDEX([2]!FuelMult_JCIMS,MATCH($C16&amp;$D16&amp;$J16,[2]!FuelMult_JCIMS_Index,0),MATCH(U$2,$M$2:$W$2,0)),1)</f>
        <v>0.99999999992841759</v>
      </c>
      <c r="V16">
        <f>IFERROR(INDEX([2]!FuelMult_JCIMS,MATCH($C16&amp;$D16&amp;$J16,[2]!FuelMult_JCIMS_Index,0),MATCH(V$2,$M$2:$W$2,0)),1)</f>
        <v>0.99999999992841759</v>
      </c>
      <c r="W16">
        <f>IFERROR(INDEX([2]!FuelMult_JCIMS,MATCH($C16&amp;$D16&amp;$J16,[2]!FuelMult_JCIMS_Index,0),MATCH(W$2,$M$2:$W$2,0)),1)</f>
        <v>0.99999999992841759</v>
      </c>
    </row>
    <row r="17" spans="1:23" x14ac:dyDescent="0.3">
      <c r="A17" t="s">
        <v>19</v>
      </c>
      <c r="B17" t="s">
        <v>5</v>
      </c>
      <c r="C17" t="s">
        <v>16</v>
      </c>
      <c r="D17" t="s">
        <v>17</v>
      </c>
      <c r="G17" t="s">
        <v>23</v>
      </c>
      <c r="J17" t="s">
        <v>38</v>
      </c>
      <c r="K17" t="s">
        <v>25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3">
      <c r="A18" t="s">
        <v>19</v>
      </c>
      <c r="B18" t="s">
        <v>5</v>
      </c>
      <c r="C18" t="s">
        <v>16</v>
      </c>
      <c r="D18" t="s">
        <v>17</v>
      </c>
      <c r="G18" t="s">
        <v>23</v>
      </c>
      <c r="J18" t="s">
        <v>39</v>
      </c>
      <c r="K18" t="s">
        <v>25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3">
      <c r="A19" t="s">
        <v>19</v>
      </c>
      <c r="B19" t="s">
        <v>5</v>
      </c>
      <c r="C19" t="s">
        <v>16</v>
      </c>
      <c r="D19" t="s">
        <v>17</v>
      </c>
      <c r="G19" t="s">
        <v>23</v>
      </c>
      <c r="J19" t="s">
        <v>40</v>
      </c>
      <c r="K19" t="s">
        <v>32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1.1291732793660754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1.1291732793660754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1.4105624735364808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1.5106856852974471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1.5660293714405089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1.2704344260350928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1.2124804182241327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1.2248503132109982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1.2272095656171043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1.235259498387649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1.2507308740971739</v>
      </c>
    </row>
    <row r="20" spans="1:23" x14ac:dyDescent="0.3">
      <c r="A20" t="s">
        <v>19</v>
      </c>
      <c r="B20" t="s">
        <v>5</v>
      </c>
      <c r="C20" t="s">
        <v>16</v>
      </c>
      <c r="D20" t="s">
        <v>17</v>
      </c>
      <c r="G20" t="s">
        <v>23</v>
      </c>
      <c r="J20" t="s">
        <v>41</v>
      </c>
      <c r="K20" t="s">
        <v>25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3">
      <c r="A21" t="s">
        <v>19</v>
      </c>
      <c r="B21" t="s">
        <v>5</v>
      </c>
      <c r="C21" t="s">
        <v>16</v>
      </c>
      <c r="D21" t="s">
        <v>17</v>
      </c>
      <c r="G21" t="s">
        <v>23</v>
      </c>
      <c r="J21" t="s">
        <v>42</v>
      </c>
      <c r="K21" t="s">
        <v>25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3">
      <c r="A22" t="s">
        <v>19</v>
      </c>
      <c r="B22" t="s">
        <v>5</v>
      </c>
      <c r="C22" t="s">
        <v>16</v>
      </c>
      <c r="D22" t="s">
        <v>17</v>
      </c>
      <c r="G22" t="s">
        <v>23</v>
      </c>
      <c r="J22" t="s">
        <v>43</v>
      </c>
      <c r="K22" t="s">
        <v>25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3">
      <c r="A23" t="s">
        <v>19</v>
      </c>
      <c r="B23" t="s">
        <v>5</v>
      </c>
      <c r="C23" t="s">
        <v>16</v>
      </c>
      <c r="D23" t="s">
        <v>17</v>
      </c>
      <c r="G23" t="s">
        <v>23</v>
      </c>
      <c r="J23" t="s">
        <v>44</v>
      </c>
      <c r="K23" t="s">
        <v>25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3">
      <c r="A24" t="s">
        <v>19</v>
      </c>
      <c r="B24" t="s">
        <v>5</v>
      </c>
      <c r="C24" t="s">
        <v>16</v>
      </c>
      <c r="D24" t="s">
        <v>17</v>
      </c>
      <c r="G24" t="s">
        <v>23</v>
      </c>
      <c r="J24" t="s">
        <v>45</v>
      </c>
      <c r="K24" t="s">
        <v>25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3">
      <c r="A25" t="s">
        <v>19</v>
      </c>
      <c r="B25" t="s">
        <v>5</v>
      </c>
      <c r="C25" t="s">
        <v>16</v>
      </c>
      <c r="D25" t="s">
        <v>17</v>
      </c>
      <c r="G25" t="s">
        <v>23</v>
      </c>
      <c r="J25" t="s">
        <v>46</v>
      </c>
      <c r="K25" t="s">
        <v>25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3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">
      <c r="A27" t="s">
        <v>47</v>
      </c>
      <c r="B27" t="s">
        <v>6</v>
      </c>
      <c r="C27" t="s">
        <v>16</v>
      </c>
      <c r="D27" t="s">
        <v>17</v>
      </c>
      <c r="E27" t="s">
        <v>48</v>
      </c>
      <c r="G27" t="s">
        <v>21</v>
      </c>
      <c r="L27" t="s">
        <v>20</v>
      </c>
    </row>
    <row r="28" spans="1:23" x14ac:dyDescent="0.3">
      <c r="A28" t="s">
        <v>47</v>
      </c>
      <c r="B28" t="s">
        <v>6</v>
      </c>
      <c r="C28" t="s">
        <v>16</v>
      </c>
      <c r="D28" t="s">
        <v>17</v>
      </c>
      <c r="E28" t="s">
        <v>48</v>
      </c>
      <c r="G28" t="s">
        <v>22</v>
      </c>
      <c r="H28" t="s">
        <v>49</v>
      </c>
    </row>
    <row r="29" spans="1:23" x14ac:dyDescent="0.3">
      <c r="A29" t="s">
        <v>47</v>
      </c>
      <c r="B29" t="s">
        <v>6</v>
      </c>
      <c r="C29" t="s">
        <v>16</v>
      </c>
      <c r="D29" t="s">
        <v>17</v>
      </c>
      <c r="E29" t="s">
        <v>48</v>
      </c>
      <c r="G29" t="s">
        <v>18</v>
      </c>
      <c r="J29" t="s">
        <v>50</v>
      </c>
      <c r="L29" t="s">
        <v>20</v>
      </c>
      <c r="M29">
        <f>7.4/11.1</f>
        <v>0.66666666666666674</v>
      </c>
      <c r="N29">
        <f>7.5/11</f>
        <v>0.68181818181818177</v>
      </c>
      <c r="O29">
        <f>6.5/10.6</f>
        <v>0.6132075471698113</v>
      </c>
      <c r="P29">
        <f>6.3/10.9</f>
        <v>0.57798165137614677</v>
      </c>
      <c r="Q29">
        <f>6.4/12.1</f>
        <v>0.52892561983471076</v>
      </c>
      <c r="R29">
        <f>Q29</f>
        <v>0.52892561983471076</v>
      </c>
      <c r="S29">
        <f t="shared" ref="S29:W30" si="0">R29</f>
        <v>0.52892561983471076</v>
      </c>
      <c r="T29">
        <f t="shared" si="0"/>
        <v>0.52892561983471076</v>
      </c>
      <c r="U29">
        <f t="shared" si="0"/>
        <v>0.52892561983471076</v>
      </c>
      <c r="V29">
        <f t="shared" si="0"/>
        <v>0.52892561983471076</v>
      </c>
      <c r="W29">
        <f t="shared" si="0"/>
        <v>0.52892561983471076</v>
      </c>
    </row>
    <row r="30" spans="1:23" x14ac:dyDescent="0.3">
      <c r="A30" t="s">
        <v>47</v>
      </c>
      <c r="B30" t="s">
        <v>6</v>
      </c>
      <c r="C30" t="s">
        <v>16</v>
      </c>
      <c r="D30" t="s">
        <v>17</v>
      </c>
      <c r="E30" t="s">
        <v>48</v>
      </c>
      <c r="G30" t="s">
        <v>18</v>
      </c>
      <c r="J30" t="s">
        <v>51</v>
      </c>
      <c r="L30" t="s">
        <v>20</v>
      </c>
      <c r="M30">
        <f>2/11.1</f>
        <v>0.1801801801801802</v>
      </c>
      <c r="N30">
        <f>1.9/11</f>
        <v>0.17272727272727273</v>
      </c>
      <c r="O30">
        <f>2.5/10.6</f>
        <v>0.23584905660377359</v>
      </c>
      <c r="P30">
        <f>2.4/10.9</f>
        <v>0.22018348623853209</v>
      </c>
      <c r="Q30">
        <f>3.3/12.1</f>
        <v>0.27272727272727271</v>
      </c>
      <c r="R30">
        <f>Q30</f>
        <v>0.27272727272727271</v>
      </c>
      <c r="S30">
        <f t="shared" si="0"/>
        <v>0.27272727272727271</v>
      </c>
      <c r="T30">
        <f t="shared" si="0"/>
        <v>0.27272727272727271</v>
      </c>
      <c r="U30">
        <f t="shared" si="0"/>
        <v>0.27272727272727271</v>
      </c>
      <c r="V30">
        <f t="shared" si="0"/>
        <v>0.27272727272727271</v>
      </c>
      <c r="W30">
        <f t="shared" si="0"/>
        <v>0.27272727272727271</v>
      </c>
    </row>
    <row r="31" spans="1:23" x14ac:dyDescent="0.3">
      <c r="A31" t="s">
        <v>47</v>
      </c>
      <c r="B31" t="s">
        <v>6</v>
      </c>
      <c r="C31" t="s">
        <v>16</v>
      </c>
      <c r="D31" t="s">
        <v>17</v>
      </c>
      <c r="E31" t="s">
        <v>48</v>
      </c>
      <c r="G31" t="s">
        <v>18</v>
      </c>
      <c r="J31" t="s">
        <v>52</v>
      </c>
      <c r="L31" t="s">
        <v>20</v>
      </c>
      <c r="M31">
        <f>1-SUM(M29:M30)</f>
        <v>0.15315315315315303</v>
      </c>
      <c r="N31">
        <f t="shared" ref="N31:W31" si="1">1-SUM(N29:N30)</f>
        <v>0.1454545454545455</v>
      </c>
      <c r="O31">
        <f t="shared" si="1"/>
        <v>0.15094339622641506</v>
      </c>
      <c r="P31">
        <f t="shared" si="1"/>
        <v>0.20183486238532111</v>
      </c>
      <c r="Q31">
        <f t="shared" si="1"/>
        <v>0.19834710743801653</v>
      </c>
      <c r="R31">
        <f t="shared" si="1"/>
        <v>0.19834710743801653</v>
      </c>
      <c r="S31">
        <f t="shared" si="1"/>
        <v>0.19834710743801653</v>
      </c>
      <c r="T31">
        <f t="shared" si="1"/>
        <v>0.19834710743801653</v>
      </c>
      <c r="U31">
        <f t="shared" si="1"/>
        <v>0.19834710743801653</v>
      </c>
      <c r="V31">
        <f t="shared" si="1"/>
        <v>0.19834710743801653</v>
      </c>
      <c r="W31">
        <f t="shared" si="1"/>
        <v>0.19834710743801653</v>
      </c>
    </row>
    <row r="32" spans="1:23" x14ac:dyDescent="0.3">
      <c r="A32" t="s">
        <v>50</v>
      </c>
      <c r="B32" t="s">
        <v>6</v>
      </c>
      <c r="C32" t="s">
        <v>16</v>
      </c>
      <c r="D32" t="s">
        <v>17</v>
      </c>
      <c r="E32" t="s">
        <v>53</v>
      </c>
      <c r="G32" t="s">
        <v>21</v>
      </c>
      <c r="L32" t="s">
        <v>20</v>
      </c>
    </row>
    <row r="33" spans="1:23" x14ac:dyDescent="0.3">
      <c r="A33" t="s">
        <v>50</v>
      </c>
      <c r="B33" t="s">
        <v>6</v>
      </c>
      <c r="C33" t="s">
        <v>16</v>
      </c>
      <c r="D33" t="s">
        <v>17</v>
      </c>
      <c r="E33" t="s">
        <v>53</v>
      </c>
      <c r="G33" t="s">
        <v>22</v>
      </c>
      <c r="H33" t="s">
        <v>54</v>
      </c>
    </row>
    <row r="34" spans="1:23" x14ac:dyDescent="0.3">
      <c r="A34" t="s">
        <v>50</v>
      </c>
      <c r="B34" t="s">
        <v>6</v>
      </c>
      <c r="C34" t="s">
        <v>16</v>
      </c>
      <c r="D34" t="s">
        <v>17</v>
      </c>
      <c r="E34" t="s">
        <v>53</v>
      </c>
      <c r="G34" t="s">
        <v>55</v>
      </c>
      <c r="L34" t="s">
        <v>56</v>
      </c>
      <c r="M34">
        <v>0.3</v>
      </c>
      <c r="N34">
        <f t="shared" ref="N34:W36" si="2">M34</f>
        <v>0.3</v>
      </c>
      <c r="O34">
        <f t="shared" si="2"/>
        <v>0.3</v>
      </c>
      <c r="P34">
        <f t="shared" si="2"/>
        <v>0.3</v>
      </c>
      <c r="Q34">
        <f t="shared" si="2"/>
        <v>0.3</v>
      </c>
      <c r="R34">
        <f t="shared" si="2"/>
        <v>0.3</v>
      </c>
      <c r="S34">
        <f t="shared" si="2"/>
        <v>0.3</v>
      </c>
      <c r="T34">
        <f t="shared" si="2"/>
        <v>0.3</v>
      </c>
      <c r="U34">
        <f t="shared" si="2"/>
        <v>0.3</v>
      </c>
      <c r="V34">
        <f t="shared" si="2"/>
        <v>0.3</v>
      </c>
      <c r="W34">
        <f t="shared" si="2"/>
        <v>0.3</v>
      </c>
    </row>
    <row r="35" spans="1:23" x14ac:dyDescent="0.3">
      <c r="A35" t="s">
        <v>50</v>
      </c>
      <c r="B35" t="s">
        <v>6</v>
      </c>
      <c r="C35" t="s">
        <v>16</v>
      </c>
      <c r="D35" t="s">
        <v>17</v>
      </c>
      <c r="E35" t="s">
        <v>53</v>
      </c>
      <c r="G35" t="s">
        <v>57</v>
      </c>
      <c r="L35" t="s">
        <v>56</v>
      </c>
      <c r="M35">
        <v>0.3</v>
      </c>
      <c r="N35">
        <f t="shared" si="2"/>
        <v>0.3</v>
      </c>
      <c r="O35">
        <f t="shared" si="2"/>
        <v>0.3</v>
      </c>
      <c r="P35">
        <f t="shared" si="2"/>
        <v>0.3</v>
      </c>
      <c r="Q35">
        <f t="shared" si="2"/>
        <v>0.3</v>
      </c>
      <c r="R35">
        <f t="shared" si="2"/>
        <v>0.3</v>
      </c>
      <c r="S35">
        <f t="shared" si="2"/>
        <v>0.3</v>
      </c>
      <c r="T35">
        <f t="shared" si="2"/>
        <v>0.3</v>
      </c>
      <c r="U35">
        <f t="shared" si="2"/>
        <v>0.3</v>
      </c>
      <c r="V35">
        <f t="shared" si="2"/>
        <v>0.3</v>
      </c>
      <c r="W35">
        <f t="shared" si="2"/>
        <v>0.3</v>
      </c>
    </row>
    <row r="36" spans="1:23" x14ac:dyDescent="0.3">
      <c r="A36" t="s">
        <v>50</v>
      </c>
      <c r="B36" t="s">
        <v>6</v>
      </c>
      <c r="C36" t="s">
        <v>16</v>
      </c>
      <c r="D36" t="s">
        <v>17</v>
      </c>
      <c r="E36" t="s">
        <v>53</v>
      </c>
      <c r="G36" t="s">
        <v>58</v>
      </c>
      <c r="M36">
        <v>10</v>
      </c>
      <c r="N36">
        <f t="shared" si="2"/>
        <v>10</v>
      </c>
      <c r="O36">
        <f t="shared" si="2"/>
        <v>10</v>
      </c>
      <c r="P36">
        <f t="shared" si="2"/>
        <v>10</v>
      </c>
      <c r="Q36">
        <f t="shared" si="2"/>
        <v>10</v>
      </c>
      <c r="R36">
        <f t="shared" si="2"/>
        <v>10</v>
      </c>
      <c r="S36">
        <f t="shared" si="2"/>
        <v>10</v>
      </c>
      <c r="T36">
        <f t="shared" si="2"/>
        <v>10</v>
      </c>
      <c r="U36">
        <f t="shared" si="2"/>
        <v>10</v>
      </c>
      <c r="V36">
        <f t="shared" si="2"/>
        <v>10</v>
      </c>
      <c r="W36">
        <f t="shared" si="2"/>
        <v>10</v>
      </c>
    </row>
    <row r="37" spans="1:23" x14ac:dyDescent="0.3">
      <c r="A37" t="s">
        <v>50</v>
      </c>
      <c r="B37" t="s">
        <v>6</v>
      </c>
      <c r="C37" t="s">
        <v>16</v>
      </c>
      <c r="D37" t="s">
        <v>17</v>
      </c>
      <c r="E37" t="s">
        <v>53</v>
      </c>
      <c r="F37" t="s">
        <v>59</v>
      </c>
      <c r="G37" t="s">
        <v>7</v>
      </c>
    </row>
    <row r="38" spans="1:23" x14ac:dyDescent="0.3">
      <c r="A38" t="s">
        <v>50</v>
      </c>
      <c r="B38" t="s">
        <v>6</v>
      </c>
      <c r="C38" t="s">
        <v>16</v>
      </c>
      <c r="D38" t="s">
        <v>17</v>
      </c>
      <c r="E38" t="s">
        <v>53</v>
      </c>
      <c r="F38" t="s">
        <v>59</v>
      </c>
      <c r="G38" t="s">
        <v>60</v>
      </c>
      <c r="L38" t="s">
        <v>61</v>
      </c>
      <c r="M38">
        <v>1990</v>
      </c>
      <c r="N38">
        <f t="shared" ref="N38:W39" si="3">M38</f>
        <v>1990</v>
      </c>
      <c r="O38">
        <f t="shared" si="3"/>
        <v>1990</v>
      </c>
      <c r="P38">
        <f t="shared" si="3"/>
        <v>1990</v>
      </c>
      <c r="Q38">
        <f t="shared" si="3"/>
        <v>1990</v>
      </c>
      <c r="R38">
        <f t="shared" si="3"/>
        <v>1990</v>
      </c>
      <c r="S38">
        <f t="shared" si="3"/>
        <v>1990</v>
      </c>
      <c r="T38">
        <f t="shared" si="3"/>
        <v>1990</v>
      </c>
      <c r="U38">
        <f t="shared" si="3"/>
        <v>1990</v>
      </c>
      <c r="V38">
        <f t="shared" si="3"/>
        <v>1990</v>
      </c>
      <c r="W38">
        <f t="shared" si="3"/>
        <v>1990</v>
      </c>
    </row>
    <row r="39" spans="1:23" x14ac:dyDescent="0.3">
      <c r="A39" t="s">
        <v>50</v>
      </c>
      <c r="B39" t="s">
        <v>6</v>
      </c>
      <c r="C39" t="s">
        <v>16</v>
      </c>
      <c r="D39" t="s">
        <v>17</v>
      </c>
      <c r="E39" t="s">
        <v>53</v>
      </c>
      <c r="F39" t="s">
        <v>59</v>
      </c>
      <c r="G39" t="s">
        <v>62</v>
      </c>
      <c r="L39" t="s">
        <v>61</v>
      </c>
      <c r="M39">
        <v>2101</v>
      </c>
      <c r="N39">
        <f t="shared" si="3"/>
        <v>2101</v>
      </c>
      <c r="O39">
        <f t="shared" si="3"/>
        <v>2101</v>
      </c>
      <c r="P39">
        <f t="shared" si="3"/>
        <v>2101</v>
      </c>
      <c r="Q39">
        <f t="shared" si="3"/>
        <v>2101</v>
      </c>
      <c r="R39">
        <f t="shared" si="3"/>
        <v>2101</v>
      </c>
      <c r="S39">
        <f t="shared" si="3"/>
        <v>2101</v>
      </c>
      <c r="T39">
        <f t="shared" si="3"/>
        <v>2101</v>
      </c>
      <c r="U39">
        <f t="shared" si="3"/>
        <v>2101</v>
      </c>
      <c r="V39">
        <f t="shared" si="3"/>
        <v>2101</v>
      </c>
      <c r="W39">
        <f t="shared" si="3"/>
        <v>2101</v>
      </c>
    </row>
    <row r="40" spans="1:23" x14ac:dyDescent="0.3">
      <c r="A40" t="s">
        <v>50</v>
      </c>
      <c r="B40" t="s">
        <v>6</v>
      </c>
      <c r="C40" t="s">
        <v>16</v>
      </c>
      <c r="D40" t="s">
        <v>17</v>
      </c>
      <c r="E40" t="s">
        <v>53</v>
      </c>
      <c r="F40" t="s">
        <v>59</v>
      </c>
      <c r="G40" t="s">
        <v>63</v>
      </c>
      <c r="L40" t="s">
        <v>56</v>
      </c>
      <c r="M40">
        <v>1</v>
      </c>
    </row>
    <row r="41" spans="1:23" x14ac:dyDescent="0.3">
      <c r="A41" t="s">
        <v>50</v>
      </c>
      <c r="B41" t="s">
        <v>6</v>
      </c>
      <c r="C41" t="s">
        <v>16</v>
      </c>
      <c r="D41" t="s">
        <v>17</v>
      </c>
      <c r="E41" t="s">
        <v>53</v>
      </c>
      <c r="F41" t="s">
        <v>59</v>
      </c>
      <c r="G41" t="s">
        <v>18</v>
      </c>
      <c r="J41" t="s">
        <v>64</v>
      </c>
      <c r="L41" t="s">
        <v>65</v>
      </c>
      <c r="M41">
        <f>3222.717783/10</f>
        <v>322.27177829999999</v>
      </c>
      <c r="N41">
        <f t="shared" ref="N41:W43" si="4">M41</f>
        <v>322.27177829999999</v>
      </c>
      <c r="O41">
        <f t="shared" si="4"/>
        <v>322.27177829999999</v>
      </c>
      <c r="P41">
        <f t="shared" si="4"/>
        <v>322.27177829999999</v>
      </c>
      <c r="Q41">
        <f t="shared" si="4"/>
        <v>322.27177829999999</v>
      </c>
      <c r="R41">
        <f t="shared" si="4"/>
        <v>322.27177829999999</v>
      </c>
      <c r="S41">
        <f t="shared" si="4"/>
        <v>322.27177829999999</v>
      </c>
      <c r="T41">
        <f t="shared" si="4"/>
        <v>322.27177829999999</v>
      </c>
      <c r="U41">
        <f t="shared" si="4"/>
        <v>322.27177829999999</v>
      </c>
      <c r="V41">
        <f t="shared" si="4"/>
        <v>322.27177829999999</v>
      </c>
      <c r="W41">
        <f t="shared" si="4"/>
        <v>322.27177829999999</v>
      </c>
    </row>
    <row r="42" spans="1:23" x14ac:dyDescent="0.3">
      <c r="A42" t="s">
        <v>50</v>
      </c>
      <c r="B42" t="s">
        <v>6</v>
      </c>
      <c r="C42" t="s">
        <v>16</v>
      </c>
      <c r="D42" t="s">
        <v>17</v>
      </c>
      <c r="E42" t="s">
        <v>53</v>
      </c>
      <c r="F42" t="s">
        <v>59</v>
      </c>
      <c r="G42" t="s">
        <v>66</v>
      </c>
      <c r="H42" t="s">
        <v>67</v>
      </c>
      <c r="I42" t="s">
        <v>48</v>
      </c>
      <c r="L42" t="s">
        <v>68</v>
      </c>
      <c r="M42">
        <f>1/28</f>
        <v>3.5714285714285712E-2</v>
      </c>
      <c r="N42">
        <f t="shared" si="4"/>
        <v>3.5714285714285712E-2</v>
      </c>
      <c r="O42">
        <f t="shared" si="4"/>
        <v>3.5714285714285712E-2</v>
      </c>
      <c r="P42">
        <f t="shared" si="4"/>
        <v>3.5714285714285712E-2</v>
      </c>
      <c r="Q42">
        <f t="shared" si="4"/>
        <v>3.5714285714285712E-2</v>
      </c>
      <c r="R42">
        <f t="shared" si="4"/>
        <v>3.5714285714285712E-2</v>
      </c>
      <c r="S42">
        <f t="shared" si="4"/>
        <v>3.5714285714285712E-2</v>
      </c>
      <c r="T42">
        <f t="shared" si="4"/>
        <v>3.5714285714285712E-2</v>
      </c>
      <c r="U42">
        <f t="shared" si="4"/>
        <v>3.5714285714285712E-2</v>
      </c>
      <c r="V42">
        <f t="shared" si="4"/>
        <v>3.5714285714285712E-2</v>
      </c>
      <c r="W42">
        <f t="shared" si="4"/>
        <v>3.5714285714285712E-2</v>
      </c>
    </row>
    <row r="43" spans="1:23" x14ac:dyDescent="0.3">
      <c r="A43" t="s">
        <v>50</v>
      </c>
      <c r="B43" t="s">
        <v>6</v>
      </c>
      <c r="C43" t="s">
        <v>16</v>
      </c>
      <c r="D43" t="s">
        <v>17</v>
      </c>
      <c r="E43" t="s">
        <v>53</v>
      </c>
      <c r="F43" t="s">
        <v>59</v>
      </c>
      <c r="G43" t="s">
        <v>66</v>
      </c>
      <c r="H43" t="s">
        <v>69</v>
      </c>
      <c r="I43" t="s">
        <v>48</v>
      </c>
      <c r="L43" t="s">
        <v>70</v>
      </c>
      <c r="M43">
        <v>3.8000000000000002E-4</v>
      </c>
      <c r="N43">
        <f t="shared" si="4"/>
        <v>3.8000000000000002E-4</v>
      </c>
      <c r="O43">
        <f t="shared" si="4"/>
        <v>3.8000000000000002E-4</v>
      </c>
      <c r="P43">
        <f t="shared" si="4"/>
        <v>3.8000000000000002E-4</v>
      </c>
      <c r="Q43">
        <f t="shared" si="4"/>
        <v>3.8000000000000002E-4</v>
      </c>
      <c r="R43">
        <f t="shared" si="4"/>
        <v>3.8000000000000002E-4</v>
      </c>
      <c r="S43">
        <f t="shared" si="4"/>
        <v>3.8000000000000002E-4</v>
      </c>
      <c r="T43">
        <f t="shared" si="4"/>
        <v>3.8000000000000002E-4</v>
      </c>
      <c r="U43">
        <f t="shared" si="4"/>
        <v>3.8000000000000002E-4</v>
      </c>
      <c r="V43">
        <f t="shared" si="4"/>
        <v>3.8000000000000002E-4</v>
      </c>
      <c r="W43">
        <f t="shared" si="4"/>
        <v>3.8000000000000002E-4</v>
      </c>
    </row>
    <row r="44" spans="1:23" x14ac:dyDescent="0.3">
      <c r="A44" t="s">
        <v>51</v>
      </c>
      <c r="B44" t="s">
        <v>6</v>
      </c>
      <c r="C44" t="s">
        <v>16</v>
      </c>
      <c r="D44" t="s">
        <v>17</v>
      </c>
      <c r="E44" t="s">
        <v>71</v>
      </c>
      <c r="G44" t="s">
        <v>21</v>
      </c>
      <c r="L44" t="s">
        <v>20</v>
      </c>
    </row>
    <row r="45" spans="1:23" x14ac:dyDescent="0.3">
      <c r="A45" t="s">
        <v>51</v>
      </c>
      <c r="B45" t="s">
        <v>6</v>
      </c>
      <c r="C45" t="s">
        <v>16</v>
      </c>
      <c r="D45" t="s">
        <v>17</v>
      </c>
      <c r="E45" t="s">
        <v>71</v>
      </c>
      <c r="G45" t="s">
        <v>22</v>
      </c>
      <c r="H45" t="s">
        <v>54</v>
      </c>
    </row>
    <row r="46" spans="1:23" x14ac:dyDescent="0.3">
      <c r="A46" t="s">
        <v>51</v>
      </c>
      <c r="B46" t="s">
        <v>6</v>
      </c>
      <c r="C46" t="s">
        <v>16</v>
      </c>
      <c r="D46" t="s">
        <v>17</v>
      </c>
      <c r="E46" t="s">
        <v>71</v>
      </c>
      <c r="G46" t="s">
        <v>55</v>
      </c>
      <c r="L46" t="s">
        <v>56</v>
      </c>
      <c r="M46">
        <v>0.3</v>
      </c>
      <c r="N46">
        <f t="shared" ref="N46:W48" si="5">M46</f>
        <v>0.3</v>
      </c>
      <c r="O46">
        <f t="shared" si="5"/>
        <v>0.3</v>
      </c>
      <c r="P46">
        <f t="shared" si="5"/>
        <v>0.3</v>
      </c>
      <c r="Q46">
        <f t="shared" si="5"/>
        <v>0.3</v>
      </c>
      <c r="R46">
        <f t="shared" si="5"/>
        <v>0.3</v>
      </c>
      <c r="S46">
        <f t="shared" si="5"/>
        <v>0.3</v>
      </c>
      <c r="T46">
        <f t="shared" si="5"/>
        <v>0.3</v>
      </c>
      <c r="U46">
        <f t="shared" si="5"/>
        <v>0.3</v>
      </c>
      <c r="V46">
        <f t="shared" si="5"/>
        <v>0.3</v>
      </c>
      <c r="W46">
        <f t="shared" si="5"/>
        <v>0.3</v>
      </c>
    </row>
    <row r="47" spans="1:23" x14ac:dyDescent="0.3">
      <c r="A47" t="s">
        <v>51</v>
      </c>
      <c r="B47" t="s">
        <v>6</v>
      </c>
      <c r="C47" t="s">
        <v>16</v>
      </c>
      <c r="D47" t="s">
        <v>17</v>
      </c>
      <c r="E47" t="s">
        <v>71</v>
      </c>
      <c r="G47" t="s">
        <v>57</v>
      </c>
      <c r="L47" t="s">
        <v>56</v>
      </c>
      <c r="M47">
        <v>0.3</v>
      </c>
      <c r="N47">
        <f t="shared" si="5"/>
        <v>0.3</v>
      </c>
      <c r="O47">
        <f t="shared" si="5"/>
        <v>0.3</v>
      </c>
      <c r="P47">
        <f t="shared" si="5"/>
        <v>0.3</v>
      </c>
      <c r="Q47">
        <f t="shared" si="5"/>
        <v>0.3</v>
      </c>
      <c r="R47">
        <f t="shared" si="5"/>
        <v>0.3</v>
      </c>
      <c r="S47">
        <f t="shared" si="5"/>
        <v>0.3</v>
      </c>
      <c r="T47">
        <f t="shared" si="5"/>
        <v>0.3</v>
      </c>
      <c r="U47">
        <f t="shared" si="5"/>
        <v>0.3</v>
      </c>
      <c r="V47">
        <f t="shared" si="5"/>
        <v>0.3</v>
      </c>
      <c r="W47">
        <f t="shared" si="5"/>
        <v>0.3</v>
      </c>
    </row>
    <row r="48" spans="1:23" x14ac:dyDescent="0.3">
      <c r="A48" t="s">
        <v>51</v>
      </c>
      <c r="B48" t="s">
        <v>6</v>
      </c>
      <c r="C48" t="s">
        <v>16</v>
      </c>
      <c r="D48" t="s">
        <v>17</v>
      </c>
      <c r="E48" t="s">
        <v>71</v>
      </c>
      <c r="G48" t="s">
        <v>58</v>
      </c>
      <c r="M48">
        <v>10</v>
      </c>
      <c r="N48">
        <f t="shared" si="5"/>
        <v>10</v>
      </c>
      <c r="O48">
        <f t="shared" si="5"/>
        <v>10</v>
      </c>
      <c r="P48">
        <f t="shared" si="5"/>
        <v>10</v>
      </c>
      <c r="Q48">
        <f t="shared" si="5"/>
        <v>10</v>
      </c>
      <c r="R48">
        <f t="shared" si="5"/>
        <v>10</v>
      </c>
      <c r="S48">
        <f t="shared" si="5"/>
        <v>10</v>
      </c>
      <c r="T48">
        <f t="shared" si="5"/>
        <v>10</v>
      </c>
      <c r="U48">
        <f t="shared" si="5"/>
        <v>10</v>
      </c>
      <c r="V48">
        <f t="shared" si="5"/>
        <v>10</v>
      </c>
      <c r="W48">
        <f t="shared" si="5"/>
        <v>10</v>
      </c>
    </row>
    <row r="49" spans="1:23" x14ac:dyDescent="0.3">
      <c r="A49" t="s">
        <v>51</v>
      </c>
      <c r="B49" t="s">
        <v>6</v>
      </c>
      <c r="C49" t="s">
        <v>16</v>
      </c>
      <c r="D49" t="s">
        <v>17</v>
      </c>
      <c r="E49" t="s">
        <v>71</v>
      </c>
      <c r="F49" t="s">
        <v>72</v>
      </c>
      <c r="G49" t="s">
        <v>7</v>
      </c>
    </row>
    <row r="50" spans="1:23" x14ac:dyDescent="0.3">
      <c r="A50" t="s">
        <v>51</v>
      </c>
      <c r="B50" t="s">
        <v>6</v>
      </c>
      <c r="C50" t="s">
        <v>16</v>
      </c>
      <c r="D50" t="s">
        <v>17</v>
      </c>
      <c r="E50" t="s">
        <v>71</v>
      </c>
      <c r="F50" t="s">
        <v>72</v>
      </c>
      <c r="G50" t="s">
        <v>60</v>
      </c>
      <c r="L50" t="s">
        <v>61</v>
      </c>
      <c r="M50">
        <v>1990</v>
      </c>
      <c r="N50">
        <f t="shared" ref="N50:W52" si="6">M50</f>
        <v>1990</v>
      </c>
      <c r="O50">
        <f t="shared" si="6"/>
        <v>1990</v>
      </c>
      <c r="P50">
        <f t="shared" si="6"/>
        <v>1990</v>
      </c>
      <c r="Q50">
        <f t="shared" si="6"/>
        <v>1990</v>
      </c>
      <c r="R50">
        <f t="shared" si="6"/>
        <v>1990</v>
      </c>
      <c r="S50">
        <f t="shared" si="6"/>
        <v>1990</v>
      </c>
      <c r="T50">
        <f t="shared" si="6"/>
        <v>1990</v>
      </c>
      <c r="U50">
        <f t="shared" si="6"/>
        <v>1990</v>
      </c>
      <c r="V50">
        <f t="shared" si="6"/>
        <v>1990</v>
      </c>
      <c r="W50">
        <f t="shared" si="6"/>
        <v>1990</v>
      </c>
    </row>
    <row r="51" spans="1:23" x14ac:dyDescent="0.3">
      <c r="A51" t="s">
        <v>51</v>
      </c>
      <c r="B51" t="s">
        <v>6</v>
      </c>
      <c r="C51" t="s">
        <v>16</v>
      </c>
      <c r="D51" t="s">
        <v>17</v>
      </c>
      <c r="E51" t="s">
        <v>71</v>
      </c>
      <c r="F51" t="s">
        <v>72</v>
      </c>
      <c r="G51" t="s">
        <v>62</v>
      </c>
      <c r="L51" t="s">
        <v>61</v>
      </c>
      <c r="M51">
        <v>2101</v>
      </c>
      <c r="N51">
        <f t="shared" si="6"/>
        <v>2101</v>
      </c>
      <c r="O51">
        <f t="shared" si="6"/>
        <v>2101</v>
      </c>
      <c r="P51">
        <f t="shared" si="6"/>
        <v>2101</v>
      </c>
      <c r="Q51">
        <f t="shared" si="6"/>
        <v>2101</v>
      </c>
      <c r="R51">
        <f t="shared" si="6"/>
        <v>2101</v>
      </c>
      <c r="S51">
        <f t="shared" si="6"/>
        <v>2101</v>
      </c>
      <c r="T51">
        <f t="shared" si="6"/>
        <v>2101</v>
      </c>
      <c r="U51">
        <f t="shared" si="6"/>
        <v>2101</v>
      </c>
      <c r="V51">
        <f t="shared" si="6"/>
        <v>2101</v>
      </c>
      <c r="W51">
        <f t="shared" si="6"/>
        <v>2101</v>
      </c>
    </row>
    <row r="52" spans="1:23" x14ac:dyDescent="0.3">
      <c r="A52" t="s">
        <v>51</v>
      </c>
      <c r="B52" t="s">
        <v>6</v>
      </c>
      <c r="C52" t="s">
        <v>16</v>
      </c>
      <c r="D52" t="s">
        <v>17</v>
      </c>
      <c r="E52" t="s">
        <v>71</v>
      </c>
      <c r="F52" t="s">
        <v>72</v>
      </c>
      <c r="G52" t="s">
        <v>73</v>
      </c>
      <c r="L52" t="s">
        <v>74</v>
      </c>
      <c r="M52">
        <v>15</v>
      </c>
      <c r="N52">
        <f t="shared" si="6"/>
        <v>15</v>
      </c>
      <c r="O52">
        <f t="shared" si="6"/>
        <v>15</v>
      </c>
      <c r="P52">
        <f t="shared" si="6"/>
        <v>15</v>
      </c>
      <c r="Q52">
        <f t="shared" si="6"/>
        <v>15</v>
      </c>
      <c r="R52">
        <f t="shared" si="6"/>
        <v>15</v>
      </c>
      <c r="S52">
        <f t="shared" si="6"/>
        <v>15</v>
      </c>
      <c r="T52">
        <f t="shared" si="6"/>
        <v>15</v>
      </c>
      <c r="U52">
        <f t="shared" si="6"/>
        <v>15</v>
      </c>
      <c r="V52">
        <f t="shared" si="6"/>
        <v>15</v>
      </c>
      <c r="W52">
        <f t="shared" si="6"/>
        <v>15</v>
      </c>
    </row>
    <row r="53" spans="1:23" x14ac:dyDescent="0.3">
      <c r="A53" t="s">
        <v>51</v>
      </c>
      <c r="B53" t="s">
        <v>6</v>
      </c>
      <c r="C53" t="s">
        <v>16</v>
      </c>
      <c r="D53" t="s">
        <v>17</v>
      </c>
      <c r="E53" t="s">
        <v>71</v>
      </c>
      <c r="F53" t="s">
        <v>72</v>
      </c>
      <c r="G53" t="s">
        <v>63</v>
      </c>
      <c r="L53" t="s">
        <v>56</v>
      </c>
      <c r="M53">
        <v>0.45200000000000001</v>
      </c>
    </row>
    <row r="54" spans="1:23" x14ac:dyDescent="0.3">
      <c r="A54" t="s">
        <v>51</v>
      </c>
      <c r="B54" t="s">
        <v>6</v>
      </c>
      <c r="C54" t="s">
        <v>16</v>
      </c>
      <c r="D54" t="s">
        <v>17</v>
      </c>
      <c r="E54" t="s">
        <v>71</v>
      </c>
      <c r="F54" t="s">
        <v>72</v>
      </c>
      <c r="G54" t="s">
        <v>75</v>
      </c>
      <c r="L54" t="s">
        <v>76</v>
      </c>
      <c r="M54">
        <v>18.034074024672901</v>
      </c>
      <c r="N54">
        <f t="shared" ref="N54:W56" si="7">M54</f>
        <v>18.034074024672901</v>
      </c>
      <c r="O54">
        <f t="shared" si="7"/>
        <v>18.034074024672901</v>
      </c>
      <c r="P54">
        <f t="shared" si="7"/>
        <v>18.034074024672901</v>
      </c>
      <c r="Q54">
        <f t="shared" si="7"/>
        <v>18.034074024672901</v>
      </c>
      <c r="R54">
        <f t="shared" si="7"/>
        <v>18.034074024672901</v>
      </c>
      <c r="S54">
        <f t="shared" si="7"/>
        <v>18.034074024672901</v>
      </c>
      <c r="T54">
        <f t="shared" si="7"/>
        <v>18.034074024672901</v>
      </c>
      <c r="U54">
        <f t="shared" si="7"/>
        <v>18.034074024672901</v>
      </c>
      <c r="V54">
        <f t="shared" si="7"/>
        <v>18.034074024672901</v>
      </c>
      <c r="W54">
        <f t="shared" si="7"/>
        <v>18.034074024672901</v>
      </c>
    </row>
    <row r="55" spans="1:23" x14ac:dyDescent="0.3">
      <c r="A55" t="s">
        <v>51</v>
      </c>
      <c r="B55" t="s">
        <v>6</v>
      </c>
      <c r="C55" t="s">
        <v>16</v>
      </c>
      <c r="D55" t="s">
        <v>17</v>
      </c>
      <c r="E55" t="s">
        <v>71</v>
      </c>
      <c r="F55" t="s">
        <v>72</v>
      </c>
      <c r="G55" t="s">
        <v>18</v>
      </c>
      <c r="J55" t="s">
        <v>64</v>
      </c>
      <c r="L55" t="s">
        <v>65</v>
      </c>
      <c r="M55">
        <f>1121.307725/10</f>
        <v>112.13077249999999</v>
      </c>
      <c r="N55">
        <f t="shared" si="7"/>
        <v>112.13077249999999</v>
      </c>
      <c r="O55">
        <f t="shared" si="7"/>
        <v>112.13077249999999</v>
      </c>
      <c r="P55">
        <f t="shared" si="7"/>
        <v>112.13077249999999</v>
      </c>
      <c r="Q55">
        <f t="shared" si="7"/>
        <v>112.13077249999999</v>
      </c>
      <c r="R55">
        <f t="shared" si="7"/>
        <v>112.13077249999999</v>
      </c>
      <c r="S55">
        <f t="shared" si="7"/>
        <v>112.13077249999999</v>
      </c>
      <c r="T55">
        <f t="shared" si="7"/>
        <v>112.13077249999999</v>
      </c>
      <c r="U55">
        <f t="shared" si="7"/>
        <v>112.13077249999999</v>
      </c>
      <c r="V55">
        <f t="shared" si="7"/>
        <v>112.13077249999999</v>
      </c>
      <c r="W55">
        <f t="shared" si="7"/>
        <v>112.13077249999999</v>
      </c>
    </row>
    <row r="56" spans="1:23" x14ac:dyDescent="0.3">
      <c r="A56" t="s">
        <v>51</v>
      </c>
      <c r="B56" t="s">
        <v>6</v>
      </c>
      <c r="C56" t="s">
        <v>16</v>
      </c>
      <c r="D56" t="s">
        <v>17</v>
      </c>
      <c r="E56" t="s">
        <v>71</v>
      </c>
      <c r="F56" t="s">
        <v>72</v>
      </c>
      <c r="G56" t="s">
        <v>66</v>
      </c>
      <c r="H56" t="s">
        <v>69</v>
      </c>
      <c r="I56" t="s">
        <v>48</v>
      </c>
      <c r="L56" t="s">
        <v>70</v>
      </c>
      <c r="M56">
        <v>3.2544819999999999E-3</v>
      </c>
      <c r="N56">
        <f t="shared" si="7"/>
        <v>3.2544819999999999E-3</v>
      </c>
      <c r="O56">
        <f t="shared" si="7"/>
        <v>3.2544819999999999E-3</v>
      </c>
      <c r="P56">
        <f t="shared" si="7"/>
        <v>3.2544819999999999E-3</v>
      </c>
      <c r="Q56">
        <f t="shared" si="7"/>
        <v>3.2544819999999999E-3</v>
      </c>
      <c r="R56">
        <f t="shared" si="7"/>
        <v>3.2544819999999999E-3</v>
      </c>
      <c r="S56">
        <f t="shared" si="7"/>
        <v>3.2544819999999999E-3</v>
      </c>
      <c r="T56">
        <f t="shared" si="7"/>
        <v>3.2544819999999999E-3</v>
      </c>
      <c r="U56">
        <f t="shared" si="7"/>
        <v>3.2544819999999999E-3</v>
      </c>
      <c r="V56">
        <f t="shared" si="7"/>
        <v>3.2544819999999999E-3</v>
      </c>
      <c r="W56">
        <f t="shared" si="7"/>
        <v>3.2544819999999999E-3</v>
      </c>
    </row>
    <row r="57" spans="1:23" x14ac:dyDescent="0.3">
      <c r="A57" t="s">
        <v>51</v>
      </c>
      <c r="B57" t="s">
        <v>6</v>
      </c>
      <c r="C57" t="s">
        <v>16</v>
      </c>
      <c r="D57" t="s">
        <v>17</v>
      </c>
      <c r="E57" t="s">
        <v>71</v>
      </c>
      <c r="F57" t="s">
        <v>77</v>
      </c>
      <c r="G57" t="s">
        <v>7</v>
      </c>
    </row>
    <row r="58" spans="1:23" x14ac:dyDescent="0.3">
      <c r="A58" t="s">
        <v>51</v>
      </c>
      <c r="B58" t="s">
        <v>6</v>
      </c>
      <c r="C58" t="s">
        <v>16</v>
      </c>
      <c r="D58" t="s">
        <v>17</v>
      </c>
      <c r="E58" t="s">
        <v>71</v>
      </c>
      <c r="F58" t="s">
        <v>77</v>
      </c>
      <c r="G58" t="s">
        <v>60</v>
      </c>
      <c r="L58" t="s">
        <v>61</v>
      </c>
      <c r="M58">
        <v>1990</v>
      </c>
      <c r="N58">
        <f t="shared" ref="N58:W60" si="8">M58</f>
        <v>1990</v>
      </c>
      <c r="O58">
        <f t="shared" si="8"/>
        <v>1990</v>
      </c>
      <c r="P58">
        <f t="shared" si="8"/>
        <v>1990</v>
      </c>
      <c r="Q58">
        <f t="shared" si="8"/>
        <v>1990</v>
      </c>
      <c r="R58">
        <f t="shared" si="8"/>
        <v>1990</v>
      </c>
      <c r="S58">
        <f t="shared" si="8"/>
        <v>1990</v>
      </c>
      <c r="T58">
        <f t="shared" si="8"/>
        <v>1990</v>
      </c>
      <c r="U58">
        <f t="shared" si="8"/>
        <v>1990</v>
      </c>
      <c r="V58">
        <f t="shared" si="8"/>
        <v>1990</v>
      </c>
      <c r="W58">
        <f t="shared" si="8"/>
        <v>1990</v>
      </c>
    </row>
    <row r="59" spans="1:23" x14ac:dyDescent="0.3">
      <c r="A59" t="s">
        <v>51</v>
      </c>
      <c r="B59" t="s">
        <v>6</v>
      </c>
      <c r="C59" t="s">
        <v>16</v>
      </c>
      <c r="D59" t="s">
        <v>17</v>
      </c>
      <c r="E59" t="s">
        <v>71</v>
      </c>
      <c r="F59" t="s">
        <v>77</v>
      </c>
      <c r="G59" t="s">
        <v>62</v>
      </c>
      <c r="L59" t="s">
        <v>61</v>
      </c>
      <c r="M59">
        <v>2101</v>
      </c>
      <c r="N59">
        <f t="shared" si="8"/>
        <v>2101</v>
      </c>
      <c r="O59">
        <f t="shared" si="8"/>
        <v>2101</v>
      </c>
      <c r="P59">
        <f t="shared" si="8"/>
        <v>2101</v>
      </c>
      <c r="Q59">
        <f t="shared" si="8"/>
        <v>2101</v>
      </c>
      <c r="R59">
        <f t="shared" si="8"/>
        <v>2101</v>
      </c>
      <c r="S59">
        <f t="shared" si="8"/>
        <v>2101</v>
      </c>
      <c r="T59">
        <f t="shared" si="8"/>
        <v>2101</v>
      </c>
      <c r="U59">
        <f t="shared" si="8"/>
        <v>2101</v>
      </c>
      <c r="V59">
        <f t="shared" si="8"/>
        <v>2101</v>
      </c>
      <c r="W59">
        <f t="shared" si="8"/>
        <v>2101</v>
      </c>
    </row>
    <row r="60" spans="1:23" x14ac:dyDescent="0.3">
      <c r="A60" t="s">
        <v>51</v>
      </c>
      <c r="B60" t="s">
        <v>6</v>
      </c>
      <c r="C60" t="s">
        <v>16</v>
      </c>
      <c r="D60" t="s">
        <v>17</v>
      </c>
      <c r="E60" t="s">
        <v>71</v>
      </c>
      <c r="F60" t="s">
        <v>77</v>
      </c>
      <c r="G60" t="s">
        <v>73</v>
      </c>
      <c r="L60" t="s">
        <v>74</v>
      </c>
      <c r="M60">
        <v>15</v>
      </c>
      <c r="N60">
        <f t="shared" si="8"/>
        <v>15</v>
      </c>
      <c r="O60">
        <f t="shared" si="8"/>
        <v>15</v>
      </c>
      <c r="P60">
        <f t="shared" si="8"/>
        <v>15</v>
      </c>
      <c r="Q60">
        <f t="shared" si="8"/>
        <v>15</v>
      </c>
      <c r="R60">
        <f t="shared" si="8"/>
        <v>15</v>
      </c>
      <c r="S60">
        <f t="shared" si="8"/>
        <v>15</v>
      </c>
      <c r="T60">
        <f t="shared" si="8"/>
        <v>15</v>
      </c>
      <c r="U60">
        <f t="shared" si="8"/>
        <v>15</v>
      </c>
      <c r="V60">
        <f t="shared" si="8"/>
        <v>15</v>
      </c>
      <c r="W60">
        <f t="shared" si="8"/>
        <v>15</v>
      </c>
    </row>
    <row r="61" spans="1:23" x14ac:dyDescent="0.3">
      <c r="A61" t="s">
        <v>51</v>
      </c>
      <c r="B61" t="s">
        <v>6</v>
      </c>
      <c r="C61" t="s">
        <v>16</v>
      </c>
      <c r="D61" t="s">
        <v>17</v>
      </c>
      <c r="E61" t="s">
        <v>71</v>
      </c>
      <c r="F61" t="s">
        <v>77</v>
      </c>
      <c r="G61" t="s">
        <v>63</v>
      </c>
      <c r="L61" t="s">
        <v>56</v>
      </c>
      <c r="M61">
        <v>0.249</v>
      </c>
    </row>
    <row r="62" spans="1:23" x14ac:dyDescent="0.3">
      <c r="A62" t="s">
        <v>51</v>
      </c>
      <c r="B62" t="s">
        <v>6</v>
      </c>
      <c r="C62" t="s">
        <v>16</v>
      </c>
      <c r="D62" t="s">
        <v>17</v>
      </c>
      <c r="E62" t="s">
        <v>71</v>
      </c>
      <c r="F62" t="s">
        <v>77</v>
      </c>
      <c r="G62" t="s">
        <v>75</v>
      </c>
      <c r="L62" t="s">
        <v>76</v>
      </c>
      <c r="M62">
        <v>14.264479537943901</v>
      </c>
      <c r="N62">
        <f t="shared" ref="N62:W65" si="9">M62</f>
        <v>14.264479537943901</v>
      </c>
      <c r="O62">
        <f t="shared" si="9"/>
        <v>14.264479537943901</v>
      </c>
      <c r="P62">
        <f t="shared" si="9"/>
        <v>14.264479537943901</v>
      </c>
      <c r="Q62">
        <f t="shared" si="9"/>
        <v>14.264479537943901</v>
      </c>
      <c r="R62">
        <f t="shared" si="9"/>
        <v>14.264479537943901</v>
      </c>
      <c r="S62">
        <f t="shared" si="9"/>
        <v>14.264479537943901</v>
      </c>
      <c r="T62">
        <f t="shared" si="9"/>
        <v>14.264479537943901</v>
      </c>
      <c r="U62">
        <f t="shared" si="9"/>
        <v>14.264479537943901</v>
      </c>
      <c r="V62">
        <f t="shared" si="9"/>
        <v>14.264479537943901</v>
      </c>
      <c r="W62">
        <f t="shared" si="9"/>
        <v>14.264479537943901</v>
      </c>
    </row>
    <row r="63" spans="1:23" x14ac:dyDescent="0.3">
      <c r="A63" t="s">
        <v>51</v>
      </c>
      <c r="B63" t="s">
        <v>6</v>
      </c>
      <c r="C63" t="s">
        <v>16</v>
      </c>
      <c r="D63" t="s">
        <v>17</v>
      </c>
      <c r="E63" t="s">
        <v>71</v>
      </c>
      <c r="F63" t="s">
        <v>77</v>
      </c>
      <c r="G63" t="s">
        <v>78</v>
      </c>
      <c r="L63" t="s">
        <v>76</v>
      </c>
      <c r="M63">
        <v>18.5654205607477</v>
      </c>
      <c r="N63">
        <f t="shared" si="9"/>
        <v>18.5654205607477</v>
      </c>
      <c r="O63">
        <f t="shared" si="9"/>
        <v>18.5654205607477</v>
      </c>
      <c r="P63">
        <f t="shared" si="9"/>
        <v>18.5654205607477</v>
      </c>
      <c r="Q63">
        <f t="shared" si="9"/>
        <v>18.5654205607477</v>
      </c>
      <c r="R63">
        <f t="shared" si="9"/>
        <v>18.5654205607477</v>
      </c>
      <c r="S63">
        <f t="shared" si="9"/>
        <v>18.5654205607477</v>
      </c>
      <c r="T63">
        <f t="shared" si="9"/>
        <v>18.5654205607477</v>
      </c>
      <c r="U63">
        <f t="shared" si="9"/>
        <v>18.5654205607477</v>
      </c>
      <c r="V63">
        <f t="shared" si="9"/>
        <v>18.5654205607477</v>
      </c>
      <c r="W63">
        <f t="shared" si="9"/>
        <v>18.5654205607477</v>
      </c>
    </row>
    <row r="64" spans="1:23" x14ac:dyDescent="0.3">
      <c r="A64" t="s">
        <v>51</v>
      </c>
      <c r="B64" t="s">
        <v>6</v>
      </c>
      <c r="C64" t="s">
        <v>16</v>
      </c>
      <c r="D64" t="s">
        <v>17</v>
      </c>
      <c r="E64" t="s">
        <v>71</v>
      </c>
      <c r="F64" t="s">
        <v>77</v>
      </c>
      <c r="G64" t="s">
        <v>18</v>
      </c>
      <c r="J64" t="s">
        <v>64</v>
      </c>
      <c r="L64" t="s">
        <v>65</v>
      </c>
      <c r="M64">
        <f>636.1010683/10</f>
        <v>63.610106829999992</v>
      </c>
      <c r="N64">
        <f t="shared" si="9"/>
        <v>63.610106829999992</v>
      </c>
      <c r="O64">
        <f t="shared" si="9"/>
        <v>63.610106829999992</v>
      </c>
      <c r="P64">
        <f t="shared" si="9"/>
        <v>63.610106829999992</v>
      </c>
      <c r="Q64">
        <f t="shared" si="9"/>
        <v>63.610106829999992</v>
      </c>
      <c r="R64">
        <f t="shared" si="9"/>
        <v>63.610106829999992</v>
      </c>
      <c r="S64">
        <f t="shared" si="9"/>
        <v>63.610106829999992</v>
      </c>
      <c r="T64">
        <f t="shared" si="9"/>
        <v>63.610106829999992</v>
      </c>
      <c r="U64">
        <f t="shared" si="9"/>
        <v>63.610106829999992</v>
      </c>
      <c r="V64">
        <f t="shared" si="9"/>
        <v>63.610106829999992</v>
      </c>
      <c r="W64">
        <f t="shared" si="9"/>
        <v>63.610106829999992</v>
      </c>
    </row>
    <row r="65" spans="1:23" x14ac:dyDescent="0.3">
      <c r="A65" t="s">
        <v>51</v>
      </c>
      <c r="B65" t="s">
        <v>6</v>
      </c>
      <c r="C65" t="s">
        <v>16</v>
      </c>
      <c r="D65" t="s">
        <v>17</v>
      </c>
      <c r="E65" t="s">
        <v>71</v>
      </c>
      <c r="F65" t="s">
        <v>77</v>
      </c>
      <c r="G65" t="s">
        <v>66</v>
      </c>
      <c r="H65" t="s">
        <v>69</v>
      </c>
      <c r="I65" t="s">
        <v>48</v>
      </c>
      <c r="L65" t="s">
        <v>70</v>
      </c>
      <c r="M65">
        <v>1.30232E-3</v>
      </c>
      <c r="N65">
        <f t="shared" si="9"/>
        <v>1.30232E-3</v>
      </c>
      <c r="O65">
        <f t="shared" si="9"/>
        <v>1.30232E-3</v>
      </c>
      <c r="P65">
        <f t="shared" si="9"/>
        <v>1.30232E-3</v>
      </c>
      <c r="Q65">
        <f t="shared" si="9"/>
        <v>1.30232E-3</v>
      </c>
      <c r="R65">
        <f t="shared" si="9"/>
        <v>1.30232E-3</v>
      </c>
      <c r="S65">
        <f t="shared" si="9"/>
        <v>1.30232E-3</v>
      </c>
      <c r="T65">
        <f t="shared" si="9"/>
        <v>1.30232E-3</v>
      </c>
      <c r="U65">
        <f t="shared" si="9"/>
        <v>1.30232E-3</v>
      </c>
      <c r="V65">
        <f t="shared" si="9"/>
        <v>1.30232E-3</v>
      </c>
      <c r="W65">
        <f t="shared" si="9"/>
        <v>1.30232E-3</v>
      </c>
    </row>
    <row r="66" spans="1:23" x14ac:dyDescent="0.3">
      <c r="A66" t="s">
        <v>51</v>
      </c>
      <c r="B66" t="s">
        <v>6</v>
      </c>
      <c r="C66" t="s">
        <v>16</v>
      </c>
      <c r="D66" t="s">
        <v>17</v>
      </c>
      <c r="E66" t="s">
        <v>71</v>
      </c>
      <c r="F66" t="s">
        <v>79</v>
      </c>
      <c r="G66" t="s">
        <v>7</v>
      </c>
    </row>
    <row r="67" spans="1:23" x14ac:dyDescent="0.3">
      <c r="A67" t="s">
        <v>51</v>
      </c>
      <c r="B67" t="s">
        <v>6</v>
      </c>
      <c r="C67" t="s">
        <v>16</v>
      </c>
      <c r="D67" t="s">
        <v>17</v>
      </c>
      <c r="E67" t="s">
        <v>71</v>
      </c>
      <c r="F67" t="s">
        <v>79</v>
      </c>
      <c r="G67" t="s">
        <v>60</v>
      </c>
      <c r="L67" t="s">
        <v>61</v>
      </c>
      <c r="M67">
        <v>1990</v>
      </c>
      <c r="N67">
        <f t="shared" ref="N67:W69" si="10">M67</f>
        <v>1990</v>
      </c>
      <c r="O67">
        <f t="shared" si="10"/>
        <v>1990</v>
      </c>
      <c r="P67">
        <f t="shared" si="10"/>
        <v>1990</v>
      </c>
      <c r="Q67">
        <f t="shared" si="10"/>
        <v>1990</v>
      </c>
      <c r="R67">
        <f t="shared" si="10"/>
        <v>1990</v>
      </c>
      <c r="S67">
        <f t="shared" si="10"/>
        <v>1990</v>
      </c>
      <c r="T67">
        <f t="shared" si="10"/>
        <v>1990</v>
      </c>
      <c r="U67">
        <f t="shared" si="10"/>
        <v>1990</v>
      </c>
      <c r="V67">
        <f t="shared" si="10"/>
        <v>1990</v>
      </c>
      <c r="W67">
        <f t="shared" si="10"/>
        <v>1990</v>
      </c>
    </row>
    <row r="68" spans="1:23" x14ac:dyDescent="0.3">
      <c r="A68" t="s">
        <v>51</v>
      </c>
      <c r="B68" t="s">
        <v>6</v>
      </c>
      <c r="C68" t="s">
        <v>16</v>
      </c>
      <c r="D68" t="s">
        <v>17</v>
      </c>
      <c r="E68" t="s">
        <v>71</v>
      </c>
      <c r="F68" t="s">
        <v>79</v>
      </c>
      <c r="G68" t="s">
        <v>62</v>
      </c>
      <c r="L68" t="s">
        <v>61</v>
      </c>
      <c r="M68">
        <v>2101</v>
      </c>
      <c r="N68">
        <f t="shared" si="10"/>
        <v>2101</v>
      </c>
      <c r="O68">
        <f t="shared" si="10"/>
        <v>2101</v>
      </c>
      <c r="P68">
        <f t="shared" si="10"/>
        <v>2101</v>
      </c>
      <c r="Q68">
        <f t="shared" si="10"/>
        <v>2101</v>
      </c>
      <c r="R68">
        <f t="shared" si="10"/>
        <v>2101</v>
      </c>
      <c r="S68">
        <f t="shared" si="10"/>
        <v>2101</v>
      </c>
      <c r="T68">
        <f t="shared" si="10"/>
        <v>2101</v>
      </c>
      <c r="U68">
        <f t="shared" si="10"/>
        <v>2101</v>
      </c>
      <c r="V68">
        <f t="shared" si="10"/>
        <v>2101</v>
      </c>
      <c r="W68">
        <f t="shared" si="10"/>
        <v>2101</v>
      </c>
    </row>
    <row r="69" spans="1:23" x14ac:dyDescent="0.3">
      <c r="A69" t="s">
        <v>51</v>
      </c>
      <c r="B69" t="s">
        <v>6</v>
      </c>
      <c r="C69" t="s">
        <v>16</v>
      </c>
      <c r="D69" t="s">
        <v>17</v>
      </c>
      <c r="E69" t="s">
        <v>71</v>
      </c>
      <c r="F69" t="s">
        <v>79</v>
      </c>
      <c r="G69" t="s">
        <v>73</v>
      </c>
      <c r="L69" t="s">
        <v>74</v>
      </c>
      <c r="M69">
        <v>15</v>
      </c>
      <c r="N69">
        <f t="shared" si="10"/>
        <v>15</v>
      </c>
      <c r="O69">
        <f t="shared" si="10"/>
        <v>15</v>
      </c>
      <c r="P69">
        <f t="shared" si="10"/>
        <v>15</v>
      </c>
      <c r="Q69">
        <f t="shared" si="10"/>
        <v>15</v>
      </c>
      <c r="R69">
        <f t="shared" si="10"/>
        <v>15</v>
      </c>
      <c r="S69">
        <f t="shared" si="10"/>
        <v>15</v>
      </c>
      <c r="T69">
        <f t="shared" si="10"/>
        <v>15</v>
      </c>
      <c r="U69">
        <f t="shared" si="10"/>
        <v>15</v>
      </c>
      <c r="V69">
        <f t="shared" si="10"/>
        <v>15</v>
      </c>
      <c r="W69">
        <f t="shared" si="10"/>
        <v>15</v>
      </c>
    </row>
    <row r="70" spans="1:23" x14ac:dyDescent="0.3">
      <c r="A70" t="s">
        <v>51</v>
      </c>
      <c r="B70" t="s">
        <v>6</v>
      </c>
      <c r="C70" t="s">
        <v>16</v>
      </c>
      <c r="D70" t="s">
        <v>17</v>
      </c>
      <c r="E70" t="s">
        <v>71</v>
      </c>
      <c r="F70" t="s">
        <v>79</v>
      </c>
      <c r="G70" t="s">
        <v>63</v>
      </c>
      <c r="L70" t="s">
        <v>56</v>
      </c>
      <c r="M70">
        <v>0.29899999999999999</v>
      </c>
    </row>
    <row r="71" spans="1:23" x14ac:dyDescent="0.3">
      <c r="A71" t="s">
        <v>51</v>
      </c>
      <c r="B71" t="s">
        <v>6</v>
      </c>
      <c r="C71" t="s">
        <v>16</v>
      </c>
      <c r="D71" t="s">
        <v>17</v>
      </c>
      <c r="E71" t="s">
        <v>71</v>
      </c>
      <c r="F71" t="s">
        <v>79</v>
      </c>
      <c r="G71" t="s">
        <v>75</v>
      </c>
      <c r="L71" t="s">
        <v>76</v>
      </c>
      <c r="M71">
        <v>14.9243067482243</v>
      </c>
      <c r="N71">
        <f t="shared" ref="N71:W74" si="11">M71</f>
        <v>14.9243067482243</v>
      </c>
      <c r="O71">
        <f t="shared" si="11"/>
        <v>14.9243067482243</v>
      </c>
      <c r="P71">
        <f t="shared" si="11"/>
        <v>14.9243067482243</v>
      </c>
      <c r="Q71">
        <f t="shared" si="11"/>
        <v>14.9243067482243</v>
      </c>
      <c r="R71">
        <f t="shared" si="11"/>
        <v>14.9243067482243</v>
      </c>
      <c r="S71">
        <f t="shared" si="11"/>
        <v>14.9243067482243</v>
      </c>
      <c r="T71">
        <f t="shared" si="11"/>
        <v>14.9243067482243</v>
      </c>
      <c r="U71">
        <f t="shared" si="11"/>
        <v>14.9243067482243</v>
      </c>
      <c r="V71">
        <f t="shared" si="11"/>
        <v>14.9243067482243</v>
      </c>
      <c r="W71">
        <f t="shared" si="11"/>
        <v>14.9243067482243</v>
      </c>
    </row>
    <row r="72" spans="1:23" x14ac:dyDescent="0.3">
      <c r="A72" t="s">
        <v>51</v>
      </c>
      <c r="B72" t="s">
        <v>6</v>
      </c>
      <c r="C72" t="s">
        <v>16</v>
      </c>
      <c r="D72" t="s">
        <v>17</v>
      </c>
      <c r="E72" t="s">
        <v>71</v>
      </c>
      <c r="F72" t="s">
        <v>79</v>
      </c>
      <c r="G72" t="s">
        <v>78</v>
      </c>
      <c r="L72" t="s">
        <v>76</v>
      </c>
      <c r="M72">
        <v>37.130841121495301</v>
      </c>
      <c r="N72">
        <f t="shared" si="11"/>
        <v>37.130841121495301</v>
      </c>
      <c r="O72">
        <f t="shared" si="11"/>
        <v>37.130841121495301</v>
      </c>
      <c r="P72">
        <f t="shared" si="11"/>
        <v>37.130841121495301</v>
      </c>
      <c r="Q72">
        <f t="shared" si="11"/>
        <v>37.130841121495301</v>
      </c>
      <c r="R72">
        <f t="shared" si="11"/>
        <v>37.130841121495301</v>
      </c>
      <c r="S72">
        <f t="shared" si="11"/>
        <v>37.130841121495301</v>
      </c>
      <c r="T72">
        <f t="shared" si="11"/>
        <v>37.130841121495301</v>
      </c>
      <c r="U72">
        <f t="shared" si="11"/>
        <v>37.130841121495301</v>
      </c>
      <c r="V72">
        <f t="shared" si="11"/>
        <v>37.130841121495301</v>
      </c>
      <c r="W72">
        <f t="shared" si="11"/>
        <v>37.130841121495301</v>
      </c>
    </row>
    <row r="73" spans="1:23" x14ac:dyDescent="0.3">
      <c r="A73" t="s">
        <v>51</v>
      </c>
      <c r="B73" t="s">
        <v>6</v>
      </c>
      <c r="C73" t="s">
        <v>16</v>
      </c>
      <c r="D73" t="s">
        <v>17</v>
      </c>
      <c r="E73" t="s">
        <v>71</v>
      </c>
      <c r="F73" t="s">
        <v>79</v>
      </c>
      <c r="G73" t="s">
        <v>18</v>
      </c>
      <c r="J73" t="s">
        <v>64</v>
      </c>
      <c r="L73" t="s">
        <v>65</v>
      </c>
      <c r="M73">
        <f>429.1458691/10</f>
        <v>42.914586910000004</v>
      </c>
      <c r="N73">
        <f t="shared" si="11"/>
        <v>42.914586910000004</v>
      </c>
      <c r="O73">
        <f t="shared" si="11"/>
        <v>42.914586910000004</v>
      </c>
      <c r="P73">
        <f t="shared" si="11"/>
        <v>42.914586910000004</v>
      </c>
      <c r="Q73">
        <f t="shared" si="11"/>
        <v>42.914586910000004</v>
      </c>
      <c r="R73">
        <f t="shared" si="11"/>
        <v>42.914586910000004</v>
      </c>
      <c r="S73">
        <f t="shared" si="11"/>
        <v>42.914586910000004</v>
      </c>
      <c r="T73">
        <f t="shared" si="11"/>
        <v>42.914586910000004</v>
      </c>
      <c r="U73">
        <f t="shared" si="11"/>
        <v>42.914586910000004</v>
      </c>
      <c r="V73">
        <f t="shared" si="11"/>
        <v>42.914586910000004</v>
      </c>
      <c r="W73">
        <f t="shared" si="11"/>
        <v>42.914586910000004</v>
      </c>
    </row>
    <row r="74" spans="1:23" x14ac:dyDescent="0.3">
      <c r="A74" t="s">
        <v>51</v>
      </c>
      <c r="B74" t="s">
        <v>6</v>
      </c>
      <c r="C74" t="s">
        <v>16</v>
      </c>
      <c r="D74" t="s">
        <v>17</v>
      </c>
      <c r="E74" t="s">
        <v>71</v>
      </c>
      <c r="F74" t="s">
        <v>79</v>
      </c>
      <c r="G74" t="s">
        <v>66</v>
      </c>
      <c r="H74" t="s">
        <v>69</v>
      </c>
      <c r="I74" t="s">
        <v>48</v>
      </c>
      <c r="L74" t="s">
        <v>70</v>
      </c>
      <c r="M74">
        <v>1.30232E-3</v>
      </c>
      <c r="N74">
        <f t="shared" si="11"/>
        <v>1.30232E-3</v>
      </c>
      <c r="O74">
        <f t="shared" si="11"/>
        <v>1.30232E-3</v>
      </c>
      <c r="P74">
        <f t="shared" si="11"/>
        <v>1.30232E-3</v>
      </c>
      <c r="Q74">
        <f t="shared" si="11"/>
        <v>1.30232E-3</v>
      </c>
      <c r="R74">
        <f t="shared" si="11"/>
        <v>1.30232E-3</v>
      </c>
      <c r="S74">
        <f t="shared" si="11"/>
        <v>1.30232E-3</v>
      </c>
      <c r="T74">
        <f t="shared" si="11"/>
        <v>1.30232E-3</v>
      </c>
      <c r="U74">
        <f t="shared" si="11"/>
        <v>1.30232E-3</v>
      </c>
      <c r="V74">
        <f t="shared" si="11"/>
        <v>1.30232E-3</v>
      </c>
      <c r="W74">
        <f t="shared" si="11"/>
        <v>1.30232E-3</v>
      </c>
    </row>
    <row r="75" spans="1:23" x14ac:dyDescent="0.3">
      <c r="A75" t="s">
        <v>51</v>
      </c>
      <c r="B75" t="s">
        <v>6</v>
      </c>
      <c r="C75" t="s">
        <v>16</v>
      </c>
      <c r="D75" t="s">
        <v>17</v>
      </c>
      <c r="E75" t="s">
        <v>71</v>
      </c>
      <c r="F75" t="s">
        <v>80</v>
      </c>
      <c r="G75" t="s">
        <v>7</v>
      </c>
    </row>
    <row r="76" spans="1:23" x14ac:dyDescent="0.3">
      <c r="A76" t="s">
        <v>51</v>
      </c>
      <c r="B76" t="s">
        <v>6</v>
      </c>
      <c r="C76" t="s">
        <v>16</v>
      </c>
      <c r="D76" t="s">
        <v>17</v>
      </c>
      <c r="E76" t="s">
        <v>71</v>
      </c>
      <c r="F76" t="s">
        <v>80</v>
      </c>
      <c r="G76" t="s">
        <v>60</v>
      </c>
      <c r="L76" t="s">
        <v>61</v>
      </c>
      <c r="M76">
        <v>2015</v>
      </c>
      <c r="N76">
        <f t="shared" ref="N76:W78" si="12">M76</f>
        <v>2015</v>
      </c>
      <c r="O76">
        <f t="shared" si="12"/>
        <v>2015</v>
      </c>
      <c r="P76">
        <f t="shared" si="12"/>
        <v>2015</v>
      </c>
      <c r="Q76">
        <f t="shared" si="12"/>
        <v>2015</v>
      </c>
      <c r="R76">
        <f t="shared" si="12"/>
        <v>2015</v>
      </c>
      <c r="S76">
        <f t="shared" si="12"/>
        <v>2015</v>
      </c>
      <c r="T76">
        <f t="shared" si="12"/>
        <v>2015</v>
      </c>
      <c r="U76">
        <f t="shared" si="12"/>
        <v>2015</v>
      </c>
      <c r="V76">
        <f t="shared" si="12"/>
        <v>2015</v>
      </c>
      <c r="W76">
        <f t="shared" si="12"/>
        <v>2015</v>
      </c>
    </row>
    <row r="77" spans="1:23" x14ac:dyDescent="0.3">
      <c r="A77" t="s">
        <v>51</v>
      </c>
      <c r="B77" t="s">
        <v>6</v>
      </c>
      <c r="C77" t="s">
        <v>16</v>
      </c>
      <c r="D77" t="s">
        <v>17</v>
      </c>
      <c r="E77" t="s">
        <v>71</v>
      </c>
      <c r="F77" t="s">
        <v>80</v>
      </c>
      <c r="G77" t="s">
        <v>62</v>
      </c>
      <c r="L77" t="s">
        <v>61</v>
      </c>
      <c r="M77">
        <v>2101</v>
      </c>
      <c r="N77">
        <f t="shared" si="12"/>
        <v>2101</v>
      </c>
      <c r="O77">
        <f t="shared" si="12"/>
        <v>2101</v>
      </c>
      <c r="P77">
        <f t="shared" si="12"/>
        <v>2101</v>
      </c>
      <c r="Q77">
        <f t="shared" si="12"/>
        <v>2101</v>
      </c>
      <c r="R77">
        <f t="shared" si="12"/>
        <v>2101</v>
      </c>
      <c r="S77">
        <f t="shared" si="12"/>
        <v>2101</v>
      </c>
      <c r="T77">
        <f t="shared" si="12"/>
        <v>2101</v>
      </c>
      <c r="U77">
        <f t="shared" si="12"/>
        <v>2101</v>
      </c>
      <c r="V77">
        <f t="shared" si="12"/>
        <v>2101</v>
      </c>
      <c r="W77">
        <f t="shared" si="12"/>
        <v>2101</v>
      </c>
    </row>
    <row r="78" spans="1:23" x14ac:dyDescent="0.3">
      <c r="A78" t="s">
        <v>51</v>
      </c>
      <c r="B78" t="s">
        <v>6</v>
      </c>
      <c r="C78" t="s">
        <v>16</v>
      </c>
      <c r="D78" t="s">
        <v>17</v>
      </c>
      <c r="E78" t="s">
        <v>71</v>
      </c>
      <c r="F78" t="s">
        <v>80</v>
      </c>
      <c r="G78" t="s">
        <v>73</v>
      </c>
      <c r="L78" t="s">
        <v>74</v>
      </c>
      <c r="M78">
        <v>10000</v>
      </c>
      <c r="N78">
        <f t="shared" si="12"/>
        <v>10000</v>
      </c>
      <c r="O78">
        <f t="shared" si="12"/>
        <v>10000</v>
      </c>
      <c r="P78">
        <f t="shared" si="12"/>
        <v>10000</v>
      </c>
      <c r="Q78">
        <f t="shared" si="12"/>
        <v>10000</v>
      </c>
      <c r="R78">
        <f t="shared" si="12"/>
        <v>10000</v>
      </c>
      <c r="S78">
        <f t="shared" si="12"/>
        <v>10000</v>
      </c>
      <c r="T78">
        <f t="shared" si="12"/>
        <v>10000</v>
      </c>
      <c r="U78">
        <f t="shared" si="12"/>
        <v>10000</v>
      </c>
      <c r="V78">
        <f t="shared" si="12"/>
        <v>10000</v>
      </c>
      <c r="W78">
        <f t="shared" si="12"/>
        <v>10000</v>
      </c>
    </row>
    <row r="79" spans="1:23" x14ac:dyDescent="0.3">
      <c r="A79" t="s">
        <v>51</v>
      </c>
      <c r="B79" t="s">
        <v>6</v>
      </c>
      <c r="C79" t="s">
        <v>16</v>
      </c>
      <c r="D79" t="s">
        <v>17</v>
      </c>
      <c r="E79" t="s">
        <v>71</v>
      </c>
      <c r="F79" t="s">
        <v>80</v>
      </c>
      <c r="G79" t="s">
        <v>63</v>
      </c>
      <c r="L79" t="s">
        <v>56</v>
      </c>
      <c r="M79">
        <v>0</v>
      </c>
    </row>
    <row r="80" spans="1:23" x14ac:dyDescent="0.3">
      <c r="A80" t="s">
        <v>51</v>
      </c>
      <c r="B80" t="s">
        <v>6</v>
      </c>
      <c r="C80" t="s">
        <v>16</v>
      </c>
      <c r="D80" t="s">
        <v>17</v>
      </c>
      <c r="E80" t="s">
        <v>71</v>
      </c>
      <c r="F80" t="s">
        <v>80</v>
      </c>
      <c r="G80" t="s">
        <v>75</v>
      </c>
      <c r="L80" t="s">
        <v>76</v>
      </c>
      <c r="M80">
        <v>307.28971962616799</v>
      </c>
      <c r="N80">
        <f t="shared" ref="N80:W81" si="13">M80</f>
        <v>307.28971962616799</v>
      </c>
      <c r="O80">
        <f t="shared" si="13"/>
        <v>307.28971962616799</v>
      </c>
      <c r="P80">
        <f t="shared" si="13"/>
        <v>307.28971962616799</v>
      </c>
      <c r="Q80">
        <f t="shared" si="13"/>
        <v>307.28971962616799</v>
      </c>
      <c r="R80">
        <f t="shared" si="13"/>
        <v>307.28971962616799</v>
      </c>
      <c r="S80">
        <f t="shared" si="13"/>
        <v>307.28971962616799</v>
      </c>
      <c r="T80">
        <f t="shared" si="13"/>
        <v>307.28971962616799</v>
      </c>
      <c r="U80">
        <f t="shared" si="13"/>
        <v>307.28971962616799</v>
      </c>
      <c r="V80">
        <f t="shared" si="13"/>
        <v>307.28971962616799</v>
      </c>
      <c r="W80">
        <f t="shared" si="13"/>
        <v>307.28971962616799</v>
      </c>
    </row>
    <row r="81" spans="1:23" x14ac:dyDescent="0.3">
      <c r="A81" t="s">
        <v>51</v>
      </c>
      <c r="B81" t="s">
        <v>6</v>
      </c>
      <c r="C81" t="s">
        <v>16</v>
      </c>
      <c r="D81" t="s">
        <v>17</v>
      </c>
      <c r="E81" t="s">
        <v>71</v>
      </c>
      <c r="F81" t="s">
        <v>80</v>
      </c>
      <c r="G81" t="s">
        <v>81</v>
      </c>
      <c r="L81" t="s">
        <v>74</v>
      </c>
      <c r="M81">
        <v>20</v>
      </c>
      <c r="N81">
        <f t="shared" si="13"/>
        <v>20</v>
      </c>
      <c r="O81">
        <f t="shared" si="13"/>
        <v>20</v>
      </c>
      <c r="P81">
        <f t="shared" si="13"/>
        <v>20</v>
      </c>
      <c r="Q81">
        <f t="shared" si="13"/>
        <v>20</v>
      </c>
      <c r="R81">
        <f t="shared" si="13"/>
        <v>20</v>
      </c>
      <c r="S81">
        <f t="shared" si="13"/>
        <v>20</v>
      </c>
      <c r="T81">
        <f t="shared" si="13"/>
        <v>20</v>
      </c>
      <c r="U81">
        <f t="shared" si="13"/>
        <v>20</v>
      </c>
      <c r="V81">
        <f t="shared" si="13"/>
        <v>20</v>
      </c>
      <c r="W81">
        <f t="shared" si="13"/>
        <v>20</v>
      </c>
    </row>
    <row r="82" spans="1:23" x14ac:dyDescent="0.3">
      <c r="A82" t="s">
        <v>51</v>
      </c>
      <c r="B82" t="s">
        <v>6</v>
      </c>
      <c r="C82" t="s">
        <v>16</v>
      </c>
      <c r="D82" t="s">
        <v>17</v>
      </c>
      <c r="E82" t="s">
        <v>71</v>
      </c>
      <c r="F82" t="s">
        <v>82</v>
      </c>
      <c r="G82" t="s">
        <v>7</v>
      </c>
    </row>
    <row r="83" spans="1:23" x14ac:dyDescent="0.3">
      <c r="A83" t="s">
        <v>51</v>
      </c>
      <c r="B83" t="s">
        <v>6</v>
      </c>
      <c r="C83" t="s">
        <v>16</v>
      </c>
      <c r="D83" t="s">
        <v>17</v>
      </c>
      <c r="E83" t="s">
        <v>71</v>
      </c>
      <c r="F83" t="s">
        <v>82</v>
      </c>
      <c r="G83" t="s">
        <v>60</v>
      </c>
      <c r="L83" t="s">
        <v>61</v>
      </c>
      <c r="M83">
        <v>2015</v>
      </c>
      <c r="N83">
        <f t="shared" ref="N83:W85" si="14">M83</f>
        <v>2015</v>
      </c>
      <c r="O83">
        <f t="shared" si="14"/>
        <v>2015</v>
      </c>
      <c r="P83">
        <f t="shared" si="14"/>
        <v>2015</v>
      </c>
      <c r="Q83">
        <f t="shared" si="14"/>
        <v>2015</v>
      </c>
      <c r="R83">
        <f t="shared" si="14"/>
        <v>2015</v>
      </c>
      <c r="S83">
        <f t="shared" si="14"/>
        <v>2015</v>
      </c>
      <c r="T83">
        <f t="shared" si="14"/>
        <v>2015</v>
      </c>
      <c r="U83">
        <f t="shared" si="14"/>
        <v>2015</v>
      </c>
      <c r="V83">
        <f t="shared" si="14"/>
        <v>2015</v>
      </c>
      <c r="W83">
        <f t="shared" si="14"/>
        <v>2015</v>
      </c>
    </row>
    <row r="84" spans="1:23" x14ac:dyDescent="0.3">
      <c r="A84" t="s">
        <v>51</v>
      </c>
      <c r="B84" t="s">
        <v>6</v>
      </c>
      <c r="C84" t="s">
        <v>16</v>
      </c>
      <c r="D84" t="s">
        <v>17</v>
      </c>
      <c r="E84" t="s">
        <v>71</v>
      </c>
      <c r="F84" t="s">
        <v>82</v>
      </c>
      <c r="G84" t="s">
        <v>62</v>
      </c>
      <c r="L84" t="s">
        <v>61</v>
      </c>
      <c r="M84">
        <v>2101</v>
      </c>
      <c r="N84">
        <f t="shared" si="14"/>
        <v>2101</v>
      </c>
      <c r="O84">
        <f t="shared" si="14"/>
        <v>2101</v>
      </c>
      <c r="P84">
        <f t="shared" si="14"/>
        <v>2101</v>
      </c>
      <c r="Q84">
        <f t="shared" si="14"/>
        <v>2101</v>
      </c>
      <c r="R84">
        <f t="shared" si="14"/>
        <v>2101</v>
      </c>
      <c r="S84">
        <f t="shared" si="14"/>
        <v>2101</v>
      </c>
      <c r="T84">
        <f t="shared" si="14"/>
        <v>2101</v>
      </c>
      <c r="U84">
        <f t="shared" si="14"/>
        <v>2101</v>
      </c>
      <c r="V84">
        <f t="shared" si="14"/>
        <v>2101</v>
      </c>
      <c r="W84">
        <f t="shared" si="14"/>
        <v>2101</v>
      </c>
    </row>
    <row r="85" spans="1:23" x14ac:dyDescent="0.3">
      <c r="A85" t="s">
        <v>51</v>
      </c>
      <c r="B85" t="s">
        <v>6</v>
      </c>
      <c r="C85" t="s">
        <v>16</v>
      </c>
      <c r="D85" t="s">
        <v>17</v>
      </c>
      <c r="E85" t="s">
        <v>71</v>
      </c>
      <c r="F85" t="s">
        <v>82</v>
      </c>
      <c r="G85" t="s">
        <v>73</v>
      </c>
      <c r="L85" t="s">
        <v>74</v>
      </c>
      <c r="M85">
        <v>10000</v>
      </c>
      <c r="N85">
        <f t="shared" si="14"/>
        <v>10000</v>
      </c>
      <c r="O85">
        <f t="shared" si="14"/>
        <v>10000</v>
      </c>
      <c r="P85">
        <f t="shared" si="14"/>
        <v>10000</v>
      </c>
      <c r="Q85">
        <f t="shared" si="14"/>
        <v>10000</v>
      </c>
      <c r="R85">
        <f t="shared" si="14"/>
        <v>10000</v>
      </c>
      <c r="S85">
        <f t="shared" si="14"/>
        <v>10000</v>
      </c>
      <c r="T85">
        <f t="shared" si="14"/>
        <v>10000</v>
      </c>
      <c r="U85">
        <f t="shared" si="14"/>
        <v>10000</v>
      </c>
      <c r="V85">
        <f t="shared" si="14"/>
        <v>10000</v>
      </c>
      <c r="W85">
        <f t="shared" si="14"/>
        <v>10000</v>
      </c>
    </row>
    <row r="86" spans="1:23" x14ac:dyDescent="0.3">
      <c r="A86" t="s">
        <v>51</v>
      </c>
      <c r="B86" t="s">
        <v>6</v>
      </c>
      <c r="C86" t="s">
        <v>16</v>
      </c>
      <c r="D86" t="s">
        <v>17</v>
      </c>
      <c r="E86" t="s">
        <v>71</v>
      </c>
      <c r="F86" t="s">
        <v>82</v>
      </c>
      <c r="G86" t="s">
        <v>63</v>
      </c>
      <c r="L86" t="s">
        <v>56</v>
      </c>
      <c r="M86">
        <v>0</v>
      </c>
    </row>
    <row r="87" spans="1:23" x14ac:dyDescent="0.3">
      <c r="A87" t="s">
        <v>51</v>
      </c>
      <c r="B87" t="s">
        <v>6</v>
      </c>
      <c r="C87" t="s">
        <v>16</v>
      </c>
      <c r="D87" t="s">
        <v>17</v>
      </c>
      <c r="E87" t="s">
        <v>71</v>
      </c>
      <c r="F87" t="s">
        <v>82</v>
      </c>
      <c r="G87" t="s">
        <v>75</v>
      </c>
      <c r="L87" t="s">
        <v>76</v>
      </c>
      <c r="M87">
        <v>307.28971962616799</v>
      </c>
      <c r="N87">
        <f t="shared" ref="N87:W88" si="15">M87</f>
        <v>307.28971962616799</v>
      </c>
      <c r="O87">
        <f t="shared" si="15"/>
        <v>307.28971962616799</v>
      </c>
      <c r="P87">
        <f t="shared" si="15"/>
        <v>307.28971962616799</v>
      </c>
      <c r="Q87">
        <f t="shared" si="15"/>
        <v>307.28971962616799</v>
      </c>
      <c r="R87">
        <f t="shared" si="15"/>
        <v>307.28971962616799</v>
      </c>
      <c r="S87">
        <f t="shared" si="15"/>
        <v>307.28971962616799</v>
      </c>
      <c r="T87">
        <f t="shared" si="15"/>
        <v>307.28971962616799</v>
      </c>
      <c r="U87">
        <f t="shared" si="15"/>
        <v>307.28971962616799</v>
      </c>
      <c r="V87">
        <f t="shared" si="15"/>
        <v>307.28971962616799</v>
      </c>
      <c r="W87">
        <f t="shared" si="15"/>
        <v>307.28971962616799</v>
      </c>
    </row>
    <row r="88" spans="1:23" x14ac:dyDescent="0.3">
      <c r="A88" t="s">
        <v>51</v>
      </c>
      <c r="B88" t="s">
        <v>6</v>
      </c>
      <c r="C88" t="s">
        <v>16</v>
      </c>
      <c r="D88" t="s">
        <v>17</v>
      </c>
      <c r="E88" t="s">
        <v>71</v>
      </c>
      <c r="F88" t="s">
        <v>82</v>
      </c>
      <c r="G88" t="s">
        <v>81</v>
      </c>
      <c r="L88" t="s">
        <v>74</v>
      </c>
      <c r="M88">
        <v>20</v>
      </c>
      <c r="N88">
        <f t="shared" si="15"/>
        <v>20</v>
      </c>
      <c r="O88">
        <f t="shared" si="15"/>
        <v>20</v>
      </c>
      <c r="P88">
        <f t="shared" si="15"/>
        <v>20</v>
      </c>
      <c r="Q88">
        <f t="shared" si="15"/>
        <v>20</v>
      </c>
      <c r="R88">
        <f t="shared" si="15"/>
        <v>20</v>
      </c>
      <c r="S88">
        <f t="shared" si="15"/>
        <v>20</v>
      </c>
      <c r="T88">
        <f t="shared" si="15"/>
        <v>20</v>
      </c>
      <c r="U88">
        <f t="shared" si="15"/>
        <v>20</v>
      </c>
      <c r="V88">
        <f t="shared" si="15"/>
        <v>20</v>
      </c>
      <c r="W88">
        <f t="shared" si="15"/>
        <v>20</v>
      </c>
    </row>
    <row r="89" spans="1:23" x14ac:dyDescent="0.3">
      <c r="A89" t="s">
        <v>64</v>
      </c>
      <c r="B89" t="s">
        <v>6</v>
      </c>
      <c r="C89" t="s">
        <v>16</v>
      </c>
      <c r="D89" t="s">
        <v>17</v>
      </c>
      <c r="E89" t="s">
        <v>83</v>
      </c>
      <c r="G89" t="s">
        <v>21</v>
      </c>
      <c r="L89" t="s">
        <v>65</v>
      </c>
    </row>
    <row r="90" spans="1:23" x14ac:dyDescent="0.3">
      <c r="A90" t="s">
        <v>64</v>
      </c>
      <c r="B90" t="s">
        <v>6</v>
      </c>
      <c r="C90" t="s">
        <v>16</v>
      </c>
      <c r="D90" t="s">
        <v>17</v>
      </c>
      <c r="E90" t="s">
        <v>83</v>
      </c>
      <c r="G90" t="s">
        <v>22</v>
      </c>
      <c r="H90" t="s">
        <v>54</v>
      </c>
    </row>
    <row r="91" spans="1:23" x14ac:dyDescent="0.3">
      <c r="A91" t="s">
        <v>64</v>
      </c>
      <c r="B91" t="s">
        <v>6</v>
      </c>
      <c r="C91" t="s">
        <v>16</v>
      </c>
      <c r="D91" t="s">
        <v>17</v>
      </c>
      <c r="E91" t="s">
        <v>83</v>
      </c>
      <c r="G91" t="s">
        <v>55</v>
      </c>
      <c r="L91" t="s">
        <v>56</v>
      </c>
      <c r="M91">
        <v>0.3</v>
      </c>
      <c r="N91">
        <f t="shared" ref="N91:W93" si="16">M91</f>
        <v>0.3</v>
      </c>
      <c r="O91">
        <f t="shared" si="16"/>
        <v>0.3</v>
      </c>
      <c r="P91">
        <f t="shared" si="16"/>
        <v>0.3</v>
      </c>
      <c r="Q91">
        <f t="shared" si="16"/>
        <v>0.3</v>
      </c>
      <c r="R91">
        <f t="shared" si="16"/>
        <v>0.3</v>
      </c>
      <c r="S91">
        <f t="shared" si="16"/>
        <v>0.3</v>
      </c>
      <c r="T91">
        <f t="shared" si="16"/>
        <v>0.3</v>
      </c>
      <c r="U91">
        <f t="shared" si="16"/>
        <v>0.3</v>
      </c>
      <c r="V91">
        <f t="shared" si="16"/>
        <v>0.3</v>
      </c>
      <c r="W91">
        <f t="shared" si="16"/>
        <v>0.3</v>
      </c>
    </row>
    <row r="92" spans="1:23" x14ac:dyDescent="0.3">
      <c r="A92" t="s">
        <v>64</v>
      </c>
      <c r="B92" t="s">
        <v>6</v>
      </c>
      <c r="C92" t="s">
        <v>16</v>
      </c>
      <c r="D92" t="s">
        <v>17</v>
      </c>
      <c r="E92" t="s">
        <v>83</v>
      </c>
      <c r="G92" t="s">
        <v>57</v>
      </c>
      <c r="L92" t="s">
        <v>56</v>
      </c>
      <c r="M92">
        <v>0.3</v>
      </c>
      <c r="N92">
        <f t="shared" si="16"/>
        <v>0.3</v>
      </c>
      <c r="O92">
        <f t="shared" si="16"/>
        <v>0.3</v>
      </c>
      <c r="P92">
        <f t="shared" si="16"/>
        <v>0.3</v>
      </c>
      <c r="Q92">
        <f t="shared" si="16"/>
        <v>0.3</v>
      </c>
      <c r="R92">
        <f t="shared" si="16"/>
        <v>0.3</v>
      </c>
      <c r="S92">
        <f t="shared" si="16"/>
        <v>0.3</v>
      </c>
      <c r="T92">
        <f t="shared" si="16"/>
        <v>0.3</v>
      </c>
      <c r="U92">
        <f t="shared" si="16"/>
        <v>0.3</v>
      </c>
      <c r="V92">
        <f t="shared" si="16"/>
        <v>0.3</v>
      </c>
      <c r="W92">
        <f t="shared" si="16"/>
        <v>0.3</v>
      </c>
    </row>
    <row r="93" spans="1:23" x14ac:dyDescent="0.3">
      <c r="A93" t="s">
        <v>64</v>
      </c>
      <c r="B93" t="s">
        <v>6</v>
      </c>
      <c r="C93" t="s">
        <v>16</v>
      </c>
      <c r="D93" t="s">
        <v>17</v>
      </c>
      <c r="E93" t="s">
        <v>83</v>
      </c>
      <c r="G93" t="s">
        <v>58</v>
      </c>
      <c r="M93">
        <v>15</v>
      </c>
      <c r="N93">
        <f t="shared" si="16"/>
        <v>15</v>
      </c>
      <c r="O93">
        <f t="shared" si="16"/>
        <v>15</v>
      </c>
      <c r="P93">
        <f t="shared" si="16"/>
        <v>15</v>
      </c>
      <c r="Q93">
        <f t="shared" si="16"/>
        <v>15</v>
      </c>
      <c r="R93">
        <f t="shared" si="16"/>
        <v>15</v>
      </c>
      <c r="S93">
        <f t="shared" si="16"/>
        <v>15</v>
      </c>
      <c r="T93">
        <f t="shared" si="16"/>
        <v>15</v>
      </c>
      <c r="U93">
        <f t="shared" si="16"/>
        <v>15</v>
      </c>
      <c r="V93">
        <f t="shared" si="16"/>
        <v>15</v>
      </c>
      <c r="W93">
        <f t="shared" si="16"/>
        <v>15</v>
      </c>
    </row>
    <row r="94" spans="1:23" x14ac:dyDescent="0.3">
      <c r="A94" t="s">
        <v>64</v>
      </c>
      <c r="B94" t="s">
        <v>6</v>
      </c>
      <c r="C94" t="s">
        <v>16</v>
      </c>
      <c r="D94" t="s">
        <v>17</v>
      </c>
      <c r="E94" t="s">
        <v>83</v>
      </c>
      <c r="F94" t="s">
        <v>84</v>
      </c>
      <c r="G94" t="s">
        <v>7</v>
      </c>
    </row>
    <row r="95" spans="1:23" x14ac:dyDescent="0.3">
      <c r="A95" t="s">
        <v>64</v>
      </c>
      <c r="B95" t="s">
        <v>6</v>
      </c>
      <c r="C95" t="s">
        <v>16</v>
      </c>
      <c r="D95" t="s">
        <v>17</v>
      </c>
      <c r="E95" t="s">
        <v>83</v>
      </c>
      <c r="F95" t="s">
        <v>84</v>
      </c>
      <c r="G95" t="s">
        <v>60</v>
      </c>
      <c r="L95" t="s">
        <v>61</v>
      </c>
      <c r="M95">
        <v>1990</v>
      </c>
      <c r="N95">
        <f t="shared" ref="N95:W97" si="17">M95</f>
        <v>1990</v>
      </c>
      <c r="O95">
        <f t="shared" si="17"/>
        <v>1990</v>
      </c>
      <c r="P95">
        <f t="shared" si="17"/>
        <v>1990</v>
      </c>
      <c r="Q95">
        <f t="shared" si="17"/>
        <v>1990</v>
      </c>
      <c r="R95">
        <f t="shared" si="17"/>
        <v>1990</v>
      </c>
      <c r="S95">
        <f t="shared" si="17"/>
        <v>1990</v>
      </c>
      <c r="T95">
        <f t="shared" si="17"/>
        <v>1990</v>
      </c>
      <c r="U95">
        <f t="shared" si="17"/>
        <v>1990</v>
      </c>
      <c r="V95">
        <f t="shared" si="17"/>
        <v>1990</v>
      </c>
      <c r="W95">
        <f t="shared" si="17"/>
        <v>1990</v>
      </c>
    </row>
    <row r="96" spans="1:23" x14ac:dyDescent="0.3">
      <c r="A96" t="s">
        <v>64</v>
      </c>
      <c r="B96" t="s">
        <v>6</v>
      </c>
      <c r="C96" t="s">
        <v>16</v>
      </c>
      <c r="D96" t="s">
        <v>17</v>
      </c>
      <c r="E96" t="s">
        <v>83</v>
      </c>
      <c r="F96" t="s">
        <v>84</v>
      </c>
      <c r="G96" t="s">
        <v>62</v>
      </c>
      <c r="L96" t="s">
        <v>61</v>
      </c>
      <c r="M96">
        <v>2101</v>
      </c>
      <c r="N96">
        <f t="shared" si="17"/>
        <v>2101</v>
      </c>
      <c r="O96">
        <f t="shared" si="17"/>
        <v>2101</v>
      </c>
      <c r="P96">
        <f t="shared" si="17"/>
        <v>2101</v>
      </c>
      <c r="Q96">
        <f t="shared" si="17"/>
        <v>2101</v>
      </c>
      <c r="R96">
        <f t="shared" si="17"/>
        <v>2101</v>
      </c>
      <c r="S96">
        <f t="shared" si="17"/>
        <v>2101</v>
      </c>
      <c r="T96">
        <f t="shared" si="17"/>
        <v>2101</v>
      </c>
      <c r="U96">
        <f t="shared" si="17"/>
        <v>2101</v>
      </c>
      <c r="V96">
        <f t="shared" si="17"/>
        <v>2101</v>
      </c>
      <c r="W96">
        <f t="shared" si="17"/>
        <v>2101</v>
      </c>
    </row>
    <row r="97" spans="1:23" x14ac:dyDescent="0.3">
      <c r="A97" t="s">
        <v>64</v>
      </c>
      <c r="B97" t="s">
        <v>6</v>
      </c>
      <c r="C97" t="s">
        <v>16</v>
      </c>
      <c r="D97" t="s">
        <v>17</v>
      </c>
      <c r="E97" t="s">
        <v>83</v>
      </c>
      <c r="F97" t="s">
        <v>84</v>
      </c>
      <c r="G97" t="s">
        <v>73</v>
      </c>
      <c r="L97" t="s">
        <v>74</v>
      </c>
      <c r="M97">
        <v>16</v>
      </c>
      <c r="N97">
        <f t="shared" si="17"/>
        <v>16</v>
      </c>
      <c r="O97">
        <f t="shared" si="17"/>
        <v>16</v>
      </c>
      <c r="P97">
        <f t="shared" si="17"/>
        <v>16</v>
      </c>
      <c r="Q97">
        <f t="shared" si="17"/>
        <v>16</v>
      </c>
      <c r="R97">
        <f t="shared" si="17"/>
        <v>16</v>
      </c>
      <c r="S97">
        <f t="shared" si="17"/>
        <v>16</v>
      </c>
      <c r="T97">
        <f t="shared" si="17"/>
        <v>16</v>
      </c>
      <c r="U97">
        <f t="shared" si="17"/>
        <v>16</v>
      </c>
      <c r="V97">
        <f t="shared" si="17"/>
        <v>16</v>
      </c>
      <c r="W97">
        <f t="shared" si="17"/>
        <v>16</v>
      </c>
    </row>
    <row r="98" spans="1:23" x14ac:dyDescent="0.3">
      <c r="A98" t="s">
        <v>64</v>
      </c>
      <c r="B98" t="s">
        <v>6</v>
      </c>
      <c r="C98" t="s">
        <v>16</v>
      </c>
      <c r="D98" t="s">
        <v>17</v>
      </c>
      <c r="E98" t="s">
        <v>83</v>
      </c>
      <c r="F98" t="s">
        <v>84</v>
      </c>
      <c r="G98" t="s">
        <v>63</v>
      </c>
      <c r="L98" t="s">
        <v>56</v>
      </c>
      <c r="M98">
        <v>1</v>
      </c>
    </row>
    <row r="99" spans="1:23" x14ac:dyDescent="0.3">
      <c r="A99" t="s">
        <v>64</v>
      </c>
      <c r="B99" t="s">
        <v>6</v>
      </c>
      <c r="C99" t="s">
        <v>16</v>
      </c>
      <c r="D99" t="s">
        <v>17</v>
      </c>
      <c r="E99" t="s">
        <v>83</v>
      </c>
      <c r="F99" t="s">
        <v>84</v>
      </c>
      <c r="G99" t="s">
        <v>85</v>
      </c>
      <c r="L99" t="s">
        <v>65</v>
      </c>
      <c r="M99">
        <v>20000</v>
      </c>
      <c r="N99">
        <f t="shared" ref="N99:W101" si="18">M99</f>
        <v>20000</v>
      </c>
      <c r="O99">
        <f t="shared" si="18"/>
        <v>20000</v>
      </c>
      <c r="P99">
        <f t="shared" si="18"/>
        <v>20000</v>
      </c>
      <c r="Q99">
        <f t="shared" si="18"/>
        <v>20000</v>
      </c>
      <c r="R99">
        <f t="shared" si="18"/>
        <v>20000</v>
      </c>
      <c r="S99">
        <f t="shared" si="18"/>
        <v>20000</v>
      </c>
      <c r="T99">
        <f t="shared" si="18"/>
        <v>20000</v>
      </c>
      <c r="U99">
        <f t="shared" si="18"/>
        <v>20000</v>
      </c>
      <c r="V99">
        <f t="shared" si="18"/>
        <v>20000</v>
      </c>
      <c r="W99">
        <f t="shared" si="18"/>
        <v>20000</v>
      </c>
    </row>
    <row r="100" spans="1:23" x14ac:dyDescent="0.3">
      <c r="A100" t="s">
        <v>64</v>
      </c>
      <c r="B100" t="s">
        <v>6</v>
      </c>
      <c r="C100" t="s">
        <v>16</v>
      </c>
      <c r="D100" t="s">
        <v>17</v>
      </c>
      <c r="E100" t="s">
        <v>83</v>
      </c>
      <c r="F100" t="s">
        <v>84</v>
      </c>
      <c r="G100" t="s">
        <v>75</v>
      </c>
      <c r="L100" t="s">
        <v>76</v>
      </c>
      <c r="M100">
        <v>8962.6168224299108</v>
      </c>
      <c r="N100">
        <f t="shared" si="18"/>
        <v>8962.6168224299108</v>
      </c>
      <c r="O100">
        <f t="shared" si="18"/>
        <v>8962.6168224299108</v>
      </c>
      <c r="P100">
        <f t="shared" si="18"/>
        <v>8962.6168224299108</v>
      </c>
      <c r="Q100">
        <f t="shared" si="18"/>
        <v>8962.6168224299108</v>
      </c>
      <c r="R100">
        <f t="shared" si="18"/>
        <v>8962.6168224299108</v>
      </c>
      <c r="S100">
        <f t="shared" si="18"/>
        <v>8962.6168224299108</v>
      </c>
      <c r="T100">
        <f t="shared" si="18"/>
        <v>8962.6168224299108</v>
      </c>
      <c r="U100">
        <f t="shared" si="18"/>
        <v>8962.6168224299108</v>
      </c>
      <c r="V100">
        <f t="shared" si="18"/>
        <v>8962.6168224299108</v>
      </c>
      <c r="W100">
        <f t="shared" si="18"/>
        <v>8962.6168224299108</v>
      </c>
    </row>
    <row r="101" spans="1:23" x14ac:dyDescent="0.3">
      <c r="A101" t="s">
        <v>64</v>
      </c>
      <c r="B101" t="s">
        <v>6</v>
      </c>
      <c r="C101" t="s">
        <v>16</v>
      </c>
      <c r="D101" t="s">
        <v>17</v>
      </c>
      <c r="E101" t="s">
        <v>83</v>
      </c>
      <c r="F101" t="s">
        <v>84</v>
      </c>
      <c r="G101" t="s">
        <v>18</v>
      </c>
      <c r="J101" t="s">
        <v>86</v>
      </c>
      <c r="L101" t="s">
        <v>87</v>
      </c>
      <c r="M101">
        <v>3.0977679999999999E-3</v>
      </c>
      <c r="N101">
        <f t="shared" si="18"/>
        <v>3.0977679999999999E-3</v>
      </c>
      <c r="O101">
        <f t="shared" si="18"/>
        <v>3.0977679999999999E-3</v>
      </c>
      <c r="P101">
        <f t="shared" si="18"/>
        <v>3.0977679999999999E-3</v>
      </c>
      <c r="Q101">
        <f t="shared" si="18"/>
        <v>3.0977679999999999E-3</v>
      </c>
      <c r="R101">
        <f t="shared" si="18"/>
        <v>3.0977679999999999E-3</v>
      </c>
      <c r="S101">
        <f t="shared" si="18"/>
        <v>3.0977679999999999E-3</v>
      </c>
      <c r="T101">
        <f t="shared" si="18"/>
        <v>3.0977679999999999E-3</v>
      </c>
      <c r="U101">
        <f t="shared" si="18"/>
        <v>3.0977679999999999E-3</v>
      </c>
      <c r="V101">
        <f t="shared" si="18"/>
        <v>3.0977679999999999E-3</v>
      </c>
      <c r="W101">
        <f t="shared" si="18"/>
        <v>3.0977679999999999E-3</v>
      </c>
    </row>
    <row r="102" spans="1:23" x14ac:dyDescent="0.3">
      <c r="A102" t="s">
        <v>64</v>
      </c>
      <c r="B102" t="s">
        <v>6</v>
      </c>
      <c r="C102" t="s">
        <v>16</v>
      </c>
      <c r="D102" t="s">
        <v>17</v>
      </c>
      <c r="E102" t="s">
        <v>83</v>
      </c>
      <c r="F102" t="s">
        <v>88</v>
      </c>
      <c r="G102" t="s">
        <v>7</v>
      </c>
    </row>
    <row r="103" spans="1:23" x14ac:dyDescent="0.3">
      <c r="A103" t="s">
        <v>64</v>
      </c>
      <c r="B103" t="s">
        <v>6</v>
      </c>
      <c r="C103" t="s">
        <v>16</v>
      </c>
      <c r="D103" t="s">
        <v>17</v>
      </c>
      <c r="E103" t="s">
        <v>83</v>
      </c>
      <c r="F103" t="s">
        <v>88</v>
      </c>
      <c r="G103" t="s">
        <v>60</v>
      </c>
      <c r="L103" t="s">
        <v>61</v>
      </c>
      <c r="M103">
        <v>2015</v>
      </c>
      <c r="N103">
        <f t="shared" ref="N103:W105" si="19">M103</f>
        <v>2015</v>
      </c>
      <c r="O103">
        <f t="shared" si="19"/>
        <v>2015</v>
      </c>
      <c r="P103">
        <f t="shared" si="19"/>
        <v>2015</v>
      </c>
      <c r="Q103">
        <f t="shared" si="19"/>
        <v>2015</v>
      </c>
      <c r="R103">
        <f t="shared" si="19"/>
        <v>2015</v>
      </c>
      <c r="S103">
        <f t="shared" si="19"/>
        <v>2015</v>
      </c>
      <c r="T103">
        <f t="shared" si="19"/>
        <v>2015</v>
      </c>
      <c r="U103">
        <f t="shared" si="19"/>
        <v>2015</v>
      </c>
      <c r="V103">
        <f t="shared" si="19"/>
        <v>2015</v>
      </c>
      <c r="W103">
        <f t="shared" si="19"/>
        <v>2015</v>
      </c>
    </row>
    <row r="104" spans="1:23" x14ac:dyDescent="0.3">
      <c r="A104" t="s">
        <v>64</v>
      </c>
      <c r="B104" t="s">
        <v>6</v>
      </c>
      <c r="C104" t="s">
        <v>16</v>
      </c>
      <c r="D104" t="s">
        <v>17</v>
      </c>
      <c r="E104" t="s">
        <v>83</v>
      </c>
      <c r="F104" t="s">
        <v>88</v>
      </c>
      <c r="G104" t="s">
        <v>62</v>
      </c>
      <c r="L104" t="s">
        <v>61</v>
      </c>
      <c r="M104">
        <v>2101</v>
      </c>
      <c r="N104">
        <f t="shared" si="19"/>
        <v>2101</v>
      </c>
      <c r="O104">
        <f t="shared" si="19"/>
        <v>2101</v>
      </c>
      <c r="P104">
        <f t="shared" si="19"/>
        <v>2101</v>
      </c>
      <c r="Q104">
        <f t="shared" si="19"/>
        <v>2101</v>
      </c>
      <c r="R104">
        <f t="shared" si="19"/>
        <v>2101</v>
      </c>
      <c r="S104">
        <f t="shared" si="19"/>
        <v>2101</v>
      </c>
      <c r="T104">
        <f t="shared" si="19"/>
        <v>2101</v>
      </c>
      <c r="U104">
        <f t="shared" si="19"/>
        <v>2101</v>
      </c>
      <c r="V104">
        <f t="shared" si="19"/>
        <v>2101</v>
      </c>
      <c r="W104">
        <f t="shared" si="19"/>
        <v>2101</v>
      </c>
    </row>
    <row r="105" spans="1:23" x14ac:dyDescent="0.3">
      <c r="A105" t="s">
        <v>64</v>
      </c>
      <c r="B105" t="s">
        <v>6</v>
      </c>
      <c r="C105" t="s">
        <v>16</v>
      </c>
      <c r="D105" t="s">
        <v>17</v>
      </c>
      <c r="E105" t="s">
        <v>83</v>
      </c>
      <c r="F105" t="s">
        <v>88</v>
      </c>
      <c r="G105" t="s">
        <v>73</v>
      </c>
      <c r="L105" t="s">
        <v>74</v>
      </c>
      <c r="M105">
        <v>16</v>
      </c>
      <c r="N105">
        <f t="shared" si="19"/>
        <v>16</v>
      </c>
      <c r="O105">
        <f t="shared" si="19"/>
        <v>16</v>
      </c>
      <c r="P105">
        <f t="shared" si="19"/>
        <v>16</v>
      </c>
      <c r="Q105">
        <f t="shared" si="19"/>
        <v>16</v>
      </c>
      <c r="R105">
        <f t="shared" si="19"/>
        <v>16</v>
      </c>
      <c r="S105">
        <f t="shared" si="19"/>
        <v>16</v>
      </c>
      <c r="T105">
        <f t="shared" si="19"/>
        <v>16</v>
      </c>
      <c r="U105">
        <f t="shared" si="19"/>
        <v>16</v>
      </c>
      <c r="V105">
        <f t="shared" si="19"/>
        <v>16</v>
      </c>
      <c r="W105">
        <f t="shared" si="19"/>
        <v>16</v>
      </c>
    </row>
    <row r="106" spans="1:23" x14ac:dyDescent="0.3">
      <c r="A106" t="s">
        <v>64</v>
      </c>
      <c r="B106" t="s">
        <v>6</v>
      </c>
      <c r="C106" t="s">
        <v>16</v>
      </c>
      <c r="D106" t="s">
        <v>17</v>
      </c>
      <c r="E106" t="s">
        <v>83</v>
      </c>
      <c r="F106" t="s">
        <v>88</v>
      </c>
      <c r="G106" t="s">
        <v>63</v>
      </c>
      <c r="L106" t="s">
        <v>56</v>
      </c>
      <c r="M106">
        <v>0</v>
      </c>
    </row>
    <row r="107" spans="1:23" x14ac:dyDescent="0.3">
      <c r="A107" t="s">
        <v>64</v>
      </c>
      <c r="B107" t="s">
        <v>6</v>
      </c>
      <c r="C107" t="s">
        <v>16</v>
      </c>
      <c r="D107" t="s">
        <v>17</v>
      </c>
      <c r="E107" t="s">
        <v>83</v>
      </c>
      <c r="F107" t="s">
        <v>88</v>
      </c>
      <c r="G107" t="s">
        <v>85</v>
      </c>
      <c r="L107" t="s">
        <v>65</v>
      </c>
      <c r="M107">
        <v>20000</v>
      </c>
      <c r="N107">
        <f t="shared" ref="N107:W109" si="20">M107</f>
        <v>20000</v>
      </c>
      <c r="O107">
        <f t="shared" si="20"/>
        <v>20000</v>
      </c>
      <c r="P107">
        <f t="shared" si="20"/>
        <v>20000</v>
      </c>
      <c r="Q107">
        <f t="shared" si="20"/>
        <v>20000</v>
      </c>
      <c r="R107">
        <f t="shared" si="20"/>
        <v>20000</v>
      </c>
      <c r="S107">
        <f t="shared" si="20"/>
        <v>20000</v>
      </c>
      <c r="T107">
        <f t="shared" si="20"/>
        <v>20000</v>
      </c>
      <c r="U107">
        <f t="shared" si="20"/>
        <v>20000</v>
      </c>
      <c r="V107">
        <f t="shared" si="20"/>
        <v>20000</v>
      </c>
      <c r="W107">
        <f t="shared" si="20"/>
        <v>20000</v>
      </c>
    </row>
    <row r="108" spans="1:23" x14ac:dyDescent="0.3">
      <c r="A108" t="s">
        <v>64</v>
      </c>
      <c r="B108" t="s">
        <v>6</v>
      </c>
      <c r="C108" t="s">
        <v>16</v>
      </c>
      <c r="D108" t="s">
        <v>17</v>
      </c>
      <c r="E108" t="s">
        <v>83</v>
      </c>
      <c r="F108" t="s">
        <v>88</v>
      </c>
      <c r="G108" t="s">
        <v>75</v>
      </c>
      <c r="L108" t="s">
        <v>76</v>
      </c>
      <c r="M108">
        <v>9218.69158878505</v>
      </c>
      <c r="N108">
        <f t="shared" si="20"/>
        <v>9218.69158878505</v>
      </c>
      <c r="O108">
        <f t="shared" si="20"/>
        <v>9218.69158878505</v>
      </c>
      <c r="P108">
        <f t="shared" si="20"/>
        <v>9218.69158878505</v>
      </c>
      <c r="Q108">
        <f t="shared" si="20"/>
        <v>9218.69158878505</v>
      </c>
      <c r="R108">
        <f t="shared" si="20"/>
        <v>9218.69158878505</v>
      </c>
      <c r="S108">
        <f t="shared" si="20"/>
        <v>9218.69158878505</v>
      </c>
      <c r="T108">
        <f t="shared" si="20"/>
        <v>9218.69158878505</v>
      </c>
      <c r="U108">
        <f t="shared" si="20"/>
        <v>9218.69158878505</v>
      </c>
      <c r="V108">
        <f t="shared" si="20"/>
        <v>9218.69158878505</v>
      </c>
      <c r="W108">
        <f t="shared" si="20"/>
        <v>9218.69158878505</v>
      </c>
    </row>
    <row r="109" spans="1:23" x14ac:dyDescent="0.3">
      <c r="A109" t="s">
        <v>64</v>
      </c>
      <c r="B109" t="s">
        <v>6</v>
      </c>
      <c r="C109" t="s">
        <v>16</v>
      </c>
      <c r="D109" t="s">
        <v>17</v>
      </c>
      <c r="E109" t="s">
        <v>83</v>
      </c>
      <c r="F109" t="s">
        <v>88</v>
      </c>
      <c r="G109" t="s">
        <v>18</v>
      </c>
      <c r="J109" t="s">
        <v>86</v>
      </c>
      <c r="L109" t="s">
        <v>87</v>
      </c>
      <c r="M109">
        <f>0.002960088*0.67</f>
        <v>1.98325896E-3</v>
      </c>
      <c r="N109">
        <f t="shared" si="20"/>
        <v>1.98325896E-3</v>
      </c>
      <c r="O109">
        <f t="shared" si="20"/>
        <v>1.98325896E-3</v>
      </c>
      <c r="P109">
        <f t="shared" si="20"/>
        <v>1.98325896E-3</v>
      </c>
      <c r="Q109">
        <f t="shared" si="20"/>
        <v>1.98325896E-3</v>
      </c>
      <c r="R109">
        <f t="shared" si="20"/>
        <v>1.98325896E-3</v>
      </c>
      <c r="S109">
        <f t="shared" si="20"/>
        <v>1.98325896E-3</v>
      </c>
      <c r="T109">
        <f t="shared" si="20"/>
        <v>1.98325896E-3</v>
      </c>
      <c r="U109">
        <f t="shared" si="20"/>
        <v>1.98325896E-3</v>
      </c>
      <c r="V109">
        <f t="shared" si="20"/>
        <v>1.98325896E-3</v>
      </c>
      <c r="W109">
        <f t="shared" si="20"/>
        <v>1.98325896E-3</v>
      </c>
    </row>
    <row r="110" spans="1:23" x14ac:dyDescent="0.3">
      <c r="A110" t="s">
        <v>64</v>
      </c>
      <c r="B110" t="s">
        <v>6</v>
      </c>
      <c r="C110" t="s">
        <v>16</v>
      </c>
      <c r="D110" t="s">
        <v>17</v>
      </c>
      <c r="E110" t="s">
        <v>83</v>
      </c>
      <c r="F110" t="s">
        <v>89</v>
      </c>
      <c r="G110" t="s">
        <v>7</v>
      </c>
    </row>
    <row r="111" spans="1:23" x14ac:dyDescent="0.3">
      <c r="A111" t="s">
        <v>64</v>
      </c>
      <c r="B111" t="s">
        <v>6</v>
      </c>
      <c r="C111" t="s">
        <v>16</v>
      </c>
      <c r="D111" t="s">
        <v>17</v>
      </c>
      <c r="E111" t="s">
        <v>83</v>
      </c>
      <c r="F111" t="s">
        <v>89</v>
      </c>
      <c r="G111" t="s">
        <v>60</v>
      </c>
      <c r="L111" t="s">
        <v>61</v>
      </c>
      <c r="M111">
        <v>2015</v>
      </c>
      <c r="N111">
        <f t="shared" ref="N111:W113" si="21">M111</f>
        <v>2015</v>
      </c>
      <c r="O111">
        <f t="shared" si="21"/>
        <v>2015</v>
      </c>
      <c r="P111">
        <f t="shared" si="21"/>
        <v>2015</v>
      </c>
      <c r="Q111">
        <f t="shared" si="21"/>
        <v>2015</v>
      </c>
      <c r="R111">
        <f t="shared" si="21"/>
        <v>2015</v>
      </c>
      <c r="S111">
        <f t="shared" si="21"/>
        <v>2015</v>
      </c>
      <c r="T111">
        <f t="shared" si="21"/>
        <v>2015</v>
      </c>
      <c r="U111">
        <f t="shared" si="21"/>
        <v>2015</v>
      </c>
      <c r="V111">
        <f t="shared" si="21"/>
        <v>2015</v>
      </c>
      <c r="W111">
        <f t="shared" si="21"/>
        <v>2015</v>
      </c>
    </row>
    <row r="112" spans="1:23" x14ac:dyDescent="0.3">
      <c r="A112" t="s">
        <v>64</v>
      </c>
      <c r="B112" t="s">
        <v>6</v>
      </c>
      <c r="C112" t="s">
        <v>16</v>
      </c>
      <c r="D112" t="s">
        <v>17</v>
      </c>
      <c r="E112" t="s">
        <v>83</v>
      </c>
      <c r="F112" t="s">
        <v>89</v>
      </c>
      <c r="G112" t="s">
        <v>62</v>
      </c>
      <c r="L112" t="s">
        <v>61</v>
      </c>
      <c r="M112">
        <v>2101</v>
      </c>
      <c r="N112">
        <f t="shared" si="21"/>
        <v>2101</v>
      </c>
      <c r="O112">
        <f t="shared" si="21"/>
        <v>2101</v>
      </c>
      <c r="P112">
        <f t="shared" si="21"/>
        <v>2101</v>
      </c>
      <c r="Q112">
        <f t="shared" si="21"/>
        <v>2101</v>
      </c>
      <c r="R112">
        <f t="shared" si="21"/>
        <v>2101</v>
      </c>
      <c r="S112">
        <f t="shared" si="21"/>
        <v>2101</v>
      </c>
      <c r="T112">
        <f t="shared" si="21"/>
        <v>2101</v>
      </c>
      <c r="U112">
        <f t="shared" si="21"/>
        <v>2101</v>
      </c>
      <c r="V112">
        <f t="shared" si="21"/>
        <v>2101</v>
      </c>
      <c r="W112">
        <f t="shared" si="21"/>
        <v>2101</v>
      </c>
    </row>
    <row r="113" spans="1:23" x14ac:dyDescent="0.3">
      <c r="A113" t="s">
        <v>64</v>
      </c>
      <c r="B113" t="s">
        <v>6</v>
      </c>
      <c r="C113" t="s">
        <v>16</v>
      </c>
      <c r="D113" t="s">
        <v>17</v>
      </c>
      <c r="E113" t="s">
        <v>83</v>
      </c>
      <c r="F113" t="s">
        <v>89</v>
      </c>
      <c r="G113" t="s">
        <v>73</v>
      </c>
      <c r="L113" t="s">
        <v>74</v>
      </c>
      <c r="M113">
        <v>16</v>
      </c>
      <c r="N113">
        <f t="shared" si="21"/>
        <v>16</v>
      </c>
      <c r="O113">
        <f t="shared" si="21"/>
        <v>16</v>
      </c>
      <c r="P113">
        <f t="shared" si="21"/>
        <v>16</v>
      </c>
      <c r="Q113">
        <f t="shared" si="21"/>
        <v>16</v>
      </c>
      <c r="R113">
        <f t="shared" si="21"/>
        <v>16</v>
      </c>
      <c r="S113">
        <f t="shared" si="21"/>
        <v>16</v>
      </c>
      <c r="T113">
        <f t="shared" si="21"/>
        <v>16</v>
      </c>
      <c r="U113">
        <f t="shared" si="21"/>
        <v>16</v>
      </c>
      <c r="V113">
        <f t="shared" si="21"/>
        <v>16</v>
      </c>
      <c r="W113">
        <f t="shared" si="21"/>
        <v>16</v>
      </c>
    </row>
    <row r="114" spans="1:23" x14ac:dyDescent="0.3">
      <c r="A114" t="s">
        <v>64</v>
      </c>
      <c r="B114" t="s">
        <v>6</v>
      </c>
      <c r="C114" t="s">
        <v>16</v>
      </c>
      <c r="D114" t="s">
        <v>17</v>
      </c>
      <c r="E114" t="s">
        <v>83</v>
      </c>
      <c r="F114" t="s">
        <v>89</v>
      </c>
      <c r="G114" t="s">
        <v>63</v>
      </c>
      <c r="L114" t="s">
        <v>56</v>
      </c>
      <c r="M114">
        <v>0</v>
      </c>
    </row>
    <row r="115" spans="1:23" x14ac:dyDescent="0.3">
      <c r="A115" t="s">
        <v>64</v>
      </c>
      <c r="B115" t="s">
        <v>6</v>
      </c>
      <c r="C115" t="s">
        <v>16</v>
      </c>
      <c r="D115" t="s">
        <v>17</v>
      </c>
      <c r="E115" t="s">
        <v>83</v>
      </c>
      <c r="F115" t="s">
        <v>89</v>
      </c>
      <c r="G115" t="s">
        <v>85</v>
      </c>
      <c r="L115" t="s">
        <v>65</v>
      </c>
      <c r="M115">
        <v>20000</v>
      </c>
      <c r="N115">
        <f t="shared" ref="N115:W117" si="22">M115</f>
        <v>20000</v>
      </c>
      <c r="O115">
        <f t="shared" si="22"/>
        <v>20000</v>
      </c>
      <c r="P115">
        <f t="shared" si="22"/>
        <v>20000</v>
      </c>
      <c r="Q115">
        <f t="shared" si="22"/>
        <v>20000</v>
      </c>
      <c r="R115">
        <f t="shared" si="22"/>
        <v>20000</v>
      </c>
      <c r="S115">
        <f t="shared" si="22"/>
        <v>20000</v>
      </c>
      <c r="T115">
        <f t="shared" si="22"/>
        <v>20000</v>
      </c>
      <c r="U115">
        <f t="shared" si="22"/>
        <v>20000</v>
      </c>
      <c r="V115">
        <f t="shared" si="22"/>
        <v>20000</v>
      </c>
      <c r="W115">
        <f t="shared" si="22"/>
        <v>20000</v>
      </c>
    </row>
    <row r="116" spans="1:23" x14ac:dyDescent="0.3">
      <c r="A116" t="s">
        <v>64</v>
      </c>
      <c r="B116" t="s">
        <v>6</v>
      </c>
      <c r="C116" t="s">
        <v>16</v>
      </c>
      <c r="D116" t="s">
        <v>17</v>
      </c>
      <c r="E116" t="s">
        <v>83</v>
      </c>
      <c r="F116" t="s">
        <v>89</v>
      </c>
      <c r="G116" t="s">
        <v>75</v>
      </c>
      <c r="L116" t="s">
        <v>76</v>
      </c>
      <c r="M116">
        <v>192615.84882803701</v>
      </c>
      <c r="N116">
        <f t="shared" si="22"/>
        <v>192615.84882803701</v>
      </c>
      <c r="O116">
        <f t="shared" si="22"/>
        <v>192615.84882803701</v>
      </c>
      <c r="P116">
        <f t="shared" si="22"/>
        <v>192615.84882803701</v>
      </c>
      <c r="Q116">
        <f t="shared" si="22"/>
        <v>192615.84882803701</v>
      </c>
      <c r="R116">
        <f t="shared" si="22"/>
        <v>192615.84882803701</v>
      </c>
      <c r="S116">
        <f t="shared" si="22"/>
        <v>192615.84882803701</v>
      </c>
      <c r="T116">
        <f t="shared" si="22"/>
        <v>192615.84882803701</v>
      </c>
      <c r="U116">
        <f t="shared" si="22"/>
        <v>192615.84882803701</v>
      </c>
      <c r="V116">
        <f t="shared" si="22"/>
        <v>192615.84882803701</v>
      </c>
      <c r="W116">
        <f t="shared" si="22"/>
        <v>192615.84882803701</v>
      </c>
    </row>
    <row r="117" spans="1:23" x14ac:dyDescent="0.3">
      <c r="A117" t="s">
        <v>64</v>
      </c>
      <c r="B117" t="s">
        <v>6</v>
      </c>
      <c r="C117" t="s">
        <v>16</v>
      </c>
      <c r="D117" t="s">
        <v>17</v>
      </c>
      <c r="E117" t="s">
        <v>83</v>
      </c>
      <c r="F117" t="s">
        <v>89</v>
      </c>
      <c r="G117" t="s">
        <v>18</v>
      </c>
      <c r="J117" t="s">
        <v>37</v>
      </c>
      <c r="L117" t="s">
        <v>87</v>
      </c>
      <c r="M117">
        <v>2.6199999999999999E-3</v>
      </c>
      <c r="N117">
        <f t="shared" si="22"/>
        <v>2.6199999999999999E-3</v>
      </c>
      <c r="O117">
        <f t="shared" si="22"/>
        <v>2.6199999999999999E-3</v>
      </c>
      <c r="P117">
        <f t="shared" si="22"/>
        <v>2.6199999999999999E-3</v>
      </c>
      <c r="Q117">
        <f t="shared" si="22"/>
        <v>2.6199999999999999E-3</v>
      </c>
      <c r="R117">
        <f t="shared" si="22"/>
        <v>2.6199999999999999E-3</v>
      </c>
      <c r="S117">
        <f t="shared" si="22"/>
        <v>2.6199999999999999E-3</v>
      </c>
      <c r="T117">
        <f t="shared" si="22"/>
        <v>2.6199999999999999E-3</v>
      </c>
      <c r="U117">
        <f t="shared" si="22"/>
        <v>2.6199999999999999E-3</v>
      </c>
      <c r="V117">
        <f t="shared" si="22"/>
        <v>2.6199999999999999E-3</v>
      </c>
      <c r="W117">
        <f t="shared" si="22"/>
        <v>2.6199999999999999E-3</v>
      </c>
    </row>
    <row r="118" spans="1:23" x14ac:dyDescent="0.3">
      <c r="A118" t="s">
        <v>86</v>
      </c>
      <c r="B118" t="s">
        <v>6</v>
      </c>
      <c r="C118" t="s">
        <v>16</v>
      </c>
      <c r="D118" t="s">
        <v>17</v>
      </c>
      <c r="E118" t="s">
        <v>90</v>
      </c>
      <c r="G118" t="s">
        <v>21</v>
      </c>
      <c r="L118" t="s">
        <v>87</v>
      </c>
    </row>
    <row r="119" spans="1:23" x14ac:dyDescent="0.3">
      <c r="A119" t="s">
        <v>86</v>
      </c>
      <c r="B119" t="s">
        <v>6</v>
      </c>
      <c r="C119" t="s">
        <v>16</v>
      </c>
      <c r="D119" t="s">
        <v>17</v>
      </c>
      <c r="E119" t="s">
        <v>90</v>
      </c>
      <c r="G119" t="s">
        <v>22</v>
      </c>
      <c r="H119" t="s">
        <v>54</v>
      </c>
    </row>
    <row r="120" spans="1:23" x14ac:dyDescent="0.3">
      <c r="A120" t="s">
        <v>86</v>
      </c>
      <c r="B120" t="s">
        <v>6</v>
      </c>
      <c r="C120" t="s">
        <v>16</v>
      </c>
      <c r="D120" t="s">
        <v>17</v>
      </c>
      <c r="E120" t="s">
        <v>90</v>
      </c>
      <c r="G120" t="s">
        <v>55</v>
      </c>
      <c r="L120" t="s">
        <v>56</v>
      </c>
      <c r="M120">
        <v>0.3</v>
      </c>
      <c r="N120">
        <f t="shared" ref="N120:W122" si="23">M120</f>
        <v>0.3</v>
      </c>
      <c r="O120">
        <f t="shared" si="23"/>
        <v>0.3</v>
      </c>
      <c r="P120">
        <f t="shared" si="23"/>
        <v>0.3</v>
      </c>
      <c r="Q120">
        <f t="shared" si="23"/>
        <v>0.3</v>
      </c>
      <c r="R120">
        <f t="shared" si="23"/>
        <v>0.3</v>
      </c>
      <c r="S120">
        <f t="shared" si="23"/>
        <v>0.3</v>
      </c>
      <c r="T120">
        <f t="shared" si="23"/>
        <v>0.3</v>
      </c>
      <c r="U120">
        <f t="shared" si="23"/>
        <v>0.3</v>
      </c>
      <c r="V120">
        <f t="shared" si="23"/>
        <v>0.3</v>
      </c>
      <c r="W120">
        <f t="shared" si="23"/>
        <v>0.3</v>
      </c>
    </row>
    <row r="121" spans="1:23" x14ac:dyDescent="0.3">
      <c r="A121" t="s">
        <v>86</v>
      </c>
      <c r="B121" t="s">
        <v>6</v>
      </c>
      <c r="C121" t="s">
        <v>16</v>
      </c>
      <c r="D121" t="s">
        <v>17</v>
      </c>
      <c r="E121" t="s">
        <v>90</v>
      </c>
      <c r="G121" t="s">
        <v>57</v>
      </c>
      <c r="L121" t="s">
        <v>56</v>
      </c>
      <c r="M121">
        <v>0.3</v>
      </c>
      <c r="N121">
        <f t="shared" si="23"/>
        <v>0.3</v>
      </c>
      <c r="O121">
        <f t="shared" si="23"/>
        <v>0.3</v>
      </c>
      <c r="P121">
        <f t="shared" si="23"/>
        <v>0.3</v>
      </c>
      <c r="Q121">
        <f t="shared" si="23"/>
        <v>0.3</v>
      </c>
      <c r="R121">
        <f t="shared" si="23"/>
        <v>0.3</v>
      </c>
      <c r="S121">
        <f t="shared" si="23"/>
        <v>0.3</v>
      </c>
      <c r="T121">
        <f t="shared" si="23"/>
        <v>0.3</v>
      </c>
      <c r="U121">
        <f t="shared" si="23"/>
        <v>0.3</v>
      </c>
      <c r="V121">
        <f t="shared" si="23"/>
        <v>0.3</v>
      </c>
      <c r="W121">
        <f t="shared" si="23"/>
        <v>0.3</v>
      </c>
    </row>
    <row r="122" spans="1:23" x14ac:dyDescent="0.3">
      <c r="A122" t="s">
        <v>86</v>
      </c>
      <c r="B122" t="s">
        <v>6</v>
      </c>
      <c r="C122" t="s">
        <v>16</v>
      </c>
      <c r="D122" t="s">
        <v>17</v>
      </c>
      <c r="E122" t="s">
        <v>90</v>
      </c>
      <c r="G122" t="s">
        <v>58</v>
      </c>
      <c r="M122">
        <v>15</v>
      </c>
      <c r="N122">
        <f t="shared" si="23"/>
        <v>15</v>
      </c>
      <c r="O122">
        <f t="shared" si="23"/>
        <v>15</v>
      </c>
      <c r="P122">
        <f t="shared" si="23"/>
        <v>15</v>
      </c>
      <c r="Q122">
        <f t="shared" si="23"/>
        <v>15</v>
      </c>
      <c r="R122">
        <f t="shared" si="23"/>
        <v>15</v>
      </c>
      <c r="S122">
        <f t="shared" si="23"/>
        <v>15</v>
      </c>
      <c r="T122">
        <f t="shared" si="23"/>
        <v>15</v>
      </c>
      <c r="U122">
        <f t="shared" si="23"/>
        <v>15</v>
      </c>
      <c r="V122">
        <f t="shared" si="23"/>
        <v>15</v>
      </c>
      <c r="W122">
        <f t="shared" si="23"/>
        <v>15</v>
      </c>
    </row>
    <row r="123" spans="1:23" x14ac:dyDescent="0.3">
      <c r="A123" t="s">
        <v>86</v>
      </c>
      <c r="B123" t="s">
        <v>6</v>
      </c>
      <c r="C123" t="s">
        <v>16</v>
      </c>
      <c r="D123" t="s">
        <v>17</v>
      </c>
      <c r="E123" t="s">
        <v>90</v>
      </c>
      <c r="F123" t="s">
        <v>91</v>
      </c>
      <c r="G123" t="s">
        <v>7</v>
      </c>
    </row>
    <row r="124" spans="1:23" x14ac:dyDescent="0.3">
      <c r="A124" t="s">
        <v>86</v>
      </c>
      <c r="B124" t="s">
        <v>6</v>
      </c>
      <c r="C124" t="s">
        <v>16</v>
      </c>
      <c r="D124" t="s">
        <v>17</v>
      </c>
      <c r="E124" t="s">
        <v>90</v>
      </c>
      <c r="F124" t="s">
        <v>91</v>
      </c>
      <c r="G124" t="s">
        <v>60</v>
      </c>
      <c r="L124" t="s">
        <v>61</v>
      </c>
      <c r="M124">
        <v>1990</v>
      </c>
      <c r="N124">
        <f t="shared" ref="N124:W126" si="24">M124</f>
        <v>1990</v>
      </c>
      <c r="O124">
        <f t="shared" si="24"/>
        <v>1990</v>
      </c>
      <c r="P124">
        <f t="shared" si="24"/>
        <v>1990</v>
      </c>
      <c r="Q124">
        <f t="shared" si="24"/>
        <v>1990</v>
      </c>
      <c r="R124">
        <f t="shared" si="24"/>
        <v>1990</v>
      </c>
      <c r="S124">
        <f t="shared" si="24"/>
        <v>1990</v>
      </c>
      <c r="T124">
        <f t="shared" si="24"/>
        <v>1990</v>
      </c>
      <c r="U124">
        <f t="shared" si="24"/>
        <v>1990</v>
      </c>
      <c r="V124">
        <f t="shared" si="24"/>
        <v>1990</v>
      </c>
      <c r="W124">
        <f t="shared" si="24"/>
        <v>1990</v>
      </c>
    </row>
    <row r="125" spans="1:23" x14ac:dyDescent="0.3">
      <c r="A125" t="s">
        <v>86</v>
      </c>
      <c r="B125" t="s">
        <v>6</v>
      </c>
      <c r="C125" t="s">
        <v>16</v>
      </c>
      <c r="D125" t="s">
        <v>17</v>
      </c>
      <c r="E125" t="s">
        <v>90</v>
      </c>
      <c r="F125" t="s">
        <v>91</v>
      </c>
      <c r="G125" t="s">
        <v>62</v>
      </c>
      <c r="L125" t="s">
        <v>61</v>
      </c>
      <c r="M125">
        <v>2101</v>
      </c>
      <c r="N125">
        <f t="shared" si="24"/>
        <v>2101</v>
      </c>
      <c r="O125">
        <f t="shared" si="24"/>
        <v>2101</v>
      </c>
      <c r="P125">
        <f t="shared" si="24"/>
        <v>2101</v>
      </c>
      <c r="Q125">
        <f t="shared" si="24"/>
        <v>2101</v>
      </c>
      <c r="R125">
        <f t="shared" si="24"/>
        <v>2101</v>
      </c>
      <c r="S125">
        <f t="shared" si="24"/>
        <v>2101</v>
      </c>
      <c r="T125">
        <f t="shared" si="24"/>
        <v>2101</v>
      </c>
      <c r="U125">
        <f t="shared" si="24"/>
        <v>2101</v>
      </c>
      <c r="V125">
        <f t="shared" si="24"/>
        <v>2101</v>
      </c>
      <c r="W125">
        <f t="shared" si="24"/>
        <v>2101</v>
      </c>
    </row>
    <row r="126" spans="1:23" x14ac:dyDescent="0.3">
      <c r="A126" t="s">
        <v>86</v>
      </c>
      <c r="B126" t="s">
        <v>6</v>
      </c>
      <c r="C126" t="s">
        <v>16</v>
      </c>
      <c r="D126" t="s">
        <v>17</v>
      </c>
      <c r="E126" t="s">
        <v>90</v>
      </c>
      <c r="F126" t="s">
        <v>91</v>
      </c>
      <c r="G126" t="s">
        <v>73</v>
      </c>
      <c r="L126" t="s">
        <v>74</v>
      </c>
      <c r="M126">
        <v>16</v>
      </c>
      <c r="N126">
        <f t="shared" si="24"/>
        <v>16</v>
      </c>
      <c r="O126">
        <f t="shared" si="24"/>
        <v>16</v>
      </c>
      <c r="P126">
        <f t="shared" si="24"/>
        <v>16</v>
      </c>
      <c r="Q126">
        <f t="shared" si="24"/>
        <v>16</v>
      </c>
      <c r="R126">
        <f t="shared" si="24"/>
        <v>16</v>
      </c>
      <c r="S126">
        <f t="shared" si="24"/>
        <v>16</v>
      </c>
      <c r="T126">
        <f t="shared" si="24"/>
        <v>16</v>
      </c>
      <c r="U126">
        <f t="shared" si="24"/>
        <v>16</v>
      </c>
      <c r="V126">
        <f t="shared" si="24"/>
        <v>16</v>
      </c>
      <c r="W126">
        <f t="shared" si="24"/>
        <v>16</v>
      </c>
    </row>
    <row r="127" spans="1:23" x14ac:dyDescent="0.3">
      <c r="A127" t="s">
        <v>86</v>
      </c>
      <c r="B127" t="s">
        <v>6</v>
      </c>
      <c r="C127" t="s">
        <v>16</v>
      </c>
      <c r="D127" t="s">
        <v>17</v>
      </c>
      <c r="E127" t="s">
        <v>90</v>
      </c>
      <c r="F127" t="s">
        <v>91</v>
      </c>
      <c r="G127" t="s">
        <v>63</v>
      </c>
      <c r="L127" t="s">
        <v>56</v>
      </c>
      <c r="M127">
        <v>1</v>
      </c>
    </row>
    <row r="128" spans="1:23" x14ac:dyDescent="0.3">
      <c r="A128" t="s">
        <v>86</v>
      </c>
      <c r="B128" t="s">
        <v>6</v>
      </c>
      <c r="C128" t="s">
        <v>16</v>
      </c>
      <c r="D128" t="s">
        <v>17</v>
      </c>
      <c r="E128" t="s">
        <v>90</v>
      </c>
      <c r="F128" t="s">
        <v>91</v>
      </c>
      <c r="G128" t="s">
        <v>85</v>
      </c>
      <c r="L128" t="s">
        <v>87</v>
      </c>
      <c r="M128">
        <v>1</v>
      </c>
      <c r="N128">
        <f t="shared" ref="N128:W129" si="25">M128</f>
        <v>1</v>
      </c>
      <c r="O128">
        <f t="shared" si="25"/>
        <v>1</v>
      </c>
      <c r="P128">
        <f t="shared" si="25"/>
        <v>1</v>
      </c>
      <c r="Q128">
        <f t="shared" si="25"/>
        <v>1</v>
      </c>
      <c r="R128">
        <f t="shared" si="25"/>
        <v>1</v>
      </c>
      <c r="S128">
        <f t="shared" si="25"/>
        <v>1</v>
      </c>
      <c r="T128">
        <f t="shared" si="25"/>
        <v>1</v>
      </c>
      <c r="U128">
        <f t="shared" si="25"/>
        <v>1</v>
      </c>
      <c r="V128">
        <f t="shared" si="25"/>
        <v>1</v>
      </c>
      <c r="W128">
        <f t="shared" si="25"/>
        <v>1</v>
      </c>
    </row>
    <row r="129" spans="1:23" x14ac:dyDescent="0.3">
      <c r="A129" t="s">
        <v>86</v>
      </c>
      <c r="B129" t="s">
        <v>6</v>
      </c>
      <c r="C129" t="s">
        <v>16</v>
      </c>
      <c r="D129" t="s">
        <v>17</v>
      </c>
      <c r="E129" t="s">
        <v>90</v>
      </c>
      <c r="F129" t="s">
        <v>91</v>
      </c>
      <c r="G129" t="s">
        <v>18</v>
      </c>
      <c r="J129" t="s">
        <v>30</v>
      </c>
      <c r="L129" t="s">
        <v>87</v>
      </c>
      <c r="M129">
        <v>1</v>
      </c>
      <c r="N129">
        <f t="shared" si="25"/>
        <v>1</v>
      </c>
      <c r="O129">
        <f t="shared" si="25"/>
        <v>1</v>
      </c>
      <c r="P129">
        <f t="shared" si="25"/>
        <v>1</v>
      </c>
      <c r="Q129">
        <f t="shared" si="25"/>
        <v>1</v>
      </c>
      <c r="R129">
        <f t="shared" si="25"/>
        <v>1</v>
      </c>
      <c r="S129">
        <f t="shared" si="25"/>
        <v>1</v>
      </c>
      <c r="T129">
        <f t="shared" si="25"/>
        <v>1</v>
      </c>
      <c r="U129">
        <f t="shared" si="25"/>
        <v>1</v>
      </c>
      <c r="V129">
        <f t="shared" si="25"/>
        <v>1</v>
      </c>
      <c r="W129">
        <f t="shared" si="25"/>
        <v>1</v>
      </c>
    </row>
    <row r="130" spans="1:23" x14ac:dyDescent="0.3">
      <c r="A130" t="s">
        <v>86</v>
      </c>
      <c r="B130" t="s">
        <v>6</v>
      </c>
      <c r="C130" t="s">
        <v>16</v>
      </c>
      <c r="D130" t="s">
        <v>17</v>
      </c>
      <c r="E130" t="s">
        <v>90</v>
      </c>
      <c r="F130" t="s">
        <v>92</v>
      </c>
      <c r="G130" t="s">
        <v>7</v>
      </c>
    </row>
    <row r="131" spans="1:23" x14ac:dyDescent="0.3">
      <c r="A131" t="s">
        <v>86</v>
      </c>
      <c r="B131" t="s">
        <v>6</v>
      </c>
      <c r="C131" t="s">
        <v>16</v>
      </c>
      <c r="D131" t="s">
        <v>17</v>
      </c>
      <c r="E131" t="s">
        <v>90</v>
      </c>
      <c r="F131" t="s">
        <v>92</v>
      </c>
      <c r="G131" t="s">
        <v>60</v>
      </c>
      <c r="L131" t="s">
        <v>61</v>
      </c>
      <c r="M131">
        <v>2015</v>
      </c>
      <c r="N131">
        <f t="shared" ref="N131:W133" si="26">M131</f>
        <v>2015</v>
      </c>
      <c r="O131">
        <f t="shared" si="26"/>
        <v>2015</v>
      </c>
      <c r="P131">
        <f t="shared" si="26"/>
        <v>2015</v>
      </c>
      <c r="Q131">
        <f t="shared" si="26"/>
        <v>2015</v>
      </c>
      <c r="R131">
        <f t="shared" si="26"/>
        <v>2015</v>
      </c>
      <c r="S131">
        <f t="shared" si="26"/>
        <v>2015</v>
      </c>
      <c r="T131">
        <f t="shared" si="26"/>
        <v>2015</v>
      </c>
      <c r="U131">
        <f t="shared" si="26"/>
        <v>2015</v>
      </c>
      <c r="V131">
        <f t="shared" si="26"/>
        <v>2015</v>
      </c>
      <c r="W131">
        <f t="shared" si="26"/>
        <v>2015</v>
      </c>
    </row>
    <row r="132" spans="1:23" x14ac:dyDescent="0.3">
      <c r="A132" t="s">
        <v>86</v>
      </c>
      <c r="B132" t="s">
        <v>6</v>
      </c>
      <c r="C132" t="s">
        <v>16</v>
      </c>
      <c r="D132" t="s">
        <v>17</v>
      </c>
      <c r="E132" t="s">
        <v>90</v>
      </c>
      <c r="F132" t="s">
        <v>92</v>
      </c>
      <c r="G132" t="s">
        <v>62</v>
      </c>
      <c r="L132" t="s">
        <v>61</v>
      </c>
      <c r="M132">
        <v>2101</v>
      </c>
      <c r="N132">
        <f t="shared" si="26"/>
        <v>2101</v>
      </c>
      <c r="O132">
        <f t="shared" si="26"/>
        <v>2101</v>
      </c>
      <c r="P132">
        <f t="shared" si="26"/>
        <v>2101</v>
      </c>
      <c r="Q132">
        <f t="shared" si="26"/>
        <v>2101</v>
      </c>
      <c r="R132">
        <f t="shared" si="26"/>
        <v>2101</v>
      </c>
      <c r="S132">
        <f t="shared" si="26"/>
        <v>2101</v>
      </c>
      <c r="T132">
        <f t="shared" si="26"/>
        <v>2101</v>
      </c>
      <c r="U132">
        <f t="shared" si="26"/>
        <v>2101</v>
      </c>
      <c r="V132">
        <f t="shared" si="26"/>
        <v>2101</v>
      </c>
      <c r="W132">
        <f t="shared" si="26"/>
        <v>2101</v>
      </c>
    </row>
    <row r="133" spans="1:23" x14ac:dyDescent="0.3">
      <c r="A133" t="s">
        <v>86</v>
      </c>
      <c r="B133" t="s">
        <v>6</v>
      </c>
      <c r="C133" t="s">
        <v>16</v>
      </c>
      <c r="D133" t="s">
        <v>17</v>
      </c>
      <c r="E133" t="s">
        <v>90</v>
      </c>
      <c r="F133" t="s">
        <v>92</v>
      </c>
      <c r="G133" t="s">
        <v>73</v>
      </c>
      <c r="L133" t="s">
        <v>74</v>
      </c>
      <c r="M133">
        <v>16</v>
      </c>
      <c r="N133">
        <f t="shared" si="26"/>
        <v>16</v>
      </c>
      <c r="O133">
        <f t="shared" si="26"/>
        <v>16</v>
      </c>
      <c r="P133">
        <f t="shared" si="26"/>
        <v>16</v>
      </c>
      <c r="Q133">
        <f t="shared" si="26"/>
        <v>16</v>
      </c>
      <c r="R133">
        <f t="shared" si="26"/>
        <v>16</v>
      </c>
      <c r="S133">
        <f t="shared" si="26"/>
        <v>16</v>
      </c>
      <c r="T133">
        <f t="shared" si="26"/>
        <v>16</v>
      </c>
      <c r="U133">
        <f t="shared" si="26"/>
        <v>16</v>
      </c>
      <c r="V133">
        <f t="shared" si="26"/>
        <v>16</v>
      </c>
      <c r="W133">
        <f t="shared" si="26"/>
        <v>16</v>
      </c>
    </row>
    <row r="134" spans="1:23" x14ac:dyDescent="0.3">
      <c r="A134" t="s">
        <v>86</v>
      </c>
      <c r="B134" t="s">
        <v>6</v>
      </c>
      <c r="C134" t="s">
        <v>16</v>
      </c>
      <c r="D134" t="s">
        <v>17</v>
      </c>
      <c r="E134" t="s">
        <v>90</v>
      </c>
      <c r="F134" t="s">
        <v>92</v>
      </c>
      <c r="G134" t="s">
        <v>63</v>
      </c>
      <c r="L134" t="s">
        <v>56</v>
      </c>
      <c r="M134">
        <v>0</v>
      </c>
    </row>
    <row r="135" spans="1:23" x14ac:dyDescent="0.3">
      <c r="A135" t="s">
        <v>86</v>
      </c>
      <c r="B135" t="s">
        <v>6</v>
      </c>
      <c r="C135" t="s">
        <v>16</v>
      </c>
      <c r="D135" t="s">
        <v>17</v>
      </c>
      <c r="E135" t="s">
        <v>90</v>
      </c>
      <c r="F135" t="s">
        <v>92</v>
      </c>
      <c r="G135" t="s">
        <v>85</v>
      </c>
      <c r="L135" t="s">
        <v>87</v>
      </c>
      <c r="M135">
        <v>1</v>
      </c>
      <c r="N135">
        <f t="shared" ref="N135:W136" si="27">M135</f>
        <v>1</v>
      </c>
      <c r="O135">
        <f t="shared" si="27"/>
        <v>1</v>
      </c>
      <c r="P135">
        <f t="shared" si="27"/>
        <v>1</v>
      </c>
      <c r="Q135">
        <f t="shared" si="27"/>
        <v>1</v>
      </c>
      <c r="R135">
        <f t="shared" si="27"/>
        <v>1</v>
      </c>
      <c r="S135">
        <f t="shared" si="27"/>
        <v>1</v>
      </c>
      <c r="T135">
        <f t="shared" si="27"/>
        <v>1</v>
      </c>
      <c r="U135">
        <f t="shared" si="27"/>
        <v>1</v>
      </c>
      <c r="V135">
        <f t="shared" si="27"/>
        <v>1</v>
      </c>
      <c r="W135">
        <f t="shared" si="27"/>
        <v>1</v>
      </c>
    </row>
    <row r="136" spans="1:23" x14ac:dyDescent="0.3">
      <c r="A136" t="s">
        <v>86</v>
      </c>
      <c r="B136" t="s">
        <v>6</v>
      </c>
      <c r="C136" t="s">
        <v>16</v>
      </c>
      <c r="D136" t="s">
        <v>17</v>
      </c>
      <c r="E136" t="s">
        <v>90</v>
      </c>
      <c r="F136" t="s">
        <v>92</v>
      </c>
      <c r="G136" t="s">
        <v>18</v>
      </c>
      <c r="J136" t="s">
        <v>24</v>
      </c>
      <c r="L136" t="s">
        <v>87</v>
      </c>
      <c r="M136">
        <v>1</v>
      </c>
      <c r="N136">
        <f t="shared" si="27"/>
        <v>1</v>
      </c>
      <c r="O136">
        <f t="shared" si="27"/>
        <v>1</v>
      </c>
      <c r="P136">
        <f t="shared" si="27"/>
        <v>1</v>
      </c>
      <c r="Q136">
        <f t="shared" si="27"/>
        <v>1</v>
      </c>
      <c r="R136">
        <f t="shared" si="27"/>
        <v>1</v>
      </c>
      <c r="S136">
        <f t="shared" si="27"/>
        <v>1</v>
      </c>
      <c r="T136">
        <f t="shared" si="27"/>
        <v>1</v>
      </c>
      <c r="U136">
        <f t="shared" si="27"/>
        <v>1</v>
      </c>
      <c r="V136">
        <f t="shared" si="27"/>
        <v>1</v>
      </c>
      <c r="W136">
        <f t="shared" si="27"/>
        <v>1</v>
      </c>
    </row>
    <row r="137" spans="1:23" x14ac:dyDescent="0.3">
      <c r="A137" t="s">
        <v>52</v>
      </c>
      <c r="B137" t="s">
        <v>6</v>
      </c>
      <c r="C137" t="s">
        <v>16</v>
      </c>
      <c r="D137" t="s">
        <v>17</v>
      </c>
      <c r="E137" t="s">
        <v>93</v>
      </c>
      <c r="G137" t="s">
        <v>21</v>
      </c>
      <c r="L137" t="s">
        <v>87</v>
      </c>
    </row>
    <row r="138" spans="1:23" x14ac:dyDescent="0.3">
      <c r="A138" t="s">
        <v>52</v>
      </c>
      <c r="B138" t="s">
        <v>6</v>
      </c>
      <c r="C138" t="s">
        <v>16</v>
      </c>
      <c r="D138" t="s">
        <v>17</v>
      </c>
      <c r="E138" t="s">
        <v>93</v>
      </c>
      <c r="G138" t="s">
        <v>22</v>
      </c>
      <c r="H138" t="s">
        <v>54</v>
      </c>
    </row>
    <row r="139" spans="1:23" x14ac:dyDescent="0.3">
      <c r="A139" t="s">
        <v>52</v>
      </c>
      <c r="B139" t="s">
        <v>6</v>
      </c>
      <c r="C139" t="s">
        <v>16</v>
      </c>
      <c r="D139" t="s">
        <v>17</v>
      </c>
      <c r="E139" t="s">
        <v>93</v>
      </c>
      <c r="G139" t="s">
        <v>55</v>
      </c>
      <c r="L139" t="s">
        <v>56</v>
      </c>
      <c r="M139">
        <v>0.4</v>
      </c>
      <c r="N139">
        <f t="shared" ref="N139:W140" si="28">M139</f>
        <v>0.4</v>
      </c>
      <c r="O139">
        <f t="shared" si="28"/>
        <v>0.4</v>
      </c>
      <c r="P139">
        <f t="shared" si="28"/>
        <v>0.4</v>
      </c>
      <c r="Q139">
        <f t="shared" si="28"/>
        <v>0.4</v>
      </c>
      <c r="R139">
        <f t="shared" si="28"/>
        <v>0.4</v>
      </c>
      <c r="S139">
        <f t="shared" si="28"/>
        <v>0.4</v>
      </c>
      <c r="T139">
        <f t="shared" si="28"/>
        <v>0.4</v>
      </c>
      <c r="U139">
        <f t="shared" si="28"/>
        <v>0.4</v>
      </c>
      <c r="V139">
        <f t="shared" si="28"/>
        <v>0.4</v>
      </c>
      <c r="W139">
        <f t="shared" si="28"/>
        <v>0.4</v>
      </c>
    </row>
    <row r="140" spans="1:23" x14ac:dyDescent="0.3">
      <c r="A140" t="s">
        <v>52</v>
      </c>
      <c r="B140" t="s">
        <v>6</v>
      </c>
      <c r="C140" t="s">
        <v>16</v>
      </c>
      <c r="D140" t="s">
        <v>17</v>
      </c>
      <c r="E140" t="s">
        <v>93</v>
      </c>
      <c r="G140" t="s">
        <v>58</v>
      </c>
      <c r="M140">
        <v>10</v>
      </c>
      <c r="N140">
        <f t="shared" si="28"/>
        <v>10</v>
      </c>
      <c r="O140">
        <f t="shared" si="28"/>
        <v>10</v>
      </c>
      <c r="P140">
        <f t="shared" si="28"/>
        <v>10</v>
      </c>
      <c r="Q140">
        <f t="shared" si="28"/>
        <v>10</v>
      </c>
      <c r="R140">
        <f t="shared" si="28"/>
        <v>10</v>
      </c>
      <c r="S140">
        <f t="shared" si="28"/>
        <v>10</v>
      </c>
      <c r="T140">
        <f t="shared" si="28"/>
        <v>10</v>
      </c>
      <c r="U140">
        <f t="shared" si="28"/>
        <v>10</v>
      </c>
      <c r="V140">
        <f t="shared" si="28"/>
        <v>10</v>
      </c>
      <c r="W140">
        <f t="shared" si="28"/>
        <v>10</v>
      </c>
    </row>
    <row r="141" spans="1:23" x14ac:dyDescent="0.3">
      <c r="A141" t="s">
        <v>52</v>
      </c>
      <c r="B141" t="s">
        <v>6</v>
      </c>
      <c r="C141" t="s">
        <v>16</v>
      </c>
      <c r="D141" t="s">
        <v>17</v>
      </c>
      <c r="E141" t="s">
        <v>93</v>
      </c>
      <c r="F141" t="s">
        <v>94</v>
      </c>
      <c r="G141" t="s">
        <v>7</v>
      </c>
    </row>
    <row r="142" spans="1:23" x14ac:dyDescent="0.3">
      <c r="A142" t="s">
        <v>52</v>
      </c>
      <c r="B142" t="s">
        <v>6</v>
      </c>
      <c r="C142" t="s">
        <v>16</v>
      </c>
      <c r="D142" t="s">
        <v>17</v>
      </c>
      <c r="E142" t="s">
        <v>93</v>
      </c>
      <c r="F142" t="s">
        <v>94</v>
      </c>
      <c r="G142" t="s">
        <v>60</v>
      </c>
      <c r="L142" t="s">
        <v>61</v>
      </c>
      <c r="M142">
        <v>1990</v>
      </c>
      <c r="N142">
        <f t="shared" ref="N142:W144" si="29">M142</f>
        <v>1990</v>
      </c>
      <c r="O142">
        <f t="shared" si="29"/>
        <v>1990</v>
      </c>
      <c r="P142">
        <f t="shared" si="29"/>
        <v>1990</v>
      </c>
      <c r="Q142">
        <f t="shared" si="29"/>
        <v>1990</v>
      </c>
      <c r="R142">
        <f t="shared" si="29"/>
        <v>1990</v>
      </c>
      <c r="S142">
        <f t="shared" si="29"/>
        <v>1990</v>
      </c>
      <c r="T142">
        <f t="shared" si="29"/>
        <v>1990</v>
      </c>
      <c r="U142">
        <f t="shared" si="29"/>
        <v>1990</v>
      </c>
      <c r="V142">
        <f t="shared" si="29"/>
        <v>1990</v>
      </c>
      <c r="W142">
        <f t="shared" si="29"/>
        <v>1990</v>
      </c>
    </row>
    <row r="143" spans="1:23" x14ac:dyDescent="0.3">
      <c r="A143" t="s">
        <v>52</v>
      </c>
      <c r="B143" t="s">
        <v>6</v>
      </c>
      <c r="C143" t="s">
        <v>16</v>
      </c>
      <c r="D143" t="s">
        <v>17</v>
      </c>
      <c r="E143" t="s">
        <v>93</v>
      </c>
      <c r="F143" t="s">
        <v>94</v>
      </c>
      <c r="G143" t="s">
        <v>62</v>
      </c>
      <c r="L143" t="s">
        <v>61</v>
      </c>
      <c r="M143">
        <v>2101</v>
      </c>
      <c r="N143">
        <f t="shared" si="29"/>
        <v>2101</v>
      </c>
      <c r="O143">
        <f t="shared" si="29"/>
        <v>2101</v>
      </c>
      <c r="P143">
        <f t="shared" si="29"/>
        <v>2101</v>
      </c>
      <c r="Q143">
        <f t="shared" si="29"/>
        <v>2101</v>
      </c>
      <c r="R143">
        <f t="shared" si="29"/>
        <v>2101</v>
      </c>
      <c r="S143">
        <f t="shared" si="29"/>
        <v>2101</v>
      </c>
      <c r="T143">
        <f t="shared" si="29"/>
        <v>2101</v>
      </c>
      <c r="U143">
        <f t="shared" si="29"/>
        <v>2101</v>
      </c>
      <c r="V143">
        <f t="shared" si="29"/>
        <v>2101</v>
      </c>
      <c r="W143">
        <f t="shared" si="29"/>
        <v>2101</v>
      </c>
    </row>
    <row r="144" spans="1:23" x14ac:dyDescent="0.3">
      <c r="A144" t="s">
        <v>52</v>
      </c>
      <c r="B144" t="s">
        <v>6</v>
      </c>
      <c r="C144" t="s">
        <v>16</v>
      </c>
      <c r="D144" t="s">
        <v>17</v>
      </c>
      <c r="E144" t="s">
        <v>93</v>
      </c>
      <c r="F144" t="s">
        <v>94</v>
      </c>
      <c r="G144" t="s">
        <v>73</v>
      </c>
      <c r="L144" t="s">
        <v>74</v>
      </c>
      <c r="M144">
        <v>20</v>
      </c>
      <c r="N144">
        <f t="shared" si="29"/>
        <v>20</v>
      </c>
      <c r="O144">
        <f t="shared" si="29"/>
        <v>20</v>
      </c>
      <c r="P144">
        <f t="shared" si="29"/>
        <v>20</v>
      </c>
      <c r="Q144">
        <f t="shared" si="29"/>
        <v>20</v>
      </c>
      <c r="R144">
        <f t="shared" si="29"/>
        <v>20</v>
      </c>
      <c r="S144">
        <f t="shared" si="29"/>
        <v>20</v>
      </c>
      <c r="T144">
        <f t="shared" si="29"/>
        <v>20</v>
      </c>
      <c r="U144">
        <f t="shared" si="29"/>
        <v>20</v>
      </c>
      <c r="V144">
        <f t="shared" si="29"/>
        <v>20</v>
      </c>
      <c r="W144">
        <f t="shared" si="29"/>
        <v>20</v>
      </c>
    </row>
    <row r="145" spans="1:23" x14ac:dyDescent="0.3">
      <c r="A145" t="s">
        <v>52</v>
      </c>
      <c r="B145" t="s">
        <v>6</v>
      </c>
      <c r="C145" t="s">
        <v>16</v>
      </c>
      <c r="D145" t="s">
        <v>17</v>
      </c>
      <c r="E145" t="s">
        <v>93</v>
      </c>
      <c r="F145" t="s">
        <v>94</v>
      </c>
      <c r="G145" t="s">
        <v>63</v>
      </c>
      <c r="L145" t="s">
        <v>56</v>
      </c>
      <c r="M145">
        <v>1</v>
      </c>
    </row>
    <row r="146" spans="1:23" x14ac:dyDescent="0.3">
      <c r="A146" t="s">
        <v>52</v>
      </c>
      <c r="B146" t="s">
        <v>6</v>
      </c>
      <c r="C146" t="s">
        <v>16</v>
      </c>
      <c r="D146" t="s">
        <v>17</v>
      </c>
      <c r="E146" t="s">
        <v>93</v>
      </c>
      <c r="F146" t="s">
        <v>94</v>
      </c>
      <c r="G146" t="s">
        <v>85</v>
      </c>
      <c r="L146" t="s">
        <v>87</v>
      </c>
      <c r="M146">
        <v>691272.4</v>
      </c>
      <c r="N146">
        <f t="shared" ref="N146:W149" si="30">M146</f>
        <v>691272.4</v>
      </c>
      <c r="O146">
        <f t="shared" si="30"/>
        <v>691272.4</v>
      </c>
      <c r="P146">
        <f t="shared" si="30"/>
        <v>691272.4</v>
      </c>
      <c r="Q146">
        <f t="shared" si="30"/>
        <v>691272.4</v>
      </c>
      <c r="R146">
        <f t="shared" si="30"/>
        <v>691272.4</v>
      </c>
      <c r="S146">
        <f t="shared" si="30"/>
        <v>691272.4</v>
      </c>
      <c r="T146">
        <f t="shared" si="30"/>
        <v>691272.4</v>
      </c>
      <c r="U146">
        <f t="shared" si="30"/>
        <v>691272.4</v>
      </c>
      <c r="V146">
        <f t="shared" si="30"/>
        <v>691272.4</v>
      </c>
      <c r="W146">
        <f t="shared" si="30"/>
        <v>691272.4</v>
      </c>
    </row>
    <row r="147" spans="1:23" x14ac:dyDescent="0.3">
      <c r="A147" t="s">
        <v>52</v>
      </c>
      <c r="B147" t="s">
        <v>6</v>
      </c>
      <c r="C147" t="s">
        <v>16</v>
      </c>
      <c r="D147" t="s">
        <v>17</v>
      </c>
      <c r="E147" t="s">
        <v>93</v>
      </c>
      <c r="F147" t="s">
        <v>94</v>
      </c>
      <c r="G147" t="s">
        <v>75</v>
      </c>
      <c r="L147" t="s">
        <v>76</v>
      </c>
      <c r="M147">
        <v>17979022.343183398</v>
      </c>
      <c r="N147">
        <f t="shared" si="30"/>
        <v>17979022.343183398</v>
      </c>
      <c r="O147">
        <f t="shared" si="30"/>
        <v>17979022.343183398</v>
      </c>
      <c r="P147">
        <f t="shared" si="30"/>
        <v>17979022.343183398</v>
      </c>
      <c r="Q147">
        <f t="shared" si="30"/>
        <v>17979022.343183398</v>
      </c>
      <c r="R147">
        <f t="shared" si="30"/>
        <v>17979022.343183398</v>
      </c>
      <c r="S147">
        <f t="shared" si="30"/>
        <v>17979022.343183398</v>
      </c>
      <c r="T147">
        <f t="shared" si="30"/>
        <v>17979022.343183398</v>
      </c>
      <c r="U147">
        <f t="shared" si="30"/>
        <v>17979022.343183398</v>
      </c>
      <c r="V147">
        <f t="shared" si="30"/>
        <v>17979022.343183398</v>
      </c>
      <c r="W147">
        <f t="shared" si="30"/>
        <v>17979022.343183398</v>
      </c>
    </row>
    <row r="148" spans="1:23" x14ac:dyDescent="0.3">
      <c r="A148" t="s">
        <v>52</v>
      </c>
      <c r="B148" t="s">
        <v>6</v>
      </c>
      <c r="C148" t="s">
        <v>16</v>
      </c>
      <c r="D148" t="s">
        <v>17</v>
      </c>
      <c r="E148" t="s">
        <v>93</v>
      </c>
      <c r="F148" t="s">
        <v>94</v>
      </c>
      <c r="G148" t="s">
        <v>78</v>
      </c>
      <c r="L148" t="s">
        <v>76</v>
      </c>
      <c r="M148">
        <v>719160.89372733701</v>
      </c>
      <c r="N148">
        <f t="shared" si="30"/>
        <v>719160.89372733701</v>
      </c>
      <c r="O148">
        <f t="shared" si="30"/>
        <v>719160.89372733701</v>
      </c>
      <c r="P148">
        <f t="shared" si="30"/>
        <v>719160.89372733701</v>
      </c>
      <c r="Q148">
        <f t="shared" si="30"/>
        <v>719160.89372733701</v>
      </c>
      <c r="R148">
        <f t="shared" si="30"/>
        <v>719160.89372733701</v>
      </c>
      <c r="S148">
        <f t="shared" si="30"/>
        <v>719160.89372733701</v>
      </c>
      <c r="T148">
        <f t="shared" si="30"/>
        <v>719160.89372733701</v>
      </c>
      <c r="U148">
        <f t="shared" si="30"/>
        <v>719160.89372733701</v>
      </c>
      <c r="V148">
        <f t="shared" si="30"/>
        <v>719160.89372733701</v>
      </c>
      <c r="W148">
        <f t="shared" si="30"/>
        <v>719160.89372733701</v>
      </c>
    </row>
    <row r="149" spans="1:23" x14ac:dyDescent="0.3">
      <c r="A149" t="s">
        <v>52</v>
      </c>
      <c r="B149" t="s">
        <v>6</v>
      </c>
      <c r="C149" t="s">
        <v>16</v>
      </c>
      <c r="D149" t="s">
        <v>17</v>
      </c>
      <c r="E149" t="s">
        <v>93</v>
      </c>
      <c r="F149" t="s">
        <v>94</v>
      </c>
      <c r="G149" t="s">
        <v>18</v>
      </c>
      <c r="J149" t="s">
        <v>40</v>
      </c>
      <c r="L149" t="s">
        <v>87</v>
      </c>
      <c r="M149">
        <v>20</v>
      </c>
      <c r="N149">
        <f t="shared" si="30"/>
        <v>20</v>
      </c>
      <c r="O149">
        <f t="shared" si="30"/>
        <v>20</v>
      </c>
      <c r="P149">
        <f t="shared" si="30"/>
        <v>20</v>
      </c>
      <c r="Q149">
        <f t="shared" si="30"/>
        <v>20</v>
      </c>
      <c r="R149">
        <f t="shared" si="30"/>
        <v>20</v>
      </c>
      <c r="S149">
        <f t="shared" si="30"/>
        <v>20</v>
      </c>
      <c r="T149">
        <f t="shared" si="30"/>
        <v>20</v>
      </c>
      <c r="U149">
        <f t="shared" si="30"/>
        <v>20</v>
      </c>
      <c r="V149">
        <f t="shared" si="30"/>
        <v>20</v>
      </c>
      <c r="W149">
        <f t="shared" si="30"/>
        <v>20</v>
      </c>
    </row>
    <row r="150" spans="1:23" x14ac:dyDescent="0.3">
      <c r="A150" t="s">
        <v>52</v>
      </c>
      <c r="B150" t="s">
        <v>6</v>
      </c>
      <c r="C150" t="s">
        <v>16</v>
      </c>
      <c r="D150" t="s">
        <v>17</v>
      </c>
      <c r="E150" t="s">
        <v>93</v>
      </c>
      <c r="F150" t="s">
        <v>95</v>
      </c>
      <c r="G150" t="s">
        <v>7</v>
      </c>
    </row>
    <row r="151" spans="1:23" x14ac:dyDescent="0.3">
      <c r="A151" t="s">
        <v>52</v>
      </c>
      <c r="B151" t="s">
        <v>6</v>
      </c>
      <c r="C151" t="s">
        <v>16</v>
      </c>
      <c r="D151" t="s">
        <v>17</v>
      </c>
      <c r="E151" t="s">
        <v>93</v>
      </c>
      <c r="F151" t="s">
        <v>95</v>
      </c>
      <c r="G151" t="s">
        <v>60</v>
      </c>
      <c r="L151" t="s">
        <v>61</v>
      </c>
      <c r="M151">
        <v>1990</v>
      </c>
      <c r="N151">
        <f t="shared" ref="N151:W153" si="31">M151</f>
        <v>1990</v>
      </c>
      <c r="O151">
        <f t="shared" si="31"/>
        <v>1990</v>
      </c>
      <c r="P151">
        <f t="shared" si="31"/>
        <v>1990</v>
      </c>
      <c r="Q151">
        <f t="shared" si="31"/>
        <v>1990</v>
      </c>
      <c r="R151">
        <f t="shared" si="31"/>
        <v>1990</v>
      </c>
      <c r="S151">
        <f t="shared" si="31"/>
        <v>1990</v>
      </c>
      <c r="T151">
        <f t="shared" si="31"/>
        <v>1990</v>
      </c>
      <c r="U151">
        <f t="shared" si="31"/>
        <v>1990</v>
      </c>
      <c r="V151">
        <f t="shared" si="31"/>
        <v>1990</v>
      </c>
      <c r="W151">
        <f t="shared" si="31"/>
        <v>1990</v>
      </c>
    </row>
    <row r="152" spans="1:23" x14ac:dyDescent="0.3">
      <c r="A152" t="s">
        <v>52</v>
      </c>
      <c r="B152" t="s">
        <v>6</v>
      </c>
      <c r="C152" t="s">
        <v>16</v>
      </c>
      <c r="D152" t="s">
        <v>17</v>
      </c>
      <c r="E152" t="s">
        <v>93</v>
      </c>
      <c r="F152" t="s">
        <v>95</v>
      </c>
      <c r="G152" t="s">
        <v>62</v>
      </c>
      <c r="L152" t="s">
        <v>61</v>
      </c>
      <c r="M152">
        <v>2101</v>
      </c>
      <c r="N152">
        <f t="shared" si="31"/>
        <v>2101</v>
      </c>
      <c r="O152">
        <f t="shared" si="31"/>
        <v>2101</v>
      </c>
      <c r="P152">
        <f t="shared" si="31"/>
        <v>2101</v>
      </c>
      <c r="Q152">
        <f t="shared" si="31"/>
        <v>2101</v>
      </c>
      <c r="R152">
        <f t="shared" si="31"/>
        <v>2101</v>
      </c>
      <c r="S152">
        <f t="shared" si="31"/>
        <v>2101</v>
      </c>
      <c r="T152">
        <f t="shared" si="31"/>
        <v>2101</v>
      </c>
      <c r="U152">
        <f t="shared" si="31"/>
        <v>2101</v>
      </c>
      <c r="V152">
        <f t="shared" si="31"/>
        <v>2101</v>
      </c>
      <c r="W152">
        <f t="shared" si="31"/>
        <v>2101</v>
      </c>
    </row>
    <row r="153" spans="1:23" x14ac:dyDescent="0.3">
      <c r="A153" t="s">
        <v>52</v>
      </c>
      <c r="B153" t="s">
        <v>6</v>
      </c>
      <c r="C153" t="s">
        <v>16</v>
      </c>
      <c r="D153" t="s">
        <v>17</v>
      </c>
      <c r="E153" t="s">
        <v>93</v>
      </c>
      <c r="F153" t="s">
        <v>95</v>
      </c>
      <c r="G153" t="s">
        <v>73</v>
      </c>
      <c r="L153" t="s">
        <v>74</v>
      </c>
      <c r="M153">
        <v>20</v>
      </c>
      <c r="N153">
        <f t="shared" si="31"/>
        <v>20</v>
      </c>
      <c r="O153">
        <f t="shared" si="31"/>
        <v>20</v>
      </c>
      <c r="P153">
        <f t="shared" si="31"/>
        <v>20</v>
      </c>
      <c r="Q153">
        <f t="shared" si="31"/>
        <v>20</v>
      </c>
      <c r="R153">
        <f t="shared" si="31"/>
        <v>20</v>
      </c>
      <c r="S153">
        <f t="shared" si="31"/>
        <v>20</v>
      </c>
      <c r="T153">
        <f t="shared" si="31"/>
        <v>20</v>
      </c>
      <c r="U153">
        <f t="shared" si="31"/>
        <v>20</v>
      </c>
      <c r="V153">
        <f t="shared" si="31"/>
        <v>20</v>
      </c>
      <c r="W153">
        <f t="shared" si="31"/>
        <v>20</v>
      </c>
    </row>
    <row r="154" spans="1:23" x14ac:dyDescent="0.3">
      <c r="A154" t="s">
        <v>52</v>
      </c>
      <c r="B154" t="s">
        <v>6</v>
      </c>
      <c r="C154" t="s">
        <v>16</v>
      </c>
      <c r="D154" t="s">
        <v>17</v>
      </c>
      <c r="E154" t="s">
        <v>93</v>
      </c>
      <c r="F154" t="s">
        <v>95</v>
      </c>
      <c r="G154" t="s">
        <v>63</v>
      </c>
      <c r="L154" t="s">
        <v>56</v>
      </c>
      <c r="M154">
        <v>0</v>
      </c>
    </row>
    <row r="155" spans="1:23" x14ac:dyDescent="0.3">
      <c r="A155" t="s">
        <v>52</v>
      </c>
      <c r="B155" t="s">
        <v>6</v>
      </c>
      <c r="C155" t="s">
        <v>16</v>
      </c>
      <c r="D155" t="s">
        <v>17</v>
      </c>
      <c r="E155" t="s">
        <v>93</v>
      </c>
      <c r="F155" t="s">
        <v>95</v>
      </c>
      <c r="G155" t="s">
        <v>85</v>
      </c>
      <c r="L155" t="s">
        <v>87</v>
      </c>
      <c r="M155">
        <v>691272.4</v>
      </c>
      <c r="N155">
        <f t="shared" ref="N155:W158" si="32">M155</f>
        <v>691272.4</v>
      </c>
      <c r="O155">
        <f t="shared" si="32"/>
        <v>691272.4</v>
      </c>
      <c r="P155">
        <f t="shared" si="32"/>
        <v>691272.4</v>
      </c>
      <c r="Q155">
        <f t="shared" si="32"/>
        <v>691272.4</v>
      </c>
      <c r="R155">
        <f t="shared" si="32"/>
        <v>691272.4</v>
      </c>
      <c r="S155">
        <f t="shared" si="32"/>
        <v>691272.4</v>
      </c>
      <c r="T155">
        <f t="shared" si="32"/>
        <v>691272.4</v>
      </c>
      <c r="U155">
        <f t="shared" si="32"/>
        <v>691272.4</v>
      </c>
      <c r="V155">
        <f t="shared" si="32"/>
        <v>691272.4</v>
      </c>
      <c r="W155">
        <f t="shared" si="32"/>
        <v>691272.4</v>
      </c>
    </row>
    <row r="156" spans="1:23" x14ac:dyDescent="0.3">
      <c r="A156" t="s">
        <v>52</v>
      </c>
      <c r="B156" t="s">
        <v>6</v>
      </c>
      <c r="C156" t="s">
        <v>16</v>
      </c>
      <c r="D156" t="s">
        <v>17</v>
      </c>
      <c r="E156" t="s">
        <v>93</v>
      </c>
      <c r="F156" t="s">
        <v>95</v>
      </c>
      <c r="G156" t="s">
        <v>75</v>
      </c>
      <c r="L156" t="s">
        <v>76</v>
      </c>
      <c r="M156">
        <v>18877973.460342601</v>
      </c>
      <c r="N156">
        <f t="shared" si="32"/>
        <v>18877973.460342601</v>
      </c>
      <c r="O156">
        <f t="shared" si="32"/>
        <v>18877973.460342601</v>
      </c>
      <c r="P156">
        <f t="shared" si="32"/>
        <v>18877973.460342601</v>
      </c>
      <c r="Q156">
        <f t="shared" si="32"/>
        <v>18877973.460342601</v>
      </c>
      <c r="R156">
        <f t="shared" si="32"/>
        <v>18877973.460342601</v>
      </c>
      <c r="S156">
        <f t="shared" si="32"/>
        <v>18877973.460342601</v>
      </c>
      <c r="T156">
        <f t="shared" si="32"/>
        <v>18877973.460342601</v>
      </c>
      <c r="U156">
        <f t="shared" si="32"/>
        <v>18877973.460342601</v>
      </c>
      <c r="V156">
        <f t="shared" si="32"/>
        <v>18877973.460342601</v>
      </c>
      <c r="W156">
        <f t="shared" si="32"/>
        <v>18877973.460342601</v>
      </c>
    </row>
    <row r="157" spans="1:23" x14ac:dyDescent="0.3">
      <c r="A157" t="s">
        <v>52</v>
      </c>
      <c r="B157" t="s">
        <v>6</v>
      </c>
      <c r="C157" t="s">
        <v>16</v>
      </c>
      <c r="D157" t="s">
        <v>17</v>
      </c>
      <c r="E157" t="s">
        <v>93</v>
      </c>
      <c r="F157" t="s">
        <v>95</v>
      </c>
      <c r="G157" t="s">
        <v>78</v>
      </c>
      <c r="L157" t="s">
        <v>76</v>
      </c>
      <c r="M157">
        <v>755118.93841370498</v>
      </c>
      <c r="N157">
        <f t="shared" si="32"/>
        <v>755118.93841370498</v>
      </c>
      <c r="O157">
        <f t="shared" si="32"/>
        <v>755118.93841370498</v>
      </c>
      <c r="P157">
        <f t="shared" si="32"/>
        <v>755118.93841370498</v>
      </c>
      <c r="Q157">
        <f t="shared" si="32"/>
        <v>755118.93841370498</v>
      </c>
      <c r="R157">
        <f t="shared" si="32"/>
        <v>755118.93841370498</v>
      </c>
      <c r="S157">
        <f t="shared" si="32"/>
        <v>755118.93841370498</v>
      </c>
      <c r="T157">
        <f t="shared" si="32"/>
        <v>755118.93841370498</v>
      </c>
      <c r="U157">
        <f t="shared" si="32"/>
        <v>755118.93841370498</v>
      </c>
      <c r="V157">
        <f t="shared" si="32"/>
        <v>755118.93841370498</v>
      </c>
      <c r="W157">
        <f t="shared" si="32"/>
        <v>755118.93841370498</v>
      </c>
    </row>
    <row r="158" spans="1:23" x14ac:dyDescent="0.3">
      <c r="A158" t="s">
        <v>52</v>
      </c>
      <c r="B158" t="s">
        <v>6</v>
      </c>
      <c r="C158" t="s">
        <v>16</v>
      </c>
      <c r="D158" t="s">
        <v>17</v>
      </c>
      <c r="E158" t="s">
        <v>93</v>
      </c>
      <c r="F158" t="s">
        <v>95</v>
      </c>
      <c r="G158" t="s">
        <v>18</v>
      </c>
      <c r="J158" t="s">
        <v>40</v>
      </c>
      <c r="L158" t="s">
        <v>87</v>
      </c>
      <c r="M158">
        <f>M149*0.85</f>
        <v>17</v>
      </c>
      <c r="N158">
        <f t="shared" si="32"/>
        <v>17</v>
      </c>
      <c r="O158">
        <f t="shared" si="32"/>
        <v>17</v>
      </c>
      <c r="P158">
        <f t="shared" si="32"/>
        <v>17</v>
      </c>
      <c r="Q158">
        <f t="shared" si="32"/>
        <v>17</v>
      </c>
      <c r="R158">
        <f t="shared" si="32"/>
        <v>17</v>
      </c>
      <c r="S158">
        <f t="shared" si="32"/>
        <v>17</v>
      </c>
      <c r="T158">
        <f t="shared" si="32"/>
        <v>17</v>
      </c>
      <c r="U158">
        <f t="shared" si="32"/>
        <v>17</v>
      </c>
      <c r="V158">
        <f t="shared" si="32"/>
        <v>17</v>
      </c>
      <c r="W158">
        <f t="shared" si="32"/>
        <v>17</v>
      </c>
    </row>
    <row r="159" spans="1:23" x14ac:dyDescent="0.3">
      <c r="A159" t="s">
        <v>52</v>
      </c>
      <c r="B159" t="s">
        <v>6</v>
      </c>
      <c r="C159" t="s">
        <v>16</v>
      </c>
      <c r="D159" t="s">
        <v>17</v>
      </c>
      <c r="E159" t="s">
        <v>93</v>
      </c>
      <c r="F159" t="s">
        <v>96</v>
      </c>
      <c r="G159" t="s">
        <v>7</v>
      </c>
    </row>
    <row r="160" spans="1:23" x14ac:dyDescent="0.3">
      <c r="A160" t="s">
        <v>52</v>
      </c>
      <c r="B160" t="s">
        <v>6</v>
      </c>
      <c r="C160" t="s">
        <v>16</v>
      </c>
      <c r="D160" t="s">
        <v>17</v>
      </c>
      <c r="E160" t="s">
        <v>93</v>
      </c>
      <c r="F160" t="s">
        <v>96</v>
      </c>
      <c r="G160" t="s">
        <v>60</v>
      </c>
      <c r="L160" t="s">
        <v>61</v>
      </c>
      <c r="M160">
        <v>1990</v>
      </c>
      <c r="N160">
        <f t="shared" ref="N160:W162" si="33">M160</f>
        <v>1990</v>
      </c>
      <c r="O160">
        <f t="shared" si="33"/>
        <v>1990</v>
      </c>
      <c r="P160">
        <f t="shared" si="33"/>
        <v>1990</v>
      </c>
      <c r="Q160">
        <f t="shared" si="33"/>
        <v>1990</v>
      </c>
      <c r="R160">
        <f t="shared" si="33"/>
        <v>1990</v>
      </c>
      <c r="S160">
        <f t="shared" si="33"/>
        <v>1990</v>
      </c>
      <c r="T160">
        <f t="shared" si="33"/>
        <v>1990</v>
      </c>
      <c r="U160">
        <f t="shared" si="33"/>
        <v>1990</v>
      </c>
      <c r="V160">
        <f t="shared" si="33"/>
        <v>1990</v>
      </c>
      <c r="W160">
        <f t="shared" si="33"/>
        <v>1990</v>
      </c>
    </row>
    <row r="161" spans="1:23" x14ac:dyDescent="0.3">
      <c r="A161" t="s">
        <v>52</v>
      </c>
      <c r="B161" t="s">
        <v>6</v>
      </c>
      <c r="C161" t="s">
        <v>16</v>
      </c>
      <c r="D161" t="s">
        <v>17</v>
      </c>
      <c r="E161" t="s">
        <v>93</v>
      </c>
      <c r="F161" t="s">
        <v>96</v>
      </c>
      <c r="G161" t="s">
        <v>62</v>
      </c>
      <c r="L161" t="s">
        <v>61</v>
      </c>
      <c r="M161">
        <v>2101</v>
      </c>
      <c r="N161">
        <f t="shared" si="33"/>
        <v>2101</v>
      </c>
      <c r="O161">
        <f t="shared" si="33"/>
        <v>2101</v>
      </c>
      <c r="P161">
        <f t="shared" si="33"/>
        <v>2101</v>
      </c>
      <c r="Q161">
        <f t="shared" si="33"/>
        <v>2101</v>
      </c>
      <c r="R161">
        <f t="shared" si="33"/>
        <v>2101</v>
      </c>
      <c r="S161">
        <f t="shared" si="33"/>
        <v>2101</v>
      </c>
      <c r="T161">
        <f t="shared" si="33"/>
        <v>2101</v>
      </c>
      <c r="U161">
        <f t="shared" si="33"/>
        <v>2101</v>
      </c>
      <c r="V161">
        <f t="shared" si="33"/>
        <v>2101</v>
      </c>
      <c r="W161">
        <f t="shared" si="33"/>
        <v>2101</v>
      </c>
    </row>
    <row r="162" spans="1:23" x14ac:dyDescent="0.3">
      <c r="A162" t="s">
        <v>52</v>
      </c>
      <c r="B162" t="s">
        <v>6</v>
      </c>
      <c r="C162" t="s">
        <v>16</v>
      </c>
      <c r="D162" t="s">
        <v>17</v>
      </c>
      <c r="E162" t="s">
        <v>93</v>
      </c>
      <c r="F162" t="s">
        <v>96</v>
      </c>
      <c r="G162" t="s">
        <v>73</v>
      </c>
      <c r="L162" t="s">
        <v>74</v>
      </c>
      <c r="M162">
        <v>20</v>
      </c>
      <c r="N162">
        <f t="shared" si="33"/>
        <v>20</v>
      </c>
      <c r="O162">
        <f t="shared" si="33"/>
        <v>20</v>
      </c>
      <c r="P162">
        <f t="shared" si="33"/>
        <v>20</v>
      </c>
      <c r="Q162">
        <f t="shared" si="33"/>
        <v>20</v>
      </c>
      <c r="R162">
        <f t="shared" si="33"/>
        <v>20</v>
      </c>
      <c r="S162">
        <f t="shared" si="33"/>
        <v>20</v>
      </c>
      <c r="T162">
        <f t="shared" si="33"/>
        <v>20</v>
      </c>
      <c r="U162">
        <f t="shared" si="33"/>
        <v>20</v>
      </c>
      <c r="V162">
        <f t="shared" si="33"/>
        <v>20</v>
      </c>
      <c r="W162">
        <f t="shared" si="33"/>
        <v>20</v>
      </c>
    </row>
    <row r="163" spans="1:23" x14ac:dyDescent="0.3">
      <c r="A163" t="s">
        <v>52</v>
      </c>
      <c r="B163" t="s">
        <v>6</v>
      </c>
      <c r="C163" t="s">
        <v>16</v>
      </c>
      <c r="D163" t="s">
        <v>17</v>
      </c>
      <c r="E163" t="s">
        <v>93</v>
      </c>
      <c r="F163" t="s">
        <v>96</v>
      </c>
      <c r="G163" t="s">
        <v>63</v>
      </c>
      <c r="L163" t="s">
        <v>56</v>
      </c>
      <c r="M163">
        <v>0</v>
      </c>
    </row>
    <row r="164" spans="1:23" x14ac:dyDescent="0.3">
      <c r="A164" t="s">
        <v>52</v>
      </c>
      <c r="B164" t="s">
        <v>6</v>
      </c>
      <c r="C164" t="s">
        <v>16</v>
      </c>
      <c r="D164" t="s">
        <v>17</v>
      </c>
      <c r="E164" t="s">
        <v>93</v>
      </c>
      <c r="F164" t="s">
        <v>96</v>
      </c>
      <c r="G164" t="s">
        <v>85</v>
      </c>
      <c r="L164" t="s">
        <v>87</v>
      </c>
      <c r="M164">
        <v>691272.4</v>
      </c>
      <c r="N164">
        <f t="shared" ref="N164:W167" si="34">M164</f>
        <v>691272.4</v>
      </c>
      <c r="O164">
        <f t="shared" si="34"/>
        <v>691272.4</v>
      </c>
      <c r="P164">
        <f t="shared" si="34"/>
        <v>691272.4</v>
      </c>
      <c r="Q164">
        <f t="shared" si="34"/>
        <v>691272.4</v>
      </c>
      <c r="R164">
        <f t="shared" si="34"/>
        <v>691272.4</v>
      </c>
      <c r="S164">
        <f t="shared" si="34"/>
        <v>691272.4</v>
      </c>
      <c r="T164">
        <f t="shared" si="34"/>
        <v>691272.4</v>
      </c>
      <c r="U164">
        <f t="shared" si="34"/>
        <v>691272.4</v>
      </c>
      <c r="V164">
        <f t="shared" si="34"/>
        <v>691272.4</v>
      </c>
      <c r="W164">
        <f t="shared" si="34"/>
        <v>691272.4</v>
      </c>
    </row>
    <row r="165" spans="1:23" x14ac:dyDescent="0.3">
      <c r="A165" t="s">
        <v>52</v>
      </c>
      <c r="B165" t="s">
        <v>6</v>
      </c>
      <c r="C165" t="s">
        <v>16</v>
      </c>
      <c r="D165" t="s">
        <v>17</v>
      </c>
      <c r="E165" t="s">
        <v>93</v>
      </c>
      <c r="F165" t="s">
        <v>96</v>
      </c>
      <c r="G165" t="s">
        <v>75</v>
      </c>
      <c r="L165" t="s">
        <v>76</v>
      </c>
      <c r="M165">
        <v>16181120.108865101</v>
      </c>
      <c r="N165">
        <f t="shared" si="34"/>
        <v>16181120.108865101</v>
      </c>
      <c r="O165">
        <f t="shared" si="34"/>
        <v>16181120.108865101</v>
      </c>
      <c r="P165">
        <f t="shared" si="34"/>
        <v>16181120.108865101</v>
      </c>
      <c r="Q165">
        <f t="shared" si="34"/>
        <v>16181120.108865101</v>
      </c>
      <c r="R165">
        <f t="shared" si="34"/>
        <v>16181120.108865101</v>
      </c>
      <c r="S165">
        <f t="shared" si="34"/>
        <v>16181120.108865101</v>
      </c>
      <c r="T165">
        <f t="shared" si="34"/>
        <v>16181120.108865101</v>
      </c>
      <c r="U165">
        <f t="shared" si="34"/>
        <v>16181120.108865101</v>
      </c>
      <c r="V165">
        <f t="shared" si="34"/>
        <v>16181120.108865101</v>
      </c>
      <c r="W165">
        <f t="shared" si="34"/>
        <v>16181120.108865101</v>
      </c>
    </row>
    <row r="166" spans="1:23" x14ac:dyDescent="0.3">
      <c r="A166" t="s">
        <v>52</v>
      </c>
      <c r="B166" t="s">
        <v>6</v>
      </c>
      <c r="C166" t="s">
        <v>16</v>
      </c>
      <c r="D166" t="s">
        <v>17</v>
      </c>
      <c r="E166" t="s">
        <v>93</v>
      </c>
      <c r="F166" t="s">
        <v>96</v>
      </c>
      <c r="G166" t="s">
        <v>78</v>
      </c>
      <c r="L166" t="s">
        <v>76</v>
      </c>
      <c r="M166">
        <v>647244.80435460398</v>
      </c>
      <c r="N166">
        <f t="shared" si="34"/>
        <v>647244.80435460398</v>
      </c>
      <c r="O166">
        <f t="shared" si="34"/>
        <v>647244.80435460398</v>
      </c>
      <c r="P166">
        <f t="shared" si="34"/>
        <v>647244.80435460398</v>
      </c>
      <c r="Q166">
        <f t="shared" si="34"/>
        <v>647244.80435460398</v>
      </c>
      <c r="R166">
        <f t="shared" si="34"/>
        <v>647244.80435460398</v>
      </c>
      <c r="S166">
        <f t="shared" si="34"/>
        <v>647244.80435460398</v>
      </c>
      <c r="T166">
        <f t="shared" si="34"/>
        <v>647244.80435460398</v>
      </c>
      <c r="U166">
        <f t="shared" si="34"/>
        <v>647244.80435460398</v>
      </c>
      <c r="V166">
        <f t="shared" si="34"/>
        <v>647244.80435460398</v>
      </c>
      <c r="W166">
        <f t="shared" si="34"/>
        <v>647244.80435460398</v>
      </c>
    </row>
    <row r="167" spans="1:23" x14ac:dyDescent="0.3">
      <c r="A167" t="s">
        <v>52</v>
      </c>
      <c r="B167" t="s">
        <v>6</v>
      </c>
      <c r="C167" t="s">
        <v>16</v>
      </c>
      <c r="D167" t="s">
        <v>17</v>
      </c>
      <c r="E167" t="s">
        <v>93</v>
      </c>
      <c r="F167" t="s">
        <v>96</v>
      </c>
      <c r="G167" t="s">
        <v>18</v>
      </c>
      <c r="J167" t="s">
        <v>31</v>
      </c>
      <c r="L167" t="s">
        <v>87</v>
      </c>
      <c r="M167">
        <f>M149</f>
        <v>20</v>
      </c>
      <c r="N167">
        <f t="shared" si="34"/>
        <v>20</v>
      </c>
      <c r="O167">
        <f t="shared" si="34"/>
        <v>20</v>
      </c>
      <c r="P167">
        <f t="shared" si="34"/>
        <v>20</v>
      </c>
      <c r="Q167">
        <f t="shared" si="34"/>
        <v>20</v>
      </c>
      <c r="R167">
        <f t="shared" si="34"/>
        <v>20</v>
      </c>
      <c r="S167">
        <f t="shared" si="34"/>
        <v>20</v>
      </c>
      <c r="T167">
        <f t="shared" si="34"/>
        <v>20</v>
      </c>
      <c r="U167">
        <f t="shared" si="34"/>
        <v>20</v>
      </c>
      <c r="V167">
        <f t="shared" si="34"/>
        <v>20</v>
      </c>
      <c r="W167">
        <f t="shared" si="34"/>
        <v>20</v>
      </c>
    </row>
    <row r="168" spans="1:23" x14ac:dyDescent="0.3">
      <c r="A168" t="s">
        <v>52</v>
      </c>
      <c r="B168" t="s">
        <v>6</v>
      </c>
      <c r="C168" t="s">
        <v>16</v>
      </c>
      <c r="D168" t="s">
        <v>17</v>
      </c>
      <c r="E168" t="s">
        <v>93</v>
      </c>
      <c r="F168" t="s">
        <v>97</v>
      </c>
      <c r="G168" t="s">
        <v>7</v>
      </c>
    </row>
    <row r="169" spans="1:23" x14ac:dyDescent="0.3">
      <c r="A169" t="s">
        <v>52</v>
      </c>
      <c r="B169" t="s">
        <v>6</v>
      </c>
      <c r="C169" t="s">
        <v>16</v>
      </c>
      <c r="D169" t="s">
        <v>17</v>
      </c>
      <c r="E169" t="s">
        <v>93</v>
      </c>
      <c r="F169" t="s">
        <v>97</v>
      </c>
      <c r="G169" t="s">
        <v>60</v>
      </c>
      <c r="L169" t="s">
        <v>61</v>
      </c>
      <c r="M169">
        <v>1990</v>
      </c>
      <c r="N169">
        <f t="shared" ref="N169:W171" si="35">M169</f>
        <v>1990</v>
      </c>
      <c r="O169">
        <f t="shared" si="35"/>
        <v>1990</v>
      </c>
      <c r="P169">
        <f t="shared" si="35"/>
        <v>1990</v>
      </c>
      <c r="Q169">
        <f t="shared" si="35"/>
        <v>1990</v>
      </c>
      <c r="R169">
        <f t="shared" si="35"/>
        <v>1990</v>
      </c>
      <c r="S169">
        <f t="shared" si="35"/>
        <v>1990</v>
      </c>
      <c r="T169">
        <f t="shared" si="35"/>
        <v>1990</v>
      </c>
      <c r="U169">
        <f t="shared" si="35"/>
        <v>1990</v>
      </c>
      <c r="V169">
        <f t="shared" si="35"/>
        <v>1990</v>
      </c>
      <c r="W169">
        <f t="shared" si="35"/>
        <v>1990</v>
      </c>
    </row>
    <row r="170" spans="1:23" x14ac:dyDescent="0.3">
      <c r="A170" t="s">
        <v>52</v>
      </c>
      <c r="B170" t="s">
        <v>6</v>
      </c>
      <c r="C170" t="s">
        <v>16</v>
      </c>
      <c r="D170" t="s">
        <v>17</v>
      </c>
      <c r="E170" t="s">
        <v>93</v>
      </c>
      <c r="F170" t="s">
        <v>97</v>
      </c>
      <c r="G170" t="s">
        <v>62</v>
      </c>
      <c r="L170" t="s">
        <v>61</v>
      </c>
      <c r="M170">
        <v>2101</v>
      </c>
      <c r="N170">
        <f t="shared" si="35"/>
        <v>2101</v>
      </c>
      <c r="O170">
        <f t="shared" si="35"/>
        <v>2101</v>
      </c>
      <c r="P170">
        <f t="shared" si="35"/>
        <v>2101</v>
      </c>
      <c r="Q170">
        <f t="shared" si="35"/>
        <v>2101</v>
      </c>
      <c r="R170">
        <f t="shared" si="35"/>
        <v>2101</v>
      </c>
      <c r="S170">
        <f t="shared" si="35"/>
        <v>2101</v>
      </c>
      <c r="T170">
        <f t="shared" si="35"/>
        <v>2101</v>
      </c>
      <c r="U170">
        <f t="shared" si="35"/>
        <v>2101</v>
      </c>
      <c r="V170">
        <f t="shared" si="35"/>
        <v>2101</v>
      </c>
      <c r="W170">
        <f t="shared" si="35"/>
        <v>2101</v>
      </c>
    </row>
    <row r="171" spans="1:23" x14ac:dyDescent="0.3">
      <c r="A171" t="s">
        <v>52</v>
      </c>
      <c r="B171" t="s">
        <v>6</v>
      </c>
      <c r="C171" t="s">
        <v>16</v>
      </c>
      <c r="D171" t="s">
        <v>17</v>
      </c>
      <c r="E171" t="s">
        <v>93</v>
      </c>
      <c r="F171" t="s">
        <v>97</v>
      </c>
      <c r="G171" t="s">
        <v>73</v>
      </c>
      <c r="L171" t="s">
        <v>74</v>
      </c>
      <c r="M171">
        <v>20</v>
      </c>
      <c r="N171">
        <f t="shared" si="35"/>
        <v>20</v>
      </c>
      <c r="O171">
        <f t="shared" si="35"/>
        <v>20</v>
      </c>
      <c r="P171">
        <f t="shared" si="35"/>
        <v>20</v>
      </c>
      <c r="Q171">
        <f t="shared" si="35"/>
        <v>20</v>
      </c>
      <c r="R171">
        <f t="shared" si="35"/>
        <v>20</v>
      </c>
      <c r="S171">
        <f t="shared" si="35"/>
        <v>20</v>
      </c>
      <c r="T171">
        <f t="shared" si="35"/>
        <v>20</v>
      </c>
      <c r="U171">
        <f t="shared" si="35"/>
        <v>20</v>
      </c>
      <c r="V171">
        <f t="shared" si="35"/>
        <v>20</v>
      </c>
      <c r="W171">
        <f t="shared" si="35"/>
        <v>20</v>
      </c>
    </row>
    <row r="172" spans="1:23" x14ac:dyDescent="0.3">
      <c r="A172" t="s">
        <v>52</v>
      </c>
      <c r="B172" t="s">
        <v>6</v>
      </c>
      <c r="C172" t="s">
        <v>16</v>
      </c>
      <c r="D172" t="s">
        <v>17</v>
      </c>
      <c r="E172" t="s">
        <v>93</v>
      </c>
      <c r="F172" t="s">
        <v>97</v>
      </c>
      <c r="G172" t="s">
        <v>63</v>
      </c>
      <c r="L172" t="s">
        <v>56</v>
      </c>
      <c r="M172">
        <v>0</v>
      </c>
    </row>
    <row r="173" spans="1:23" x14ac:dyDescent="0.3">
      <c r="A173" t="s">
        <v>52</v>
      </c>
      <c r="B173" t="s">
        <v>6</v>
      </c>
      <c r="C173" t="s">
        <v>16</v>
      </c>
      <c r="D173" t="s">
        <v>17</v>
      </c>
      <c r="E173" t="s">
        <v>93</v>
      </c>
      <c r="F173" t="s">
        <v>97</v>
      </c>
      <c r="G173" t="s">
        <v>85</v>
      </c>
      <c r="L173" t="s">
        <v>87</v>
      </c>
      <c r="M173">
        <v>691272.4</v>
      </c>
      <c r="N173">
        <f t="shared" ref="N173:W176" si="36">M173</f>
        <v>691272.4</v>
      </c>
      <c r="O173">
        <f t="shared" si="36"/>
        <v>691272.4</v>
      </c>
      <c r="P173">
        <f t="shared" si="36"/>
        <v>691272.4</v>
      </c>
      <c r="Q173">
        <f t="shared" si="36"/>
        <v>691272.4</v>
      </c>
      <c r="R173">
        <f t="shared" si="36"/>
        <v>691272.4</v>
      </c>
      <c r="S173">
        <f t="shared" si="36"/>
        <v>691272.4</v>
      </c>
      <c r="T173">
        <f t="shared" si="36"/>
        <v>691272.4</v>
      </c>
      <c r="U173">
        <f t="shared" si="36"/>
        <v>691272.4</v>
      </c>
      <c r="V173">
        <f t="shared" si="36"/>
        <v>691272.4</v>
      </c>
      <c r="W173">
        <f t="shared" si="36"/>
        <v>691272.4</v>
      </c>
    </row>
    <row r="174" spans="1:23" x14ac:dyDescent="0.3">
      <c r="A174" t="s">
        <v>52</v>
      </c>
      <c r="B174" t="s">
        <v>6</v>
      </c>
      <c r="C174" t="s">
        <v>16</v>
      </c>
      <c r="D174" t="s">
        <v>17</v>
      </c>
      <c r="E174" t="s">
        <v>93</v>
      </c>
      <c r="F174" t="s">
        <v>97</v>
      </c>
      <c r="G174" t="s">
        <v>75</v>
      </c>
      <c r="L174" t="s">
        <v>76</v>
      </c>
      <c r="M174">
        <v>16990176.114308301</v>
      </c>
      <c r="N174">
        <f t="shared" si="36"/>
        <v>16990176.114308301</v>
      </c>
      <c r="O174">
        <f t="shared" si="36"/>
        <v>16990176.114308301</v>
      </c>
      <c r="P174">
        <f t="shared" si="36"/>
        <v>16990176.114308301</v>
      </c>
      <c r="Q174">
        <f t="shared" si="36"/>
        <v>16990176.114308301</v>
      </c>
      <c r="R174">
        <f t="shared" si="36"/>
        <v>16990176.114308301</v>
      </c>
      <c r="S174">
        <f t="shared" si="36"/>
        <v>16990176.114308301</v>
      </c>
      <c r="T174">
        <f t="shared" si="36"/>
        <v>16990176.114308301</v>
      </c>
      <c r="U174">
        <f t="shared" si="36"/>
        <v>16990176.114308301</v>
      </c>
      <c r="V174">
        <f t="shared" si="36"/>
        <v>16990176.114308301</v>
      </c>
      <c r="W174">
        <f t="shared" si="36"/>
        <v>16990176.114308301</v>
      </c>
    </row>
    <row r="175" spans="1:23" x14ac:dyDescent="0.3">
      <c r="A175" t="s">
        <v>52</v>
      </c>
      <c r="B175" t="s">
        <v>6</v>
      </c>
      <c r="C175" t="s">
        <v>16</v>
      </c>
      <c r="D175" t="s">
        <v>17</v>
      </c>
      <c r="E175" t="s">
        <v>93</v>
      </c>
      <c r="F175" t="s">
        <v>97</v>
      </c>
      <c r="G175" t="s">
        <v>78</v>
      </c>
      <c r="L175" t="s">
        <v>76</v>
      </c>
      <c r="M175">
        <v>679607.04457233404</v>
      </c>
      <c r="N175">
        <f t="shared" si="36"/>
        <v>679607.04457233404</v>
      </c>
      <c r="O175">
        <f t="shared" si="36"/>
        <v>679607.04457233404</v>
      </c>
      <c r="P175">
        <f t="shared" si="36"/>
        <v>679607.04457233404</v>
      </c>
      <c r="Q175">
        <f t="shared" si="36"/>
        <v>679607.04457233404</v>
      </c>
      <c r="R175">
        <f t="shared" si="36"/>
        <v>679607.04457233404</v>
      </c>
      <c r="S175">
        <f t="shared" si="36"/>
        <v>679607.04457233404</v>
      </c>
      <c r="T175">
        <f t="shared" si="36"/>
        <v>679607.04457233404</v>
      </c>
      <c r="U175">
        <f t="shared" si="36"/>
        <v>679607.04457233404</v>
      </c>
      <c r="V175">
        <f t="shared" si="36"/>
        <v>679607.04457233404</v>
      </c>
      <c r="W175">
        <f t="shared" si="36"/>
        <v>679607.04457233404</v>
      </c>
    </row>
    <row r="176" spans="1:23" x14ac:dyDescent="0.3">
      <c r="A176" t="s">
        <v>52</v>
      </c>
      <c r="B176" t="s">
        <v>6</v>
      </c>
      <c r="C176" t="s">
        <v>16</v>
      </c>
      <c r="D176" t="s">
        <v>17</v>
      </c>
      <c r="E176" t="s">
        <v>93</v>
      </c>
      <c r="F176" t="s">
        <v>97</v>
      </c>
      <c r="G176" t="s">
        <v>18</v>
      </c>
      <c r="J176" t="s">
        <v>31</v>
      </c>
      <c r="L176" t="s">
        <v>87</v>
      </c>
      <c r="M176">
        <f>M167*0.85</f>
        <v>17</v>
      </c>
      <c r="N176">
        <f t="shared" si="36"/>
        <v>17</v>
      </c>
      <c r="O176">
        <f t="shared" si="36"/>
        <v>17</v>
      </c>
      <c r="P176">
        <f t="shared" si="36"/>
        <v>17</v>
      </c>
      <c r="Q176">
        <f t="shared" si="36"/>
        <v>17</v>
      </c>
      <c r="R176">
        <f t="shared" si="36"/>
        <v>17</v>
      </c>
      <c r="S176">
        <f t="shared" si="36"/>
        <v>17</v>
      </c>
      <c r="T176">
        <f t="shared" si="36"/>
        <v>17</v>
      </c>
      <c r="U176">
        <f t="shared" si="36"/>
        <v>17</v>
      </c>
      <c r="V176">
        <f t="shared" si="36"/>
        <v>17</v>
      </c>
      <c r="W176">
        <f t="shared" si="36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2024-10-23T06:57:14Z</dcterms:created>
  <dcterms:modified xsi:type="dcterms:W3CDTF">2024-10-23T06:57:17Z</dcterms:modified>
</cp:coreProperties>
</file>