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860FB804-B596-426E-814A-F06D689A9A83}" xr6:coauthVersionLast="47" xr6:coauthVersionMax="47" xr10:uidLastSave="{00000000-0000-0000-0000-000000000000}"/>
  <bookViews>
    <workbookView xWindow="-120" yWindow="-120" windowWidth="29040" windowHeight="15720" xr2:uid="{C220C999-1539-4C48-B5CE-F1B39B4601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O49" i="1" s="1"/>
  <c r="P49" i="1" s="1"/>
  <c r="Q49" i="1" s="1"/>
  <c r="R49" i="1" s="1"/>
  <c r="S49" i="1" s="1"/>
  <c r="T49" i="1" s="1"/>
  <c r="U49" i="1" s="1"/>
  <c r="V49" i="1" s="1"/>
  <c r="W49" i="1" s="1"/>
  <c r="M49" i="1"/>
  <c r="W45" i="1"/>
  <c r="V45" i="1"/>
  <c r="U45" i="1"/>
  <c r="T45" i="1"/>
  <c r="S45" i="1"/>
  <c r="R45" i="1"/>
  <c r="Q45" i="1"/>
  <c r="P45" i="1"/>
  <c r="O45" i="1"/>
  <c r="N45" i="1"/>
  <c r="M45" i="1"/>
  <c r="W44" i="1"/>
  <c r="V44" i="1"/>
  <c r="U44" i="1"/>
  <c r="T44" i="1"/>
  <c r="S44" i="1"/>
  <c r="R44" i="1"/>
  <c r="Q44" i="1"/>
  <c r="P44" i="1"/>
  <c r="O44" i="1"/>
  <c r="N44" i="1"/>
  <c r="M44" i="1"/>
  <c r="W43" i="1"/>
  <c r="V43" i="1"/>
  <c r="U43" i="1"/>
  <c r="T43" i="1"/>
  <c r="S43" i="1"/>
  <c r="R43" i="1"/>
  <c r="Q43" i="1"/>
  <c r="P43" i="1"/>
  <c r="O43" i="1"/>
  <c r="N43" i="1"/>
  <c r="M43" i="1"/>
  <c r="W42" i="1"/>
  <c r="V42" i="1"/>
  <c r="U42" i="1"/>
  <c r="T42" i="1"/>
  <c r="S42" i="1"/>
  <c r="R42" i="1"/>
  <c r="Q42" i="1"/>
  <c r="P42" i="1"/>
  <c r="O42" i="1"/>
  <c r="N42" i="1"/>
  <c r="M42" i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V20" i="1"/>
  <c r="R20" i="1"/>
  <c r="M20" i="1"/>
  <c r="W19" i="1"/>
  <c r="V19" i="1"/>
  <c r="U19" i="1"/>
  <c r="M19" i="1"/>
  <c r="W18" i="1"/>
  <c r="W20" i="1" s="1"/>
  <c r="V18" i="1"/>
  <c r="U18" i="1"/>
  <c r="U20" i="1" s="1"/>
  <c r="T18" i="1"/>
  <c r="T20" i="1" s="1"/>
  <c r="S18" i="1"/>
  <c r="S20" i="1" s="1"/>
  <c r="R18" i="1"/>
  <c r="Q18" i="1"/>
  <c r="Q20" i="1" s="1"/>
  <c r="P18" i="1"/>
  <c r="P20" i="1" s="1"/>
  <c r="O18" i="1"/>
  <c r="O20" i="1" s="1"/>
  <c r="N18" i="1"/>
  <c r="N20" i="1" s="1"/>
  <c r="M18" i="1"/>
  <c r="W17" i="1"/>
  <c r="V17" i="1"/>
  <c r="U17" i="1"/>
  <c r="T17" i="1"/>
  <c r="T19" i="1" s="1"/>
  <c r="S17" i="1"/>
  <c r="S19" i="1" s="1"/>
  <c r="R17" i="1"/>
  <c r="R19" i="1" s="1"/>
  <c r="Q17" i="1"/>
  <c r="Q19" i="1" s="1"/>
  <c r="P17" i="1"/>
  <c r="P19" i="1" s="1"/>
  <c r="O17" i="1"/>
  <c r="O19" i="1" s="1"/>
  <c r="N17" i="1"/>
  <c r="N19" i="1" s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V11" i="1"/>
  <c r="U11" i="1"/>
  <c r="U10" i="1" s="1"/>
  <c r="T11" i="1"/>
  <c r="T10" i="1" s="1"/>
  <c r="S11" i="1"/>
  <c r="S10" i="1" s="1"/>
  <c r="R11" i="1"/>
  <c r="R10" i="1" s="1"/>
  <c r="Q11" i="1"/>
  <c r="Q10" i="1" s="1"/>
  <c r="P11" i="1"/>
  <c r="P10" i="1" s="1"/>
  <c r="O11" i="1"/>
  <c r="O10" i="1" s="1"/>
  <c r="N11" i="1"/>
  <c r="M11" i="1"/>
  <c r="M10" i="1" s="1"/>
  <c r="W10" i="1"/>
  <c r="V10" i="1"/>
  <c r="N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<sst xmlns="http://schemas.openxmlformats.org/spreadsheetml/2006/main" count="374" uniqueCount="78">
  <si>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</si>
  <si>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</si>
  <si>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</si>
  <si>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</si>
  <si>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</si>
  <si>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</si>
  <si>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</si>
  <si>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</si>
  <si>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</si>
  <si>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</si>
  <si>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</si>
  <si>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</si>
  <si>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</si>
  <si>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</si>
  <si>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CIMS.CAN.BC.Natural Gas Production</t>
  </si>
  <si>
    <t>BC</t>
  </si>
  <si>
    <t>Natural Gas Production</t>
  </si>
  <si>
    <t>Price multiplier</t>
  </si>
  <si>
    <t>CIMS.CAN.BC.Electricity</t>
  </si>
  <si>
    <t>CER</t>
  </si>
  <si>
    <t>CIMS.CAN.BC.Petroleum Crude</t>
  </si>
  <si>
    <t>Petroleum Crude</t>
  </si>
  <si>
    <t>CIMS.CAN.BC.Coal Mining</t>
  </si>
  <si>
    <t>Coal Mining</t>
  </si>
  <si>
    <t>CIMS.CAN.BC.Mining</t>
  </si>
  <si>
    <t>Mining</t>
  </si>
  <si>
    <t>Electricity</t>
  </si>
  <si>
    <t>JCIMS</t>
  </si>
  <si>
    <t>CIMS.CAN.BC.Ethanol</t>
  </si>
  <si>
    <t>Ethanol</t>
  </si>
  <si>
    <t>CIMS.CAN.BC.Biodiesel</t>
  </si>
  <si>
    <t>Biodiesel</t>
  </si>
  <si>
    <t>CIMS.CAN.BC.Hydrogen</t>
  </si>
  <si>
    <t>Hydrogen</t>
  </si>
  <si>
    <t>Petroleum Refining</t>
  </si>
  <si>
    <t>Use petroleum refining sector as proxy</t>
  </si>
  <si>
    <t>CIMS.CAN.BC.Petroleum Refining</t>
  </si>
  <si>
    <t>CIMS.CAN.BC.Industrial Minerals</t>
  </si>
  <si>
    <t>Industrial Minerals</t>
  </si>
  <si>
    <t>CIMS.CAN.BC.Metal Smelting</t>
  </si>
  <si>
    <t>Metal Smelting</t>
  </si>
  <si>
    <t>CIMS.CAN.BC.Chemical Products</t>
  </si>
  <si>
    <t>Chemical Products</t>
  </si>
  <si>
    <t>CIMS.CAN.BC.Pulp and Paper</t>
  </si>
  <si>
    <t>Pulp and Paper</t>
  </si>
  <si>
    <t>CIMS.CAN.BC.Light Industrial</t>
  </si>
  <si>
    <t>Light Industrial</t>
  </si>
  <si>
    <t>CIMS.CAN.BC.Residential</t>
  </si>
  <si>
    <t>Residential</t>
  </si>
  <si>
    <t>CIMS.CAN.BC.Commercial</t>
  </si>
  <si>
    <t>Commercial</t>
  </si>
  <si>
    <t>CIMS.CAN.BC.Transportation Personal</t>
  </si>
  <si>
    <t>Transportation Personal</t>
  </si>
  <si>
    <t>CIMS.CAN.BC.Transportation Freight</t>
  </si>
  <si>
    <t>Transportation Freight</t>
  </si>
  <si>
    <t>CIMS.CAN.BC.Waste</t>
  </si>
  <si>
    <t>Waste</t>
  </si>
  <si>
    <t>CIMS.CAN.BC.Agriculture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</si>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</sst>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11"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M22">
            <v>39913200</v>
          </cell>
          <cell r="N22">
            <v>41887500</v>
          </cell>
          <cell r="O22">
            <v>43754600</v>
          </cell>
          <cell r="P22">
            <v>45505800</v>
          </cell>
          <cell r="Q22">
            <v>47155300</v>
          </cell>
          <cell r="R22">
            <v>48762100</v>
          </cell>
          <cell r="U22" t="str">
            <v>Scenario M3: Medium growth</v>
          </cell>
        </row>
        <row r="23">
          <cell r="M23">
            <v>5414300</v>
          </cell>
          <cell r="N23">
            <v>5702800</v>
          </cell>
          <cell r="O23">
            <v>5977000</v>
          </cell>
          <cell r="P23">
            <v>6237500</v>
          </cell>
          <cell r="Q23">
            <v>6463597.6897450434</v>
          </cell>
          <cell r="R23">
            <v>6683842.4717288781</v>
          </cell>
          <cell r="U23" t="str">
            <v>Scenario M3: Medium growth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B59" t="str">
            <v>GDP</v>
          </cell>
          <cell r="C59" t="str">
            <v>Canada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C59" t="str">
            <v>Atlantic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  <row r="11"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  <cell r="S11">
            <v>82.639006798408047</v>
          </cell>
          <cell r="T11">
            <v>67.75892127087694</v>
          </cell>
          <cell r="U11">
            <v>55.57940835560332</v>
          </cell>
        </row>
        <row r="12"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  <cell r="S12">
            <v>82.639006798408047</v>
          </cell>
          <cell r="T12">
            <v>67.75892127087694</v>
          </cell>
          <cell r="U12">
            <v>55.57940835560332</v>
          </cell>
        </row>
        <row r="13"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  <cell r="S13">
            <v>82.639006798408047</v>
          </cell>
          <cell r="T13">
            <v>67.75892127087694</v>
          </cell>
          <cell r="U13">
            <v>55.57940835560332</v>
          </cell>
        </row>
        <row r="14"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  <cell r="S14">
            <v>82.639006798408047</v>
          </cell>
          <cell r="T14">
            <v>67.75892127087694</v>
          </cell>
          <cell r="U14">
            <v>55.57940835560332</v>
          </cell>
        </row>
        <row r="15"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  <cell r="S15">
            <v>82.639006798408047</v>
          </cell>
          <cell r="T15">
            <v>67.75892127087694</v>
          </cell>
          <cell r="U15">
            <v>55.57940835560332</v>
          </cell>
        </row>
        <row r="16"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  <cell r="S16">
            <v>82.639006798408047</v>
          </cell>
          <cell r="T16">
            <v>67.75892127087694</v>
          </cell>
          <cell r="U16">
            <v>55.57940835560332</v>
          </cell>
        </row>
        <row r="17"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  <cell r="S17">
            <v>82.639006798408047</v>
          </cell>
          <cell r="T17">
            <v>67.75892127087694</v>
          </cell>
          <cell r="U17">
            <v>55.57940835560332</v>
          </cell>
        </row>
        <row r="18"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  <cell r="S18">
            <v>82.639006798408047</v>
          </cell>
          <cell r="T18">
            <v>67.75892127087694</v>
          </cell>
          <cell r="U18">
            <v>55.57940835560332</v>
          </cell>
        </row>
        <row r="19"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  <cell r="S19">
            <v>82.639006798408047</v>
          </cell>
          <cell r="T19">
            <v>67.75892127087694</v>
          </cell>
          <cell r="U19">
            <v>55.579408355603313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C59" t="str">
            <v>Atlantic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11"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  <cell r="S11">
            <v>3.6</v>
          </cell>
          <cell r="T11">
            <v>3.6</v>
          </cell>
          <cell r="U11">
            <v>3.6</v>
          </cell>
        </row>
        <row r="12"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  <cell r="S12">
            <v>21.275601056803168</v>
          </cell>
          <cell r="T12">
            <v>21.275601056803168</v>
          </cell>
          <cell r="U12">
            <v>21.275601056803168</v>
          </cell>
        </row>
        <row r="13"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  <cell r="S13">
            <v>42.500026715920235</v>
          </cell>
          <cell r="T13">
            <v>42.500005546759979</v>
          </cell>
          <cell r="U13">
            <v>42.500005546759979</v>
          </cell>
        </row>
        <row r="14"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  <cell r="S14">
            <v>34.999988381090922</v>
          </cell>
          <cell r="T14">
            <v>34.999988640675021</v>
          </cell>
          <cell r="U14">
            <v>34.999977954144619</v>
          </cell>
        </row>
        <row r="15"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  <cell r="S15">
            <v>120</v>
          </cell>
          <cell r="T15">
            <v>120</v>
          </cell>
          <cell r="U15">
            <v>120</v>
          </cell>
        </row>
        <row r="16"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  <cell r="S16">
            <v>37.39993851829081</v>
          </cell>
          <cell r="T16">
            <v>37.400161140754925</v>
          </cell>
          <cell r="U16">
            <v>37.400081034931844</v>
          </cell>
        </row>
        <row r="17"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  <cell r="S17">
            <v>26.799897075220859</v>
          </cell>
          <cell r="T17">
            <v>26.799897075220859</v>
          </cell>
          <cell r="U17">
            <v>26.799897075220859</v>
          </cell>
        </row>
        <row r="18"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  <cell r="S18">
            <v>38.740000970806214</v>
          </cell>
          <cell r="T18">
            <v>38.85000097656868</v>
          </cell>
          <cell r="U18">
            <v>38.999999222988272</v>
          </cell>
        </row>
        <row r="19"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  <cell r="S19">
            <v>38.647535763672678</v>
          </cell>
          <cell r="T19">
            <v>38.647553606699262</v>
          </cell>
          <cell r="U19">
            <v>38.649998943212829</v>
          </cell>
        </row>
        <row r="20">
          <cell r="K20">
            <v>25.309999732126116</v>
          </cell>
          <cell r="L20">
            <v>25.310004648873331</v>
          </cell>
          <cell r="M20">
            <v>25.310008937742619</v>
          </cell>
          <cell r="N20">
            <v>25.309965026132161</v>
          </cell>
          <cell r="O20">
            <v>25.310016100068115</v>
          </cell>
          <cell r="P20">
            <v>25.30995543220482</v>
          </cell>
          <cell r="Q20">
            <v>25.309980203756457</v>
          </cell>
          <cell r="R20">
            <v>25.310013677607543</v>
          </cell>
          <cell r="S20">
            <v>25.309978730946472</v>
          </cell>
          <cell r="T20">
            <v>25.309978730946472</v>
          </cell>
          <cell r="U20">
            <v>25.309978730946472</v>
          </cell>
        </row>
        <row r="21">
          <cell r="K21">
            <v>36.08</v>
          </cell>
          <cell r="L21">
            <v>36.08</v>
          </cell>
          <cell r="M21">
            <v>36.08</v>
          </cell>
          <cell r="N21">
            <v>36.08</v>
          </cell>
          <cell r="O21">
            <v>36.08</v>
          </cell>
          <cell r="P21">
            <v>36.08</v>
          </cell>
          <cell r="Q21">
            <v>36.08</v>
          </cell>
          <cell r="R21">
            <v>36.08</v>
          </cell>
          <cell r="S21">
            <v>36.08</v>
          </cell>
          <cell r="T21">
            <v>36.08</v>
          </cell>
          <cell r="U21">
            <v>36.08</v>
          </cell>
        </row>
        <row r="22">
          <cell r="K22">
            <v>18</v>
          </cell>
          <cell r="L22">
            <v>18.000000170755115</v>
          </cell>
          <cell r="M22">
            <v>18.000000343487216</v>
          </cell>
          <cell r="N22">
            <v>17.999999715692439</v>
          </cell>
          <cell r="O22">
            <v>17.999999523496939</v>
          </cell>
          <cell r="P22">
            <v>17.999999577905282</v>
          </cell>
          <cell r="Q22">
            <v>17.999999701146166</v>
          </cell>
          <cell r="R22">
            <v>17.999999899867035</v>
          </cell>
          <cell r="S22">
            <v>18.000000620051409</v>
          </cell>
          <cell r="T22">
            <v>18.000000410619947</v>
          </cell>
          <cell r="U22">
            <v>17.999999697412118</v>
          </cell>
        </row>
        <row r="23">
          <cell r="K23">
            <v>704.54700000000003</v>
          </cell>
          <cell r="L23">
            <v>704.54700000000003</v>
          </cell>
          <cell r="M23">
            <v>704.54700000000003</v>
          </cell>
          <cell r="N23">
            <v>704.54700000000003</v>
          </cell>
          <cell r="O23">
            <v>704.54700000000003</v>
          </cell>
          <cell r="P23">
            <v>704.54700000000003</v>
          </cell>
          <cell r="Q23">
            <v>704.54700000000003</v>
          </cell>
          <cell r="R23">
            <v>704.54700000000003</v>
          </cell>
          <cell r="S23">
            <v>704.54700000000003</v>
          </cell>
          <cell r="T23">
            <v>704.54700000000003</v>
          </cell>
          <cell r="U23">
            <v>704.54700000000003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59">
          <cell r="B59" t="str">
            <v>CO2</v>
          </cell>
          <cell r="C59" t="str">
            <v>ktCO2/unit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E929-845E-4CD9-8002-0D6C965461C1}">
  <dimension ref="A1:X52"/>
  <sheetViews>
    <sheetView tabSelected="1" workbookViewId="0">
      <selection sqref="A1:X5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15.331842873370604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15.331842873370604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18.493272873868527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23.387047845560122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22.966107256181356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23.749178434147492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24.774093334065604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25.078254934174335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25.951008085591734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27.732627827031752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29.376514853781337</v>
      </c>
    </row>
    <row r="4" spans="1:24" x14ac:dyDescent="0.25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15.331842873370604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15.331842873370604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18.493272873868527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23.387047845560122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22.966107256181356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23.749178434147492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24.774093334065604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25.078254934174335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25.951008085591734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27.732627827031752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29.376514853781337</v>
      </c>
    </row>
    <row r="5" spans="1:24" x14ac:dyDescent="0.25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15.331842873370604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15.331842873370604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18.493272873868527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23.387047845560122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22.966107256181356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23.749178434147492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24.774093334065604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25.078254934174335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25.951008085591734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27.732627827031752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29.376514853781337</v>
      </c>
    </row>
    <row r="6" spans="1:24" x14ac:dyDescent="0.25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15.331842873370604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15.331842873370604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18.493272873868527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23.387047845560122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22.966107256181356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23.749178434147492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24.774093334065604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25.078254934174335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25.951008085591734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27.732627827031752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29.376514853781337</v>
      </c>
    </row>
    <row r="7" spans="1:24" x14ac:dyDescent="0.25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25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15.331842873370604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15.331842873370604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18.493272873868527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23.387047845560122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22.966107256181356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23.749178434147492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24.774093334065604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25.078254934174335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25.951008085591734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27.732627827031752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29.376514853781337</v>
      </c>
    </row>
    <row r="9" spans="1:24" x14ac:dyDescent="0.25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15.331842873370604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15.331842873370604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18.493272873868527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23.387047845560122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22.966107256181356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23.749178434147492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24.774093334065604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25.078254934174335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25.951008085591734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27.732627827031752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29.376514853781337</v>
      </c>
    </row>
    <row r="10" spans="1:24" x14ac:dyDescent="0.25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15.331842873370604</v>
      </c>
      <c r="N10">
        <f t="shared" si="0"/>
        <v>15.331842873370604</v>
      </c>
      <c r="O10">
        <f t="shared" si="0"/>
        <v>18.493272873868527</v>
      </c>
      <c r="P10">
        <f t="shared" si="0"/>
        <v>23.387047845560122</v>
      </c>
      <c r="Q10">
        <f t="shared" si="0"/>
        <v>22.966107256181356</v>
      </c>
      <c r="R10">
        <f t="shared" si="0"/>
        <v>23.749178434147492</v>
      </c>
      <c r="S10">
        <f t="shared" si="0"/>
        <v>24.774093334065604</v>
      </c>
      <c r="T10">
        <f t="shared" si="0"/>
        <v>25.078254934174335</v>
      </c>
      <c r="U10">
        <f t="shared" si="0"/>
        <v>25.951008085591734</v>
      </c>
      <c r="V10">
        <f t="shared" si="0"/>
        <v>27.732627827031752</v>
      </c>
      <c r="W10">
        <f t="shared" si="0"/>
        <v>29.376514853781337</v>
      </c>
      <c r="X10" t="s">
        <v>35</v>
      </c>
    </row>
    <row r="11" spans="1:24" x14ac:dyDescent="0.25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15.331842873370604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15.331842873370604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18.493272873868527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23.387047845560122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22.966107256181356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23.749178434147492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24.774093334065604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25.078254934174335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25.951008085591734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27.732627827031752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29.376514853781337</v>
      </c>
    </row>
    <row r="12" spans="1:24" x14ac:dyDescent="0.25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15.331842873370604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15.331842873370604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18.493272873868527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23.387047845560122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22.966107256181356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23.749178434147492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24.774093334065604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25.078254934174335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25.951008085591734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27.732627827031752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29.376514853781337</v>
      </c>
    </row>
    <row r="13" spans="1:24" x14ac:dyDescent="0.25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15.331842873370604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15.331842873370604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18.493272873868527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23.387047845560122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22.966107256181356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23.749178434147492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24.774093334065604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25.078254934174335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25.951008085591734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27.732627827031752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29.376514853781337</v>
      </c>
    </row>
    <row r="14" spans="1:24" x14ac:dyDescent="0.25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15.331842873370604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15.331842873370604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18.493272873868527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23.387047845560122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22.966107256181356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23.749178434147492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24.774093334065604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25.078254934174335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25.951008085591734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27.732627827031752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29.376514853781337</v>
      </c>
    </row>
    <row r="15" spans="1:24" x14ac:dyDescent="0.25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19</v>
      </c>
      <c r="M15">
        <f>INDEX([1]!CER_prices,MATCH($C15&amp;INDEX([1]!sector_CER,MATCH($E15,[1]!sector_CIMS,0))&amp;$J15,[1]!CER_prices_index,0),MATCH(M$2,[1]!CER_year,0))/INDEX([1]!CER_prod_cost,MATCH($C15&amp;"Production cost"&amp;$J15,[1]Prices!$CJ$11:$CJ$23,0),MATCH(M$2,[1]!CER_year,0))</f>
        <v>15.331842873370604</v>
      </c>
      <c r="N15">
        <f>INDEX([1]!CER_prices,MATCH($C15&amp;INDEX([1]!sector_CER,MATCH($E15,[1]!sector_CIMS,0))&amp;$J15,[1]!CER_prices_index,0),MATCH(N$2,[1]!CER_year,0))/INDEX([1]!CER_prod_cost,MATCH($C15&amp;"Production cost"&amp;$J15,[1]Prices!$CJ$11:$CJ$23,0),MATCH(N$2,[1]!CER_year,0))</f>
        <v>15.331842873370604</v>
      </c>
      <c r="O15">
        <f>INDEX([1]!CER_prices,MATCH($C15&amp;INDEX([1]!sector_CER,MATCH($E15,[1]!sector_CIMS,0))&amp;$J15,[1]!CER_prices_index,0),MATCH(O$2,[1]!CER_year,0))/INDEX([1]!CER_prod_cost,MATCH($C15&amp;"Production cost"&amp;$J15,[1]Prices!$CJ$11:$CJ$23,0),MATCH(O$2,[1]!CER_year,0))</f>
        <v>18.493272873868527</v>
      </c>
      <c r="P15">
        <f>INDEX([1]!CER_prices,MATCH($C15&amp;INDEX([1]!sector_CER,MATCH($E15,[1]!sector_CIMS,0))&amp;$J15,[1]!CER_prices_index,0),MATCH(P$2,[1]!CER_year,0))/INDEX([1]!CER_prod_cost,MATCH($C15&amp;"Production cost"&amp;$J15,[1]Prices!$CJ$11:$CJ$23,0),MATCH(P$2,[1]!CER_year,0))</f>
        <v>23.387047845560122</v>
      </c>
      <c r="Q15">
        <f>INDEX([1]!CER_prices,MATCH($C15&amp;INDEX([1]!sector_CER,MATCH($E15,[1]!sector_CIMS,0))&amp;$J15,[1]!CER_prices_index,0),MATCH(Q$2,[1]!CER_year,0))/INDEX([1]!CER_prod_cost,MATCH($C15&amp;"Production cost"&amp;$J15,[1]Prices!$CJ$11:$CJ$23,0),MATCH(Q$2,[1]!CER_year,0))</f>
        <v>22.966107256181356</v>
      </c>
      <c r="R15">
        <f>INDEX([1]!CER_prices,MATCH($C15&amp;INDEX([1]!sector_CER,MATCH($E15,[1]!sector_CIMS,0))&amp;$J15,[1]!CER_prices_index,0),MATCH(R$2,[1]!CER_year,0))/INDEX([1]!CER_prod_cost,MATCH($C15&amp;"Production cost"&amp;$J15,[1]Prices!$CJ$11:$CJ$23,0),MATCH(R$2,[1]!CER_year,0))</f>
        <v>23.749178434147492</v>
      </c>
      <c r="S15">
        <f>INDEX([1]!CER_prices,MATCH($C15&amp;INDEX([1]!sector_CER,MATCH($E15,[1]!sector_CIMS,0))&amp;$J15,[1]!CER_prices_index,0),MATCH(S$2,[1]!CER_year,0))/INDEX([1]!CER_prod_cost,MATCH($C15&amp;"Production cost"&amp;$J15,[1]Prices!$CJ$11:$CJ$23,0),MATCH(S$2,[1]!CER_year,0))</f>
        <v>24.774093334065604</v>
      </c>
      <c r="T15">
        <f>INDEX([1]!CER_prices,MATCH($C15&amp;INDEX([1]!sector_CER,MATCH($E15,[1]!sector_CIMS,0))&amp;$J15,[1]!CER_prices_index,0),MATCH(T$2,[1]!CER_year,0))/INDEX([1]!CER_prod_cost,MATCH($C15&amp;"Production cost"&amp;$J15,[1]Prices!$CJ$11:$CJ$23,0),MATCH(T$2,[1]!CER_year,0))</f>
        <v>25.078254934174335</v>
      </c>
      <c r="U15">
        <f>INDEX([1]!CER_prices,MATCH($C15&amp;INDEX([1]!sector_CER,MATCH($E15,[1]!sector_CIMS,0))&amp;$J15,[1]!CER_prices_index,0),MATCH(U$2,[1]!CER_year,0))/INDEX([1]!CER_prod_cost,MATCH($C15&amp;"Production cost"&amp;$J15,[1]Prices!$CJ$11:$CJ$23,0),MATCH(U$2,[1]!CER_year,0))</f>
        <v>25.951008085591734</v>
      </c>
      <c r="V15">
        <f>INDEX([1]!CER_prices,MATCH($C15&amp;INDEX([1]!sector_CER,MATCH($E15,[1]!sector_CIMS,0))&amp;$J15,[1]!CER_prices_index,0),MATCH(V$2,[1]!CER_year,0))/INDEX([1]!CER_prod_cost,MATCH($C15&amp;"Production cost"&amp;$J15,[1]Prices!$CJ$11:$CJ$23,0),MATCH(V$2,[1]!CER_year,0))</f>
        <v>27.732627827031752</v>
      </c>
      <c r="W15">
        <f>INDEX([1]!CER_prices,MATCH($C15&amp;INDEX([1]!sector_CER,MATCH($E15,[1]!sector_CIMS,0))&amp;$J15,[1]!CER_prices_index,0),MATCH(W$2,[1]!CER_year,0))/INDEX([1]!CER_prod_cost,MATCH($C15&amp;"Production cost"&amp;$J15,[1]Prices!$CJ$11:$CJ$23,0),MATCH(W$2,[1]!CER_year,0))</f>
        <v>29.376514853781337</v>
      </c>
    </row>
    <row r="16" spans="1:24" x14ac:dyDescent="0.25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19</v>
      </c>
      <c r="M16">
        <f>INDEX([1]!CER_prices,MATCH($C16&amp;INDEX([1]!sector_CER,MATCH($E16,[1]!sector_CIMS,0))&amp;$J16,[1]!CER_prices_index,0),MATCH(M$2,[1]!CER_year,0))/INDEX([1]!CER_prod_cost,MATCH($C16&amp;"Production cost"&amp;$J16,[1]Prices!$CJ$11:$CJ$23,0),MATCH(M$2,[1]!CER_year,0))</f>
        <v>15.331842873370604</v>
      </c>
      <c r="N16">
        <f>INDEX([1]!CER_prices,MATCH($C16&amp;INDEX([1]!sector_CER,MATCH($E16,[1]!sector_CIMS,0))&amp;$J16,[1]!CER_prices_index,0),MATCH(N$2,[1]!CER_year,0))/INDEX([1]!CER_prod_cost,MATCH($C16&amp;"Production cost"&amp;$J16,[1]Prices!$CJ$11:$CJ$23,0),MATCH(N$2,[1]!CER_year,0))</f>
        <v>15.331842873370604</v>
      </c>
      <c r="O16">
        <f>INDEX([1]!CER_prices,MATCH($C16&amp;INDEX([1]!sector_CER,MATCH($E16,[1]!sector_CIMS,0))&amp;$J16,[1]!CER_prices_index,0),MATCH(O$2,[1]!CER_year,0))/INDEX([1]!CER_prod_cost,MATCH($C16&amp;"Production cost"&amp;$J16,[1]Prices!$CJ$11:$CJ$23,0),MATCH(O$2,[1]!CER_year,0))</f>
        <v>18.493272873868527</v>
      </c>
      <c r="P16">
        <f>INDEX([1]!CER_prices,MATCH($C16&amp;INDEX([1]!sector_CER,MATCH($E16,[1]!sector_CIMS,0))&amp;$J16,[1]!CER_prices_index,0),MATCH(P$2,[1]!CER_year,0))/INDEX([1]!CER_prod_cost,MATCH($C16&amp;"Production cost"&amp;$J16,[1]Prices!$CJ$11:$CJ$23,0),MATCH(P$2,[1]!CER_year,0))</f>
        <v>23.387047845560122</v>
      </c>
      <c r="Q16">
        <f>INDEX([1]!CER_prices,MATCH($C16&amp;INDEX([1]!sector_CER,MATCH($E16,[1]!sector_CIMS,0))&amp;$J16,[1]!CER_prices_index,0),MATCH(Q$2,[1]!CER_year,0))/INDEX([1]!CER_prod_cost,MATCH($C16&amp;"Production cost"&amp;$J16,[1]Prices!$CJ$11:$CJ$23,0),MATCH(Q$2,[1]!CER_year,0))</f>
        <v>22.966107256181356</v>
      </c>
      <c r="R16">
        <f>INDEX([1]!CER_prices,MATCH($C16&amp;INDEX([1]!sector_CER,MATCH($E16,[1]!sector_CIMS,0))&amp;$J16,[1]!CER_prices_index,0),MATCH(R$2,[1]!CER_year,0))/INDEX([1]!CER_prod_cost,MATCH($C16&amp;"Production cost"&amp;$J16,[1]Prices!$CJ$11:$CJ$23,0),MATCH(R$2,[1]!CER_year,0))</f>
        <v>23.749178434147492</v>
      </c>
      <c r="S16">
        <f>INDEX([1]!CER_prices,MATCH($C16&amp;INDEX([1]!sector_CER,MATCH($E16,[1]!sector_CIMS,0))&amp;$J16,[1]!CER_prices_index,0),MATCH(S$2,[1]!CER_year,0))/INDEX([1]!CER_prod_cost,MATCH($C16&amp;"Production cost"&amp;$J16,[1]Prices!$CJ$11:$CJ$23,0),MATCH(S$2,[1]!CER_year,0))</f>
        <v>24.774093334065604</v>
      </c>
      <c r="T16">
        <f>INDEX([1]!CER_prices,MATCH($C16&amp;INDEX([1]!sector_CER,MATCH($E16,[1]!sector_CIMS,0))&amp;$J16,[1]!CER_prices_index,0),MATCH(T$2,[1]!CER_year,0))/INDEX([1]!CER_prod_cost,MATCH($C16&amp;"Production cost"&amp;$J16,[1]Prices!$CJ$11:$CJ$23,0),MATCH(T$2,[1]!CER_year,0))</f>
        <v>25.078254934174335</v>
      </c>
      <c r="U16">
        <f>INDEX([1]!CER_prices,MATCH($C16&amp;INDEX([1]!sector_CER,MATCH($E16,[1]!sector_CIMS,0))&amp;$J16,[1]!CER_prices_index,0),MATCH(U$2,[1]!CER_year,0))/INDEX([1]!CER_prod_cost,MATCH($C16&amp;"Production cost"&amp;$J16,[1]Prices!$CJ$11:$CJ$23,0),MATCH(U$2,[1]!CER_year,0))</f>
        <v>25.951008085591734</v>
      </c>
      <c r="V16">
        <f>INDEX([1]!CER_prices,MATCH($C16&amp;INDEX([1]!sector_CER,MATCH($E16,[1]!sector_CIMS,0))&amp;$J16,[1]!CER_prices_index,0),MATCH(V$2,[1]!CER_year,0))/INDEX([1]!CER_prod_cost,MATCH($C16&amp;"Production cost"&amp;$J16,[1]Prices!$CJ$11:$CJ$23,0),MATCH(V$2,[1]!CER_year,0))</f>
        <v>27.732627827031752</v>
      </c>
      <c r="W16">
        <f>INDEX([1]!CER_prices,MATCH($C16&amp;INDEX([1]!sector_CER,MATCH($E16,[1]!sector_CIMS,0))&amp;$J16,[1]!CER_prices_index,0),MATCH(W$2,[1]!CER_year,0))/INDEX([1]!CER_prod_cost,MATCH($C16&amp;"Production cost"&amp;$J16,[1]Prices!$CJ$11:$CJ$23,0),MATCH(W$2,[1]!CER_year,0))</f>
        <v>29.376514853781337</v>
      </c>
    </row>
    <row r="17" spans="1:24" x14ac:dyDescent="0.25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22.349714002745163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22.349714002745163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27.264522783433002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31.996060535036499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35.983005932719863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36.824382266609241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37.916709140775417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38.222253890478953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39.098627429786816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40.972967533451829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42.697852633013973</v>
      </c>
    </row>
    <row r="18" spans="1:24" x14ac:dyDescent="0.25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19.135783438350668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19.135783438350668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21.369315902688204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26.97364934808591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26.531246599540864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27.320071065619342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28.349834357257993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28.649846210785675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29.510577568299379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31.293286552572074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32.936813637565869</v>
      </c>
    </row>
    <row r="19" spans="1:24" x14ac:dyDescent="0.25">
      <c r="A19" t="s">
        <v>51</v>
      </c>
      <c r="B19" t="s">
        <v>4</v>
      </c>
      <c r="C19" t="s">
        <v>15</v>
      </c>
      <c r="E19" t="s">
        <v>52</v>
      </c>
      <c r="G19" t="s">
        <v>17</v>
      </c>
      <c r="J19" t="s">
        <v>18</v>
      </c>
      <c r="K19" t="s">
        <v>48</v>
      </c>
      <c r="M19">
        <f t="shared" ref="M19:W20" si="1">M17</f>
        <v>22.349714002745163</v>
      </c>
      <c r="N19">
        <f t="shared" si="1"/>
        <v>22.349714002745163</v>
      </c>
      <c r="O19">
        <f t="shared" si="1"/>
        <v>27.264522783433002</v>
      </c>
      <c r="P19">
        <f t="shared" si="1"/>
        <v>31.996060535036499</v>
      </c>
      <c r="Q19">
        <f t="shared" si="1"/>
        <v>35.983005932719863</v>
      </c>
      <c r="R19">
        <f t="shared" si="1"/>
        <v>36.824382266609241</v>
      </c>
      <c r="S19">
        <f t="shared" si="1"/>
        <v>37.916709140775417</v>
      </c>
      <c r="T19">
        <f t="shared" si="1"/>
        <v>38.222253890478953</v>
      </c>
      <c r="U19">
        <f t="shared" si="1"/>
        <v>39.098627429786816</v>
      </c>
      <c r="V19">
        <f t="shared" si="1"/>
        <v>40.972967533451829</v>
      </c>
      <c r="W19">
        <f t="shared" si="1"/>
        <v>42.697852633013973</v>
      </c>
    </row>
    <row r="20" spans="1:24" x14ac:dyDescent="0.25">
      <c r="A20" t="s">
        <v>53</v>
      </c>
      <c r="B20" t="s">
        <v>4</v>
      </c>
      <c r="C20" t="s">
        <v>15</v>
      </c>
      <c r="E20" t="s">
        <v>54</v>
      </c>
      <c r="G20" t="s">
        <v>17</v>
      </c>
      <c r="J20" t="s">
        <v>18</v>
      </c>
      <c r="K20" t="s">
        <v>50</v>
      </c>
      <c r="M20">
        <f t="shared" si="1"/>
        <v>19.135783438350668</v>
      </c>
      <c r="N20">
        <f t="shared" si="1"/>
        <v>19.135783438350668</v>
      </c>
      <c r="O20">
        <f t="shared" si="1"/>
        <v>21.369315902688204</v>
      </c>
      <c r="P20">
        <f t="shared" si="1"/>
        <v>26.97364934808591</v>
      </c>
      <c r="Q20">
        <f t="shared" si="1"/>
        <v>26.531246599540864</v>
      </c>
      <c r="R20">
        <f t="shared" si="1"/>
        <v>27.320071065619342</v>
      </c>
      <c r="S20">
        <f t="shared" si="1"/>
        <v>28.349834357257993</v>
      </c>
      <c r="T20">
        <f t="shared" si="1"/>
        <v>28.649846210785675</v>
      </c>
      <c r="U20">
        <f t="shared" si="1"/>
        <v>29.510577568299379</v>
      </c>
      <c r="V20">
        <f t="shared" si="1"/>
        <v>31.293286552572074</v>
      </c>
      <c r="W20">
        <f t="shared" si="1"/>
        <v>32.936813637565869</v>
      </c>
    </row>
    <row r="21" spans="1:24" x14ac:dyDescent="0.25">
      <c r="A21" t="s">
        <v>55</v>
      </c>
      <c r="B21" t="s">
        <v>4</v>
      </c>
      <c r="C21" t="s">
        <v>15</v>
      </c>
      <c r="E21" t="s">
        <v>56</v>
      </c>
      <c r="G21" t="s">
        <v>17</v>
      </c>
      <c r="J21" t="s">
        <v>18</v>
      </c>
      <c r="K21" t="s">
        <v>19</v>
      </c>
      <c r="M21">
        <f>INDEX([1]!CER_prices,MATCH($C21&amp;INDEX([1]!sector_CER,MATCH($E21,[1]!sector_CIMS,0))&amp;$J21,[1]!CER_prices_index,0),MATCH(M$2,[1]!CER_year,0))/INDEX([1]!CER_prod_cost,MATCH($C21&amp;"Production cost"&amp;$J21,[1]Prices!$CJ$11:$CJ$23,0),MATCH(M$2,[1]!CER_year,0))</f>
        <v>15.331842873370604</v>
      </c>
      <c r="N21">
        <f>INDEX([1]!CER_prices,MATCH($C21&amp;INDEX([1]!sector_CER,MATCH($E21,[1]!sector_CIMS,0))&amp;$J21,[1]!CER_prices_index,0),MATCH(N$2,[1]!CER_year,0))/INDEX([1]!CER_prod_cost,MATCH($C21&amp;"Production cost"&amp;$J21,[1]Prices!$CJ$11:$CJ$23,0),MATCH(N$2,[1]!CER_year,0))</f>
        <v>15.331842873370604</v>
      </c>
      <c r="O21">
        <f>INDEX([1]!CER_prices,MATCH($C21&amp;INDEX([1]!sector_CER,MATCH($E21,[1]!sector_CIMS,0))&amp;$J21,[1]!CER_prices_index,0),MATCH(O$2,[1]!CER_year,0))/INDEX([1]!CER_prod_cost,MATCH($C21&amp;"Production cost"&amp;$J21,[1]Prices!$CJ$11:$CJ$23,0),MATCH(O$2,[1]!CER_year,0))</f>
        <v>18.493272873868527</v>
      </c>
      <c r="P21">
        <f>INDEX([1]!CER_prices,MATCH($C21&amp;INDEX([1]!sector_CER,MATCH($E21,[1]!sector_CIMS,0))&amp;$J21,[1]!CER_prices_index,0),MATCH(P$2,[1]!CER_year,0))/INDEX([1]!CER_prod_cost,MATCH($C21&amp;"Production cost"&amp;$J21,[1]Prices!$CJ$11:$CJ$23,0),MATCH(P$2,[1]!CER_year,0))</f>
        <v>23.387047845560122</v>
      </c>
      <c r="Q21">
        <f>INDEX([1]!CER_prices,MATCH($C21&amp;INDEX([1]!sector_CER,MATCH($E21,[1]!sector_CIMS,0))&amp;$J21,[1]!CER_prices_index,0),MATCH(Q$2,[1]!CER_year,0))/INDEX([1]!CER_prod_cost,MATCH($C21&amp;"Production cost"&amp;$J21,[1]Prices!$CJ$11:$CJ$23,0),MATCH(Q$2,[1]!CER_year,0))</f>
        <v>22.966107256181356</v>
      </c>
      <c r="R21">
        <f>INDEX([1]!CER_prices,MATCH($C21&amp;INDEX([1]!sector_CER,MATCH($E21,[1]!sector_CIMS,0))&amp;$J21,[1]!CER_prices_index,0),MATCH(R$2,[1]!CER_year,0))/INDEX([1]!CER_prod_cost,MATCH($C21&amp;"Production cost"&amp;$J21,[1]Prices!$CJ$11:$CJ$23,0),MATCH(R$2,[1]!CER_year,0))</f>
        <v>23.749178434147492</v>
      </c>
      <c r="S21">
        <f>INDEX([1]!CER_prices,MATCH($C21&amp;INDEX([1]!sector_CER,MATCH($E21,[1]!sector_CIMS,0))&amp;$J21,[1]!CER_prices_index,0),MATCH(S$2,[1]!CER_year,0))/INDEX([1]!CER_prod_cost,MATCH($C21&amp;"Production cost"&amp;$J21,[1]Prices!$CJ$11:$CJ$23,0),MATCH(S$2,[1]!CER_year,0))</f>
        <v>24.774093334065604</v>
      </c>
      <c r="T21">
        <f>INDEX([1]!CER_prices,MATCH($C21&amp;INDEX([1]!sector_CER,MATCH($E21,[1]!sector_CIMS,0))&amp;$J21,[1]!CER_prices_index,0),MATCH(T$2,[1]!CER_year,0))/INDEX([1]!CER_prod_cost,MATCH($C21&amp;"Production cost"&amp;$J21,[1]Prices!$CJ$11:$CJ$23,0),MATCH(T$2,[1]!CER_year,0))</f>
        <v>25.078254934174335</v>
      </c>
      <c r="U21">
        <f>INDEX([1]!CER_prices,MATCH($C21&amp;INDEX([1]!sector_CER,MATCH($E21,[1]!sector_CIMS,0))&amp;$J21,[1]!CER_prices_index,0),MATCH(U$2,[1]!CER_year,0))/INDEX([1]!CER_prod_cost,MATCH($C21&amp;"Production cost"&amp;$J21,[1]Prices!$CJ$11:$CJ$23,0),MATCH(U$2,[1]!CER_year,0))</f>
        <v>25.951008085591734</v>
      </c>
      <c r="V21">
        <f>INDEX([1]!CER_prices,MATCH($C21&amp;INDEX([1]!sector_CER,MATCH($E21,[1]!sector_CIMS,0))&amp;$J21,[1]!CER_prices_index,0),MATCH(V$2,[1]!CER_year,0))/INDEX([1]!CER_prod_cost,MATCH($C21&amp;"Production cost"&amp;$J21,[1]Prices!$CJ$11:$CJ$23,0),MATCH(V$2,[1]!CER_year,0))</f>
        <v>27.732627827031752</v>
      </c>
      <c r="W21">
        <f>INDEX([1]!CER_prices,MATCH($C21&amp;INDEX([1]!sector_CER,MATCH($E21,[1]!sector_CIMS,0))&amp;$J21,[1]!CER_prices_index,0),MATCH(W$2,[1]!CER_year,0))/INDEX([1]!CER_prod_cost,MATCH($C21&amp;"Production cost"&amp;$J21,[1]Prices!$CJ$11:$CJ$23,0),MATCH(W$2,[1]!CER_year,0))</f>
        <v>29.376514853781337</v>
      </c>
    </row>
    <row r="22" spans="1:24" x14ac:dyDescent="0.25">
      <c r="A22" t="s">
        <v>57</v>
      </c>
      <c r="B22" t="s">
        <v>4</v>
      </c>
      <c r="C22" t="s">
        <v>15</v>
      </c>
      <c r="E22" t="s">
        <v>58</v>
      </c>
      <c r="G22" t="s">
        <v>17</v>
      </c>
      <c r="J22" t="s">
        <v>18</v>
      </c>
      <c r="K22" t="s">
        <v>19</v>
      </c>
      <c r="M22">
        <f>INDEX([1]!CER_prices,MATCH($C22&amp;INDEX([1]!sector_CER,MATCH($E22,[1]!sector_CIMS,0))&amp;$J22,[1]!CER_prices_index,0),MATCH(M$2,[1]!CER_year,0))/INDEX([1]!CER_prod_cost,MATCH($C22&amp;"Production cost"&amp;$J22,[1]Prices!$CJ$11:$CJ$23,0),MATCH(M$2,[1]!CER_year,0))</f>
        <v>15.331842873370604</v>
      </c>
      <c r="N22">
        <f>INDEX([1]!CER_prices,MATCH($C22&amp;INDEX([1]!sector_CER,MATCH($E22,[1]!sector_CIMS,0))&amp;$J22,[1]!CER_prices_index,0),MATCH(N$2,[1]!CER_year,0))/INDEX([1]!CER_prod_cost,MATCH($C22&amp;"Production cost"&amp;$J22,[1]Prices!$CJ$11:$CJ$23,0),MATCH(N$2,[1]!CER_year,0))</f>
        <v>15.331842873370604</v>
      </c>
      <c r="O22">
        <f>INDEX([1]!CER_prices,MATCH($C22&amp;INDEX([1]!sector_CER,MATCH($E22,[1]!sector_CIMS,0))&amp;$J22,[1]!CER_prices_index,0),MATCH(O$2,[1]!CER_year,0))/INDEX([1]!CER_prod_cost,MATCH($C22&amp;"Production cost"&amp;$J22,[1]Prices!$CJ$11:$CJ$23,0),MATCH(O$2,[1]!CER_year,0))</f>
        <v>18.493272873868527</v>
      </c>
      <c r="P22">
        <f>INDEX([1]!CER_prices,MATCH($C22&amp;INDEX([1]!sector_CER,MATCH($E22,[1]!sector_CIMS,0))&amp;$J22,[1]!CER_prices_index,0),MATCH(P$2,[1]!CER_year,0))/INDEX([1]!CER_prod_cost,MATCH($C22&amp;"Production cost"&amp;$J22,[1]Prices!$CJ$11:$CJ$23,0),MATCH(P$2,[1]!CER_year,0))</f>
        <v>23.387047845560122</v>
      </c>
      <c r="Q22">
        <f>INDEX([1]!CER_prices,MATCH($C22&amp;INDEX([1]!sector_CER,MATCH($E22,[1]!sector_CIMS,0))&amp;$J22,[1]!CER_prices_index,0),MATCH(Q$2,[1]!CER_year,0))/INDEX([1]!CER_prod_cost,MATCH($C22&amp;"Production cost"&amp;$J22,[1]Prices!$CJ$11:$CJ$23,0),MATCH(Q$2,[1]!CER_year,0))</f>
        <v>22.966107256181356</v>
      </c>
      <c r="R22">
        <f>INDEX([1]!CER_prices,MATCH($C22&amp;INDEX([1]!sector_CER,MATCH($E22,[1]!sector_CIMS,0))&amp;$J22,[1]!CER_prices_index,0),MATCH(R$2,[1]!CER_year,0))/INDEX([1]!CER_prod_cost,MATCH($C22&amp;"Production cost"&amp;$J22,[1]Prices!$CJ$11:$CJ$23,0),MATCH(R$2,[1]!CER_year,0))</f>
        <v>23.749178434147492</v>
      </c>
      <c r="S22">
        <f>INDEX([1]!CER_prices,MATCH($C22&amp;INDEX([1]!sector_CER,MATCH($E22,[1]!sector_CIMS,0))&amp;$J22,[1]!CER_prices_index,0),MATCH(S$2,[1]!CER_year,0))/INDEX([1]!CER_prod_cost,MATCH($C22&amp;"Production cost"&amp;$J22,[1]Prices!$CJ$11:$CJ$23,0),MATCH(S$2,[1]!CER_year,0))</f>
        <v>24.774093334065604</v>
      </c>
      <c r="T22">
        <f>INDEX([1]!CER_prices,MATCH($C22&amp;INDEX([1]!sector_CER,MATCH($E22,[1]!sector_CIMS,0))&amp;$J22,[1]!CER_prices_index,0),MATCH(T$2,[1]!CER_year,0))/INDEX([1]!CER_prod_cost,MATCH($C22&amp;"Production cost"&amp;$J22,[1]Prices!$CJ$11:$CJ$23,0),MATCH(T$2,[1]!CER_year,0))</f>
        <v>25.078254934174335</v>
      </c>
      <c r="U22">
        <f>INDEX([1]!CER_prices,MATCH($C22&amp;INDEX([1]!sector_CER,MATCH($E22,[1]!sector_CIMS,0))&amp;$J22,[1]!CER_prices_index,0),MATCH(U$2,[1]!CER_year,0))/INDEX([1]!CER_prod_cost,MATCH($C22&amp;"Production cost"&amp;$J22,[1]Prices!$CJ$11:$CJ$23,0),MATCH(U$2,[1]!CER_year,0))</f>
        <v>25.951008085591734</v>
      </c>
      <c r="V22">
        <f>INDEX([1]!CER_prices,MATCH($C22&amp;INDEX([1]!sector_CER,MATCH($E22,[1]!sector_CIMS,0))&amp;$J22,[1]!CER_prices_index,0),MATCH(V$2,[1]!CER_year,0))/INDEX([1]!CER_prod_cost,MATCH($C22&amp;"Production cost"&amp;$J22,[1]Prices!$CJ$11:$CJ$23,0),MATCH(V$2,[1]!CER_year,0))</f>
        <v>27.732627827031752</v>
      </c>
      <c r="W22">
        <f>INDEX([1]!CER_prices,MATCH($C22&amp;INDEX([1]!sector_CER,MATCH($E22,[1]!sector_CIMS,0))&amp;$J22,[1]!CER_prices_index,0),MATCH(W$2,[1]!CER_year,0))/INDEX([1]!CER_prod_cost,MATCH($C22&amp;"Production cost"&amp;$J22,[1]Prices!$CJ$11:$CJ$23,0),MATCH(W$2,[1]!CER_year,0))</f>
        <v>29.376514853781337</v>
      </c>
    </row>
    <row r="23" spans="1:24" x14ac:dyDescent="0.25">
      <c r="A23" t="s">
        <v>18</v>
      </c>
      <c r="B23" t="s">
        <v>4</v>
      </c>
      <c r="C23" t="s">
        <v>15</v>
      </c>
      <c r="E23" t="s">
        <v>26</v>
      </c>
      <c r="G23" t="s">
        <v>59</v>
      </c>
      <c r="L23" t="s">
        <v>60</v>
      </c>
    </row>
    <row r="24" spans="1:24" x14ac:dyDescent="0.25">
      <c r="A24" t="s">
        <v>18</v>
      </c>
      <c r="B24" t="s">
        <v>4</v>
      </c>
      <c r="C24" t="s">
        <v>15</v>
      </c>
      <c r="E24" t="s">
        <v>26</v>
      </c>
      <c r="G24" t="s">
        <v>61</v>
      </c>
      <c r="H24" t="s">
        <v>4</v>
      </c>
    </row>
    <row r="25" spans="1:24" x14ac:dyDescent="0.25">
      <c r="A25" t="s">
        <v>18</v>
      </c>
      <c r="B25" t="s">
        <v>4</v>
      </c>
      <c r="C25" t="s">
        <v>15</v>
      </c>
      <c r="E25" t="s">
        <v>26</v>
      </c>
      <c r="G25" t="s">
        <v>62</v>
      </c>
      <c r="H25" t="b">
        <v>1</v>
      </c>
    </row>
    <row r="26" spans="1:24" x14ac:dyDescent="0.25">
      <c r="A26" t="s">
        <v>18</v>
      </c>
      <c r="B26" t="s">
        <v>4</v>
      </c>
      <c r="C26" t="s">
        <v>15</v>
      </c>
      <c r="E26" t="s">
        <v>26</v>
      </c>
      <c r="G26" t="s">
        <v>63</v>
      </c>
      <c r="L26" t="s">
        <v>64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 t="s">
        <v>65</v>
      </c>
    </row>
    <row r="27" spans="1:24" x14ac:dyDescent="0.25">
      <c r="A27" t="s">
        <v>18</v>
      </c>
      <c r="B27" t="s">
        <v>4</v>
      </c>
      <c r="C27" t="s">
        <v>15</v>
      </c>
      <c r="E27" t="s">
        <v>26</v>
      </c>
      <c r="G27" t="s">
        <v>66</v>
      </c>
      <c r="H27" t="s">
        <v>67</v>
      </c>
      <c r="I27" t="s">
        <v>68</v>
      </c>
      <c r="K27" t="s">
        <v>69</v>
      </c>
      <c r="L27" t="s">
        <v>70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18</v>
      </c>
      <c r="B28" t="s">
        <v>4</v>
      </c>
      <c r="C28" t="s">
        <v>15</v>
      </c>
      <c r="E28" t="s">
        <v>26</v>
      </c>
      <c r="G28" t="s">
        <v>66</v>
      </c>
      <c r="H28" t="s">
        <v>71</v>
      </c>
      <c r="I28" t="s">
        <v>68</v>
      </c>
      <c r="K28" t="s">
        <v>69</v>
      </c>
      <c r="L28" t="s">
        <v>72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18</v>
      </c>
      <c r="B29" t="s">
        <v>4</v>
      </c>
      <c r="C29" t="s">
        <v>15</v>
      </c>
      <c r="E29" t="s">
        <v>26</v>
      </c>
      <c r="G29" t="s">
        <v>66</v>
      </c>
      <c r="H29" t="s">
        <v>73</v>
      </c>
      <c r="I29" t="s">
        <v>68</v>
      </c>
      <c r="K29" t="s">
        <v>69</v>
      </c>
      <c r="L29" t="s">
        <v>74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4" x14ac:dyDescent="0.25">
      <c r="A30" t="s">
        <v>30</v>
      </c>
      <c r="B30" t="s">
        <v>4</v>
      </c>
      <c r="C30" t="s">
        <v>15</v>
      </c>
      <c r="E30" t="s">
        <v>31</v>
      </c>
      <c r="G30" t="s">
        <v>59</v>
      </c>
      <c r="L30" t="s">
        <v>60</v>
      </c>
    </row>
    <row r="31" spans="1:24" x14ac:dyDescent="0.25">
      <c r="A31" t="s">
        <v>30</v>
      </c>
      <c r="B31" t="s">
        <v>4</v>
      </c>
      <c r="C31" t="s">
        <v>15</v>
      </c>
      <c r="E31" t="s">
        <v>31</v>
      </c>
      <c r="G31" t="s">
        <v>61</v>
      </c>
      <c r="H31" t="s">
        <v>4</v>
      </c>
    </row>
    <row r="32" spans="1:24" x14ac:dyDescent="0.25">
      <c r="A32" t="s">
        <v>30</v>
      </c>
      <c r="B32" t="s">
        <v>4</v>
      </c>
      <c r="C32" t="s">
        <v>15</v>
      </c>
      <c r="E32" t="s">
        <v>31</v>
      </c>
      <c r="G32" t="s">
        <v>62</v>
      </c>
      <c r="H32" t="b">
        <v>1</v>
      </c>
    </row>
    <row r="33" spans="1:23" x14ac:dyDescent="0.25">
      <c r="A33" t="s">
        <v>30</v>
      </c>
      <c r="B33" t="s">
        <v>4</v>
      </c>
      <c r="C33" t="s">
        <v>15</v>
      </c>
      <c r="E33" t="s">
        <v>31</v>
      </c>
      <c r="G33" t="s">
        <v>63</v>
      </c>
      <c r="K33" t="s">
        <v>75</v>
      </c>
      <c r="L33" t="s">
        <v>64</v>
      </c>
      <c r="M33">
        <v>35.188099999999999</v>
      </c>
      <c r="N33">
        <v>35.188099999999999</v>
      </c>
      <c r="O33">
        <v>35.188099999999999</v>
      </c>
      <c r="P33">
        <v>35.188099999999999</v>
      </c>
      <c r="Q33">
        <v>35.188099999999999</v>
      </c>
      <c r="R33">
        <v>35.188099999999999</v>
      </c>
      <c r="S33">
        <v>35.188099999999999</v>
      </c>
      <c r="T33">
        <v>35.188099999999999</v>
      </c>
      <c r="U33">
        <v>35.188099999999999</v>
      </c>
      <c r="V33">
        <v>35.188099999999999</v>
      </c>
      <c r="W33">
        <v>35.188099999999999</v>
      </c>
    </row>
    <row r="34" spans="1:23" x14ac:dyDescent="0.25">
      <c r="A34" t="s">
        <v>30</v>
      </c>
      <c r="B34" t="s">
        <v>4</v>
      </c>
      <c r="C34" t="s">
        <v>15</v>
      </c>
      <c r="E34" t="s">
        <v>31</v>
      </c>
      <c r="G34" t="s">
        <v>76</v>
      </c>
      <c r="H34" t="s">
        <v>67</v>
      </c>
      <c r="I34" t="s">
        <v>68</v>
      </c>
      <c r="L34" t="s">
        <v>70</v>
      </c>
      <c r="M34">
        <f>INDEX([1]Coefficients!$G$60:$BO$79,MATCH($E34,[1]Coefficients!$B$60:$B$79,0),MATCH(M$2,[1]Coefficients!$G$1:$BO$1,0))/INDEX([1]Coefficients!$G$29:$BO$48,MATCH($E34,[1]Coefficients!$B$29:$B$48,0),MATCH(M$2,[1]Coefficients!$G$1:$BO$1,0))</f>
        <v>7.4244372161799493E-2</v>
      </c>
      <c r="N34">
        <f>INDEX([1]Coefficients!$G$60:$BO$79,MATCH($E34,[1]Coefficients!$B$60:$B$79,0),MATCH(N$2,[1]Coefficients!$G$1:$BO$1,0))/INDEX([1]Coefficients!$G$29:$BO$48,MATCH($E34,[1]Coefficients!$B$29:$B$48,0),MATCH(N$2,[1]Coefficients!$G$1:$BO$1,0))</f>
        <v>7.4244372161799493E-2</v>
      </c>
      <c r="O34">
        <f>INDEX([1]Coefficients!$G$60:$BO$79,MATCH($E34,[1]Coefficients!$B$60:$B$79,0),MATCH(O$2,[1]Coefficients!$G$1:$BO$1,0))/INDEX([1]Coefficients!$G$29:$BO$48,MATCH($E34,[1]Coefficients!$B$29:$B$48,0),MATCH(O$2,[1]Coefficients!$G$1:$BO$1,0))</f>
        <v>7.4244372161799493E-2</v>
      </c>
      <c r="P34">
        <f>INDEX([1]Coefficients!$G$60:$BO$79,MATCH($E34,[1]Coefficients!$B$60:$B$79,0),MATCH(P$2,[1]Coefficients!$G$1:$BO$1,0))/INDEX([1]Coefficients!$G$29:$BO$48,MATCH($E34,[1]Coefficients!$B$29:$B$48,0),MATCH(P$2,[1]Coefficients!$G$1:$BO$1,0))</f>
        <v>7.4244372161799493E-2</v>
      </c>
      <c r="Q34">
        <f>INDEX([1]Coefficients!$G$60:$BO$79,MATCH($E34,[1]Coefficients!$B$60:$B$79,0),MATCH(Q$2,[1]Coefficients!$G$1:$BO$1,0))/INDEX([1]Coefficients!$G$29:$BO$48,MATCH($E34,[1]Coefficients!$B$29:$B$48,0),MATCH(Q$2,[1]Coefficients!$G$1:$BO$1,0))</f>
        <v>7.4244372161799493E-2</v>
      </c>
      <c r="R34">
        <f>INDEX([1]Coefficients!$G$60:$BO$79,MATCH($E34,[1]Coefficients!$B$60:$B$79,0),MATCH(R$2,[1]Coefficients!$G$1:$BO$1,0))/INDEX([1]Coefficients!$G$29:$BO$48,MATCH($E34,[1]Coefficients!$B$29:$B$48,0),MATCH(R$2,[1]Coefficients!$G$1:$BO$1,0))</f>
        <v>7.4244372161799493E-2</v>
      </c>
      <c r="S34">
        <f>INDEX([1]Coefficients!$G$60:$BO$79,MATCH($E34,[1]Coefficients!$B$60:$B$79,0),MATCH(S$2,[1]Coefficients!$G$1:$BO$1,0))/INDEX([1]Coefficients!$G$29:$BO$48,MATCH($E34,[1]Coefficients!$B$29:$B$48,0),MATCH(S$2,[1]Coefficients!$G$1:$BO$1,0))</f>
        <v>7.4244372161799493E-2</v>
      </c>
      <c r="T34">
        <f>INDEX([1]Coefficients!$G$60:$BO$79,MATCH($E34,[1]Coefficients!$B$60:$B$79,0),MATCH(T$2,[1]Coefficients!$G$1:$BO$1,0))/INDEX([1]Coefficients!$G$29:$BO$48,MATCH($E34,[1]Coefficients!$B$29:$B$48,0),MATCH(T$2,[1]Coefficients!$G$1:$BO$1,0))</f>
        <v>7.4244372161799493E-2</v>
      </c>
      <c r="U34">
        <f>INDEX([1]Coefficients!$G$60:$BO$79,MATCH($E34,[1]Coefficients!$B$60:$B$79,0),MATCH(U$2,[1]Coefficients!$G$1:$BO$1,0))/INDEX([1]Coefficients!$G$29:$BO$48,MATCH($E34,[1]Coefficients!$B$29:$B$48,0),MATCH(U$2,[1]Coefficients!$G$1:$BO$1,0))</f>
        <v>7.4244372161799493E-2</v>
      </c>
      <c r="V34">
        <f>INDEX([1]Coefficients!$G$60:$BO$79,MATCH($E34,[1]Coefficients!$B$60:$B$79,0),MATCH(V$2,[1]Coefficients!$G$1:$BO$1,0))/INDEX([1]Coefficients!$G$29:$BO$48,MATCH($E34,[1]Coefficients!$B$29:$B$48,0),MATCH(V$2,[1]Coefficients!$G$1:$BO$1,0))</f>
        <v>7.4244372161799493E-2</v>
      </c>
      <c r="W34">
        <f>INDEX([1]Coefficients!$G$60:$BO$79,MATCH($E34,[1]Coefficients!$B$60:$B$79,0),MATCH(W$2,[1]Coefficients!$G$1:$BO$1,0))/INDEX([1]Coefficients!$G$29:$BO$48,MATCH($E34,[1]Coefficients!$B$29:$B$48,0),MATCH(W$2,[1]Coefficients!$G$1:$BO$1,0))</f>
        <v>7.4244372161799493E-2</v>
      </c>
    </row>
    <row r="35" spans="1:23" x14ac:dyDescent="0.25">
      <c r="A35" t="s">
        <v>30</v>
      </c>
      <c r="B35" t="s">
        <v>4</v>
      </c>
      <c r="C35" t="s">
        <v>15</v>
      </c>
      <c r="E35" t="s">
        <v>31</v>
      </c>
      <c r="G35" t="s">
        <v>66</v>
      </c>
      <c r="H35" t="s">
        <v>67</v>
      </c>
      <c r="I35" t="s">
        <v>68</v>
      </c>
      <c r="K35" t="s">
        <v>69</v>
      </c>
      <c r="L35" t="s">
        <v>70</v>
      </c>
      <c r="M35">
        <f>INDEX([1]Coefficients!$G$132:$BO$151,MATCH($E35,[1]Coefficients!$B$132:$B$151,0),MATCH(M$2,[1]Coefficients!$G$1:$BO$1,0))</f>
        <v>0</v>
      </c>
      <c r="N35">
        <f>INDEX([1]Coefficients!$G$132:$BO$151,MATCH($E35,[1]Coefficients!$B$132:$B$151,0),MATCH(N$2,[1]Coefficients!$G$1:$BO$1,0))</f>
        <v>0</v>
      </c>
      <c r="O35">
        <f>INDEX([1]Coefficients!$G$132:$BO$151,MATCH($E35,[1]Coefficients!$B$132:$B$151,0),MATCH(O$2,[1]Coefficients!$G$1:$BO$1,0))</f>
        <v>0</v>
      </c>
      <c r="P35">
        <f>INDEX([1]Coefficients!$G$132:$BO$151,MATCH($E35,[1]Coefficients!$B$132:$B$151,0),MATCH(P$2,[1]Coefficients!$G$1:$BO$1,0))</f>
        <v>0</v>
      </c>
      <c r="Q35">
        <f>INDEX([1]Coefficients!$G$132:$BO$151,MATCH($E35,[1]Coefficients!$B$132:$B$151,0),MATCH(Q$2,[1]Coefficients!$G$1:$BO$1,0))</f>
        <v>0</v>
      </c>
      <c r="R35">
        <f>INDEX([1]Coefficients!$G$132:$BO$151,MATCH($E35,[1]Coefficients!$B$132:$B$151,0),MATCH(R$2,[1]Coefficients!$G$1:$BO$1,0))</f>
        <v>0</v>
      </c>
      <c r="S35">
        <f>INDEX([1]Coefficients!$G$132:$BO$151,MATCH($E35,[1]Coefficients!$B$132:$B$151,0),MATCH(S$2,[1]Coefficients!$G$1:$BO$1,0))</f>
        <v>0</v>
      </c>
      <c r="T35">
        <f>INDEX([1]Coefficients!$G$132:$BO$151,MATCH($E35,[1]Coefficients!$B$132:$B$151,0),MATCH(T$2,[1]Coefficients!$G$1:$BO$1,0))</f>
        <v>0</v>
      </c>
      <c r="U35">
        <f>INDEX([1]Coefficients!$G$132:$BO$151,MATCH($E35,[1]Coefficients!$B$132:$B$151,0),MATCH(U$2,[1]Coefficients!$G$1:$BO$1,0))</f>
        <v>0</v>
      </c>
      <c r="V35">
        <f>INDEX([1]Coefficients!$G$132:$BO$151,MATCH($E35,[1]Coefficients!$B$132:$B$151,0),MATCH(V$2,[1]Coefficients!$G$1:$BO$1,0))</f>
        <v>0</v>
      </c>
      <c r="W35">
        <f>INDEX([1]Coefficients!$G$132:$BO$151,MATCH($E35,[1]Coefficients!$B$132:$B$151,0),MATCH(W$2,[1]Coefficients!$G$1:$BO$1,0))</f>
        <v>0</v>
      </c>
    </row>
    <row r="36" spans="1:23" x14ac:dyDescent="0.25">
      <c r="A36" t="s">
        <v>30</v>
      </c>
      <c r="B36" t="s">
        <v>4</v>
      </c>
      <c r="C36" t="s">
        <v>15</v>
      </c>
      <c r="E36" t="s">
        <v>31</v>
      </c>
      <c r="G36" t="s">
        <v>66</v>
      </c>
      <c r="H36" t="s">
        <v>71</v>
      </c>
      <c r="I36" t="s">
        <v>68</v>
      </c>
      <c r="K36" t="s">
        <v>69</v>
      </c>
      <c r="L36" t="s">
        <v>72</v>
      </c>
      <c r="M36">
        <f>INDEX([1]Coefficients!$G$132:$BO$151,MATCH($E36,[1]Coefficients!$B$132:$B$151,0),MATCH(M$2,[1]Coefficients!$G$1:$BO$1,0))</f>
        <v>0</v>
      </c>
      <c r="N36">
        <f>INDEX([1]Coefficients!$G$132:$BO$151,MATCH($E36,[1]Coefficients!$B$132:$B$151,0),MATCH(N$2,[1]Coefficients!$G$1:$BO$1,0))</f>
        <v>0</v>
      </c>
      <c r="O36">
        <f>INDEX([1]Coefficients!$G$132:$BO$151,MATCH($E36,[1]Coefficients!$B$132:$B$151,0),MATCH(O$2,[1]Coefficients!$G$1:$BO$1,0))</f>
        <v>0</v>
      </c>
      <c r="P36">
        <f>INDEX([1]Coefficients!$G$132:$BO$151,MATCH($E36,[1]Coefficients!$B$132:$B$151,0),MATCH(P$2,[1]Coefficients!$G$1:$BO$1,0))</f>
        <v>0</v>
      </c>
      <c r="Q36">
        <f>INDEX([1]Coefficients!$G$132:$BO$151,MATCH($E36,[1]Coefficients!$B$132:$B$151,0),MATCH(Q$2,[1]Coefficients!$G$1:$BO$1,0))</f>
        <v>0</v>
      </c>
      <c r="R36">
        <f>INDEX([1]Coefficients!$G$132:$BO$151,MATCH($E36,[1]Coefficients!$B$132:$B$151,0),MATCH(R$2,[1]Coefficients!$G$1:$BO$1,0))</f>
        <v>0</v>
      </c>
      <c r="S36">
        <f>INDEX([1]Coefficients!$G$132:$BO$151,MATCH($E36,[1]Coefficients!$B$132:$B$151,0),MATCH(S$2,[1]Coefficients!$G$1:$BO$1,0))</f>
        <v>0</v>
      </c>
      <c r="T36">
        <f>INDEX([1]Coefficients!$G$132:$BO$151,MATCH($E36,[1]Coefficients!$B$132:$B$151,0),MATCH(T$2,[1]Coefficients!$G$1:$BO$1,0))</f>
        <v>0</v>
      </c>
      <c r="U36">
        <f>INDEX([1]Coefficients!$G$132:$BO$151,MATCH($E36,[1]Coefficients!$B$132:$B$151,0),MATCH(U$2,[1]Coefficients!$G$1:$BO$1,0))</f>
        <v>0</v>
      </c>
      <c r="V36">
        <f>INDEX([1]Coefficients!$G$132:$BO$151,MATCH($E36,[1]Coefficients!$B$132:$B$151,0),MATCH(V$2,[1]Coefficients!$G$1:$BO$1,0))</f>
        <v>0</v>
      </c>
      <c r="W36">
        <f>INDEX([1]Coefficients!$G$132:$BO$151,MATCH($E36,[1]Coefficients!$B$132:$B$151,0),MATCH(W$2,[1]Coefficients!$G$1:$BO$1,0))</f>
        <v>0</v>
      </c>
    </row>
    <row r="37" spans="1:23" x14ac:dyDescent="0.25">
      <c r="A37" t="s">
        <v>30</v>
      </c>
      <c r="B37" t="s">
        <v>4</v>
      </c>
      <c r="C37" t="s">
        <v>15</v>
      </c>
      <c r="E37" t="s">
        <v>31</v>
      </c>
      <c r="G37" t="s">
        <v>66</v>
      </c>
      <c r="H37" t="s">
        <v>73</v>
      </c>
      <c r="I37" t="s">
        <v>68</v>
      </c>
      <c r="K37" t="s">
        <v>69</v>
      </c>
      <c r="L37" t="s">
        <v>74</v>
      </c>
      <c r="M37">
        <f>INDEX([1]Coefficients!$G$132:$BO$151,MATCH($E37,[1]Coefficients!$B$132:$B$151,0),MATCH(M$2,[1]Coefficients!$G$1:$BO$1,0))</f>
        <v>0</v>
      </c>
      <c r="N37">
        <f>INDEX([1]Coefficients!$G$132:$BO$151,MATCH($E37,[1]Coefficients!$B$132:$B$151,0),MATCH(N$2,[1]Coefficients!$G$1:$BO$1,0))</f>
        <v>0</v>
      </c>
      <c r="O37">
        <f>INDEX([1]Coefficients!$G$132:$BO$151,MATCH($E37,[1]Coefficients!$B$132:$B$151,0),MATCH(O$2,[1]Coefficients!$G$1:$BO$1,0))</f>
        <v>0</v>
      </c>
      <c r="P37">
        <f>INDEX([1]Coefficients!$G$132:$BO$151,MATCH($E37,[1]Coefficients!$B$132:$B$151,0),MATCH(P$2,[1]Coefficients!$G$1:$BO$1,0))</f>
        <v>0</v>
      </c>
      <c r="Q37">
        <f>INDEX([1]Coefficients!$G$132:$BO$151,MATCH($E37,[1]Coefficients!$B$132:$B$151,0),MATCH(Q$2,[1]Coefficients!$G$1:$BO$1,0))</f>
        <v>0</v>
      </c>
      <c r="R37">
        <f>INDEX([1]Coefficients!$G$132:$BO$151,MATCH($E37,[1]Coefficients!$B$132:$B$151,0),MATCH(R$2,[1]Coefficients!$G$1:$BO$1,0))</f>
        <v>0</v>
      </c>
      <c r="S37">
        <f>INDEX([1]Coefficients!$G$132:$BO$151,MATCH($E37,[1]Coefficients!$B$132:$B$151,0),MATCH(S$2,[1]Coefficients!$G$1:$BO$1,0))</f>
        <v>0</v>
      </c>
      <c r="T37">
        <f>INDEX([1]Coefficients!$G$132:$BO$151,MATCH($E37,[1]Coefficients!$B$132:$B$151,0),MATCH(T$2,[1]Coefficients!$G$1:$BO$1,0))</f>
        <v>0</v>
      </c>
      <c r="U37">
        <f>INDEX([1]Coefficients!$G$132:$BO$151,MATCH($E37,[1]Coefficients!$B$132:$B$151,0),MATCH(U$2,[1]Coefficients!$G$1:$BO$1,0))</f>
        <v>0</v>
      </c>
      <c r="V37">
        <f>INDEX([1]Coefficients!$G$132:$BO$151,MATCH($E37,[1]Coefficients!$B$132:$B$151,0),MATCH(V$2,[1]Coefficients!$G$1:$BO$1,0))</f>
        <v>0</v>
      </c>
      <c r="W37">
        <f>INDEX([1]Coefficients!$G$132:$BO$151,MATCH($E37,[1]Coefficients!$B$132:$B$151,0),MATCH(W$2,[1]Coefficients!$G$1:$BO$1,0))</f>
        <v>0</v>
      </c>
    </row>
    <row r="38" spans="1:23" x14ac:dyDescent="0.25">
      <c r="A38" t="s">
        <v>28</v>
      </c>
      <c r="B38" t="s">
        <v>4</v>
      </c>
      <c r="C38" t="s">
        <v>15</v>
      </c>
      <c r="E38" t="s">
        <v>29</v>
      </c>
      <c r="G38" t="s">
        <v>59</v>
      </c>
      <c r="L38" t="s">
        <v>60</v>
      </c>
    </row>
    <row r="39" spans="1:23" x14ac:dyDescent="0.25">
      <c r="A39" t="s">
        <v>28</v>
      </c>
      <c r="B39" t="s">
        <v>4</v>
      </c>
      <c r="C39" t="s">
        <v>15</v>
      </c>
      <c r="E39" t="s">
        <v>29</v>
      </c>
      <c r="G39" t="s">
        <v>61</v>
      </c>
      <c r="H39" t="s">
        <v>4</v>
      </c>
    </row>
    <row r="40" spans="1:23" x14ac:dyDescent="0.25">
      <c r="A40" t="s">
        <v>28</v>
      </c>
      <c r="B40" t="s">
        <v>4</v>
      </c>
      <c r="C40" t="s">
        <v>15</v>
      </c>
      <c r="E40" t="s">
        <v>29</v>
      </c>
      <c r="G40" t="s">
        <v>62</v>
      </c>
      <c r="H40" t="b">
        <v>1</v>
      </c>
    </row>
    <row r="41" spans="1:23" x14ac:dyDescent="0.25">
      <c r="A41" t="s">
        <v>28</v>
      </c>
      <c r="B41" t="s">
        <v>4</v>
      </c>
      <c r="C41" t="s">
        <v>15</v>
      </c>
      <c r="E41" t="s">
        <v>29</v>
      </c>
      <c r="G41" t="s">
        <v>63</v>
      </c>
      <c r="L41" t="s">
        <v>64</v>
      </c>
      <c r="M41">
        <v>33</v>
      </c>
      <c r="N41">
        <v>33</v>
      </c>
      <c r="O41">
        <v>33</v>
      </c>
      <c r="P41">
        <v>33</v>
      </c>
      <c r="Q41">
        <v>33</v>
      </c>
      <c r="R41">
        <v>33</v>
      </c>
      <c r="S41">
        <v>33</v>
      </c>
      <c r="T41">
        <v>33</v>
      </c>
      <c r="U41">
        <v>33</v>
      </c>
      <c r="V41">
        <v>33</v>
      </c>
      <c r="W41">
        <v>33</v>
      </c>
    </row>
    <row r="42" spans="1:23" x14ac:dyDescent="0.25">
      <c r="A42" t="s">
        <v>28</v>
      </c>
      <c r="B42" t="s">
        <v>4</v>
      </c>
      <c r="C42" t="s">
        <v>15</v>
      </c>
      <c r="E42" t="s">
        <v>29</v>
      </c>
      <c r="G42" t="s">
        <v>76</v>
      </c>
      <c r="H42" t="s">
        <v>67</v>
      </c>
      <c r="I42" t="s">
        <v>68</v>
      </c>
      <c r="L42" t="s">
        <v>70</v>
      </c>
      <c r="M42">
        <f>INDEX([1]Coefficients!$G$60:$BO$79,MATCH($E42,[1]Coefficients!$B$60:$B$79,0),MATCH(M$2,[1]Coefficients!$G$1:$BO$1,0))/INDEX([1]Coefficients!$G$29:$BO$48,MATCH($E42,[1]Coefficients!$B$29:$B$48,0),MATCH(M$2,[1]Coefficients!$G$1:$BO$1,0))</f>
        <v>7.0926315828688483E-2</v>
      </c>
      <c r="N42">
        <f>INDEX([1]Coefficients!$G$60:$BO$79,MATCH($E42,[1]Coefficients!$B$60:$B$79,0),MATCH(N$2,[1]Coefficients!$G$1:$BO$1,0))/INDEX([1]Coefficients!$G$29:$BO$48,MATCH($E42,[1]Coefficients!$B$29:$B$48,0),MATCH(N$2,[1]Coefficients!$G$1:$BO$1,0))</f>
        <v>7.0926315828688483E-2</v>
      </c>
      <c r="O42">
        <f>INDEX([1]Coefficients!$G$60:$BO$79,MATCH($E42,[1]Coefficients!$B$60:$B$79,0),MATCH(O$2,[1]Coefficients!$G$1:$BO$1,0))/INDEX([1]Coefficients!$G$29:$BO$48,MATCH($E42,[1]Coefficients!$B$29:$B$48,0),MATCH(O$2,[1]Coefficients!$G$1:$BO$1,0))</f>
        <v>7.0926315828688483E-2</v>
      </c>
      <c r="P42">
        <f>INDEX([1]Coefficients!$G$60:$BO$79,MATCH($E42,[1]Coefficients!$B$60:$B$79,0),MATCH(P$2,[1]Coefficients!$G$1:$BO$1,0))/INDEX([1]Coefficients!$G$29:$BO$48,MATCH($E42,[1]Coefficients!$B$29:$B$48,0),MATCH(P$2,[1]Coefficients!$G$1:$BO$1,0))</f>
        <v>7.0926315828688483E-2</v>
      </c>
      <c r="Q42">
        <f>INDEX([1]Coefficients!$G$60:$BO$79,MATCH($E42,[1]Coefficients!$B$60:$B$79,0),MATCH(Q$2,[1]Coefficients!$G$1:$BO$1,0))/INDEX([1]Coefficients!$G$29:$BO$48,MATCH($E42,[1]Coefficients!$B$29:$B$48,0),MATCH(Q$2,[1]Coefficients!$G$1:$BO$1,0))</f>
        <v>7.0926315828688483E-2</v>
      </c>
      <c r="R42">
        <f>INDEX([1]Coefficients!$G$60:$BO$79,MATCH($E42,[1]Coefficients!$B$60:$B$79,0),MATCH(R$2,[1]Coefficients!$G$1:$BO$1,0))/INDEX([1]Coefficients!$G$29:$BO$48,MATCH($E42,[1]Coefficients!$B$29:$B$48,0),MATCH(R$2,[1]Coefficients!$G$1:$BO$1,0))</f>
        <v>7.0926315828688483E-2</v>
      </c>
      <c r="S42">
        <f>INDEX([1]Coefficients!$G$60:$BO$79,MATCH($E42,[1]Coefficients!$B$60:$B$79,0),MATCH(S$2,[1]Coefficients!$G$1:$BO$1,0))/INDEX([1]Coefficients!$G$29:$BO$48,MATCH($E42,[1]Coefficients!$B$29:$B$48,0),MATCH(S$2,[1]Coefficients!$G$1:$BO$1,0))</f>
        <v>7.0926315828688483E-2</v>
      </c>
      <c r="T42">
        <f>INDEX([1]Coefficients!$G$60:$BO$79,MATCH($E42,[1]Coefficients!$B$60:$B$79,0),MATCH(T$2,[1]Coefficients!$G$1:$BO$1,0))/INDEX([1]Coefficients!$G$29:$BO$48,MATCH($E42,[1]Coefficients!$B$29:$B$48,0),MATCH(T$2,[1]Coefficients!$G$1:$BO$1,0))</f>
        <v>7.0926315828688483E-2</v>
      </c>
      <c r="U42">
        <f>INDEX([1]Coefficients!$G$60:$BO$79,MATCH($E42,[1]Coefficients!$B$60:$B$79,0),MATCH(U$2,[1]Coefficients!$G$1:$BO$1,0))/INDEX([1]Coefficients!$G$29:$BO$48,MATCH($E42,[1]Coefficients!$B$29:$B$48,0),MATCH(U$2,[1]Coefficients!$G$1:$BO$1,0))</f>
        <v>7.0926315828688483E-2</v>
      </c>
      <c r="V42">
        <f>INDEX([1]Coefficients!$G$60:$BO$79,MATCH($E42,[1]Coefficients!$B$60:$B$79,0),MATCH(V$2,[1]Coefficients!$G$1:$BO$1,0))/INDEX([1]Coefficients!$G$29:$BO$48,MATCH($E42,[1]Coefficients!$B$29:$B$48,0),MATCH(V$2,[1]Coefficients!$G$1:$BO$1,0))</f>
        <v>7.0926315828688483E-2</v>
      </c>
      <c r="W42">
        <f>INDEX([1]Coefficients!$G$60:$BO$79,MATCH($E42,[1]Coefficients!$B$60:$B$79,0),MATCH(W$2,[1]Coefficients!$G$1:$BO$1,0))/INDEX([1]Coefficients!$G$29:$BO$48,MATCH($E42,[1]Coefficients!$B$29:$B$48,0),MATCH(W$2,[1]Coefficients!$G$1:$BO$1,0))</f>
        <v>7.0926315828688483E-2</v>
      </c>
    </row>
    <row r="43" spans="1:23" x14ac:dyDescent="0.25">
      <c r="A43" t="s">
        <v>28</v>
      </c>
      <c r="B43" t="s">
        <v>4</v>
      </c>
      <c r="C43" t="s">
        <v>15</v>
      </c>
      <c r="E43" t="s">
        <v>29</v>
      </c>
      <c r="G43" t="s">
        <v>66</v>
      </c>
      <c r="H43" t="s">
        <v>67</v>
      </c>
      <c r="I43" t="s">
        <v>68</v>
      </c>
      <c r="K43" t="s">
        <v>69</v>
      </c>
      <c r="L43" t="s">
        <v>70</v>
      </c>
      <c r="M43">
        <f>INDEX([1]Coefficients!$G$132:$BO$151,MATCH($E43,[1]Coefficients!$B$132:$B$151,0),MATCH(M$2,[1]Coefficients!$G$1:$BO$1,0))</f>
        <v>0</v>
      </c>
      <c r="N43">
        <f>INDEX([1]Coefficients!$G$132:$BO$151,MATCH($E43,[1]Coefficients!$B$132:$B$151,0),MATCH(N$2,[1]Coefficients!$G$1:$BO$1,0))</f>
        <v>0</v>
      </c>
      <c r="O43">
        <f>INDEX([1]Coefficients!$G$132:$BO$151,MATCH($E43,[1]Coefficients!$B$132:$B$151,0),MATCH(O$2,[1]Coefficients!$G$1:$BO$1,0))</f>
        <v>0</v>
      </c>
      <c r="P43">
        <f>INDEX([1]Coefficients!$G$132:$BO$151,MATCH($E43,[1]Coefficients!$B$132:$B$151,0),MATCH(P$2,[1]Coefficients!$G$1:$BO$1,0))</f>
        <v>0</v>
      </c>
      <c r="Q43">
        <f>INDEX([1]Coefficients!$G$132:$BO$151,MATCH($E43,[1]Coefficients!$B$132:$B$151,0),MATCH(Q$2,[1]Coefficients!$G$1:$BO$1,0))</f>
        <v>0</v>
      </c>
      <c r="R43">
        <f>INDEX([1]Coefficients!$G$132:$BO$151,MATCH($E43,[1]Coefficients!$B$132:$B$151,0),MATCH(R$2,[1]Coefficients!$G$1:$BO$1,0))</f>
        <v>0</v>
      </c>
      <c r="S43">
        <f>INDEX([1]Coefficients!$G$132:$BO$151,MATCH($E43,[1]Coefficients!$B$132:$B$151,0),MATCH(S$2,[1]Coefficients!$G$1:$BO$1,0))</f>
        <v>0</v>
      </c>
      <c r="T43">
        <f>INDEX([1]Coefficients!$G$132:$BO$151,MATCH($E43,[1]Coefficients!$B$132:$B$151,0),MATCH(T$2,[1]Coefficients!$G$1:$BO$1,0))</f>
        <v>0</v>
      </c>
      <c r="U43">
        <f>INDEX([1]Coefficients!$G$132:$BO$151,MATCH($E43,[1]Coefficients!$B$132:$B$151,0),MATCH(U$2,[1]Coefficients!$G$1:$BO$1,0))</f>
        <v>0</v>
      </c>
      <c r="V43">
        <f>INDEX([1]Coefficients!$G$132:$BO$151,MATCH($E43,[1]Coefficients!$B$132:$B$151,0),MATCH(V$2,[1]Coefficients!$G$1:$BO$1,0))</f>
        <v>0</v>
      </c>
      <c r="W43">
        <f>INDEX([1]Coefficients!$G$132:$BO$151,MATCH($E43,[1]Coefficients!$B$132:$B$151,0),MATCH(W$2,[1]Coefficients!$G$1:$BO$1,0))</f>
        <v>0</v>
      </c>
    </row>
    <row r="44" spans="1:23" x14ac:dyDescent="0.25">
      <c r="A44" t="s">
        <v>28</v>
      </c>
      <c r="B44" t="s">
        <v>4</v>
      </c>
      <c r="C44" t="s">
        <v>15</v>
      </c>
      <c r="E44" t="s">
        <v>29</v>
      </c>
      <c r="G44" t="s">
        <v>66</v>
      </c>
      <c r="H44" t="s">
        <v>71</v>
      </c>
      <c r="I44" t="s">
        <v>68</v>
      </c>
      <c r="K44" t="s">
        <v>69</v>
      </c>
      <c r="L44" t="s">
        <v>72</v>
      </c>
      <c r="M44">
        <f>INDEX([1]Coefficients!$G$132:$BO$151,MATCH($E44,[1]Coefficients!$B$132:$B$151,0),MATCH(M$2,[1]Coefficients!$G$1:$BO$1,0))</f>
        <v>0</v>
      </c>
      <c r="N44">
        <f>INDEX([1]Coefficients!$G$132:$BO$151,MATCH($E44,[1]Coefficients!$B$132:$B$151,0),MATCH(N$2,[1]Coefficients!$G$1:$BO$1,0))</f>
        <v>0</v>
      </c>
      <c r="O44">
        <f>INDEX([1]Coefficients!$G$132:$BO$151,MATCH($E44,[1]Coefficients!$B$132:$B$151,0),MATCH(O$2,[1]Coefficients!$G$1:$BO$1,0))</f>
        <v>0</v>
      </c>
      <c r="P44">
        <f>INDEX([1]Coefficients!$G$132:$BO$151,MATCH($E44,[1]Coefficients!$B$132:$B$151,0),MATCH(P$2,[1]Coefficients!$G$1:$BO$1,0))</f>
        <v>0</v>
      </c>
      <c r="Q44">
        <f>INDEX([1]Coefficients!$G$132:$BO$151,MATCH($E44,[1]Coefficients!$B$132:$B$151,0),MATCH(Q$2,[1]Coefficients!$G$1:$BO$1,0))</f>
        <v>0</v>
      </c>
      <c r="R44">
        <f>INDEX([1]Coefficients!$G$132:$BO$151,MATCH($E44,[1]Coefficients!$B$132:$B$151,0),MATCH(R$2,[1]Coefficients!$G$1:$BO$1,0))</f>
        <v>0</v>
      </c>
      <c r="S44">
        <f>INDEX([1]Coefficients!$G$132:$BO$151,MATCH($E44,[1]Coefficients!$B$132:$B$151,0),MATCH(S$2,[1]Coefficients!$G$1:$BO$1,0))</f>
        <v>0</v>
      </c>
      <c r="T44">
        <f>INDEX([1]Coefficients!$G$132:$BO$151,MATCH($E44,[1]Coefficients!$B$132:$B$151,0),MATCH(T$2,[1]Coefficients!$G$1:$BO$1,0))</f>
        <v>0</v>
      </c>
      <c r="U44">
        <f>INDEX([1]Coefficients!$G$132:$BO$151,MATCH($E44,[1]Coefficients!$B$132:$B$151,0),MATCH(U$2,[1]Coefficients!$G$1:$BO$1,0))</f>
        <v>0</v>
      </c>
      <c r="V44">
        <f>INDEX([1]Coefficients!$G$132:$BO$151,MATCH($E44,[1]Coefficients!$B$132:$B$151,0),MATCH(V$2,[1]Coefficients!$G$1:$BO$1,0))</f>
        <v>0</v>
      </c>
      <c r="W44">
        <f>INDEX([1]Coefficients!$G$132:$BO$151,MATCH($E44,[1]Coefficients!$B$132:$B$151,0),MATCH(W$2,[1]Coefficients!$G$1:$BO$1,0))</f>
        <v>0</v>
      </c>
    </row>
    <row r="45" spans="1:23" x14ac:dyDescent="0.25">
      <c r="A45" t="s">
        <v>28</v>
      </c>
      <c r="B45" t="s">
        <v>4</v>
      </c>
      <c r="C45" t="s">
        <v>15</v>
      </c>
      <c r="E45" t="s">
        <v>29</v>
      </c>
      <c r="G45" t="s">
        <v>66</v>
      </c>
      <c r="H45" t="s">
        <v>73</v>
      </c>
      <c r="I45" t="s">
        <v>68</v>
      </c>
      <c r="K45" t="s">
        <v>69</v>
      </c>
      <c r="L45" t="s">
        <v>74</v>
      </c>
      <c r="M45">
        <f>INDEX([1]Coefficients!$G$132:$BO$151,MATCH($E45,[1]Coefficients!$B$132:$B$151,0),MATCH(M$2,[1]Coefficients!$G$1:$BO$1,0))</f>
        <v>0</v>
      </c>
      <c r="N45">
        <f>INDEX([1]Coefficients!$G$132:$BO$151,MATCH($E45,[1]Coefficients!$B$132:$B$151,0),MATCH(N$2,[1]Coefficients!$G$1:$BO$1,0))</f>
        <v>0</v>
      </c>
      <c r="O45">
        <f>INDEX([1]Coefficients!$G$132:$BO$151,MATCH($E45,[1]Coefficients!$B$132:$B$151,0),MATCH(O$2,[1]Coefficients!$G$1:$BO$1,0))</f>
        <v>0</v>
      </c>
      <c r="P45">
        <f>INDEX([1]Coefficients!$G$132:$BO$151,MATCH($E45,[1]Coefficients!$B$132:$B$151,0),MATCH(P$2,[1]Coefficients!$G$1:$BO$1,0))</f>
        <v>0</v>
      </c>
      <c r="Q45">
        <f>INDEX([1]Coefficients!$G$132:$BO$151,MATCH($E45,[1]Coefficients!$B$132:$B$151,0),MATCH(Q$2,[1]Coefficients!$G$1:$BO$1,0))</f>
        <v>0</v>
      </c>
      <c r="R45">
        <f>INDEX([1]Coefficients!$G$132:$BO$151,MATCH($E45,[1]Coefficients!$B$132:$B$151,0),MATCH(R$2,[1]Coefficients!$G$1:$BO$1,0))</f>
        <v>0</v>
      </c>
      <c r="S45">
        <f>INDEX([1]Coefficients!$G$132:$BO$151,MATCH($E45,[1]Coefficients!$B$132:$B$151,0),MATCH(S$2,[1]Coefficients!$G$1:$BO$1,0))</f>
        <v>0</v>
      </c>
      <c r="T45">
        <f>INDEX([1]Coefficients!$G$132:$BO$151,MATCH($E45,[1]Coefficients!$B$132:$B$151,0),MATCH(T$2,[1]Coefficients!$G$1:$BO$1,0))</f>
        <v>0</v>
      </c>
      <c r="U45">
        <f>INDEX([1]Coefficients!$G$132:$BO$151,MATCH($E45,[1]Coefficients!$B$132:$B$151,0),MATCH(U$2,[1]Coefficients!$G$1:$BO$1,0))</f>
        <v>0</v>
      </c>
      <c r="V45">
        <f>INDEX([1]Coefficients!$G$132:$BO$151,MATCH($E45,[1]Coefficients!$B$132:$B$151,0),MATCH(V$2,[1]Coefficients!$G$1:$BO$1,0))</f>
        <v>0</v>
      </c>
      <c r="W45">
        <f>INDEX([1]Coefficients!$G$132:$BO$151,MATCH($E45,[1]Coefficients!$B$132:$B$151,0),MATCH(W$2,[1]Coefficients!$G$1:$BO$1,0))</f>
        <v>0</v>
      </c>
    </row>
    <row r="46" spans="1:23" x14ac:dyDescent="0.25">
      <c r="A46" t="s">
        <v>32</v>
      </c>
      <c r="B46" t="s">
        <v>4</v>
      </c>
      <c r="C46" t="s">
        <v>15</v>
      </c>
      <c r="E46" t="s">
        <v>33</v>
      </c>
      <c r="G46" t="s">
        <v>59</v>
      </c>
      <c r="L46" t="s">
        <v>60</v>
      </c>
    </row>
    <row r="47" spans="1:23" x14ac:dyDescent="0.25">
      <c r="A47" t="s">
        <v>32</v>
      </c>
      <c r="B47" t="s">
        <v>4</v>
      </c>
      <c r="C47" t="s">
        <v>15</v>
      </c>
      <c r="E47" t="s">
        <v>33</v>
      </c>
      <c r="G47" t="s">
        <v>61</v>
      </c>
      <c r="H47" t="s">
        <v>4</v>
      </c>
    </row>
    <row r="48" spans="1:23" x14ac:dyDescent="0.25">
      <c r="A48" t="s">
        <v>32</v>
      </c>
      <c r="B48" t="s">
        <v>4</v>
      </c>
      <c r="C48" t="s">
        <v>15</v>
      </c>
      <c r="E48" t="s">
        <v>33</v>
      </c>
      <c r="G48" t="s">
        <v>62</v>
      </c>
      <c r="H48" t="b">
        <v>1</v>
      </c>
    </row>
    <row r="49" spans="1:24" x14ac:dyDescent="0.25">
      <c r="A49" t="s">
        <v>32</v>
      </c>
      <c r="B49" t="s">
        <v>4</v>
      </c>
      <c r="C49" t="s">
        <v>15</v>
      </c>
      <c r="E49" t="s">
        <v>33</v>
      </c>
      <c r="G49" t="s">
        <v>63</v>
      </c>
      <c r="L49" t="s">
        <v>64</v>
      </c>
      <c r="M49">
        <f>10/0.142</f>
        <v>70.422535211267615</v>
      </c>
      <c r="N49">
        <f t="shared" ref="N49:W49" si="2">M49*0.9</f>
        <v>63.380281690140855</v>
      </c>
      <c r="O49">
        <f t="shared" si="2"/>
        <v>57.042253521126767</v>
      </c>
      <c r="P49">
        <f t="shared" si="2"/>
        <v>51.338028169014095</v>
      </c>
      <c r="Q49">
        <f t="shared" si="2"/>
        <v>46.204225352112687</v>
      </c>
      <c r="R49">
        <f t="shared" si="2"/>
        <v>41.583802816901418</v>
      </c>
      <c r="S49">
        <f t="shared" si="2"/>
        <v>37.425422535211275</v>
      </c>
      <c r="T49">
        <f t="shared" si="2"/>
        <v>33.682880281690146</v>
      </c>
      <c r="U49">
        <f t="shared" si="2"/>
        <v>30.314592253521131</v>
      </c>
      <c r="V49">
        <f t="shared" si="2"/>
        <v>27.283133028169019</v>
      </c>
      <c r="W49">
        <f t="shared" si="2"/>
        <v>24.554819725352118</v>
      </c>
      <c r="X49" t="s">
        <v>77</v>
      </c>
    </row>
    <row r="50" spans="1:24" x14ac:dyDescent="0.25">
      <c r="A50" t="s">
        <v>32</v>
      </c>
      <c r="B50" t="s">
        <v>4</v>
      </c>
      <c r="C50" t="s">
        <v>15</v>
      </c>
      <c r="E50" t="s">
        <v>33</v>
      </c>
      <c r="G50" t="s">
        <v>66</v>
      </c>
      <c r="H50" t="s">
        <v>67</v>
      </c>
      <c r="I50" t="s">
        <v>68</v>
      </c>
      <c r="K50" t="s">
        <v>69</v>
      </c>
      <c r="L50" t="s">
        <v>70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4" x14ac:dyDescent="0.25">
      <c r="A51" t="s">
        <v>32</v>
      </c>
      <c r="B51" t="s">
        <v>4</v>
      </c>
      <c r="C51" t="s">
        <v>15</v>
      </c>
      <c r="E51" t="s">
        <v>33</v>
      </c>
      <c r="G51" t="s">
        <v>66</v>
      </c>
      <c r="H51" t="s">
        <v>71</v>
      </c>
      <c r="I51" t="s">
        <v>68</v>
      </c>
      <c r="K51" t="s">
        <v>69</v>
      </c>
      <c r="L51" t="s">
        <v>72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4" x14ac:dyDescent="0.25">
      <c r="A52" t="s">
        <v>32</v>
      </c>
      <c r="B52" t="s">
        <v>4</v>
      </c>
      <c r="C52" t="s">
        <v>15</v>
      </c>
      <c r="E52" t="s">
        <v>33</v>
      </c>
      <c r="G52" t="s">
        <v>66</v>
      </c>
      <c r="H52" t="s">
        <v>73</v>
      </c>
      <c r="I52" t="s">
        <v>68</v>
      </c>
      <c r="K52" t="s">
        <v>69</v>
      </c>
      <c r="L52" t="s">
        <v>74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2024-10-10T22:51:22Z</dcterms:created>
  <dcterms:modified xsi:type="dcterms:W3CDTF">2024-10-10T22:51:23Z</dcterms:modified>
</cp:coreProperties>
</file>