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EmmaS\Upstream\Oil\"/>
    </mc:Choice>
  </mc:AlternateContent>
  <xr:revisionPtr revIDLastSave="0" documentId="8_{0FA18A8B-63A9-419A-8ECA-17136CD7CB30}" xr6:coauthVersionLast="47" xr6:coauthVersionMax="47" xr10:uidLastSave="{00000000-0000-0000-0000-000000000000}"/>
  <bookViews>
    <workbookView xWindow="-120" yWindow="-120" windowWidth="19440" windowHeight="10320" xr2:uid="{1DEC0F1D-0DDD-4E43-B294-2070E9722BC4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Sheet1!$A$2:$Z$289</definedName>
    <definedName name="parameters">_xlfn.ANCHORARRAY([1]Parameters!$A$3)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3" i="1"/>
  <c r="N52" i="1" l="1"/>
  <c r="O52" i="1" s="1"/>
  <c r="P52" i="1" s="1"/>
  <c r="Q52" i="1" s="1"/>
  <c r="R52" i="1" s="1"/>
  <c r="S52" i="1" s="1"/>
  <c r="T52" i="1" s="1"/>
  <c r="U52" i="1" s="1"/>
  <c r="V52" i="1" s="1"/>
  <c r="W52" i="1" s="1"/>
  <c r="N197" i="1" l="1"/>
  <c r="O197" i="1" s="1"/>
  <c r="P197" i="1" s="1"/>
  <c r="Q197" i="1" s="1"/>
  <c r="R197" i="1" s="1"/>
  <c r="S197" i="1" s="1"/>
  <c r="T197" i="1" s="1"/>
  <c r="U197" i="1" s="1"/>
  <c r="V197" i="1" s="1"/>
  <c r="W197" i="1" s="1"/>
  <c r="M68" i="1"/>
  <c r="M78" i="1"/>
  <c r="N68" i="1" l="1"/>
  <c r="O68" i="1" s="1"/>
  <c r="P68" i="1" s="1"/>
  <c r="Q68" i="1" s="1"/>
  <c r="R68" i="1" s="1"/>
  <c r="S68" i="1" s="1"/>
  <c r="T68" i="1" s="1"/>
  <c r="U68" i="1" s="1"/>
  <c r="V68" i="1" s="1"/>
  <c r="W68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208" i="1" l="1"/>
  <c r="M136" i="1"/>
  <c r="M198" i="1"/>
  <c r="M246" i="1"/>
  <c r="M238" i="1"/>
  <c r="M230" i="1"/>
  <c r="M222" i="1"/>
  <c r="M214" i="1"/>
  <c r="M206" i="1"/>
  <c r="M187" i="1"/>
  <c r="M179" i="1"/>
  <c r="M171" i="1"/>
  <c r="M163" i="1"/>
  <c r="M152" i="1"/>
  <c r="M144" i="1"/>
  <c r="M128" i="1"/>
  <c r="M53" i="1"/>
  <c r="N186" i="1" l="1"/>
  <c r="O186" i="1" s="1"/>
  <c r="P186" i="1" s="1"/>
  <c r="Q186" i="1" s="1"/>
  <c r="R186" i="1" s="1"/>
  <c r="S186" i="1" s="1"/>
  <c r="T186" i="1" s="1"/>
  <c r="U186" i="1" s="1"/>
  <c r="V186" i="1" s="1"/>
  <c r="W186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40" i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1" i="1"/>
  <c r="M249" i="1" s="1"/>
  <c r="M239" i="1"/>
  <c r="N240" i="1" l="1"/>
  <c r="O240" i="1" s="1"/>
  <c r="P240" i="1" s="1"/>
  <c r="Q240" i="1" s="1"/>
  <c r="R240" i="1" s="1"/>
  <c r="S240" i="1" s="1"/>
  <c r="T240" i="1" s="1"/>
  <c r="U240" i="1" s="1"/>
  <c r="V240" i="1" s="1"/>
  <c r="W240" i="1" s="1"/>
  <c r="Y2" i="1" l="1" a="1"/>
  <c r="Y2" i="1" s="1"/>
  <c r="M107" i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<sst xmlns="http://schemas.openxmlformats.org/spreadsheetml/2006/main" count="2301" uniqueCount="119">
  <si>
    <t>CIMS.CAN.BC.Petroleum Crude</t>
  </si>
  <si>
    <t>Sector</t>
  </si>
  <si>
    <t>BC</t>
  </si>
  <si>
    <t>Petroleum Crude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</si>
  <si>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</si>
  <si>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</si>
  <si>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</si>
  <si>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</si>
  <si>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</si>
  <si>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</si>
  <si>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</si>
  <si>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</si>
  <si>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</si>
  <si>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</si>
  <si>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</si>
  <si>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</si>
  <si>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</si>
  <si>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</si>
  <si>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</si>
  <si>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</si>
  <si>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</si>
  <si>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</si>
  <si>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</si>
  <si>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</si>
  <si>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</si>
  <si>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</si>
  <si>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</si>
  <si>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</si>
  <si>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Crude.Refinable Crude Oil</t>
  </si>
  <si>
    <t>m3</t>
  </si>
  <si>
    <t>Service</t>
  </si>
  <si>
    <t>Refinable Crude Oil</t>
  </si>
  <si>
    <t>Competition type</t>
  </si>
  <si>
    <t>Fixed Ratio</t>
  </si>
  <si>
    <t>CIMS.CAN.BC.Petroleum Crude.Refinable Crude Oil.Exploration Drilling</t>
  </si>
  <si>
    <t>CIMS.CAN.BC.Petroleum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</si>
  <si>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</si>
  <si>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</si>
  <si>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</si>
  <si>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</si>
  <si>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</si>
  <si>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</si>
  <si>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Technology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</si>
  <si>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</si>
  <si>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</si>
  <si>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</si>
  <si>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</si>
  <si>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</si>
  <si>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</si>
  <si>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</si>
  <si>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</si>
  <si>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</si>
  <si>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</si>
  <si>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CIMS.CAN.BC.Petroleum Crude.Industrial Engines</t>
  </si>
  <si>
    <t>GJ</t>
  </si>
  <si>
    <t>Emissions</t>
  </si>
  <si>
    <t>CO2</t>
  </si>
  <si>
    <t>Process</t>
  </si>
  <si>
    <t>tCO2</t>
  </si>
  <si>
    <t>Oil well drilling testing servicing ELDAR</t>
  </si>
  <si>
    <t>Light Medium</t>
  </si>
  <si>
    <t>CIMS.CAN.BC.Petroleum Crude.Refinable Crude Oil.Light Medium.Onshore</t>
  </si>
  <si>
    <t>CIMS.CAN.BC.Petroleum Crude.Refinable Crude Oil.Light Medium.Offshore</t>
  </si>
  <si>
    <t>Onshore</t>
  </si>
  <si>
    <t>FOM</t>
  </si>
  <si>
    <t>CIMS.CAN.BC.Petroleum Crude.Steam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</si>
  <si>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</si>
  <si>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</si>
  <si>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</si>
  <si>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</si>
  <si>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</si>
  <si>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</si>
  <si>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</si>
  <si>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</si>
  <si>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</si>
  <si>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</si>
  <si>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CIMS.CAN.BC.Petroleum Crude.Industrial Engines.Small</t>
  </si>
  <si>
    <t>CIMS.CAN.BC.Petroleum Crude.Industrial Engines.Large</t>
  </si>
  <si>
    <t>Small</t>
  </si>
  <si>
    <t>Gasoline fired</t>
  </si>
  <si>
    <t>Diesel fired</t>
  </si>
  <si>
    <t>Biodiesel fired</t>
  </si>
  <si>
    <t>Large</t>
  </si>
  <si>
    <t>Steam</t>
  </si>
  <si>
    <t>Electric</t>
  </si>
  <si>
    <t>NG</t>
  </si>
  <si>
    <t>NG Eff</t>
  </si>
  <si>
    <t>NG HR and reg burner</t>
  </si>
  <si>
    <t>NG Eff CCS</t>
  </si>
  <si>
    <t>CIMS.CAN.BC.Petroleum Crude.CCS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</si>
  <si>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</si>
  <si>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</si>
  <si>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</si>
  <si>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</si>
  <si>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</si>
  <si>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</si>
  <si>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</si>
  <si>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>649000 tCO2 * 85% Capacity Factor</t>
  </si>
  <si>
    <t>FCC *1.03068015 (2020 CPI/2018CPI)*1.3415 CAD/USD</t>
  </si>
  <si>
    <t>FOM *1.03068015 (2020 CPI/2018CPI)*1.3415 CAD/USD</t>
  </si>
  <si>
    <t>Emissions_removal</t>
  </si>
  <si>
    <t>Combustion</t>
  </si>
  <si>
    <t>&lt;-- Navigate by typing to search</t>
  </si>
  <si>
    <t>Navigate</t>
  </si>
  <si>
    <t>Branch</t>
  </si>
  <si>
    <t>Type</t>
  </si>
  <si>
    <t>Parameter</t>
  </si>
  <si>
    <t>Context</t>
  </si>
  <si>
    <t>Sub_Context</t>
  </si>
  <si>
    <t>Target</t>
  </si>
  <si>
    <t>Source</t>
  </si>
  <si>
    <t>Unit</t>
  </si>
  <si>
    <t>Comments</t>
  </si>
  <si>
    <t>CIMS.CAN.BC.Petroleum Crude.Methane Fuel</t>
  </si>
  <si>
    <t>RegiBC</t>
  </si>
  <si>
    <t>Propane fired</t>
  </si>
  <si>
    <t>NG COGEN</t>
  </si>
  <si>
    <t>NG COGEN Eff</t>
  </si>
  <si>
    <t>BC_Oil&amp;Coal_Calibration_09.11.24.xlsb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</si>
</sst>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3" borderId="0" xfId="0" applyFont="1" applyFill="1" applyAlignment="1">
      <alignment horizontal="left" indent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4" fillId="4" borderId="0" xfId="0" applyFont="1" applyFill="1" applyAlignment="1">
      <alignment horizontal="left" indent="1"/>
    </xf>
    <xf numFmtId="0" fontId="7" fillId="2" borderId="0" xfId="0" applyFont="1" applyFill="1" applyAlignment="1">
      <alignment horizontal="right" indent="2"/>
    </xf>
    <xf numFmtId="0" fontId="2" fillId="4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4" fillId="4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" fontId="3" fillId="2" borderId="0" xfId="0" applyNumberFormat="1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4" fontId="3" fillId="5" borderId="0" xfId="0" applyNumberFormat="1" applyFont="1" applyFill="1"/>
    <xf numFmtId="3" fontId="3" fillId="5" borderId="0" xfId="0" applyNumberFormat="1" applyFont="1" applyFill="1"/>
    <xf numFmtId="3" fontId="3" fillId="2" borderId="0" xfId="0" applyNumberFormat="1" applyFont="1" applyFill="1"/>
    <xf numFmtId="164" fontId="3" fillId="2" borderId="0" xfId="0" applyNumberFormat="1" applyFont="1" applyFill="1"/>
  </cellXfs>
  <cellStyles count="1">
    <cellStyle name="Normal" xfId="0" builtinId="0"/>
  </cellStyles>
  <dxfs count="5"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3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ark\Documents\Documents\REM%20SFU\pyCIMS\Natural%20Gas\July%202024%20NG%20Reconstruction%20(temp%20folder)\July%202024%20NG%20Reconstruction\CIMS_base%20model.xlsb" TargetMode="External"/><Relationship Id="rId1" Type="http://schemas.openxmlformats.org/officeDocument/2006/relationships/externalLinkPath" Target="file:///C:\Users\stark\Documents\Documents\REM%20SFU\pyCIMS\Natural%20Gas\July%202024%20NG%20Reconstruction%20(temp%20folder)\July%202024%20NG%20Reconstruction\CIMS_base%20model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BC_Oil&amp;Coal_Calibration_09.15.24.xlsx" TargetMode="External"/><Relationship Id="rId1" Type="http://schemas.openxmlformats.org/officeDocument/2006/relationships/externalLinkPath" Target="/EmmaS/Upstream/BC_Oil&amp;Coal_Calibration_09.15.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Oil\Data%20files\Process%20Emissions%20Adjustments.xlsx" TargetMode="External"/><Relationship Id="rId1" Type="http://schemas.openxmlformats.org/officeDocument/2006/relationships/externalLinkPath" Target="Data%20files/Process%20Emissions%20Adjus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>
        <row r="3">
          <cell r="A3" t="str">
            <v>Service provided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C_Oil_Production"/>
      <sheetName val="BC_Coal_Production"/>
      <sheetName val="BC_Oil__EnergyUse"/>
      <sheetName val="BC_Oil_Energy Calcs"/>
      <sheetName val="BC_Oil_techMS"/>
      <sheetName val="BC_Oil_Emissions"/>
      <sheetName val="BC_Coal__EnergyUse"/>
      <sheetName val="BC_Coal_Emissions"/>
    </sheetNames>
    <sheetDataSet>
      <sheetData sheetId="0"/>
      <sheetData sheetId="1"/>
      <sheetData sheetId="2"/>
      <sheetData sheetId="3">
        <row r="23">
          <cell r="L23">
            <v>4.0000000000000001E-3</v>
          </cell>
        </row>
      </sheetData>
      <sheetData sheetId="4">
        <row r="14">
          <cell r="C14">
            <v>1</v>
          </cell>
        </row>
        <row r="25">
          <cell r="C25">
            <v>0.15</v>
          </cell>
        </row>
        <row r="26">
          <cell r="C26">
            <v>0.4</v>
          </cell>
        </row>
        <row r="27">
          <cell r="C27">
            <v>0</v>
          </cell>
        </row>
        <row r="28">
          <cell r="C28">
            <v>0.44999999999999996</v>
          </cell>
        </row>
        <row r="38">
          <cell r="C38">
            <v>0.1</v>
          </cell>
        </row>
        <row r="39">
          <cell r="C39">
            <v>0.4</v>
          </cell>
        </row>
        <row r="40">
          <cell r="C40">
            <v>0</v>
          </cell>
        </row>
        <row r="41">
          <cell r="C41">
            <v>0.5</v>
          </cell>
        </row>
        <row r="54">
          <cell r="C54">
            <v>0.05</v>
          </cell>
        </row>
        <row r="55">
          <cell r="C55">
            <v>0.75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0.2</v>
          </cell>
        </row>
        <row r="60">
          <cell r="C60">
            <v>0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N1">
            <v>1.2298666965572093E-2</v>
          </cell>
        </row>
        <row r="2">
          <cell r="N2">
            <v>6.5885715886993348E-4</v>
          </cell>
        </row>
        <row r="3">
          <cell r="N3">
            <v>6.5885715886993355E-3</v>
          </cell>
        </row>
        <row r="4">
          <cell r="N4">
            <v>3.0746667413930158E-3</v>
          </cell>
        </row>
        <row r="5">
          <cell r="N5">
            <v>6.1493334827860593E-3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0B9-3FB3-4E71-AA11-CE760DEA43CF}">
  <dimension ref="A1:Z289"/>
  <sheetViews>
    <sheetView tabSelected="1" topLeftCell="P1" zoomScale="80" zoomScaleNormal="80" workbookViewId="0">
      <selection activeCell="U8" sqref="U8"/>
    </sheetView>
  </sheetViews>
  <sheetFormatPr defaultColWidth="18.42578125" defaultRowHeight="15" x14ac:dyDescent="0.25"/>
  <cols>
    <col min="3" max="3" width="5.140625" customWidth="1"/>
    <col min="5" max="5" width="12.5703125" customWidth="1"/>
    <col min="6" max="6" width="35.5703125" customWidth="1"/>
    <col min="8" max="11" width="18.42578125" customWidth="1"/>
  </cols>
  <sheetData>
    <row r="1" spans="1:26" s="9" customFormat="1" x14ac:dyDescent="0.25">
      <c r="A1" s="2" t="s">
        <v>0</v>
      </c>
      <c r="B1" s="3" t="s">
        <v>102</v>
      </c>
      <c r="C1" s="4"/>
      <c r="D1" s="4"/>
      <c r="E1" s="4"/>
      <c r="F1" s="4"/>
      <c r="G1" s="4"/>
      <c r="H1" s="5"/>
      <c r="I1" s="6"/>
      <c r="J1" s="6"/>
      <c r="K1" s="6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 t="s">
        <v>103</v>
      </c>
    </row>
    <row r="2" spans="1:26" s="12" customFormat="1" ht="21.6" customHeight="1" x14ac:dyDescent="0.25">
      <c r="A2" s="10" t="s">
        <v>104</v>
      </c>
      <c r="B2" s="10" t="s">
        <v>105</v>
      </c>
      <c r="C2" s="10" t="s">
        <v>114</v>
      </c>
      <c r="D2" s="10" t="s">
        <v>1</v>
      </c>
      <c r="E2" s="10" t="s">
        <v>30</v>
      </c>
      <c r="F2" s="10" t="s">
        <v>42</v>
      </c>
      <c r="G2" s="10" t="s">
        <v>106</v>
      </c>
      <c r="H2" s="10" t="s">
        <v>107</v>
      </c>
      <c r="I2" s="10" t="s">
        <v>108</v>
      </c>
      <c r="J2" s="10" t="s">
        <v>109</v>
      </c>
      <c r="K2" s="10" t="s">
        <v>110</v>
      </c>
      <c r="L2" s="10" t="s">
        <v>111</v>
      </c>
      <c r="M2" s="11">
        <v>2000</v>
      </c>
      <c r="N2" s="11">
        <v>2005</v>
      </c>
      <c r="O2" s="11">
        <v>2010</v>
      </c>
      <c r="P2" s="11">
        <v>2015</v>
      </c>
      <c r="Q2" s="11">
        <v>2020</v>
      </c>
      <c r="R2" s="11">
        <v>2025</v>
      </c>
      <c r="S2" s="11">
        <v>2030</v>
      </c>
      <c r="T2" s="11">
        <v>2035</v>
      </c>
      <c r="U2" s="11">
        <v>2040</v>
      </c>
      <c r="V2" s="11">
        <v>2045</v>
      </c>
      <c r="W2" s="11">
        <v>2050</v>
      </c>
      <c r="X2" s="10" t="s">
        <v>112</v>
      </c>
      <c r="Y2" s="1" t="e" cm="1" vm="1">
        <f t="array" aca="1" ref="Y2" ca="1">_xlfn.UNIQUE(_xlfn._xlws.FILTER($A$3:$A$30041, $A$3:$A$30041&lt;&gt;""))</f>
        <v>#VALUE!</v>
      </c>
      <c r="Z2" s="1"/>
    </row>
    <row r="3" spans="1:26" x14ac:dyDescent="0.25">
      <c r="A3" s="1" t="s">
        <v>0</v>
      </c>
      <c r="B3" s="1" t="s">
        <v>1</v>
      </c>
      <c r="C3" t="s">
        <v>2</v>
      </c>
      <c r="D3" s="1" t="s">
        <v>3</v>
      </c>
      <c r="E3" s="1"/>
      <c r="F3" s="1"/>
      <c r="G3" s="13" t="s">
        <v>4</v>
      </c>
      <c r="H3" s="14"/>
      <c r="I3" s="13"/>
      <c r="J3" s="1" t="s">
        <v>5</v>
      </c>
      <c r="K3" s="1" t="s">
        <v>6</v>
      </c>
      <c r="L3" s="1"/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6"/>
      <c r="Y3" t="str">
        <f>A3&amp;D3&amp;E3&amp;F3&amp;G3&amp;H3&amp;I3&amp;J3</f>
        <v>CIMS.CAN.BC.Petroleum CrudePetroleum CrudePrice multiplierCIMS.CAN.BC.Biodiesel</v>
      </c>
    </row>
    <row r="4" spans="1:26" x14ac:dyDescent="0.25">
      <c r="A4" s="1" t="s">
        <v>0</v>
      </c>
      <c r="B4" s="1" t="s">
        <v>1</v>
      </c>
      <c r="C4" t="s">
        <v>2</v>
      </c>
      <c r="D4" s="1" t="s">
        <v>3</v>
      </c>
      <c r="E4" s="1"/>
      <c r="F4" s="1"/>
      <c r="G4" s="13" t="s">
        <v>4</v>
      </c>
      <c r="H4" s="14"/>
      <c r="I4" s="13"/>
      <c r="J4" s="1" t="s">
        <v>7</v>
      </c>
      <c r="K4" s="1" t="s">
        <v>6</v>
      </c>
      <c r="L4" s="1"/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6"/>
      <c r="Y4" t="str">
        <f t="shared" ref="Y4:Y67" si="0">A4&amp;D4&amp;E4&amp;F4&amp;G4&amp;H4&amp;I4&amp;J4</f>
        <v>CIMS.CAN.BC.Petroleum CrudePetroleum CrudePrice multiplierCIMS.Generic Fuels.Biogas</v>
      </c>
    </row>
    <row r="5" spans="1:26" x14ac:dyDescent="0.25">
      <c r="A5" s="1" t="s">
        <v>0</v>
      </c>
      <c r="B5" s="1" t="s">
        <v>1</v>
      </c>
      <c r="C5" t="s">
        <v>2</v>
      </c>
      <c r="D5" s="1" t="s">
        <v>3</v>
      </c>
      <c r="E5" s="1"/>
      <c r="F5" s="1"/>
      <c r="G5" s="13" t="s">
        <v>4</v>
      </c>
      <c r="H5" s="14"/>
      <c r="I5" s="13"/>
      <c r="J5" s="1" t="s">
        <v>8</v>
      </c>
      <c r="K5" s="1" t="s">
        <v>6</v>
      </c>
      <c r="L5" s="1"/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6"/>
      <c r="Y5" t="str">
        <f t="shared" si="0"/>
        <v>CIMS.CAN.BC.Petroleum CrudePetroleum CrudePrice multiplierCIMS.Generic Fuels.Black Liquor</v>
      </c>
    </row>
    <row r="6" spans="1:26" x14ac:dyDescent="0.25">
      <c r="A6" s="1" t="s">
        <v>0</v>
      </c>
      <c r="B6" s="1" t="s">
        <v>1</v>
      </c>
      <c r="C6" t="s">
        <v>2</v>
      </c>
      <c r="D6" s="1" t="s">
        <v>3</v>
      </c>
      <c r="E6" s="1"/>
      <c r="F6" s="1"/>
      <c r="G6" s="13" t="s">
        <v>4</v>
      </c>
      <c r="H6" s="14"/>
      <c r="I6" s="13"/>
      <c r="J6" s="1" t="s">
        <v>9</v>
      </c>
      <c r="K6" s="1" t="s">
        <v>6</v>
      </c>
      <c r="L6" s="1"/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6"/>
      <c r="Y6" t="str">
        <f t="shared" si="0"/>
        <v>CIMS.CAN.BC.Petroleum CrudePetroleum CrudePrice multiplierCIMS.Generic Fuels.Coal</v>
      </c>
    </row>
    <row r="7" spans="1:26" x14ac:dyDescent="0.25">
      <c r="A7" s="1" t="s">
        <v>0</v>
      </c>
      <c r="B7" s="1" t="s">
        <v>1</v>
      </c>
      <c r="C7" t="s">
        <v>2</v>
      </c>
      <c r="D7" s="1" t="s">
        <v>3</v>
      </c>
      <c r="E7" s="1"/>
      <c r="F7" s="1"/>
      <c r="G7" s="13" t="s">
        <v>4</v>
      </c>
      <c r="H7" s="14"/>
      <c r="I7" s="13"/>
      <c r="J7" s="1" t="s">
        <v>10</v>
      </c>
      <c r="K7" s="1" t="s">
        <v>6</v>
      </c>
      <c r="L7" s="1"/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6"/>
      <c r="Y7" t="str">
        <f t="shared" si="0"/>
        <v>CIMS.CAN.BC.Petroleum CrudePetroleum CrudePrice multiplierCIMS.Generic Fuels.Coke</v>
      </c>
    </row>
    <row r="8" spans="1:26" x14ac:dyDescent="0.25">
      <c r="A8" s="1" t="s">
        <v>0</v>
      </c>
      <c r="B8" s="1" t="s">
        <v>1</v>
      </c>
      <c r="C8" t="s">
        <v>2</v>
      </c>
      <c r="D8" s="1" t="s">
        <v>3</v>
      </c>
      <c r="E8" s="1"/>
      <c r="F8" s="1"/>
      <c r="G8" s="13" t="s">
        <v>4</v>
      </c>
      <c r="H8" s="14"/>
      <c r="I8" s="13"/>
      <c r="J8" s="1" t="s">
        <v>11</v>
      </c>
      <c r="K8" s="1" t="s">
        <v>6</v>
      </c>
      <c r="L8" s="1"/>
      <c r="M8" s="15">
        <v>0.41345301693417214</v>
      </c>
      <c r="N8" s="15">
        <v>0.50493177808367828</v>
      </c>
      <c r="O8" s="15">
        <v>0.68713239695247652</v>
      </c>
      <c r="P8" s="15">
        <v>0.73333326558627177</v>
      </c>
      <c r="Q8" s="15">
        <v>0.86857088815088634</v>
      </c>
      <c r="R8" s="15">
        <v>0.94915303467877266</v>
      </c>
      <c r="S8" s="15">
        <v>1.0195838319622903</v>
      </c>
      <c r="T8" s="15">
        <v>1.0773218736949322</v>
      </c>
      <c r="U8" s="15">
        <v>1.1219159072144744</v>
      </c>
      <c r="V8" s="15">
        <v>1.1300591437564469</v>
      </c>
      <c r="W8" s="15">
        <v>1.1440244705162961</v>
      </c>
      <c r="X8" s="16"/>
      <c r="Y8" t="str">
        <f t="shared" si="0"/>
        <v>CIMS.CAN.BC.Petroleum CrudePetroleum CrudePrice multiplierCIMS.Generic Fuels.Diesel</v>
      </c>
    </row>
    <row r="9" spans="1:26" x14ac:dyDescent="0.25">
      <c r="A9" s="1" t="s">
        <v>0</v>
      </c>
      <c r="B9" s="1" t="s">
        <v>1</v>
      </c>
      <c r="C9" t="s">
        <v>2</v>
      </c>
      <c r="D9" s="1" t="s">
        <v>3</v>
      </c>
      <c r="E9" s="1"/>
      <c r="F9" s="1"/>
      <c r="G9" s="1" t="s">
        <v>4</v>
      </c>
      <c r="H9" s="14"/>
      <c r="I9" s="1"/>
      <c r="J9" s="1" t="s">
        <v>12</v>
      </c>
      <c r="K9" s="1" t="s">
        <v>13</v>
      </c>
      <c r="L9" s="1"/>
      <c r="M9" s="15">
        <v>1.33</v>
      </c>
      <c r="N9" s="15">
        <v>1.33</v>
      </c>
      <c r="O9" s="15">
        <v>1.33</v>
      </c>
      <c r="P9" s="15">
        <v>1.33</v>
      </c>
      <c r="Q9" s="15">
        <v>1.33</v>
      </c>
      <c r="R9" s="15">
        <v>1.33</v>
      </c>
      <c r="S9" s="15">
        <v>1.33</v>
      </c>
      <c r="T9" s="15">
        <v>1.33</v>
      </c>
      <c r="U9" s="15">
        <v>1.33</v>
      </c>
      <c r="V9" s="15">
        <v>1.33</v>
      </c>
      <c r="W9" s="15">
        <v>1.33</v>
      </c>
      <c r="X9" s="16" t="s">
        <v>14</v>
      </c>
      <c r="Y9" t="str">
        <f t="shared" si="0"/>
        <v>CIMS.CAN.BC.Petroleum CrudePetroleum CrudePrice multiplierCIMS.CAN.BC.Electricity</v>
      </c>
    </row>
    <row r="10" spans="1:26" x14ac:dyDescent="0.25">
      <c r="A10" s="1" t="s">
        <v>0</v>
      </c>
      <c r="B10" s="1" t="s">
        <v>1</v>
      </c>
      <c r="C10" t="s">
        <v>2</v>
      </c>
      <c r="D10" s="1" t="s">
        <v>3</v>
      </c>
      <c r="E10" s="1"/>
      <c r="F10" s="1"/>
      <c r="G10" s="1" t="s">
        <v>4</v>
      </c>
      <c r="H10" s="14"/>
      <c r="I10" s="1"/>
      <c r="J10" s="1" t="s">
        <v>15</v>
      </c>
      <c r="K10" s="1" t="s">
        <v>6</v>
      </c>
      <c r="L10" s="1"/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1</v>
      </c>
      <c r="V10" s="15">
        <v>1</v>
      </c>
      <c r="W10" s="15">
        <v>1</v>
      </c>
      <c r="X10" s="16"/>
      <c r="Y10" t="str">
        <f t="shared" si="0"/>
        <v>CIMS.CAN.BC.Petroleum CrudePetroleum CrudePrice multiplierCIMS.CAN.BC.Ethanol</v>
      </c>
    </row>
    <row r="11" spans="1:26" x14ac:dyDescent="0.25">
      <c r="A11" s="1" t="s">
        <v>0</v>
      </c>
      <c r="B11" s="1" t="s">
        <v>1</v>
      </c>
      <c r="C11" t="s">
        <v>2</v>
      </c>
      <c r="D11" s="1" t="s">
        <v>3</v>
      </c>
      <c r="E11" s="1"/>
      <c r="F11" s="1"/>
      <c r="G11" s="1" t="s">
        <v>4</v>
      </c>
      <c r="H11" s="14"/>
      <c r="I11" s="1"/>
      <c r="J11" s="1" t="s">
        <v>16</v>
      </c>
      <c r="K11" s="1" t="s">
        <v>13</v>
      </c>
      <c r="L11" s="1"/>
      <c r="M11" s="15">
        <v>1.0160053775773112</v>
      </c>
      <c r="N11" s="15">
        <v>1.0160053775773112</v>
      </c>
      <c r="O11" s="15">
        <v>1.1293796930390316</v>
      </c>
      <c r="P11" s="15">
        <v>1.1700038420686989</v>
      </c>
      <c r="Q11" s="15">
        <v>1.0600747731463751</v>
      </c>
      <c r="R11" s="15">
        <v>1.1685702999588341</v>
      </c>
      <c r="S11" s="15">
        <v>1.2331289910382899</v>
      </c>
      <c r="T11" s="15">
        <v>1.1813801723069417</v>
      </c>
      <c r="U11" s="15">
        <v>1.1078112969818017</v>
      </c>
      <c r="V11" s="15">
        <v>1.0222262033989544</v>
      </c>
      <c r="W11" s="15">
        <v>0.96565680121894615</v>
      </c>
      <c r="X11" s="16"/>
      <c r="Y11" t="str">
        <f t="shared" si="0"/>
        <v>CIMS.CAN.BC.Petroleum CrudePetroleum CrudePrice multiplierCIMS.Generic Fuels.Fuel Oil</v>
      </c>
    </row>
    <row r="12" spans="1:26" x14ac:dyDescent="0.25">
      <c r="A12" s="1" t="s">
        <v>0</v>
      </c>
      <c r="B12" s="1" t="s">
        <v>1</v>
      </c>
      <c r="C12" t="s">
        <v>2</v>
      </c>
      <c r="D12" s="1" t="s">
        <v>3</v>
      </c>
      <c r="E12" s="1"/>
      <c r="F12" s="1"/>
      <c r="G12" s="13" t="s">
        <v>4</v>
      </c>
      <c r="H12" s="14"/>
      <c r="I12" s="1"/>
      <c r="J12" s="1" t="s">
        <v>17</v>
      </c>
      <c r="K12" s="1" t="s">
        <v>6</v>
      </c>
      <c r="L12" s="1"/>
      <c r="M12" s="15">
        <v>0.76770330247192797</v>
      </c>
      <c r="N12" s="15">
        <v>0.72259674452943556</v>
      </c>
      <c r="O12" s="15">
        <v>0.4764225078698846</v>
      </c>
      <c r="P12" s="15">
        <v>0.5365229197484247</v>
      </c>
      <c r="Q12" s="15">
        <v>0.64182565315305939</v>
      </c>
      <c r="R12" s="15">
        <v>0.69287306285698025</v>
      </c>
      <c r="S12" s="15">
        <v>0.72762930667906156</v>
      </c>
      <c r="T12" s="15">
        <v>0.76698125697515684</v>
      </c>
      <c r="U12" s="15">
        <v>0.80541370838025028</v>
      </c>
      <c r="V12" s="15">
        <v>0.81461701511591089</v>
      </c>
      <c r="W12" s="15">
        <v>0.82791271027787816</v>
      </c>
      <c r="X12" s="16"/>
      <c r="Y12" t="str">
        <f t="shared" si="0"/>
        <v>CIMS.CAN.BC.Petroleum CrudePetroleum CrudePrice multiplierCIMS.Generic Fuels.Gasoline</v>
      </c>
    </row>
    <row r="13" spans="1:26" x14ac:dyDescent="0.25">
      <c r="A13" s="1" t="s">
        <v>0</v>
      </c>
      <c r="B13" s="1" t="s">
        <v>1</v>
      </c>
      <c r="C13" t="s">
        <v>2</v>
      </c>
      <c r="D13" s="1" t="s">
        <v>3</v>
      </c>
      <c r="E13" s="1"/>
      <c r="F13" s="1"/>
      <c r="G13" s="13" t="s">
        <v>4</v>
      </c>
      <c r="H13" s="14"/>
      <c r="I13" s="1"/>
      <c r="J13" s="1" t="s">
        <v>18</v>
      </c>
      <c r="K13" s="1" t="s">
        <v>6</v>
      </c>
      <c r="L13" s="1"/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6"/>
      <c r="Y13" t="str">
        <f t="shared" si="0"/>
        <v>CIMS.CAN.BC.Petroleum CrudePetroleum CrudePrice multiplierCIMS.CAN.BC.Hydrogen</v>
      </c>
    </row>
    <row r="14" spans="1:26" x14ac:dyDescent="0.25">
      <c r="A14" s="1" t="s">
        <v>0</v>
      </c>
      <c r="B14" s="1" t="s">
        <v>1</v>
      </c>
      <c r="C14" t="s">
        <v>2</v>
      </c>
      <c r="D14" s="1" t="s">
        <v>3</v>
      </c>
      <c r="E14" s="1"/>
      <c r="F14" s="1"/>
      <c r="G14" s="1" t="s">
        <v>4</v>
      </c>
      <c r="H14" s="14"/>
      <c r="I14" s="1"/>
      <c r="J14" s="1" t="s">
        <v>19</v>
      </c>
      <c r="K14" s="1" t="s">
        <v>6</v>
      </c>
      <c r="L14" s="1"/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6"/>
      <c r="Y14" t="str">
        <f t="shared" si="0"/>
        <v>CIMS.CAN.BC.Petroleum CrudePetroleum CrudePrice multiplierCIMS.Generic Fuels.Jet Fuel</v>
      </c>
    </row>
    <row r="15" spans="1:26" x14ac:dyDescent="0.25">
      <c r="A15" s="1" t="s">
        <v>0</v>
      </c>
      <c r="B15" s="1" t="s">
        <v>1</v>
      </c>
      <c r="C15" t="s">
        <v>2</v>
      </c>
      <c r="D15" s="1" t="s">
        <v>3</v>
      </c>
      <c r="E15" s="1"/>
      <c r="F15" s="1"/>
      <c r="G15" s="13" t="s">
        <v>4</v>
      </c>
      <c r="H15" s="14"/>
      <c r="I15" s="13"/>
      <c r="J15" s="1" t="s">
        <v>20</v>
      </c>
      <c r="K15" s="1" t="s">
        <v>6</v>
      </c>
      <c r="L15" s="1"/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6"/>
      <c r="Y15" t="str">
        <f t="shared" si="0"/>
        <v>CIMS.CAN.BC.Petroleum CrudePetroleum CrudePrice multiplierCIMS.Generic Fuels.LPG</v>
      </c>
    </row>
    <row r="16" spans="1:26" x14ac:dyDescent="0.25">
      <c r="A16" s="1" t="s">
        <v>0</v>
      </c>
      <c r="B16" s="1" t="s">
        <v>1</v>
      </c>
      <c r="C16" t="s">
        <v>2</v>
      </c>
      <c r="D16" s="1" t="s">
        <v>3</v>
      </c>
      <c r="E16" s="1"/>
      <c r="F16" s="1"/>
      <c r="G16" s="13" t="s">
        <v>4</v>
      </c>
      <c r="H16" s="14"/>
      <c r="I16" s="13"/>
      <c r="J16" s="1" t="s">
        <v>21</v>
      </c>
      <c r="K16" s="1" t="s">
        <v>13</v>
      </c>
      <c r="L16" s="1"/>
      <c r="M16" s="15">
        <v>0.8514593995738311</v>
      </c>
      <c r="N16" s="15">
        <v>0.8514593995738311</v>
      </c>
      <c r="O16" s="15">
        <v>1.204086061980417</v>
      </c>
      <c r="P16" s="15">
        <v>1.9302184491150225</v>
      </c>
      <c r="Q16" s="15">
        <v>0.86657182296481272</v>
      </c>
      <c r="R16" s="15">
        <v>2.393226995724469</v>
      </c>
      <c r="S16" s="15">
        <v>2.6866433830068326</v>
      </c>
      <c r="T16" s="15">
        <v>2.3588635178575768</v>
      </c>
      <c r="U16" s="15">
        <v>2.1921862297680099</v>
      </c>
      <c r="V16" s="15">
        <v>2.1181665487271992</v>
      </c>
      <c r="W16" s="15">
        <v>2.0107996783780271</v>
      </c>
      <c r="X16" s="16"/>
      <c r="Y16" t="str">
        <f t="shared" si="0"/>
        <v>CIMS.CAN.BC.Petroleum CrudePetroleum CrudePrice multiplierCIMS.Generic Fuels.Natural Gas</v>
      </c>
    </row>
    <row r="17" spans="1:25" x14ac:dyDescent="0.25">
      <c r="A17" s="1" t="s">
        <v>0</v>
      </c>
      <c r="B17" s="1" t="s">
        <v>1</v>
      </c>
      <c r="C17" t="s">
        <v>2</v>
      </c>
      <c r="D17" s="1" t="s">
        <v>3</v>
      </c>
      <c r="E17" s="1"/>
      <c r="F17" s="1"/>
      <c r="G17" s="13" t="s">
        <v>4</v>
      </c>
      <c r="H17" s="14"/>
      <c r="I17" s="13"/>
      <c r="J17" s="1" t="s">
        <v>22</v>
      </c>
      <c r="K17" s="1" t="s">
        <v>6</v>
      </c>
      <c r="L17" s="1"/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6"/>
      <c r="Y17" t="str">
        <f t="shared" si="0"/>
        <v>CIMS.CAN.BC.Petroleum CrudePetroleum CrudePrice multiplierCIMS.Generic Fuels.Petroleum Coke</v>
      </c>
    </row>
    <row r="18" spans="1:25" x14ac:dyDescent="0.25">
      <c r="A18" s="1" t="s">
        <v>0</v>
      </c>
      <c r="B18" s="1" t="s">
        <v>1</v>
      </c>
      <c r="C18" t="s">
        <v>2</v>
      </c>
      <c r="D18" s="1" t="s">
        <v>3</v>
      </c>
      <c r="E18" s="1"/>
      <c r="F18" s="1"/>
      <c r="G18" s="13" t="s">
        <v>4</v>
      </c>
      <c r="H18" s="14"/>
      <c r="I18" s="13"/>
      <c r="J18" s="1" t="s">
        <v>23</v>
      </c>
      <c r="K18" s="1" t="s">
        <v>6</v>
      </c>
      <c r="L18" s="1"/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6"/>
      <c r="Y18" t="str">
        <f t="shared" si="0"/>
        <v>CIMS.CAN.BC.Petroleum CrudePetroleum CrudePrice multiplierCIMS.Generic Fuels.Propane</v>
      </c>
    </row>
    <row r="19" spans="1:25" x14ac:dyDescent="0.25">
      <c r="A19" s="1" t="s">
        <v>0</v>
      </c>
      <c r="B19" s="1" t="s">
        <v>1</v>
      </c>
      <c r="C19" t="s">
        <v>2</v>
      </c>
      <c r="D19" s="1" t="s">
        <v>3</v>
      </c>
      <c r="E19" s="1"/>
      <c r="F19" s="1"/>
      <c r="G19" s="13" t="s">
        <v>4</v>
      </c>
      <c r="H19" s="14"/>
      <c r="I19" s="13"/>
      <c r="J19" s="1" t="s">
        <v>24</v>
      </c>
      <c r="K19" s="1" t="s">
        <v>6</v>
      </c>
      <c r="L19" s="1"/>
      <c r="M19" s="15">
        <v>1</v>
      </c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6"/>
      <c r="Y19" t="str">
        <f t="shared" si="0"/>
        <v>CIMS.CAN.BC.Petroleum CrudePetroleum CrudePrice multiplierCIMS.Generic Fuels.Refinery Fuel Gas</v>
      </c>
    </row>
    <row r="20" spans="1:25" x14ac:dyDescent="0.25">
      <c r="A20" s="1" t="s">
        <v>0</v>
      </c>
      <c r="B20" s="1" t="s">
        <v>1</v>
      </c>
      <c r="C20" t="s">
        <v>2</v>
      </c>
      <c r="D20" s="1" t="s">
        <v>3</v>
      </c>
      <c r="E20" s="1"/>
      <c r="F20" s="1"/>
      <c r="G20" s="13" t="s">
        <v>4</v>
      </c>
      <c r="H20" s="14"/>
      <c r="I20" s="13"/>
      <c r="J20" s="1" t="s">
        <v>25</v>
      </c>
      <c r="K20" s="1" t="s">
        <v>6</v>
      </c>
      <c r="L20" s="1"/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6"/>
      <c r="Y20" t="str">
        <f t="shared" si="0"/>
        <v>CIMS.CAN.BC.Petroleum CrudePetroleum CrudePrice multiplierCIMS.Generic Fuels.Solid Biomass</v>
      </c>
    </row>
    <row r="21" spans="1:25" x14ac:dyDescent="0.25">
      <c r="A21" s="1" t="s">
        <v>0</v>
      </c>
      <c r="B21" s="1" t="s">
        <v>1</v>
      </c>
      <c r="C21" t="s">
        <v>2</v>
      </c>
      <c r="D21" s="1" t="s">
        <v>3</v>
      </c>
      <c r="E21" s="1"/>
      <c r="F21" s="1"/>
      <c r="G21" s="13" t="s">
        <v>4</v>
      </c>
      <c r="H21" s="14"/>
      <c r="I21" s="13"/>
      <c r="J21" s="1" t="s">
        <v>26</v>
      </c>
      <c r="K21" s="1" t="s">
        <v>6</v>
      </c>
      <c r="L21" s="1"/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6"/>
      <c r="Y21" t="str">
        <f t="shared" si="0"/>
        <v>CIMS.CAN.BC.Petroleum CrudePetroleum CrudePrice multiplierCIMS.Generic Fuels.Uranium</v>
      </c>
    </row>
    <row r="22" spans="1:25" x14ac:dyDescent="0.25">
      <c r="A22" s="1" t="s">
        <v>0</v>
      </c>
      <c r="B22" s="1" t="s">
        <v>1</v>
      </c>
      <c r="C22" t="s">
        <v>2</v>
      </c>
      <c r="D22" s="1" t="s">
        <v>3</v>
      </c>
      <c r="E22" s="1"/>
      <c r="F22" s="1"/>
      <c r="G22" s="1" t="s">
        <v>4</v>
      </c>
      <c r="H22" s="14"/>
      <c r="I22" s="1"/>
      <c r="J22" s="1" t="s">
        <v>27</v>
      </c>
      <c r="K22" s="1" t="s">
        <v>6</v>
      </c>
      <c r="L22" s="1"/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6"/>
      <c r="Y22" t="str">
        <f t="shared" si="0"/>
        <v>CIMS.CAN.BC.Petroleum CrudePetroleum CrudePrice multiplierCIMS.Generic Fuels.Waste Fuel</v>
      </c>
    </row>
    <row r="23" spans="1:25" x14ac:dyDescent="0.25">
      <c r="A23" s="1" t="s">
        <v>28</v>
      </c>
      <c r="B23" s="1" t="s">
        <v>30</v>
      </c>
      <c r="C23" t="s">
        <v>2</v>
      </c>
      <c r="D23" s="1" t="s">
        <v>3</v>
      </c>
      <c r="E23" s="1" t="s">
        <v>31</v>
      </c>
      <c r="F23" s="1"/>
      <c r="G23" s="13" t="s">
        <v>32</v>
      </c>
      <c r="H23" s="14" t="s">
        <v>33</v>
      </c>
      <c r="I23" s="1"/>
      <c r="J23" s="1"/>
      <c r="K23" s="1"/>
      <c r="L23" s="1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t="str">
        <f t="shared" si="0"/>
        <v>CIMS.CAN.BC.Petroleum Crude.Refinable Crude OilPetroleum CrudeRefinable Crude OilCompetition typeFixed Ratio</v>
      </c>
    </row>
    <row r="24" spans="1:25" x14ac:dyDescent="0.25">
      <c r="A24" s="1" t="s">
        <v>34</v>
      </c>
      <c r="B24" s="1" t="s">
        <v>30</v>
      </c>
      <c r="C24" t="s">
        <v>2</v>
      </c>
      <c r="D24" s="1" t="s">
        <v>3</v>
      </c>
      <c r="E24" s="1" t="s">
        <v>36</v>
      </c>
      <c r="F24" s="1"/>
      <c r="G24" s="13" t="s">
        <v>32</v>
      </c>
      <c r="H24" s="14" t="s">
        <v>37</v>
      </c>
      <c r="I24" s="13"/>
      <c r="J24" s="1"/>
      <c r="K24" s="1"/>
      <c r="L24" s="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t="str">
        <f t="shared" si="0"/>
        <v>CIMS.CAN.BC.Petroleum Crude.Refinable Crude Oil.Exploration DrillingPetroleum CrudeExploration DrillingCompetition typeTech Compete</v>
      </c>
    </row>
    <row r="25" spans="1:25" x14ac:dyDescent="0.25">
      <c r="A25" s="1" t="s">
        <v>34</v>
      </c>
      <c r="B25" s="1" t="s">
        <v>30</v>
      </c>
      <c r="C25" t="s">
        <v>2</v>
      </c>
      <c r="D25" s="1" t="s">
        <v>3</v>
      </c>
      <c r="E25" s="1" t="s">
        <v>36</v>
      </c>
      <c r="F25" s="1"/>
      <c r="G25" s="1" t="s">
        <v>38</v>
      </c>
      <c r="H25" s="14"/>
      <c r="I25" s="1"/>
      <c r="J25" s="1"/>
      <c r="K25" s="1"/>
      <c r="L25" s="1" t="s">
        <v>39</v>
      </c>
      <c r="M25" s="15">
        <v>0.35</v>
      </c>
      <c r="N25" s="15">
        <v>0.35</v>
      </c>
      <c r="O25" s="15">
        <v>0.35</v>
      </c>
      <c r="P25" s="15">
        <v>0.35</v>
      </c>
      <c r="Q25" s="15">
        <v>0.35</v>
      </c>
      <c r="R25" s="15">
        <v>0.35</v>
      </c>
      <c r="S25" s="15">
        <v>0.35</v>
      </c>
      <c r="T25" s="15">
        <v>0.35</v>
      </c>
      <c r="U25" s="15">
        <v>0.35</v>
      </c>
      <c r="V25" s="15">
        <v>0.35</v>
      </c>
      <c r="W25" s="15">
        <v>0.35</v>
      </c>
      <c r="X25" s="16"/>
      <c r="Y25" t="str">
        <f t="shared" si="0"/>
        <v>CIMS.CAN.BC.Petroleum Crude.Refinable Crude Oil.Exploration DrillingPetroleum CrudeExploration DrillingDiscount rate_financial</v>
      </c>
    </row>
    <row r="26" spans="1:25" x14ac:dyDescent="0.25">
      <c r="A26" s="1" t="s">
        <v>34</v>
      </c>
      <c r="B26" s="1" t="s">
        <v>30</v>
      </c>
      <c r="C26" t="s">
        <v>2</v>
      </c>
      <c r="D26" s="1" t="s">
        <v>3</v>
      </c>
      <c r="E26" s="1" t="s">
        <v>36</v>
      </c>
      <c r="F26" s="1"/>
      <c r="G26" s="1" t="s">
        <v>40</v>
      </c>
      <c r="H26" s="14"/>
      <c r="I26" s="1"/>
      <c r="J26" s="1"/>
      <c r="K26" s="1"/>
      <c r="L26" s="1"/>
      <c r="M26" s="15">
        <v>10</v>
      </c>
      <c r="N26" s="15">
        <v>10</v>
      </c>
      <c r="O26" s="15">
        <v>10</v>
      </c>
      <c r="P26" s="15">
        <v>10</v>
      </c>
      <c r="Q26" s="15">
        <v>10</v>
      </c>
      <c r="R26" s="15">
        <v>10</v>
      </c>
      <c r="S26" s="15">
        <v>10</v>
      </c>
      <c r="T26" s="15">
        <v>10</v>
      </c>
      <c r="U26" s="15">
        <v>10</v>
      </c>
      <c r="V26" s="15">
        <v>10</v>
      </c>
      <c r="W26" s="15">
        <v>10</v>
      </c>
      <c r="X26" s="16"/>
      <c r="Y26" t="str">
        <f t="shared" si="0"/>
        <v>CIMS.CAN.BC.Petroleum Crude.Refinable Crude Oil.Exploration DrillingPetroleum CrudeExploration DrillingHeterogeneity</v>
      </c>
    </row>
    <row r="27" spans="1:25" x14ac:dyDescent="0.25">
      <c r="A27" s="1" t="s">
        <v>34</v>
      </c>
      <c r="B27" s="1" t="s">
        <v>30</v>
      </c>
      <c r="C27" t="s">
        <v>2</v>
      </c>
      <c r="D27" s="1" t="s">
        <v>3</v>
      </c>
      <c r="E27" s="1" t="s">
        <v>36</v>
      </c>
      <c r="F27" s="1" t="s">
        <v>41</v>
      </c>
      <c r="G27" s="13" t="s">
        <v>42</v>
      </c>
      <c r="H27" s="14"/>
      <c r="I27" s="13"/>
      <c r="J27" s="1"/>
      <c r="K27" s="1"/>
      <c r="L27" s="1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t="str">
        <f t="shared" si="0"/>
        <v>CIMS.CAN.BC.Petroleum Crude.Refinable Crude Oil.Exploration DrillingPetroleum CrudeExploration DrillingOil well drilling testing servicingTechnology</v>
      </c>
    </row>
    <row r="28" spans="1:25" x14ac:dyDescent="0.25">
      <c r="A28" s="1" t="s">
        <v>34</v>
      </c>
      <c r="B28" s="1" t="s">
        <v>30</v>
      </c>
      <c r="C28" t="s">
        <v>2</v>
      </c>
      <c r="D28" s="1" t="s">
        <v>3</v>
      </c>
      <c r="E28" s="1" t="s">
        <v>36</v>
      </c>
      <c r="F28" s="1" t="s">
        <v>41</v>
      </c>
      <c r="G28" s="13" t="s">
        <v>43</v>
      </c>
      <c r="H28" s="14"/>
      <c r="I28" s="13"/>
      <c r="J28" s="1"/>
      <c r="K28" s="1"/>
      <c r="L28" s="1" t="s">
        <v>44</v>
      </c>
      <c r="M28" s="15">
        <v>2000</v>
      </c>
      <c r="N28" s="15">
        <v>2000</v>
      </c>
      <c r="O28" s="15">
        <v>2000</v>
      </c>
      <c r="P28" s="15">
        <v>2000</v>
      </c>
      <c r="Q28" s="15">
        <v>2000</v>
      </c>
      <c r="R28" s="15">
        <v>2000</v>
      </c>
      <c r="S28" s="15">
        <v>2000</v>
      </c>
      <c r="T28" s="15">
        <v>2000</v>
      </c>
      <c r="U28" s="15">
        <v>2000</v>
      </c>
      <c r="V28" s="15">
        <v>2000</v>
      </c>
      <c r="W28" s="15">
        <v>2000</v>
      </c>
      <c r="X28" s="16"/>
      <c r="Y28" t="str">
        <f t="shared" si="0"/>
        <v>CIMS.CAN.BC.Petroleum Crude.Refinable Crude Oil.Exploration DrillingPetroleum CrudeExploration DrillingOil well drilling testing servicingAvailable</v>
      </c>
    </row>
    <row r="29" spans="1:25" x14ac:dyDescent="0.25">
      <c r="A29" s="1" t="s">
        <v>34</v>
      </c>
      <c r="B29" s="1" t="s">
        <v>30</v>
      </c>
      <c r="C29" t="s">
        <v>2</v>
      </c>
      <c r="D29" s="1" t="s">
        <v>3</v>
      </c>
      <c r="E29" s="1" t="s">
        <v>36</v>
      </c>
      <c r="F29" s="1" t="s">
        <v>41</v>
      </c>
      <c r="G29" s="13" t="s">
        <v>45</v>
      </c>
      <c r="H29" s="14"/>
      <c r="I29" s="13"/>
      <c r="J29" s="1"/>
      <c r="K29" s="1"/>
      <c r="L29" s="1" t="s">
        <v>44</v>
      </c>
      <c r="M29" s="15">
        <v>2101</v>
      </c>
      <c r="N29" s="15">
        <v>2101</v>
      </c>
      <c r="O29" s="15">
        <v>2101</v>
      </c>
      <c r="P29" s="15">
        <v>2101</v>
      </c>
      <c r="Q29" s="15">
        <v>2101</v>
      </c>
      <c r="R29" s="15">
        <v>2101</v>
      </c>
      <c r="S29" s="15">
        <v>2101</v>
      </c>
      <c r="T29" s="15">
        <v>2101</v>
      </c>
      <c r="U29" s="15">
        <v>2101</v>
      </c>
      <c r="V29" s="15">
        <v>2101</v>
      </c>
      <c r="W29" s="15">
        <v>2101</v>
      </c>
      <c r="X29" s="16"/>
      <c r="Y29" t="str">
        <f t="shared" si="0"/>
        <v>CIMS.CAN.BC.Petroleum Crude.Refinable Crude Oil.Exploration DrillingPetroleum CrudeExploration DrillingOil well drilling testing servicingUnavailable</v>
      </c>
    </row>
    <row r="30" spans="1:25" x14ac:dyDescent="0.25">
      <c r="A30" s="1" t="s">
        <v>34</v>
      </c>
      <c r="B30" s="1" t="s">
        <v>30</v>
      </c>
      <c r="C30" t="s">
        <v>2</v>
      </c>
      <c r="D30" s="1" t="s">
        <v>3</v>
      </c>
      <c r="E30" s="1" t="s">
        <v>36</v>
      </c>
      <c r="F30" s="1" t="s">
        <v>41</v>
      </c>
      <c r="G30" s="13" t="s">
        <v>46</v>
      </c>
      <c r="H30" s="14"/>
      <c r="I30" s="13"/>
      <c r="J30" s="1"/>
      <c r="K30" s="1"/>
      <c r="L30" s="1" t="s">
        <v>47</v>
      </c>
      <c r="M30" s="15">
        <v>38</v>
      </c>
      <c r="N30" s="15">
        <v>38</v>
      </c>
      <c r="O30" s="15">
        <v>38</v>
      </c>
      <c r="P30" s="15">
        <v>38</v>
      </c>
      <c r="Q30" s="15">
        <v>38</v>
      </c>
      <c r="R30" s="15">
        <v>38</v>
      </c>
      <c r="S30" s="15">
        <v>38</v>
      </c>
      <c r="T30" s="15">
        <v>38</v>
      </c>
      <c r="U30" s="15">
        <v>38</v>
      </c>
      <c r="V30" s="15">
        <v>38</v>
      </c>
      <c r="W30" s="15">
        <v>38</v>
      </c>
      <c r="X30" s="16"/>
      <c r="Y30" t="str">
        <f t="shared" si="0"/>
        <v>CIMS.CAN.BC.Petroleum Crude.Refinable Crude Oil.Exploration DrillingPetroleum CrudeExploration DrillingOil well drilling testing servicingLifetime</v>
      </c>
    </row>
    <row r="31" spans="1:25" x14ac:dyDescent="0.25">
      <c r="A31" s="1" t="s">
        <v>34</v>
      </c>
      <c r="B31" s="1" t="s">
        <v>30</v>
      </c>
      <c r="C31" t="s">
        <v>2</v>
      </c>
      <c r="D31" s="1" t="s">
        <v>3</v>
      </c>
      <c r="E31" s="1" t="s">
        <v>36</v>
      </c>
      <c r="F31" s="1" t="s">
        <v>41</v>
      </c>
      <c r="G31" s="13" t="s">
        <v>48</v>
      </c>
      <c r="H31" s="14"/>
      <c r="I31" s="13"/>
      <c r="J31" s="1"/>
      <c r="K31" s="1" t="s">
        <v>118</v>
      </c>
      <c r="L31" s="1" t="s">
        <v>39</v>
      </c>
      <c r="M31" s="15">
        <v>1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t="str">
        <f t="shared" si="0"/>
        <v>CIMS.CAN.BC.Petroleum Crude.Refinable Crude Oil.Exploration DrillingPetroleum CrudeExploration DrillingOil well drilling testing servicingMarket share</v>
      </c>
    </row>
    <row r="32" spans="1:25" x14ac:dyDescent="0.25">
      <c r="A32" s="1" t="s">
        <v>34</v>
      </c>
      <c r="B32" s="1" t="s">
        <v>30</v>
      </c>
      <c r="C32" t="s">
        <v>2</v>
      </c>
      <c r="D32" s="1" t="s">
        <v>3</v>
      </c>
      <c r="E32" s="1" t="s">
        <v>36</v>
      </c>
      <c r="F32" s="1" t="s">
        <v>41</v>
      </c>
      <c r="G32" s="13" t="s">
        <v>49</v>
      </c>
      <c r="H32" s="14"/>
      <c r="I32" s="13"/>
      <c r="J32" s="1"/>
      <c r="K32" s="1"/>
      <c r="L32" s="1" t="s">
        <v>29</v>
      </c>
      <c r="M32" s="15">
        <v>1</v>
      </c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6"/>
      <c r="Y32" t="str">
        <f t="shared" si="0"/>
        <v>CIMS.CAN.BC.Petroleum Crude.Refinable Crude Oil.Exploration DrillingPetroleum CrudeExploration DrillingOil well drilling testing servicingOutput</v>
      </c>
    </row>
    <row r="33" spans="1:25" x14ac:dyDescent="0.25">
      <c r="A33" s="1" t="s">
        <v>34</v>
      </c>
      <c r="B33" s="1" t="s">
        <v>30</v>
      </c>
      <c r="C33" t="s">
        <v>2</v>
      </c>
      <c r="D33" s="1" t="s">
        <v>3</v>
      </c>
      <c r="E33" s="1" t="s">
        <v>36</v>
      </c>
      <c r="F33" s="1" t="s">
        <v>41</v>
      </c>
      <c r="G33" s="13" t="s">
        <v>50</v>
      </c>
      <c r="H33" s="14"/>
      <c r="I33" s="13"/>
      <c r="J33" s="1"/>
      <c r="K33" s="1"/>
      <c r="L33" s="1" t="s">
        <v>51</v>
      </c>
      <c r="M33" s="15">
        <v>312.63400025607501</v>
      </c>
      <c r="N33" s="15">
        <v>312.63400025607501</v>
      </c>
      <c r="O33" s="15">
        <v>312.63400025607501</v>
      </c>
      <c r="P33" s="15">
        <v>312.63400025607501</v>
      </c>
      <c r="Q33" s="15">
        <v>312.63400025607501</v>
      </c>
      <c r="R33" s="15">
        <v>312.63400025607501</v>
      </c>
      <c r="S33" s="15">
        <v>312.63400025607501</v>
      </c>
      <c r="T33" s="15">
        <v>312.63400025607501</v>
      </c>
      <c r="U33" s="15">
        <v>312.63400025607501</v>
      </c>
      <c r="V33" s="15">
        <v>312.63400025607501</v>
      </c>
      <c r="W33" s="15">
        <v>312.63400025607501</v>
      </c>
      <c r="X33" s="16"/>
      <c r="Y33" t="str">
        <f t="shared" si="0"/>
        <v>CIMS.CAN.BC.Petroleum Crude.Refinable Crude Oil.Exploration DrillingPetroleum CrudeExploration DrillingOil well drilling testing servicingFCC</v>
      </c>
    </row>
    <row r="34" spans="1:25" x14ac:dyDescent="0.25">
      <c r="A34" s="1" t="s">
        <v>34</v>
      </c>
      <c r="B34" s="1" t="s">
        <v>30</v>
      </c>
      <c r="C34" t="s">
        <v>2</v>
      </c>
      <c r="D34" s="1" t="s">
        <v>3</v>
      </c>
      <c r="E34" s="1" t="s">
        <v>36</v>
      </c>
      <c r="F34" s="1" t="s">
        <v>41</v>
      </c>
      <c r="G34" s="1" t="s">
        <v>52</v>
      </c>
      <c r="H34" s="14"/>
      <c r="I34" s="1"/>
      <c r="J34" s="1"/>
      <c r="K34" s="1"/>
      <c r="L34" s="1" t="s">
        <v>47</v>
      </c>
      <c r="M34" s="15">
        <v>37</v>
      </c>
      <c r="N34" s="15">
        <v>37</v>
      </c>
      <c r="O34" s="15">
        <v>37</v>
      </c>
      <c r="P34" s="15">
        <v>37</v>
      </c>
      <c r="Q34" s="15">
        <v>37</v>
      </c>
      <c r="R34" s="15">
        <v>37</v>
      </c>
      <c r="S34" s="15">
        <v>37</v>
      </c>
      <c r="T34" s="15">
        <v>37</v>
      </c>
      <c r="U34" s="15">
        <v>37</v>
      </c>
      <c r="V34" s="15">
        <v>37</v>
      </c>
      <c r="W34" s="15">
        <v>37</v>
      </c>
      <c r="X34" s="16"/>
      <c r="Y34" t="str">
        <f t="shared" si="0"/>
        <v>CIMS.CAN.BC.Petroleum Crude.Refinable Crude Oil.Exploration DrillingPetroleum CrudeExploration DrillingOil well drilling testing servicingCapital recovery</v>
      </c>
    </row>
    <row r="35" spans="1:25" x14ac:dyDescent="0.25">
      <c r="A35" s="1" t="s">
        <v>34</v>
      </c>
      <c r="B35" s="1" t="s">
        <v>30</v>
      </c>
      <c r="C35" t="s">
        <v>2</v>
      </c>
      <c r="D35" s="1" t="s">
        <v>3</v>
      </c>
      <c r="E35" s="1" t="s">
        <v>36</v>
      </c>
      <c r="F35" s="1" t="s">
        <v>41</v>
      </c>
      <c r="G35" s="1" t="s">
        <v>55</v>
      </c>
      <c r="H35" s="14" t="s">
        <v>56</v>
      </c>
      <c r="I35" s="1" t="s">
        <v>57</v>
      </c>
      <c r="J35" s="1"/>
      <c r="K35" s="1"/>
      <c r="L35" s="1" t="s">
        <v>58</v>
      </c>
      <c r="M35" s="15">
        <v>8.5631330000000005E-3</v>
      </c>
      <c r="N35" s="15">
        <v>8.5631330000000005E-3</v>
      </c>
      <c r="O35" s="15">
        <v>8.5631330000000005E-3</v>
      </c>
      <c r="P35" s="15">
        <v>8.5631330000000005E-3</v>
      </c>
      <c r="Q35" s="15">
        <v>8.5631330000000005E-3</v>
      </c>
      <c r="R35" s="15">
        <v>8.5631330000000005E-3</v>
      </c>
      <c r="S35" s="15">
        <v>8.5631330000000005E-3</v>
      </c>
      <c r="T35" s="15">
        <v>8.5631330000000005E-3</v>
      </c>
      <c r="U35" s="15">
        <v>8.5631330000000005E-3</v>
      </c>
      <c r="V35" s="15">
        <v>8.5631330000000005E-3</v>
      </c>
      <c r="W35" s="15">
        <v>8.5631330000000005E-3</v>
      </c>
      <c r="X35" s="16"/>
      <c r="Y35" t="str">
        <f t="shared" si="0"/>
        <v>CIMS.CAN.BC.Petroleum Crude.Refinable Crude Oil.Exploration DrillingPetroleum CrudeExploration DrillingOil well drilling testing servicingEmissionsCO2Process</v>
      </c>
    </row>
    <row r="36" spans="1:25" x14ac:dyDescent="0.25">
      <c r="A36" s="1" t="s">
        <v>34</v>
      </c>
      <c r="B36" s="1" t="s">
        <v>30</v>
      </c>
      <c r="C36" t="s">
        <v>2</v>
      </c>
      <c r="D36" s="1" t="s">
        <v>3</v>
      </c>
      <c r="E36" s="1" t="s">
        <v>36</v>
      </c>
      <c r="F36" s="1" t="s">
        <v>59</v>
      </c>
      <c r="G36" s="13" t="s">
        <v>42</v>
      </c>
      <c r="H36" s="14"/>
      <c r="I36" s="1"/>
      <c r="J36" s="1"/>
      <c r="K36" s="1"/>
      <c r="L36" s="1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  <c r="Y36" t="str">
        <f t="shared" si="0"/>
        <v>CIMS.CAN.BC.Petroleum Crude.Refinable Crude Oil.Exploration DrillingPetroleum CrudeExploration DrillingOil well drilling testing servicing ELDARTechnology</v>
      </c>
    </row>
    <row r="37" spans="1:25" x14ac:dyDescent="0.25">
      <c r="A37" s="1" t="s">
        <v>34</v>
      </c>
      <c r="B37" s="1" t="s">
        <v>30</v>
      </c>
      <c r="C37" t="s">
        <v>2</v>
      </c>
      <c r="D37" s="1" t="s">
        <v>3</v>
      </c>
      <c r="E37" s="1" t="s">
        <v>36</v>
      </c>
      <c r="F37" s="1" t="s">
        <v>59</v>
      </c>
      <c r="G37" s="1" t="s">
        <v>43</v>
      </c>
      <c r="H37" s="14"/>
      <c r="I37" s="1"/>
      <c r="J37" s="1"/>
      <c r="K37" s="1"/>
      <c r="L37" s="1" t="s">
        <v>44</v>
      </c>
      <c r="M37" s="15">
        <v>2010</v>
      </c>
      <c r="N37" s="15">
        <v>2010</v>
      </c>
      <c r="O37" s="15">
        <v>2010</v>
      </c>
      <c r="P37" s="15">
        <v>2010</v>
      </c>
      <c r="Q37" s="15">
        <v>2010</v>
      </c>
      <c r="R37" s="15">
        <v>2010</v>
      </c>
      <c r="S37" s="15">
        <v>2010</v>
      </c>
      <c r="T37" s="15">
        <v>2010</v>
      </c>
      <c r="U37" s="15">
        <v>2010</v>
      </c>
      <c r="V37" s="15">
        <v>2010</v>
      </c>
      <c r="W37" s="15">
        <v>2010</v>
      </c>
      <c r="X37" s="16"/>
      <c r="Y37" t="str">
        <f t="shared" si="0"/>
        <v>CIMS.CAN.BC.Petroleum Crude.Refinable Crude Oil.Exploration DrillingPetroleum CrudeExploration DrillingOil well drilling testing servicing ELDARAvailable</v>
      </c>
    </row>
    <row r="38" spans="1:25" x14ac:dyDescent="0.25">
      <c r="A38" s="1" t="s">
        <v>34</v>
      </c>
      <c r="B38" s="1" t="s">
        <v>30</v>
      </c>
      <c r="C38" t="s">
        <v>2</v>
      </c>
      <c r="D38" s="1" t="s">
        <v>3</v>
      </c>
      <c r="E38" s="1" t="s">
        <v>36</v>
      </c>
      <c r="F38" s="1" t="s">
        <v>59</v>
      </c>
      <c r="G38" s="1" t="s">
        <v>45</v>
      </c>
      <c r="H38" s="14"/>
      <c r="I38" s="1"/>
      <c r="J38" s="1"/>
      <c r="K38" s="1"/>
      <c r="L38" s="1" t="s">
        <v>44</v>
      </c>
      <c r="M38" s="15">
        <v>2101</v>
      </c>
      <c r="N38" s="15">
        <v>2101</v>
      </c>
      <c r="O38" s="15">
        <v>2101</v>
      </c>
      <c r="P38" s="15">
        <v>2101</v>
      </c>
      <c r="Q38" s="15">
        <v>2101</v>
      </c>
      <c r="R38" s="15">
        <v>2101</v>
      </c>
      <c r="S38" s="15">
        <v>2101</v>
      </c>
      <c r="T38" s="15">
        <v>2101</v>
      </c>
      <c r="U38" s="15">
        <v>2101</v>
      </c>
      <c r="V38" s="15">
        <v>2101</v>
      </c>
      <c r="W38" s="15">
        <v>2101</v>
      </c>
      <c r="X38" s="16"/>
      <c r="Y38" t="str">
        <f t="shared" si="0"/>
        <v>CIMS.CAN.BC.Petroleum Crude.Refinable Crude Oil.Exploration DrillingPetroleum CrudeExploration DrillingOil well drilling testing servicing ELDARUnavailable</v>
      </c>
    </row>
    <row r="39" spans="1:25" x14ac:dyDescent="0.25">
      <c r="A39" s="1" t="s">
        <v>34</v>
      </c>
      <c r="B39" s="1" t="s">
        <v>30</v>
      </c>
      <c r="C39" t="s">
        <v>2</v>
      </c>
      <c r="D39" s="1" t="s">
        <v>3</v>
      </c>
      <c r="E39" s="1" t="s">
        <v>36</v>
      </c>
      <c r="F39" s="1" t="s">
        <v>59</v>
      </c>
      <c r="G39" s="1" t="s">
        <v>46</v>
      </c>
      <c r="H39" s="14"/>
      <c r="I39" s="1"/>
      <c r="J39" s="1"/>
      <c r="K39" s="1"/>
      <c r="L39" s="1" t="s">
        <v>47</v>
      </c>
      <c r="M39" s="15">
        <v>38</v>
      </c>
      <c r="N39" s="15">
        <v>38</v>
      </c>
      <c r="O39" s="15">
        <v>38</v>
      </c>
      <c r="P39" s="15">
        <v>38</v>
      </c>
      <c r="Q39" s="15">
        <v>38</v>
      </c>
      <c r="R39" s="15">
        <v>38</v>
      </c>
      <c r="S39" s="15">
        <v>38</v>
      </c>
      <c r="T39" s="15">
        <v>38</v>
      </c>
      <c r="U39" s="15">
        <v>38</v>
      </c>
      <c r="V39" s="15">
        <v>38</v>
      </c>
      <c r="W39" s="15">
        <v>38</v>
      </c>
      <c r="X39" s="16"/>
      <c r="Y39" t="str">
        <f t="shared" si="0"/>
        <v>CIMS.CAN.BC.Petroleum Crude.Refinable Crude Oil.Exploration DrillingPetroleum CrudeExploration DrillingOil well drilling testing servicing ELDARLifetime</v>
      </c>
    </row>
    <row r="40" spans="1:25" x14ac:dyDescent="0.25">
      <c r="A40" s="1" t="s">
        <v>34</v>
      </c>
      <c r="B40" s="1" t="s">
        <v>30</v>
      </c>
      <c r="C40" t="s">
        <v>2</v>
      </c>
      <c r="D40" s="1" t="s">
        <v>3</v>
      </c>
      <c r="E40" s="1" t="s">
        <v>36</v>
      </c>
      <c r="F40" s="1" t="s">
        <v>59</v>
      </c>
      <c r="G40" s="1" t="s">
        <v>48</v>
      </c>
      <c r="H40" s="14"/>
      <c r="I40" s="1"/>
      <c r="J40" s="1"/>
      <c r="K40" s="1" t="s">
        <v>118</v>
      </c>
      <c r="L40" s="1" t="s">
        <v>39</v>
      </c>
      <c r="M40" s="15">
        <v>0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  <c r="Y40" t="str">
        <f t="shared" si="0"/>
        <v>CIMS.CAN.BC.Petroleum Crude.Refinable Crude Oil.Exploration DrillingPetroleum CrudeExploration DrillingOil well drilling testing servicing ELDARMarket share</v>
      </c>
    </row>
    <row r="41" spans="1:25" x14ac:dyDescent="0.25">
      <c r="A41" s="1" t="s">
        <v>34</v>
      </c>
      <c r="B41" s="1" t="s">
        <v>30</v>
      </c>
      <c r="C41" t="s">
        <v>2</v>
      </c>
      <c r="D41" s="1" t="s">
        <v>3</v>
      </c>
      <c r="E41" s="1" t="s">
        <v>36</v>
      </c>
      <c r="F41" s="1" t="s">
        <v>59</v>
      </c>
      <c r="G41" s="1" t="s">
        <v>49</v>
      </c>
      <c r="H41" s="14"/>
      <c r="I41" s="1"/>
      <c r="J41" s="1"/>
      <c r="K41" s="1"/>
      <c r="L41" s="1" t="s">
        <v>29</v>
      </c>
      <c r="M41" s="15">
        <v>1</v>
      </c>
      <c r="N41" s="15">
        <v>1</v>
      </c>
      <c r="O41" s="15">
        <v>1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6"/>
      <c r="Y41" t="str">
        <f t="shared" si="0"/>
        <v>CIMS.CAN.BC.Petroleum Crude.Refinable Crude Oil.Exploration DrillingPetroleum CrudeExploration DrillingOil well drilling testing servicing ELDAROutput</v>
      </c>
    </row>
    <row r="42" spans="1:25" x14ac:dyDescent="0.25">
      <c r="A42" s="1" t="s">
        <v>34</v>
      </c>
      <c r="B42" s="1" t="s">
        <v>30</v>
      </c>
      <c r="C42" t="s">
        <v>2</v>
      </c>
      <c r="D42" s="1" t="s">
        <v>3</v>
      </c>
      <c r="E42" s="1" t="s">
        <v>36</v>
      </c>
      <c r="F42" s="1" t="s">
        <v>59</v>
      </c>
      <c r="G42" s="1" t="s">
        <v>50</v>
      </c>
      <c r="H42" s="14"/>
      <c r="I42" s="1"/>
      <c r="J42" s="1"/>
      <c r="K42" s="1"/>
      <c r="L42" s="1" t="s">
        <v>51</v>
      </c>
      <c r="M42" s="15">
        <v>312.63400025607501</v>
      </c>
      <c r="N42" s="15">
        <v>312.63400025607501</v>
      </c>
      <c r="O42" s="15">
        <v>312.63400025607501</v>
      </c>
      <c r="P42" s="15">
        <v>312.63400025607501</v>
      </c>
      <c r="Q42" s="15">
        <v>312.63400025607501</v>
      </c>
      <c r="R42" s="15">
        <v>312.63400025607501</v>
      </c>
      <c r="S42" s="15">
        <v>312.63400025607501</v>
      </c>
      <c r="T42" s="15">
        <v>312.63400025607501</v>
      </c>
      <c r="U42" s="15">
        <v>312.63400025607501</v>
      </c>
      <c r="V42" s="15">
        <v>312.63400025607501</v>
      </c>
      <c r="W42" s="15">
        <v>312.63400025607501</v>
      </c>
      <c r="X42" s="16"/>
      <c r="Y42" t="str">
        <f t="shared" si="0"/>
        <v>CIMS.CAN.BC.Petroleum Crude.Refinable Crude Oil.Exploration DrillingPetroleum CrudeExploration DrillingOil well drilling testing servicing ELDARFCC</v>
      </c>
    </row>
    <row r="43" spans="1:25" x14ac:dyDescent="0.25">
      <c r="A43" s="1" t="s">
        <v>34</v>
      </c>
      <c r="B43" s="1" t="s">
        <v>30</v>
      </c>
      <c r="C43" t="s">
        <v>2</v>
      </c>
      <c r="D43" s="1" t="s">
        <v>3</v>
      </c>
      <c r="E43" s="1" t="s">
        <v>36</v>
      </c>
      <c r="F43" s="1" t="s">
        <v>59</v>
      </c>
      <c r="G43" s="13" t="s">
        <v>52</v>
      </c>
      <c r="H43" s="14"/>
      <c r="I43" s="13"/>
      <c r="J43" s="1"/>
      <c r="K43" s="1"/>
      <c r="L43" s="1" t="s">
        <v>47</v>
      </c>
      <c r="M43" s="15">
        <v>37</v>
      </c>
      <c r="N43" s="15">
        <v>37</v>
      </c>
      <c r="O43" s="15">
        <v>37</v>
      </c>
      <c r="P43" s="15">
        <v>37</v>
      </c>
      <c r="Q43" s="15">
        <v>37</v>
      </c>
      <c r="R43" s="15">
        <v>37</v>
      </c>
      <c r="S43" s="15">
        <v>37</v>
      </c>
      <c r="T43" s="15">
        <v>37</v>
      </c>
      <c r="U43" s="15">
        <v>37</v>
      </c>
      <c r="V43" s="15">
        <v>37</v>
      </c>
      <c r="W43" s="15">
        <v>37</v>
      </c>
      <c r="X43" s="16"/>
      <c r="Y43" t="str">
        <f t="shared" si="0"/>
        <v>CIMS.CAN.BC.Petroleum Crude.Refinable Crude Oil.Exploration DrillingPetroleum CrudeExploration DrillingOil well drilling testing servicing ELDARCapital recovery</v>
      </c>
    </row>
    <row r="44" spans="1:25" x14ac:dyDescent="0.25">
      <c r="A44" s="1" t="s">
        <v>34</v>
      </c>
      <c r="B44" s="1" t="s">
        <v>30</v>
      </c>
      <c r="C44" t="s">
        <v>2</v>
      </c>
      <c r="D44" s="1" t="s">
        <v>3</v>
      </c>
      <c r="E44" s="1" t="s">
        <v>36</v>
      </c>
      <c r="F44" s="1" t="s">
        <v>59</v>
      </c>
      <c r="G44" s="1" t="s">
        <v>55</v>
      </c>
      <c r="H44" s="14" t="s">
        <v>56</v>
      </c>
      <c r="I44" s="1" t="s">
        <v>57</v>
      </c>
      <c r="J44" s="1"/>
      <c r="K44" s="1"/>
      <c r="L44" s="1" t="s">
        <v>58</v>
      </c>
      <c r="M44" s="15">
        <v>4.2815659999999997E-3</v>
      </c>
      <c r="N44" s="15">
        <v>4.2815659999999997E-3</v>
      </c>
      <c r="O44" s="15">
        <v>4.2815659999999997E-3</v>
      </c>
      <c r="P44" s="15">
        <v>4.2815659999999997E-3</v>
      </c>
      <c r="Q44" s="15">
        <v>4.2815659999999997E-3</v>
      </c>
      <c r="R44" s="15">
        <v>4.2815659999999997E-3</v>
      </c>
      <c r="S44" s="15">
        <v>4.2815659999999997E-3</v>
      </c>
      <c r="T44" s="15">
        <v>4.2815659999999997E-3</v>
      </c>
      <c r="U44" s="15">
        <v>4.2815659999999997E-3</v>
      </c>
      <c r="V44" s="15">
        <v>4.2815659999999997E-3</v>
      </c>
      <c r="W44" s="15">
        <v>4.2815659999999997E-3</v>
      </c>
      <c r="X44" s="16"/>
      <c r="Y44" t="str">
        <f t="shared" si="0"/>
        <v>CIMS.CAN.BC.Petroleum Crude.Refinable Crude Oil.Exploration DrillingPetroleum CrudeExploration DrillingOil well drilling testing servicing ELDAREmissionsCO2Process</v>
      </c>
    </row>
    <row r="45" spans="1:25" x14ac:dyDescent="0.25">
      <c r="A45" s="1" t="s">
        <v>35</v>
      </c>
      <c r="B45" s="1" t="s">
        <v>30</v>
      </c>
      <c r="C45" t="s">
        <v>2</v>
      </c>
      <c r="D45" s="1" t="s">
        <v>3</v>
      </c>
      <c r="E45" s="1" t="s">
        <v>60</v>
      </c>
      <c r="F45" s="1"/>
      <c r="G45" s="13" t="s">
        <v>32</v>
      </c>
      <c r="H45" s="14" t="s">
        <v>33</v>
      </c>
      <c r="I45" s="13"/>
      <c r="J45" s="1"/>
      <c r="K45" s="1"/>
      <c r="L45" s="1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  <c r="Y45" t="str">
        <f t="shared" si="0"/>
        <v>CIMS.CAN.BC.Petroleum Crude.Refinable Crude Oil.Light MediumPetroleum CrudeLight MediumCompetition typeFixed Ratio</v>
      </c>
    </row>
    <row r="46" spans="1:25" x14ac:dyDescent="0.25">
      <c r="A46" s="1" t="s">
        <v>61</v>
      </c>
      <c r="B46" s="1" t="s">
        <v>30</v>
      </c>
      <c r="C46" t="s">
        <v>2</v>
      </c>
      <c r="D46" s="1" t="s">
        <v>3</v>
      </c>
      <c r="E46" s="1" t="s">
        <v>63</v>
      </c>
      <c r="F46" s="1"/>
      <c r="G46" s="13" t="s">
        <v>32</v>
      </c>
      <c r="H46" s="14" t="s">
        <v>37</v>
      </c>
      <c r="I46" s="13"/>
      <c r="J46" s="1"/>
      <c r="K46" s="1"/>
      <c r="L46" s="1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6"/>
      <c r="Y46" t="str">
        <f t="shared" si="0"/>
        <v>CIMS.CAN.BC.Petroleum Crude.Refinable Crude Oil.Light Medium.OnshorePetroleum CrudeOnshoreCompetition typeTech Compete</v>
      </c>
    </row>
    <row r="47" spans="1:25" x14ac:dyDescent="0.25">
      <c r="A47" s="1" t="s">
        <v>61</v>
      </c>
      <c r="B47" s="1" t="s">
        <v>30</v>
      </c>
      <c r="C47" t="s">
        <v>2</v>
      </c>
      <c r="D47" s="1" t="s">
        <v>3</v>
      </c>
      <c r="E47" s="1" t="s">
        <v>63</v>
      </c>
      <c r="F47" s="1"/>
      <c r="G47" s="13" t="s">
        <v>38</v>
      </c>
      <c r="H47" s="14"/>
      <c r="I47" s="13"/>
      <c r="J47" s="1"/>
      <c r="K47" s="1"/>
      <c r="L47" s="1" t="s">
        <v>39</v>
      </c>
      <c r="M47" s="15">
        <v>0.35</v>
      </c>
      <c r="N47" s="15">
        <v>0.35</v>
      </c>
      <c r="O47" s="15">
        <v>0.35</v>
      </c>
      <c r="P47" s="15">
        <v>0.35</v>
      </c>
      <c r="Q47" s="15">
        <v>0.35</v>
      </c>
      <c r="R47" s="15">
        <v>0.35</v>
      </c>
      <c r="S47" s="15">
        <v>0.35</v>
      </c>
      <c r="T47" s="15">
        <v>0.35</v>
      </c>
      <c r="U47" s="15">
        <v>0.35</v>
      </c>
      <c r="V47" s="15">
        <v>0.35</v>
      </c>
      <c r="W47" s="15">
        <v>0.35</v>
      </c>
      <c r="X47" s="16"/>
      <c r="Y47" t="str">
        <f t="shared" si="0"/>
        <v>CIMS.CAN.BC.Petroleum Crude.Refinable Crude Oil.Light Medium.OnshorePetroleum CrudeOnshoreDiscount rate_financial</v>
      </c>
    </row>
    <row r="48" spans="1:25" x14ac:dyDescent="0.25">
      <c r="A48" s="1" t="s">
        <v>61</v>
      </c>
      <c r="B48" s="1" t="s">
        <v>30</v>
      </c>
      <c r="C48" t="s">
        <v>2</v>
      </c>
      <c r="D48" s="1" t="s">
        <v>3</v>
      </c>
      <c r="E48" s="1" t="s">
        <v>63</v>
      </c>
      <c r="F48" s="1"/>
      <c r="G48" s="1" t="s">
        <v>40</v>
      </c>
      <c r="H48" s="14"/>
      <c r="I48" s="1"/>
      <c r="J48" s="1"/>
      <c r="K48" s="1"/>
      <c r="L48" s="1"/>
      <c r="M48" s="15">
        <v>34</v>
      </c>
      <c r="N48" s="15">
        <v>34</v>
      </c>
      <c r="O48" s="15">
        <v>34</v>
      </c>
      <c r="P48" s="15">
        <v>34</v>
      </c>
      <c r="Q48" s="15">
        <v>34</v>
      </c>
      <c r="R48" s="15">
        <v>34</v>
      </c>
      <c r="S48" s="15">
        <v>34</v>
      </c>
      <c r="T48" s="15">
        <v>34</v>
      </c>
      <c r="U48" s="15">
        <v>34</v>
      </c>
      <c r="V48" s="15">
        <v>34</v>
      </c>
      <c r="W48" s="15">
        <v>34</v>
      </c>
      <c r="X48" s="16"/>
      <c r="Y48" t="str">
        <f t="shared" si="0"/>
        <v>CIMS.CAN.BC.Petroleum Crude.Refinable Crude Oil.Light Medium.OnshorePetroleum CrudeOnshoreHeterogeneity</v>
      </c>
    </row>
    <row r="49" spans="1:25" x14ac:dyDescent="0.25">
      <c r="A49" s="1" t="s">
        <v>61</v>
      </c>
      <c r="B49" s="1" t="s">
        <v>30</v>
      </c>
      <c r="C49" t="s">
        <v>2</v>
      </c>
      <c r="D49" s="1" t="s">
        <v>3</v>
      </c>
      <c r="E49" s="1" t="s">
        <v>63</v>
      </c>
      <c r="F49" s="1" t="s">
        <v>63</v>
      </c>
      <c r="G49" s="1" t="s">
        <v>42</v>
      </c>
      <c r="H49" s="14"/>
      <c r="I49" s="1"/>
      <c r="J49" s="1"/>
      <c r="K49" s="1"/>
      <c r="L49" s="1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  <c r="Y49" t="str">
        <f t="shared" si="0"/>
        <v>CIMS.CAN.BC.Petroleum Crude.Refinable Crude Oil.Light Medium.OnshorePetroleum CrudeOnshoreOnshoreTechnology</v>
      </c>
    </row>
    <row r="50" spans="1:25" x14ac:dyDescent="0.25">
      <c r="A50" s="1" t="s">
        <v>61</v>
      </c>
      <c r="B50" s="1" t="s">
        <v>30</v>
      </c>
      <c r="C50" t="s">
        <v>2</v>
      </c>
      <c r="D50" s="1" t="s">
        <v>3</v>
      </c>
      <c r="E50" s="1" t="s">
        <v>63</v>
      </c>
      <c r="F50" s="1" t="s">
        <v>63</v>
      </c>
      <c r="G50" s="13" t="s">
        <v>43</v>
      </c>
      <c r="H50" s="14"/>
      <c r="I50" s="13"/>
      <c r="J50" s="1"/>
      <c r="K50" s="1"/>
      <c r="L50" s="1" t="s">
        <v>44</v>
      </c>
      <c r="M50" s="15">
        <v>2000</v>
      </c>
      <c r="N50" s="15">
        <v>2000</v>
      </c>
      <c r="O50" s="15">
        <v>2000</v>
      </c>
      <c r="P50" s="15">
        <v>2000</v>
      </c>
      <c r="Q50" s="15">
        <v>2000</v>
      </c>
      <c r="R50" s="15">
        <v>2000</v>
      </c>
      <c r="S50" s="15">
        <v>2000</v>
      </c>
      <c r="T50" s="15">
        <v>2000</v>
      </c>
      <c r="U50" s="15">
        <v>2000</v>
      </c>
      <c r="V50" s="15">
        <v>2000</v>
      </c>
      <c r="W50" s="15">
        <v>2000</v>
      </c>
      <c r="X50" s="16"/>
      <c r="Y50" t="str">
        <f t="shared" si="0"/>
        <v>CIMS.CAN.BC.Petroleum Crude.Refinable Crude Oil.Light Medium.OnshorePetroleum CrudeOnshoreOnshoreAvailable</v>
      </c>
    </row>
    <row r="51" spans="1:25" x14ac:dyDescent="0.25">
      <c r="A51" s="1" t="s">
        <v>61</v>
      </c>
      <c r="B51" s="1" t="s">
        <v>30</v>
      </c>
      <c r="C51" t="s">
        <v>2</v>
      </c>
      <c r="D51" s="1" t="s">
        <v>3</v>
      </c>
      <c r="E51" s="1" t="s">
        <v>63</v>
      </c>
      <c r="F51" s="1" t="s">
        <v>63</v>
      </c>
      <c r="G51" s="13" t="s">
        <v>45</v>
      </c>
      <c r="H51" s="14"/>
      <c r="I51" s="13"/>
      <c r="J51" s="1"/>
      <c r="K51" s="1"/>
      <c r="L51" s="1" t="s">
        <v>44</v>
      </c>
      <c r="M51" s="15">
        <v>2101</v>
      </c>
      <c r="N51" s="15">
        <v>2101</v>
      </c>
      <c r="O51" s="15">
        <v>2101</v>
      </c>
      <c r="P51" s="15">
        <v>2101</v>
      </c>
      <c r="Q51" s="15">
        <v>2101</v>
      </c>
      <c r="R51" s="15">
        <v>2101</v>
      </c>
      <c r="S51" s="15">
        <v>2101</v>
      </c>
      <c r="T51" s="15">
        <v>2101</v>
      </c>
      <c r="U51" s="15">
        <v>2101</v>
      </c>
      <c r="V51" s="15">
        <v>2101</v>
      </c>
      <c r="W51" s="15">
        <v>2101</v>
      </c>
      <c r="X51" s="16"/>
      <c r="Y51" t="str">
        <f t="shared" si="0"/>
        <v>CIMS.CAN.BC.Petroleum Crude.Refinable Crude Oil.Light Medium.OnshorePetroleum CrudeOnshoreOnshoreUnavailable</v>
      </c>
    </row>
    <row r="52" spans="1:25" x14ac:dyDescent="0.25">
      <c r="A52" s="1" t="s">
        <v>61</v>
      </c>
      <c r="B52" s="1" t="s">
        <v>30</v>
      </c>
      <c r="C52" t="s">
        <v>2</v>
      </c>
      <c r="D52" s="1" t="s">
        <v>3</v>
      </c>
      <c r="E52" s="1" t="s">
        <v>63</v>
      </c>
      <c r="F52" s="1" t="s">
        <v>63</v>
      </c>
      <c r="G52" s="13" t="s">
        <v>46</v>
      </c>
      <c r="H52" s="14"/>
      <c r="I52" s="13"/>
      <c r="J52" s="1"/>
      <c r="K52" s="1"/>
      <c r="L52" s="1" t="s">
        <v>47</v>
      </c>
      <c r="M52" s="15">
        <v>20</v>
      </c>
      <c r="N52" s="15">
        <f>M52</f>
        <v>20</v>
      </c>
      <c r="O52" s="15">
        <f t="shared" ref="O52:W52" si="1">N52</f>
        <v>20</v>
      </c>
      <c r="P52" s="15">
        <f t="shared" si="1"/>
        <v>20</v>
      </c>
      <c r="Q52" s="15">
        <f t="shared" si="1"/>
        <v>20</v>
      </c>
      <c r="R52" s="15">
        <f t="shared" si="1"/>
        <v>20</v>
      </c>
      <c r="S52" s="15">
        <f t="shared" si="1"/>
        <v>20</v>
      </c>
      <c r="T52" s="15">
        <f t="shared" si="1"/>
        <v>20</v>
      </c>
      <c r="U52" s="15">
        <f t="shared" si="1"/>
        <v>20</v>
      </c>
      <c r="V52" s="15">
        <f t="shared" si="1"/>
        <v>20</v>
      </c>
      <c r="W52" s="15">
        <f t="shared" si="1"/>
        <v>20</v>
      </c>
      <c r="X52" s="16"/>
      <c r="Y52" t="str">
        <f t="shared" si="0"/>
        <v>CIMS.CAN.BC.Petroleum Crude.Refinable Crude Oil.Light Medium.OnshorePetroleum CrudeOnshoreOnshoreLifetime</v>
      </c>
    </row>
    <row r="53" spans="1:25" x14ac:dyDescent="0.25">
      <c r="A53" s="1" t="s">
        <v>61</v>
      </c>
      <c r="B53" s="1" t="s">
        <v>30</v>
      </c>
      <c r="C53" t="s">
        <v>2</v>
      </c>
      <c r="D53" s="1" t="s">
        <v>3</v>
      </c>
      <c r="E53" s="1" t="s">
        <v>63</v>
      </c>
      <c r="F53" s="1" t="s">
        <v>63</v>
      </c>
      <c r="G53" s="13" t="s">
        <v>48</v>
      </c>
      <c r="H53" s="14"/>
      <c r="I53" s="13"/>
      <c r="J53" s="1"/>
      <c r="K53" s="1" t="s">
        <v>118</v>
      </c>
      <c r="L53" s="1" t="s">
        <v>39</v>
      </c>
      <c r="M53" s="15">
        <f>[2]BC_Oil_techMS!$C$14</f>
        <v>1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  <c r="Y53" t="str">
        <f t="shared" si="0"/>
        <v>CIMS.CAN.BC.Petroleum Crude.Refinable Crude Oil.Light Medium.OnshorePetroleum CrudeOnshoreOnshoreMarket share</v>
      </c>
    </row>
    <row r="54" spans="1:25" x14ac:dyDescent="0.25">
      <c r="A54" s="1" t="s">
        <v>61</v>
      </c>
      <c r="B54" s="1" t="s">
        <v>30</v>
      </c>
      <c r="C54" t="s">
        <v>2</v>
      </c>
      <c r="D54" s="1" t="s">
        <v>3</v>
      </c>
      <c r="E54" s="1" t="s">
        <v>63</v>
      </c>
      <c r="F54" s="1" t="s">
        <v>63</v>
      </c>
      <c r="G54" s="13" t="s">
        <v>49</v>
      </c>
      <c r="H54" s="14"/>
      <c r="I54" s="13"/>
      <c r="J54" s="1"/>
      <c r="K54" s="1"/>
      <c r="L54" s="1" t="s">
        <v>29</v>
      </c>
      <c r="M54" s="15">
        <v>1</v>
      </c>
      <c r="N54" s="15">
        <v>1</v>
      </c>
      <c r="O54" s="15">
        <v>1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>
        <v>1</v>
      </c>
      <c r="X54" s="16"/>
      <c r="Y54" t="str">
        <f t="shared" si="0"/>
        <v>CIMS.CAN.BC.Petroleum Crude.Refinable Crude Oil.Light Medium.OnshorePetroleum CrudeOnshoreOnshoreOutput</v>
      </c>
    </row>
    <row r="55" spans="1:25" x14ac:dyDescent="0.25">
      <c r="A55" s="1" t="s">
        <v>61</v>
      </c>
      <c r="B55" s="1" t="s">
        <v>30</v>
      </c>
      <c r="C55" t="s">
        <v>2</v>
      </c>
      <c r="D55" s="1" t="s">
        <v>3</v>
      </c>
      <c r="E55" s="1" t="s">
        <v>63</v>
      </c>
      <c r="F55" s="1" t="s">
        <v>63</v>
      </c>
      <c r="G55" s="13" t="s">
        <v>50</v>
      </c>
      <c r="H55" s="14"/>
      <c r="I55" s="13"/>
      <c r="J55" s="1"/>
      <c r="K55" s="1"/>
      <c r="L55" s="1" t="s">
        <v>51</v>
      </c>
      <c r="M55" s="15">
        <v>299.478035735464</v>
      </c>
      <c r="N55" s="15">
        <v>299.478035735464</v>
      </c>
      <c r="O55" s="15">
        <v>299.478035735464</v>
      </c>
      <c r="P55" s="15">
        <v>299.478035735464</v>
      </c>
      <c r="Q55" s="15">
        <v>299.478035735464</v>
      </c>
      <c r="R55" s="15">
        <v>299.478035735464</v>
      </c>
      <c r="S55" s="15">
        <v>299.478035735464</v>
      </c>
      <c r="T55" s="15">
        <v>299.478035735464</v>
      </c>
      <c r="U55" s="15">
        <v>299.478035735464</v>
      </c>
      <c r="V55" s="15">
        <v>299.478035735464</v>
      </c>
      <c r="W55" s="15">
        <v>299.478035735464</v>
      </c>
      <c r="X55" s="16"/>
      <c r="Y55" t="str">
        <f t="shared" si="0"/>
        <v>CIMS.CAN.BC.Petroleum Crude.Refinable Crude Oil.Light Medium.OnshorePetroleum CrudeOnshoreOnshoreFCC</v>
      </c>
    </row>
    <row r="56" spans="1:25" x14ac:dyDescent="0.25">
      <c r="A56" s="1" t="s">
        <v>61</v>
      </c>
      <c r="B56" s="1" t="s">
        <v>30</v>
      </c>
      <c r="C56" t="s">
        <v>2</v>
      </c>
      <c r="D56" s="1" t="s">
        <v>3</v>
      </c>
      <c r="E56" s="1" t="s">
        <v>63</v>
      </c>
      <c r="F56" s="1" t="s">
        <v>63</v>
      </c>
      <c r="G56" s="13" t="s">
        <v>64</v>
      </c>
      <c r="H56" s="14"/>
      <c r="I56" s="13"/>
      <c r="J56" s="1"/>
      <c r="K56" s="1"/>
      <c r="L56" s="1" t="s">
        <v>51</v>
      </c>
      <c r="M56" s="15">
        <v>67.055066684859796</v>
      </c>
      <c r="N56" s="15">
        <v>67.055066684859796</v>
      </c>
      <c r="O56" s="15">
        <v>67.055066684859796</v>
      </c>
      <c r="P56" s="15">
        <v>67.055066684859796</v>
      </c>
      <c r="Q56" s="15">
        <v>67.055066684859796</v>
      </c>
      <c r="R56" s="15">
        <v>67.055066684859796</v>
      </c>
      <c r="S56" s="15">
        <v>67.055066684859796</v>
      </c>
      <c r="T56" s="15">
        <v>67.055066684859796</v>
      </c>
      <c r="U56" s="15">
        <v>67.055066684859796</v>
      </c>
      <c r="V56" s="15">
        <v>67.055066684859796</v>
      </c>
      <c r="W56" s="15">
        <v>67.055066684859796</v>
      </c>
      <c r="X56" s="16"/>
      <c r="Y56" t="str">
        <f t="shared" si="0"/>
        <v>CIMS.CAN.BC.Petroleum Crude.Refinable Crude Oil.Light Medium.OnshorePetroleum CrudeOnshoreOnshoreFOM</v>
      </c>
    </row>
    <row r="57" spans="1:25" x14ac:dyDescent="0.25">
      <c r="A57" s="1" t="s">
        <v>61</v>
      </c>
      <c r="B57" s="1" t="s">
        <v>30</v>
      </c>
      <c r="C57" t="s">
        <v>2</v>
      </c>
      <c r="D57" s="1" t="s">
        <v>3</v>
      </c>
      <c r="E57" s="1" t="s">
        <v>63</v>
      </c>
      <c r="F57" s="1" t="s">
        <v>63</v>
      </c>
      <c r="G57" s="13" t="s">
        <v>55</v>
      </c>
      <c r="H57" s="14" t="s">
        <v>56</v>
      </c>
      <c r="I57" s="13" t="s">
        <v>57</v>
      </c>
      <c r="J57" s="1"/>
      <c r="K57" s="1"/>
      <c r="L57" s="1" t="s">
        <v>58</v>
      </c>
      <c r="M57" s="15">
        <v>4.8109132879873499E-2</v>
      </c>
      <c r="N57" s="15">
        <v>4.8109132879873499E-2</v>
      </c>
      <c r="O57" s="15">
        <v>4.8109132879873499E-2</v>
      </c>
      <c r="P57" s="15">
        <v>4.8109132879873499E-2</v>
      </c>
      <c r="Q57" s="15">
        <v>4.8109132879873499E-2</v>
      </c>
      <c r="R57" s="15">
        <v>4.8109132879873499E-2</v>
      </c>
      <c r="S57" s="15">
        <v>4.8109132879873499E-2</v>
      </c>
      <c r="T57" s="15">
        <v>4.8109132879873499E-2</v>
      </c>
      <c r="U57" s="15">
        <v>4.8109132879873499E-2</v>
      </c>
      <c r="V57" s="15">
        <v>4.8109132879873499E-2</v>
      </c>
      <c r="W57" s="15">
        <v>4.8109132879873499E-2</v>
      </c>
      <c r="X57" s="16"/>
      <c r="Y57" t="str">
        <f t="shared" si="0"/>
        <v>CIMS.CAN.BC.Petroleum Crude.Refinable Crude Oil.Light Medium.OnshorePetroleum CrudeOnshoreOnshoreEmissionsCO2Process</v>
      </c>
    </row>
    <row r="58" spans="1:25" x14ac:dyDescent="0.25">
      <c r="A58" s="1" t="s">
        <v>61</v>
      </c>
      <c r="B58" s="1" t="s">
        <v>30</v>
      </c>
      <c r="C58" t="s">
        <v>2</v>
      </c>
      <c r="D58" s="1" t="s">
        <v>3</v>
      </c>
      <c r="E58" s="1" t="s">
        <v>63</v>
      </c>
      <c r="F58" s="1" t="s">
        <v>63</v>
      </c>
      <c r="G58" s="1" t="s">
        <v>55</v>
      </c>
      <c r="H58" s="14" t="s">
        <v>66</v>
      </c>
      <c r="I58" s="1" t="s">
        <v>57</v>
      </c>
      <c r="J58" s="1"/>
      <c r="K58" s="1"/>
      <c r="L58" s="1" t="s">
        <v>67</v>
      </c>
      <c r="M58" s="21">
        <f>[3]Sheet1!$N$1</f>
        <v>1.2298666965572093E-2</v>
      </c>
      <c r="N58" s="15">
        <f>M58</f>
        <v>1.2298666965572093E-2</v>
      </c>
      <c r="O58" s="15">
        <f t="shared" ref="O58:W58" si="2">N58</f>
        <v>1.2298666965572093E-2</v>
      </c>
      <c r="P58" s="15">
        <f t="shared" si="2"/>
        <v>1.2298666965572093E-2</v>
      </c>
      <c r="Q58" s="15">
        <f t="shared" si="2"/>
        <v>1.2298666965572093E-2</v>
      </c>
      <c r="R58" s="15">
        <f t="shared" si="2"/>
        <v>1.2298666965572093E-2</v>
      </c>
      <c r="S58" s="15">
        <f t="shared" si="2"/>
        <v>1.2298666965572093E-2</v>
      </c>
      <c r="T58" s="15">
        <f t="shared" si="2"/>
        <v>1.2298666965572093E-2</v>
      </c>
      <c r="U58" s="15">
        <f t="shared" si="2"/>
        <v>1.2298666965572093E-2</v>
      </c>
      <c r="V58" s="15">
        <f t="shared" si="2"/>
        <v>1.2298666965572093E-2</v>
      </c>
      <c r="W58" s="15">
        <f t="shared" si="2"/>
        <v>1.2298666965572093E-2</v>
      </c>
      <c r="X58" s="16"/>
      <c r="Y58" t="str">
        <f t="shared" si="0"/>
        <v>CIMS.CAN.BC.Petroleum Crude.Refinable Crude Oil.Light Medium.OnshorePetroleum CrudeOnshoreOnshoreEmissionsCH4Process</v>
      </c>
    </row>
    <row r="59" spans="1:25" x14ac:dyDescent="0.25">
      <c r="A59" s="1" t="s">
        <v>61</v>
      </c>
      <c r="B59" s="1" t="s">
        <v>30</v>
      </c>
      <c r="C59" t="s">
        <v>2</v>
      </c>
      <c r="D59" s="1" t="s">
        <v>3</v>
      </c>
      <c r="E59" s="1" t="s">
        <v>63</v>
      </c>
      <c r="F59" s="1" t="s">
        <v>68</v>
      </c>
      <c r="G59" s="1" t="s">
        <v>42</v>
      </c>
      <c r="H59" s="14"/>
      <c r="I59" s="1"/>
      <c r="J59" s="1"/>
      <c r="K59" s="1"/>
      <c r="L59" s="1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6"/>
      <c r="Y59" t="str">
        <f t="shared" si="0"/>
        <v>CIMS.CAN.BC.Petroleum Crude.Refinable Crude Oil.Light Medium.OnshorePetroleum CrudeOnshoreOnshore ELDAR EM EETechnology</v>
      </c>
    </row>
    <row r="60" spans="1:25" x14ac:dyDescent="0.25">
      <c r="A60" s="1" t="s">
        <v>61</v>
      </c>
      <c r="B60" s="1" t="s">
        <v>30</v>
      </c>
      <c r="C60" t="s">
        <v>2</v>
      </c>
      <c r="D60" s="1" t="s">
        <v>3</v>
      </c>
      <c r="E60" s="1" t="s">
        <v>63</v>
      </c>
      <c r="F60" s="1" t="s">
        <v>68</v>
      </c>
      <c r="G60" s="13" t="s">
        <v>43</v>
      </c>
      <c r="H60" s="14"/>
      <c r="I60" s="13"/>
      <c r="J60" s="1"/>
      <c r="K60" s="1"/>
      <c r="L60" s="1" t="s">
        <v>44</v>
      </c>
      <c r="M60" s="15">
        <v>2000</v>
      </c>
      <c r="N60" s="15">
        <v>2000</v>
      </c>
      <c r="O60" s="15">
        <v>2000</v>
      </c>
      <c r="P60" s="15">
        <v>2000</v>
      </c>
      <c r="Q60" s="15">
        <v>2000</v>
      </c>
      <c r="R60" s="15">
        <v>2000</v>
      </c>
      <c r="S60" s="15">
        <v>2000</v>
      </c>
      <c r="T60" s="15">
        <v>2000</v>
      </c>
      <c r="U60" s="15">
        <v>2000</v>
      </c>
      <c r="V60" s="15">
        <v>2000</v>
      </c>
      <c r="W60" s="15">
        <v>2000</v>
      </c>
      <c r="X60" s="16"/>
      <c r="Y60" t="str">
        <f t="shared" si="0"/>
        <v>CIMS.CAN.BC.Petroleum Crude.Refinable Crude Oil.Light Medium.OnshorePetroleum CrudeOnshoreOnshore ELDAR EM EEAvailable</v>
      </c>
    </row>
    <row r="61" spans="1:25" x14ac:dyDescent="0.25">
      <c r="A61" s="1" t="s">
        <v>61</v>
      </c>
      <c r="B61" s="1" t="s">
        <v>30</v>
      </c>
      <c r="C61" t="s">
        <v>2</v>
      </c>
      <c r="D61" s="1" t="s">
        <v>3</v>
      </c>
      <c r="E61" s="1" t="s">
        <v>63</v>
      </c>
      <c r="F61" s="1" t="s">
        <v>68</v>
      </c>
      <c r="G61" s="13" t="s">
        <v>45</v>
      </c>
      <c r="H61" s="14"/>
      <c r="I61" s="13"/>
      <c r="J61" s="1"/>
      <c r="K61" s="1"/>
      <c r="L61" s="1" t="s">
        <v>44</v>
      </c>
      <c r="M61" s="15">
        <v>2101</v>
      </c>
      <c r="N61" s="15">
        <v>2101</v>
      </c>
      <c r="O61" s="15">
        <v>2101</v>
      </c>
      <c r="P61" s="15">
        <v>2101</v>
      </c>
      <c r="Q61" s="15">
        <v>2101</v>
      </c>
      <c r="R61" s="15">
        <v>2101</v>
      </c>
      <c r="S61" s="15">
        <v>2101</v>
      </c>
      <c r="T61" s="15">
        <v>2101</v>
      </c>
      <c r="U61" s="15">
        <v>2101</v>
      </c>
      <c r="V61" s="15">
        <v>2101</v>
      </c>
      <c r="W61" s="15">
        <v>2101</v>
      </c>
      <c r="X61" s="16"/>
      <c r="Y61" t="str">
        <f t="shared" si="0"/>
        <v>CIMS.CAN.BC.Petroleum Crude.Refinable Crude Oil.Light Medium.OnshorePetroleum CrudeOnshoreOnshore ELDAR EM EEUnavailable</v>
      </c>
    </row>
    <row r="62" spans="1:25" x14ac:dyDescent="0.25">
      <c r="A62" s="1" t="s">
        <v>61</v>
      </c>
      <c r="B62" s="1" t="s">
        <v>30</v>
      </c>
      <c r="C62" t="s">
        <v>2</v>
      </c>
      <c r="D62" s="1" t="s">
        <v>3</v>
      </c>
      <c r="E62" s="1" t="s">
        <v>63</v>
      </c>
      <c r="F62" s="1" t="s">
        <v>68</v>
      </c>
      <c r="G62" s="13" t="s">
        <v>46</v>
      </c>
      <c r="H62" s="14"/>
      <c r="I62" s="13"/>
      <c r="J62" s="1"/>
      <c r="K62" s="1"/>
      <c r="L62" s="1" t="s">
        <v>47</v>
      </c>
      <c r="M62" s="15">
        <v>25</v>
      </c>
      <c r="N62" s="15">
        <v>25</v>
      </c>
      <c r="O62" s="15">
        <v>25</v>
      </c>
      <c r="P62" s="15">
        <v>25</v>
      </c>
      <c r="Q62" s="15">
        <v>25</v>
      </c>
      <c r="R62" s="15">
        <v>25</v>
      </c>
      <c r="S62" s="15">
        <v>25</v>
      </c>
      <c r="T62" s="15">
        <v>25</v>
      </c>
      <c r="U62" s="15">
        <v>25</v>
      </c>
      <c r="V62" s="15">
        <v>25</v>
      </c>
      <c r="W62" s="15">
        <v>25</v>
      </c>
      <c r="X62" s="16"/>
      <c r="Y62" t="str">
        <f t="shared" si="0"/>
        <v>CIMS.CAN.BC.Petroleum Crude.Refinable Crude Oil.Light Medium.OnshorePetroleum CrudeOnshoreOnshore ELDAR EM EELifetime</v>
      </c>
    </row>
    <row r="63" spans="1:25" x14ac:dyDescent="0.25">
      <c r="A63" s="1" t="s">
        <v>61</v>
      </c>
      <c r="B63" s="1" t="s">
        <v>30</v>
      </c>
      <c r="C63" t="s">
        <v>2</v>
      </c>
      <c r="D63" s="1" t="s">
        <v>3</v>
      </c>
      <c r="E63" s="1" t="s">
        <v>63</v>
      </c>
      <c r="F63" s="1" t="s">
        <v>68</v>
      </c>
      <c r="G63" s="13" t="s">
        <v>48</v>
      </c>
      <c r="H63" s="14"/>
      <c r="I63" s="13"/>
      <c r="J63" s="1"/>
      <c r="K63" s="1" t="s">
        <v>118</v>
      </c>
      <c r="L63" s="1" t="s">
        <v>39</v>
      </c>
      <c r="M63" s="15">
        <v>0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  <c r="Y63" t="str">
        <f t="shared" si="0"/>
        <v>CIMS.CAN.BC.Petroleum Crude.Refinable Crude Oil.Light Medium.OnshorePetroleum CrudeOnshoreOnshore ELDAR EM EEMarket share</v>
      </c>
    </row>
    <row r="64" spans="1:25" x14ac:dyDescent="0.25">
      <c r="A64" s="1" t="s">
        <v>61</v>
      </c>
      <c r="B64" s="1" t="s">
        <v>30</v>
      </c>
      <c r="C64" t="s">
        <v>2</v>
      </c>
      <c r="D64" s="1" t="s">
        <v>3</v>
      </c>
      <c r="E64" s="1" t="s">
        <v>63</v>
      </c>
      <c r="F64" s="1" t="s">
        <v>68</v>
      </c>
      <c r="G64" s="13" t="s">
        <v>49</v>
      </c>
      <c r="H64" s="14"/>
      <c r="I64" s="13"/>
      <c r="J64" s="1"/>
      <c r="K64" s="1"/>
      <c r="L64" s="1" t="s">
        <v>29</v>
      </c>
      <c r="M64" s="15">
        <v>1</v>
      </c>
      <c r="N64" s="15">
        <v>1</v>
      </c>
      <c r="O64" s="15">
        <v>1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6"/>
      <c r="Y64" t="str">
        <f t="shared" si="0"/>
        <v>CIMS.CAN.BC.Petroleum Crude.Refinable Crude Oil.Light Medium.OnshorePetroleum CrudeOnshoreOnshore ELDAR EM EEOutput</v>
      </c>
    </row>
    <row r="65" spans="1:25" x14ac:dyDescent="0.25">
      <c r="A65" s="1" t="s">
        <v>61</v>
      </c>
      <c r="B65" s="1" t="s">
        <v>30</v>
      </c>
      <c r="C65" t="s">
        <v>2</v>
      </c>
      <c r="D65" s="1" t="s">
        <v>3</v>
      </c>
      <c r="E65" s="1" t="s">
        <v>63</v>
      </c>
      <c r="F65" s="1" t="s">
        <v>68</v>
      </c>
      <c r="G65" s="13" t="s">
        <v>50</v>
      </c>
      <c r="H65" s="14"/>
      <c r="I65" s="13"/>
      <c r="J65" s="1"/>
      <c r="K65" s="1"/>
      <c r="L65" s="1" t="s">
        <v>51</v>
      </c>
      <c r="M65" s="15">
        <v>420.66273787903401</v>
      </c>
      <c r="N65" s="15">
        <v>420.66273787903401</v>
      </c>
      <c r="O65" s="15">
        <v>420.66273787903401</v>
      </c>
      <c r="P65" s="15">
        <v>420.66273787903401</v>
      </c>
      <c r="Q65" s="15">
        <v>420.66273787903401</v>
      </c>
      <c r="R65" s="15">
        <v>420.66273787903401</v>
      </c>
      <c r="S65" s="15">
        <v>420.66273787903401</v>
      </c>
      <c r="T65" s="15">
        <v>420.66273787903401</v>
      </c>
      <c r="U65" s="15">
        <v>420.66273787903401</v>
      </c>
      <c r="V65" s="15">
        <v>420.66273787903401</v>
      </c>
      <c r="W65" s="15">
        <v>420.66273787903401</v>
      </c>
      <c r="X65" s="16"/>
      <c r="Y65" t="str">
        <f t="shared" si="0"/>
        <v>CIMS.CAN.BC.Petroleum Crude.Refinable Crude Oil.Light Medium.OnshorePetroleum CrudeOnshoreOnshore ELDAR EM EEFCC</v>
      </c>
    </row>
    <row r="66" spans="1:25" x14ac:dyDescent="0.25">
      <c r="A66" s="1" t="s">
        <v>61</v>
      </c>
      <c r="B66" s="1" t="s">
        <v>30</v>
      </c>
      <c r="C66" t="s">
        <v>2</v>
      </c>
      <c r="D66" s="1" t="s">
        <v>3</v>
      </c>
      <c r="E66" s="1" t="s">
        <v>63</v>
      </c>
      <c r="F66" s="1" t="s">
        <v>68</v>
      </c>
      <c r="G66" s="13" t="s">
        <v>64</v>
      </c>
      <c r="H66" s="14"/>
      <c r="I66" s="13"/>
      <c r="J66" s="1"/>
      <c r="K66" s="1"/>
      <c r="L66" s="1" t="s">
        <v>51</v>
      </c>
      <c r="M66" s="15">
        <v>68.183864766542101</v>
      </c>
      <c r="N66" s="15">
        <v>68.183864766542101</v>
      </c>
      <c r="O66" s="15">
        <v>68.183864766542101</v>
      </c>
      <c r="P66" s="15">
        <v>68.183864766542101</v>
      </c>
      <c r="Q66" s="15">
        <v>68.183864766542101</v>
      </c>
      <c r="R66" s="15">
        <v>68.183864766542101</v>
      </c>
      <c r="S66" s="15">
        <v>68.183864766542101</v>
      </c>
      <c r="T66" s="15">
        <v>68.183864766542101</v>
      </c>
      <c r="U66" s="15">
        <v>68.183864766542101</v>
      </c>
      <c r="V66" s="15">
        <v>68.183864766542101</v>
      </c>
      <c r="W66" s="15">
        <v>68.183864766542101</v>
      </c>
      <c r="X66" s="16"/>
      <c r="Y66" t="str">
        <f t="shared" si="0"/>
        <v>CIMS.CAN.BC.Petroleum Crude.Refinable Crude Oil.Light Medium.OnshorePetroleum CrudeOnshoreOnshore ELDAR EM EEFOM</v>
      </c>
    </row>
    <row r="67" spans="1:25" x14ac:dyDescent="0.25">
      <c r="A67" s="1" t="s">
        <v>61</v>
      </c>
      <c r="B67" s="1" t="s">
        <v>30</v>
      </c>
      <c r="C67" t="s">
        <v>2</v>
      </c>
      <c r="D67" s="1" t="s">
        <v>3</v>
      </c>
      <c r="E67" s="1" t="s">
        <v>63</v>
      </c>
      <c r="F67" s="1" t="s">
        <v>68</v>
      </c>
      <c r="G67" s="13" t="s">
        <v>55</v>
      </c>
      <c r="H67" s="14" t="s">
        <v>56</v>
      </c>
      <c r="I67" s="13" t="s">
        <v>57</v>
      </c>
      <c r="J67" s="1"/>
      <c r="K67" s="1"/>
      <c r="L67" s="1" t="s">
        <v>58</v>
      </c>
      <c r="M67" s="15">
        <v>4.8109132879873501E-3</v>
      </c>
      <c r="N67" s="15">
        <v>4.8109132879873501E-3</v>
      </c>
      <c r="O67" s="15">
        <v>4.8109132879873501E-3</v>
      </c>
      <c r="P67" s="15">
        <v>4.8109132879873501E-3</v>
      </c>
      <c r="Q67" s="15">
        <v>4.8109132879873501E-3</v>
      </c>
      <c r="R67" s="15">
        <v>4.8109132879873501E-3</v>
      </c>
      <c r="S67" s="15">
        <v>4.8109132879873501E-3</v>
      </c>
      <c r="T67" s="15">
        <v>4.8109132879873501E-3</v>
      </c>
      <c r="U67" s="15">
        <v>4.8109132879873501E-3</v>
      </c>
      <c r="V67" s="15">
        <v>4.8109132879873501E-3</v>
      </c>
      <c r="W67" s="15">
        <v>4.8109132879873501E-3</v>
      </c>
      <c r="X67" s="16"/>
      <c r="Y67" t="str">
        <f t="shared" si="0"/>
        <v>CIMS.CAN.BC.Petroleum Crude.Refinable Crude Oil.Light Medium.OnshorePetroleum CrudeOnshoreOnshore ELDAR EM EEEmissionsCO2Process</v>
      </c>
    </row>
    <row r="68" spans="1:25" x14ac:dyDescent="0.25">
      <c r="A68" s="1" t="s">
        <v>61</v>
      </c>
      <c r="B68" s="1" t="s">
        <v>30</v>
      </c>
      <c r="C68" t="s">
        <v>2</v>
      </c>
      <c r="D68" s="1" t="s">
        <v>3</v>
      </c>
      <c r="E68" s="1" t="s">
        <v>63</v>
      </c>
      <c r="F68" s="1" t="s">
        <v>68</v>
      </c>
      <c r="G68" s="13" t="s">
        <v>55</v>
      </c>
      <c r="H68" s="14" t="s">
        <v>66</v>
      </c>
      <c r="I68" s="13" t="s">
        <v>57</v>
      </c>
      <c r="J68" s="1"/>
      <c r="K68" s="1"/>
      <c r="L68" s="1" t="s">
        <v>67</v>
      </c>
      <c r="M68" s="21">
        <f>[3]Sheet1!$N$2</f>
        <v>6.5885715886993348E-4</v>
      </c>
      <c r="N68" s="15">
        <f>M68</f>
        <v>6.5885715886993348E-4</v>
      </c>
      <c r="O68" s="15">
        <f t="shared" ref="O68:W68" si="3">N68</f>
        <v>6.5885715886993348E-4</v>
      </c>
      <c r="P68" s="15">
        <f t="shared" si="3"/>
        <v>6.5885715886993348E-4</v>
      </c>
      <c r="Q68" s="15">
        <f t="shared" si="3"/>
        <v>6.5885715886993348E-4</v>
      </c>
      <c r="R68" s="15">
        <f t="shared" si="3"/>
        <v>6.5885715886993348E-4</v>
      </c>
      <c r="S68" s="15">
        <f t="shared" si="3"/>
        <v>6.5885715886993348E-4</v>
      </c>
      <c r="T68" s="15">
        <f t="shared" si="3"/>
        <v>6.5885715886993348E-4</v>
      </c>
      <c r="U68" s="15">
        <f t="shared" si="3"/>
        <v>6.5885715886993348E-4</v>
      </c>
      <c r="V68" s="15">
        <f t="shared" si="3"/>
        <v>6.5885715886993348E-4</v>
      </c>
      <c r="W68" s="15">
        <f t="shared" si="3"/>
        <v>6.5885715886993348E-4</v>
      </c>
      <c r="X68" s="16"/>
      <c r="Y68" t="str">
        <f t="shared" ref="Y68:Y131" si="4">A68&amp;D68&amp;E68&amp;F68&amp;G68&amp;H68&amp;I68&amp;J68</f>
        <v>CIMS.CAN.BC.Petroleum Crude.Refinable Crude Oil.Light Medium.OnshorePetroleum CrudeOnshoreOnshore ELDAR EM EEEmissionsCH4Process</v>
      </c>
    </row>
    <row r="69" spans="1:25" x14ac:dyDescent="0.25">
      <c r="A69" s="1" t="s">
        <v>61</v>
      </c>
      <c r="B69" s="1" t="s">
        <v>30</v>
      </c>
      <c r="C69" t="s">
        <v>2</v>
      </c>
      <c r="D69" s="1" t="s">
        <v>3</v>
      </c>
      <c r="E69" s="1" t="s">
        <v>63</v>
      </c>
      <c r="F69" s="1" t="s">
        <v>69</v>
      </c>
      <c r="G69" s="13" t="s">
        <v>42</v>
      </c>
      <c r="H69" s="14"/>
      <c r="I69" s="13"/>
      <c r="J69" s="1"/>
      <c r="K69" s="1"/>
      <c r="L69" s="1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6"/>
      <c r="Y69" t="str">
        <f t="shared" si="4"/>
        <v>CIMS.CAN.BC.Petroleum Crude.Refinable Crude Oil.Light Medium.OnshorePetroleum CrudeOnshoreOnshore Energy Eff MeasuresTechnology</v>
      </c>
    </row>
    <row r="70" spans="1:25" x14ac:dyDescent="0.25">
      <c r="A70" s="1" t="s">
        <v>61</v>
      </c>
      <c r="B70" s="1" t="s">
        <v>30</v>
      </c>
      <c r="C70" t="s">
        <v>2</v>
      </c>
      <c r="D70" s="1" t="s">
        <v>3</v>
      </c>
      <c r="E70" s="1" t="s">
        <v>63</v>
      </c>
      <c r="F70" s="1" t="s">
        <v>69</v>
      </c>
      <c r="G70" s="13" t="s">
        <v>43</v>
      </c>
      <c r="H70" s="14"/>
      <c r="I70" s="13"/>
      <c r="J70" s="1"/>
      <c r="K70" s="1"/>
      <c r="L70" s="1" t="s">
        <v>44</v>
      </c>
      <c r="M70" s="15">
        <v>2000</v>
      </c>
      <c r="N70" s="15">
        <v>2000</v>
      </c>
      <c r="O70" s="15">
        <v>2000</v>
      </c>
      <c r="P70" s="15">
        <v>2000</v>
      </c>
      <c r="Q70" s="15">
        <v>2000</v>
      </c>
      <c r="R70" s="15">
        <v>2000</v>
      </c>
      <c r="S70" s="15">
        <v>2000</v>
      </c>
      <c r="T70" s="15">
        <v>2000</v>
      </c>
      <c r="U70" s="15">
        <v>2000</v>
      </c>
      <c r="V70" s="15">
        <v>2000</v>
      </c>
      <c r="W70" s="15">
        <v>2000</v>
      </c>
      <c r="X70" s="16"/>
      <c r="Y70" t="str">
        <f t="shared" si="4"/>
        <v>CIMS.CAN.BC.Petroleum Crude.Refinable Crude Oil.Light Medium.OnshorePetroleum CrudeOnshoreOnshore Energy Eff MeasuresAvailable</v>
      </c>
    </row>
    <row r="71" spans="1:25" x14ac:dyDescent="0.25">
      <c r="A71" s="1" t="s">
        <v>61</v>
      </c>
      <c r="B71" s="1" t="s">
        <v>30</v>
      </c>
      <c r="C71" t="s">
        <v>2</v>
      </c>
      <c r="D71" s="1" t="s">
        <v>3</v>
      </c>
      <c r="E71" s="1" t="s">
        <v>63</v>
      </c>
      <c r="F71" s="1" t="s">
        <v>69</v>
      </c>
      <c r="G71" s="13" t="s">
        <v>45</v>
      </c>
      <c r="H71" s="14"/>
      <c r="I71" s="13"/>
      <c r="J71" s="1"/>
      <c r="K71" s="1"/>
      <c r="L71" s="1" t="s">
        <v>44</v>
      </c>
      <c r="M71" s="15">
        <v>2101</v>
      </c>
      <c r="N71" s="15">
        <v>2101</v>
      </c>
      <c r="O71" s="15">
        <v>2101</v>
      </c>
      <c r="P71" s="15">
        <v>2101</v>
      </c>
      <c r="Q71" s="15">
        <v>2101</v>
      </c>
      <c r="R71" s="15">
        <v>2101</v>
      </c>
      <c r="S71" s="15">
        <v>2101</v>
      </c>
      <c r="T71" s="15">
        <v>2101</v>
      </c>
      <c r="U71" s="15">
        <v>2101</v>
      </c>
      <c r="V71" s="15">
        <v>2101</v>
      </c>
      <c r="W71" s="15">
        <v>2101</v>
      </c>
      <c r="X71" s="16"/>
      <c r="Y71" t="str">
        <f t="shared" si="4"/>
        <v>CIMS.CAN.BC.Petroleum Crude.Refinable Crude Oil.Light Medium.OnshorePetroleum CrudeOnshoreOnshore Energy Eff MeasuresUnavailable</v>
      </c>
    </row>
    <row r="72" spans="1:25" x14ac:dyDescent="0.25">
      <c r="A72" s="1" t="s">
        <v>61</v>
      </c>
      <c r="B72" s="1" t="s">
        <v>30</v>
      </c>
      <c r="C72" t="s">
        <v>2</v>
      </c>
      <c r="D72" s="1" t="s">
        <v>3</v>
      </c>
      <c r="E72" s="1" t="s">
        <v>63</v>
      </c>
      <c r="F72" s="1" t="s">
        <v>69</v>
      </c>
      <c r="G72" s="13" t="s">
        <v>46</v>
      </c>
      <c r="H72" s="14"/>
      <c r="I72" s="13"/>
      <c r="J72" s="1"/>
      <c r="K72" s="1"/>
      <c r="L72" s="1" t="s">
        <v>47</v>
      </c>
      <c r="M72" s="15">
        <v>25</v>
      </c>
      <c r="N72" s="15">
        <v>25</v>
      </c>
      <c r="O72" s="15">
        <v>25</v>
      </c>
      <c r="P72" s="15">
        <v>25</v>
      </c>
      <c r="Q72" s="15">
        <v>25</v>
      </c>
      <c r="R72" s="15">
        <v>25</v>
      </c>
      <c r="S72" s="15">
        <v>25</v>
      </c>
      <c r="T72" s="15">
        <v>25</v>
      </c>
      <c r="U72" s="15">
        <v>25</v>
      </c>
      <c r="V72" s="15">
        <v>25</v>
      </c>
      <c r="W72" s="15">
        <v>25</v>
      </c>
      <c r="X72" s="16"/>
      <c r="Y72" t="str">
        <f t="shared" si="4"/>
        <v>CIMS.CAN.BC.Petroleum Crude.Refinable Crude Oil.Light Medium.OnshorePetroleum CrudeOnshoreOnshore Energy Eff MeasuresLifetime</v>
      </c>
    </row>
    <row r="73" spans="1:25" x14ac:dyDescent="0.25">
      <c r="A73" s="1" t="s">
        <v>61</v>
      </c>
      <c r="B73" s="1" t="s">
        <v>30</v>
      </c>
      <c r="C73" t="s">
        <v>2</v>
      </c>
      <c r="D73" s="1" t="s">
        <v>3</v>
      </c>
      <c r="E73" s="1" t="s">
        <v>63</v>
      </c>
      <c r="F73" s="1" t="s">
        <v>69</v>
      </c>
      <c r="G73" s="1" t="s">
        <v>48</v>
      </c>
      <c r="H73" s="14"/>
      <c r="I73" s="1"/>
      <c r="J73" s="1"/>
      <c r="K73" s="1" t="s">
        <v>118</v>
      </c>
      <c r="L73" s="1" t="s">
        <v>39</v>
      </c>
      <c r="M73" s="15">
        <v>0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6"/>
      <c r="Y73" t="str">
        <f t="shared" si="4"/>
        <v>CIMS.CAN.BC.Petroleum Crude.Refinable Crude Oil.Light Medium.OnshorePetroleum CrudeOnshoreOnshore Energy Eff MeasuresMarket share</v>
      </c>
    </row>
    <row r="74" spans="1:25" x14ac:dyDescent="0.25">
      <c r="A74" s="1" t="s">
        <v>61</v>
      </c>
      <c r="B74" s="1" t="s">
        <v>30</v>
      </c>
      <c r="C74" t="s">
        <v>2</v>
      </c>
      <c r="D74" s="1" t="s">
        <v>3</v>
      </c>
      <c r="E74" s="1" t="s">
        <v>63</v>
      </c>
      <c r="F74" s="1" t="s">
        <v>69</v>
      </c>
      <c r="G74" s="1" t="s">
        <v>49</v>
      </c>
      <c r="H74" s="14"/>
      <c r="I74" s="1"/>
      <c r="J74" s="1"/>
      <c r="K74" s="1"/>
      <c r="L74" s="1" t="s">
        <v>29</v>
      </c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>
        <v>1</v>
      </c>
      <c r="U74" s="15">
        <v>1</v>
      </c>
      <c r="V74" s="15">
        <v>1</v>
      </c>
      <c r="W74" s="15">
        <v>1</v>
      </c>
      <c r="X74" s="16"/>
      <c r="Y74" t="str">
        <f t="shared" si="4"/>
        <v>CIMS.CAN.BC.Petroleum Crude.Refinable Crude Oil.Light Medium.OnshorePetroleum CrudeOnshoreOnshore Energy Eff MeasuresOutput</v>
      </c>
    </row>
    <row r="75" spans="1:25" x14ac:dyDescent="0.25">
      <c r="A75" s="1" t="s">
        <v>61</v>
      </c>
      <c r="B75" s="1" t="s">
        <v>30</v>
      </c>
      <c r="C75" t="s">
        <v>2</v>
      </c>
      <c r="D75" s="1" t="s">
        <v>3</v>
      </c>
      <c r="E75" s="1" t="s">
        <v>63</v>
      </c>
      <c r="F75" s="1" t="s">
        <v>69</v>
      </c>
      <c r="G75" s="1" t="s">
        <v>50</v>
      </c>
      <c r="H75" s="14"/>
      <c r="I75" s="1"/>
      <c r="J75" s="1"/>
      <c r="K75" s="1"/>
      <c r="L75" s="1" t="s">
        <v>51</v>
      </c>
      <c r="M75" s="15">
        <v>301.69929101054402</v>
      </c>
      <c r="N75" s="15">
        <v>301.69929101054402</v>
      </c>
      <c r="O75" s="15">
        <v>301.69929101054402</v>
      </c>
      <c r="P75" s="15">
        <v>301.69929101054402</v>
      </c>
      <c r="Q75" s="15">
        <v>301.69929101054402</v>
      </c>
      <c r="R75" s="15">
        <v>301.69929101054402</v>
      </c>
      <c r="S75" s="15">
        <v>301.69929101054402</v>
      </c>
      <c r="T75" s="15">
        <v>301.69929101054402</v>
      </c>
      <c r="U75" s="15">
        <v>301.69929101054402</v>
      </c>
      <c r="V75" s="15">
        <v>301.69929101054402</v>
      </c>
      <c r="W75" s="15">
        <v>301.69929101054402</v>
      </c>
      <c r="X75" s="16"/>
      <c r="Y75" t="str">
        <f t="shared" si="4"/>
        <v>CIMS.CAN.BC.Petroleum Crude.Refinable Crude Oil.Light Medium.OnshorePetroleum CrudeOnshoreOnshore Energy Eff MeasuresFCC</v>
      </c>
    </row>
    <row r="76" spans="1:25" x14ac:dyDescent="0.25">
      <c r="A76" s="1" t="s">
        <v>61</v>
      </c>
      <c r="B76" s="1" t="s">
        <v>30</v>
      </c>
      <c r="C76" t="s">
        <v>2</v>
      </c>
      <c r="D76" s="1" t="s">
        <v>3</v>
      </c>
      <c r="E76" s="1" t="s">
        <v>63</v>
      </c>
      <c r="F76" s="1" t="s">
        <v>69</v>
      </c>
      <c r="G76" s="1" t="s">
        <v>64</v>
      </c>
      <c r="H76" s="14"/>
      <c r="I76" s="1"/>
      <c r="J76" s="1"/>
      <c r="K76" s="1"/>
      <c r="L76" s="1" t="s">
        <v>51</v>
      </c>
      <c r="M76" s="15">
        <v>67.055066684859796</v>
      </c>
      <c r="N76" s="15">
        <v>67.055066684859796</v>
      </c>
      <c r="O76" s="15">
        <v>67.055066684859796</v>
      </c>
      <c r="P76" s="15">
        <v>67.055066684859796</v>
      </c>
      <c r="Q76" s="15">
        <v>67.055066684859796</v>
      </c>
      <c r="R76" s="15">
        <v>67.055066684859796</v>
      </c>
      <c r="S76" s="15">
        <v>67.055066684859796</v>
      </c>
      <c r="T76" s="15">
        <v>67.055066684859796</v>
      </c>
      <c r="U76" s="15">
        <v>67.055066684859796</v>
      </c>
      <c r="V76" s="15">
        <v>67.055066684859796</v>
      </c>
      <c r="W76" s="15">
        <v>67.055066684859796</v>
      </c>
      <c r="X76" s="16"/>
      <c r="Y76" t="str">
        <f t="shared" si="4"/>
        <v>CIMS.CAN.BC.Petroleum Crude.Refinable Crude Oil.Light Medium.OnshorePetroleum CrudeOnshoreOnshore Energy Eff MeasuresFOM</v>
      </c>
    </row>
    <row r="77" spans="1:25" x14ac:dyDescent="0.25">
      <c r="A77" s="1" t="s">
        <v>61</v>
      </c>
      <c r="B77" s="1" t="s">
        <v>30</v>
      </c>
      <c r="C77" t="s">
        <v>2</v>
      </c>
      <c r="D77" s="1" t="s">
        <v>3</v>
      </c>
      <c r="E77" s="1" t="s">
        <v>63</v>
      </c>
      <c r="F77" s="1" t="s">
        <v>69</v>
      </c>
      <c r="G77" s="13" t="s">
        <v>55</v>
      </c>
      <c r="H77" s="14" t="s">
        <v>56</v>
      </c>
      <c r="I77" s="13" t="s">
        <v>57</v>
      </c>
      <c r="J77" s="1"/>
      <c r="K77" s="1"/>
      <c r="L77" s="1" t="s">
        <v>58</v>
      </c>
      <c r="M77" s="15">
        <v>4.8109132879873499E-2</v>
      </c>
      <c r="N77" s="15">
        <v>4.8109132879873499E-2</v>
      </c>
      <c r="O77" s="15">
        <v>4.8109132879873499E-2</v>
      </c>
      <c r="P77" s="15">
        <v>4.8109132879873499E-2</v>
      </c>
      <c r="Q77" s="15">
        <v>4.8109132879873499E-2</v>
      </c>
      <c r="R77" s="15">
        <v>4.8109132879873499E-2</v>
      </c>
      <c r="S77" s="15">
        <v>4.8109132879873499E-2</v>
      </c>
      <c r="T77" s="15">
        <v>4.8109132879873499E-2</v>
      </c>
      <c r="U77" s="15">
        <v>4.8109132879873499E-2</v>
      </c>
      <c r="V77" s="15">
        <v>4.8109132879873499E-2</v>
      </c>
      <c r="W77" s="15">
        <v>4.8109132879873499E-2</v>
      </c>
      <c r="X77" s="16"/>
      <c r="Y77" t="str">
        <f t="shared" si="4"/>
        <v>CIMS.CAN.BC.Petroleum Crude.Refinable Crude Oil.Light Medium.OnshorePetroleum CrudeOnshoreOnshore Energy Eff MeasuresEmissionsCO2Process</v>
      </c>
    </row>
    <row r="78" spans="1:25" x14ac:dyDescent="0.25">
      <c r="A78" s="1" t="s">
        <v>61</v>
      </c>
      <c r="B78" s="1" t="s">
        <v>30</v>
      </c>
      <c r="C78" t="s">
        <v>2</v>
      </c>
      <c r="D78" s="1" t="s">
        <v>3</v>
      </c>
      <c r="E78" s="1" t="s">
        <v>63</v>
      </c>
      <c r="F78" s="1" t="s">
        <v>69</v>
      </c>
      <c r="G78" s="1" t="s">
        <v>55</v>
      </c>
      <c r="H78" s="14" t="s">
        <v>66</v>
      </c>
      <c r="I78" s="1" t="s">
        <v>57</v>
      </c>
      <c r="J78" s="1"/>
      <c r="K78" s="1"/>
      <c r="L78" s="1" t="s">
        <v>67</v>
      </c>
      <c r="M78" s="21">
        <f>[3]Sheet1!$N$3</f>
        <v>6.5885715886993355E-3</v>
      </c>
      <c r="N78" s="15">
        <f>M78</f>
        <v>6.5885715886993355E-3</v>
      </c>
      <c r="O78" s="15">
        <f t="shared" ref="O78:W78" si="5">N78</f>
        <v>6.5885715886993355E-3</v>
      </c>
      <c r="P78" s="15">
        <f t="shared" si="5"/>
        <v>6.5885715886993355E-3</v>
      </c>
      <c r="Q78" s="15">
        <f t="shared" si="5"/>
        <v>6.5885715886993355E-3</v>
      </c>
      <c r="R78" s="15">
        <f t="shared" si="5"/>
        <v>6.5885715886993355E-3</v>
      </c>
      <c r="S78" s="15">
        <f t="shared" si="5"/>
        <v>6.5885715886993355E-3</v>
      </c>
      <c r="T78" s="15">
        <f t="shared" si="5"/>
        <v>6.5885715886993355E-3</v>
      </c>
      <c r="U78" s="15">
        <f t="shared" si="5"/>
        <v>6.5885715886993355E-3</v>
      </c>
      <c r="V78" s="15">
        <f t="shared" si="5"/>
        <v>6.5885715886993355E-3</v>
      </c>
      <c r="W78" s="15">
        <f t="shared" si="5"/>
        <v>6.5885715886993355E-3</v>
      </c>
      <c r="X78" s="16"/>
      <c r="Y78" t="str">
        <f t="shared" si="4"/>
        <v>CIMS.CAN.BC.Petroleum Crude.Refinable Crude Oil.Light Medium.OnshorePetroleum CrudeOnshoreOnshore Energy Eff MeasuresEmissionsCH4Process</v>
      </c>
    </row>
    <row r="79" spans="1:25" x14ac:dyDescent="0.25">
      <c r="A79" s="1" t="s">
        <v>61</v>
      </c>
      <c r="B79" s="1" t="s">
        <v>30</v>
      </c>
      <c r="C79" t="s">
        <v>2</v>
      </c>
      <c r="D79" s="1" t="s">
        <v>3</v>
      </c>
      <c r="E79" s="1" t="s">
        <v>63</v>
      </c>
      <c r="F79" s="1" t="s">
        <v>70</v>
      </c>
      <c r="G79" s="1" t="s">
        <v>42</v>
      </c>
      <c r="H79" s="14"/>
      <c r="I79" s="1"/>
      <c r="J79" s="1"/>
      <c r="K79" s="1"/>
      <c r="L79" s="1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6"/>
      <c r="Y79" t="str">
        <f t="shared" si="4"/>
        <v>CIMS.CAN.BC.Petroleum Crude.Refinable Crude Oil.Light Medium.OnshorePetroleum CrudeOnshoreOnshore Enhanced Oil RecoveryTechnology</v>
      </c>
    </row>
    <row r="80" spans="1:25" x14ac:dyDescent="0.25">
      <c r="A80" s="1" t="s">
        <v>61</v>
      </c>
      <c r="B80" s="1" t="s">
        <v>30</v>
      </c>
      <c r="C80" t="s">
        <v>2</v>
      </c>
      <c r="D80" s="1" t="s">
        <v>3</v>
      </c>
      <c r="E80" s="1" t="s">
        <v>63</v>
      </c>
      <c r="F80" s="1" t="s">
        <v>70</v>
      </c>
      <c r="G80" s="1" t="s">
        <v>43</v>
      </c>
      <c r="H80" s="14"/>
      <c r="I80" s="1"/>
      <c r="J80" s="1"/>
      <c r="K80" s="1"/>
      <c r="L80" s="1" t="s">
        <v>44</v>
      </c>
      <c r="M80" s="15">
        <v>2000</v>
      </c>
      <c r="N80" s="15">
        <v>2000</v>
      </c>
      <c r="O80" s="15">
        <v>2000</v>
      </c>
      <c r="P80" s="15">
        <v>2000</v>
      </c>
      <c r="Q80" s="15">
        <v>2000</v>
      </c>
      <c r="R80" s="15">
        <v>2000</v>
      </c>
      <c r="S80" s="15">
        <v>2000</v>
      </c>
      <c r="T80" s="15">
        <v>2000</v>
      </c>
      <c r="U80" s="15">
        <v>2000</v>
      </c>
      <c r="V80" s="15">
        <v>2000</v>
      </c>
      <c r="W80" s="15">
        <v>2000</v>
      </c>
      <c r="X80" s="16"/>
      <c r="Y80" t="str">
        <f t="shared" si="4"/>
        <v>CIMS.CAN.BC.Petroleum Crude.Refinable Crude Oil.Light Medium.OnshorePetroleum CrudeOnshoreOnshore Enhanced Oil RecoveryAvailable</v>
      </c>
    </row>
    <row r="81" spans="1:25" x14ac:dyDescent="0.25">
      <c r="A81" s="1" t="s">
        <v>61</v>
      </c>
      <c r="B81" s="1" t="s">
        <v>30</v>
      </c>
      <c r="C81" t="s">
        <v>2</v>
      </c>
      <c r="D81" s="1" t="s">
        <v>3</v>
      </c>
      <c r="E81" s="1" t="s">
        <v>63</v>
      </c>
      <c r="F81" s="1" t="s">
        <v>70</v>
      </c>
      <c r="G81" s="13" t="s">
        <v>45</v>
      </c>
      <c r="H81" s="14"/>
      <c r="I81" s="13"/>
      <c r="J81" s="1"/>
      <c r="K81" s="1"/>
      <c r="L81" s="1" t="s">
        <v>44</v>
      </c>
      <c r="M81" s="15">
        <v>2001</v>
      </c>
      <c r="N81" s="15">
        <v>2001</v>
      </c>
      <c r="O81" s="15">
        <v>2001</v>
      </c>
      <c r="P81" s="15">
        <v>2001</v>
      </c>
      <c r="Q81" s="15">
        <v>2001</v>
      </c>
      <c r="R81" s="15">
        <v>2001</v>
      </c>
      <c r="S81" s="15">
        <v>2001</v>
      </c>
      <c r="T81" s="15">
        <v>2001</v>
      </c>
      <c r="U81" s="15">
        <v>2001</v>
      </c>
      <c r="V81" s="15">
        <v>2001</v>
      </c>
      <c r="W81" s="15">
        <v>2001</v>
      </c>
      <c r="X81" s="16"/>
      <c r="Y81" t="str">
        <f t="shared" si="4"/>
        <v>CIMS.CAN.BC.Petroleum Crude.Refinable Crude Oil.Light Medium.OnshorePetroleum CrudeOnshoreOnshore Enhanced Oil RecoveryUnavailable</v>
      </c>
    </row>
    <row r="82" spans="1:25" x14ac:dyDescent="0.25">
      <c r="A82" s="1" t="s">
        <v>61</v>
      </c>
      <c r="B82" s="1" t="s">
        <v>30</v>
      </c>
      <c r="C82" t="s">
        <v>2</v>
      </c>
      <c r="D82" s="1" t="s">
        <v>3</v>
      </c>
      <c r="E82" s="1" t="s">
        <v>63</v>
      </c>
      <c r="F82" s="1" t="s">
        <v>70</v>
      </c>
      <c r="G82" s="1" t="s">
        <v>46</v>
      </c>
      <c r="H82" s="14"/>
      <c r="I82" s="1"/>
      <c r="J82" s="1"/>
      <c r="K82" s="1"/>
      <c r="L82" s="1" t="s">
        <v>47</v>
      </c>
      <c r="M82" s="15">
        <v>40</v>
      </c>
      <c r="N82" s="15">
        <v>40</v>
      </c>
      <c r="O82" s="15">
        <v>40</v>
      </c>
      <c r="P82" s="15">
        <v>40</v>
      </c>
      <c r="Q82" s="15">
        <v>40</v>
      </c>
      <c r="R82" s="15">
        <v>40</v>
      </c>
      <c r="S82" s="15">
        <v>40</v>
      </c>
      <c r="T82" s="15">
        <v>40</v>
      </c>
      <c r="U82" s="15">
        <v>40</v>
      </c>
      <c r="V82" s="15">
        <v>40</v>
      </c>
      <c r="W82" s="15">
        <v>40</v>
      </c>
      <c r="X82" s="16"/>
      <c r="Y82" t="str">
        <f t="shared" si="4"/>
        <v>CIMS.CAN.BC.Petroleum Crude.Refinable Crude Oil.Light Medium.OnshorePetroleum CrudeOnshoreOnshore Enhanced Oil RecoveryLifetime</v>
      </c>
    </row>
    <row r="83" spans="1:25" x14ac:dyDescent="0.25">
      <c r="A83" s="1" t="s">
        <v>61</v>
      </c>
      <c r="B83" s="1" t="s">
        <v>30</v>
      </c>
      <c r="C83" t="s">
        <v>2</v>
      </c>
      <c r="D83" s="1" t="s">
        <v>3</v>
      </c>
      <c r="E83" s="1" t="s">
        <v>63</v>
      </c>
      <c r="F83" s="1" t="s">
        <v>70</v>
      </c>
      <c r="G83" s="1" t="s">
        <v>48</v>
      </c>
      <c r="H83" s="14"/>
      <c r="I83" s="1"/>
      <c r="J83" s="1"/>
      <c r="K83" s="1" t="s">
        <v>118</v>
      </c>
      <c r="L83" s="1" t="s">
        <v>39</v>
      </c>
      <c r="M83" s="15">
        <v>0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6"/>
      <c r="Y83" t="str">
        <f t="shared" si="4"/>
        <v>CIMS.CAN.BC.Petroleum Crude.Refinable Crude Oil.Light Medium.OnshorePetroleum CrudeOnshoreOnshore Enhanced Oil RecoveryMarket share</v>
      </c>
    </row>
    <row r="84" spans="1:25" x14ac:dyDescent="0.25">
      <c r="A84" s="1" t="s">
        <v>61</v>
      </c>
      <c r="B84" s="1" t="s">
        <v>30</v>
      </c>
      <c r="C84" t="s">
        <v>2</v>
      </c>
      <c r="D84" s="1" t="s">
        <v>3</v>
      </c>
      <c r="E84" s="1" t="s">
        <v>63</v>
      </c>
      <c r="F84" s="1" t="s">
        <v>70</v>
      </c>
      <c r="G84" s="13" t="s">
        <v>49</v>
      </c>
      <c r="H84" s="14"/>
      <c r="I84" s="13"/>
      <c r="J84" s="1"/>
      <c r="K84" s="1"/>
      <c r="L84" s="1" t="s">
        <v>29</v>
      </c>
      <c r="M84" s="15">
        <v>1</v>
      </c>
      <c r="N84" s="15">
        <v>1</v>
      </c>
      <c r="O84" s="15">
        <v>1</v>
      </c>
      <c r="P84" s="15">
        <v>1</v>
      </c>
      <c r="Q84" s="15">
        <v>1</v>
      </c>
      <c r="R84" s="15">
        <v>1</v>
      </c>
      <c r="S84" s="15">
        <v>1</v>
      </c>
      <c r="T84" s="15">
        <v>1</v>
      </c>
      <c r="U84" s="15">
        <v>1</v>
      </c>
      <c r="V84" s="15">
        <v>1</v>
      </c>
      <c r="W84" s="15">
        <v>1</v>
      </c>
      <c r="X84" s="16"/>
      <c r="Y84" t="str">
        <f t="shared" si="4"/>
        <v>CIMS.CAN.BC.Petroleum Crude.Refinable Crude Oil.Light Medium.OnshorePetroleum CrudeOnshoreOnshore Enhanced Oil RecoveryOutput</v>
      </c>
    </row>
    <row r="85" spans="1:25" x14ac:dyDescent="0.25">
      <c r="A85" s="1" t="s">
        <v>61</v>
      </c>
      <c r="B85" s="1" t="s">
        <v>30</v>
      </c>
      <c r="C85" t="s">
        <v>2</v>
      </c>
      <c r="D85" s="1" t="s">
        <v>3</v>
      </c>
      <c r="E85" s="1" t="s">
        <v>63</v>
      </c>
      <c r="F85" s="1" t="s">
        <v>70</v>
      </c>
      <c r="G85" s="13" t="s">
        <v>50</v>
      </c>
      <c r="H85" s="14"/>
      <c r="I85" s="13"/>
      <c r="J85" s="1"/>
      <c r="K85" s="1"/>
      <c r="L85" s="1" t="s">
        <v>51</v>
      </c>
      <c r="M85" s="15">
        <v>320.13042454700098</v>
      </c>
      <c r="N85" s="15">
        <v>320.13042454700098</v>
      </c>
      <c r="O85" s="15">
        <v>320.13042454700098</v>
      </c>
      <c r="P85" s="15">
        <v>320.13042454700098</v>
      </c>
      <c r="Q85" s="15">
        <v>320.13042454700098</v>
      </c>
      <c r="R85" s="15">
        <v>320.13042454700098</v>
      </c>
      <c r="S85" s="15">
        <v>320.13042454700098</v>
      </c>
      <c r="T85" s="15">
        <v>320.13042454700098</v>
      </c>
      <c r="U85" s="15">
        <v>320.13042454700098</v>
      </c>
      <c r="V85" s="15">
        <v>320.13042454700098</v>
      </c>
      <c r="W85" s="15">
        <v>320.13042454700098</v>
      </c>
      <c r="X85" s="16"/>
      <c r="Y85" t="str">
        <f t="shared" si="4"/>
        <v>CIMS.CAN.BC.Petroleum Crude.Refinable Crude Oil.Light Medium.OnshorePetroleum CrudeOnshoreOnshore Enhanced Oil RecoveryFCC</v>
      </c>
    </row>
    <row r="86" spans="1:25" x14ac:dyDescent="0.25">
      <c r="A86" s="1" t="s">
        <v>61</v>
      </c>
      <c r="B86" s="1" t="s">
        <v>30</v>
      </c>
      <c r="C86" t="s">
        <v>2</v>
      </c>
      <c r="D86" s="1" t="s">
        <v>3</v>
      </c>
      <c r="E86" s="1" t="s">
        <v>63</v>
      </c>
      <c r="F86" s="1" t="s">
        <v>70</v>
      </c>
      <c r="G86" s="13" t="s">
        <v>64</v>
      </c>
      <c r="H86" s="14"/>
      <c r="I86" s="13"/>
      <c r="J86" s="1"/>
      <c r="K86" s="1"/>
      <c r="L86" s="1" t="s">
        <v>51</v>
      </c>
      <c r="M86" s="15">
        <v>67.055066684859796</v>
      </c>
      <c r="N86" s="15">
        <v>67.055066684859796</v>
      </c>
      <c r="O86" s="15">
        <v>67.055066684859796</v>
      </c>
      <c r="P86" s="15">
        <v>67.055066684859796</v>
      </c>
      <c r="Q86" s="15">
        <v>67.055066684859796</v>
      </c>
      <c r="R86" s="15">
        <v>67.055066684859796</v>
      </c>
      <c r="S86" s="15">
        <v>67.055066684859796</v>
      </c>
      <c r="T86" s="15">
        <v>67.055066684859796</v>
      </c>
      <c r="U86" s="15">
        <v>67.055066684859796</v>
      </c>
      <c r="V86" s="15">
        <v>67.055066684859796</v>
      </c>
      <c r="W86" s="15">
        <v>67.055066684859796</v>
      </c>
      <c r="X86" s="16"/>
      <c r="Y86" t="str">
        <f t="shared" si="4"/>
        <v>CIMS.CAN.BC.Petroleum Crude.Refinable Crude Oil.Light Medium.OnshorePetroleum CrudeOnshoreOnshore Enhanced Oil RecoveryFOM</v>
      </c>
    </row>
    <row r="87" spans="1:25" x14ac:dyDescent="0.25">
      <c r="A87" s="1" t="s">
        <v>61</v>
      </c>
      <c r="B87" s="1" t="s">
        <v>30</v>
      </c>
      <c r="C87" t="s">
        <v>2</v>
      </c>
      <c r="D87" s="1" t="s">
        <v>3</v>
      </c>
      <c r="E87" s="1" t="s">
        <v>63</v>
      </c>
      <c r="F87" s="1" t="s">
        <v>70</v>
      </c>
      <c r="G87" s="13" t="s">
        <v>55</v>
      </c>
      <c r="H87" s="14" t="s">
        <v>56</v>
      </c>
      <c r="I87" s="13" t="s">
        <v>57</v>
      </c>
      <c r="J87" s="1"/>
      <c r="K87" s="1"/>
      <c r="L87" s="1" t="s">
        <v>58</v>
      </c>
      <c r="M87" s="15">
        <v>4.8109100000000001E-4</v>
      </c>
      <c r="N87" s="15">
        <v>4.8109100000000001E-4</v>
      </c>
      <c r="O87" s="15">
        <v>4.8109100000000001E-4</v>
      </c>
      <c r="P87" s="15">
        <v>4.8109100000000001E-4</v>
      </c>
      <c r="Q87" s="15">
        <v>4.8109100000000001E-4</v>
      </c>
      <c r="R87" s="15">
        <v>4.8109100000000001E-4</v>
      </c>
      <c r="S87" s="15">
        <v>4.8109100000000001E-4</v>
      </c>
      <c r="T87" s="15">
        <v>4.8109100000000001E-4</v>
      </c>
      <c r="U87" s="15">
        <v>4.8109100000000001E-4</v>
      </c>
      <c r="V87" s="15">
        <v>4.8109100000000001E-4</v>
      </c>
      <c r="W87" s="15">
        <v>4.8109100000000001E-4</v>
      </c>
      <c r="X87" s="16"/>
      <c r="Y87" t="str">
        <f t="shared" si="4"/>
        <v>CIMS.CAN.BC.Petroleum Crude.Refinable Crude Oil.Light Medium.OnshorePetroleum CrudeOnshoreOnshore Enhanced Oil RecoveryEmissionsCO2Process</v>
      </c>
    </row>
    <row r="88" spans="1:25" x14ac:dyDescent="0.25">
      <c r="A88" s="1" t="s">
        <v>61</v>
      </c>
      <c r="B88" s="1" t="s">
        <v>30</v>
      </c>
      <c r="C88" t="s">
        <v>2</v>
      </c>
      <c r="D88" s="1" t="s">
        <v>3</v>
      </c>
      <c r="E88" s="1" t="s">
        <v>63</v>
      </c>
      <c r="F88" s="1" t="s">
        <v>71</v>
      </c>
      <c r="G88" s="1" t="s">
        <v>42</v>
      </c>
      <c r="H88" s="14"/>
      <c r="I88" s="1"/>
      <c r="J88" s="1"/>
      <c r="K88" s="1"/>
      <c r="L88" s="1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6"/>
      <c r="Y88" t="str">
        <f t="shared" si="4"/>
        <v>CIMS.CAN.BC.Petroleum Crude.Refinable Crude Oil.Light Medium.OnshorePetroleum CrudeOnshoreOnshore Equipment ModificationTechnology</v>
      </c>
    </row>
    <row r="89" spans="1:25" x14ac:dyDescent="0.25">
      <c r="A89" s="1" t="s">
        <v>61</v>
      </c>
      <c r="B89" s="1" t="s">
        <v>30</v>
      </c>
      <c r="C89" t="s">
        <v>2</v>
      </c>
      <c r="D89" s="1" t="s">
        <v>3</v>
      </c>
      <c r="E89" s="1" t="s">
        <v>63</v>
      </c>
      <c r="F89" s="1" t="s">
        <v>71</v>
      </c>
      <c r="G89" s="1" t="s">
        <v>43</v>
      </c>
      <c r="H89" s="14"/>
      <c r="I89" s="1"/>
      <c r="J89" s="1"/>
      <c r="K89" s="1"/>
      <c r="L89" s="1" t="s">
        <v>44</v>
      </c>
      <c r="M89" s="15">
        <v>2000</v>
      </c>
      <c r="N89" s="15">
        <v>2000</v>
      </c>
      <c r="O89" s="15">
        <v>2000</v>
      </c>
      <c r="P89" s="15">
        <v>2000</v>
      </c>
      <c r="Q89" s="15">
        <v>2000</v>
      </c>
      <c r="R89" s="15">
        <v>2000</v>
      </c>
      <c r="S89" s="15">
        <v>2000</v>
      </c>
      <c r="T89" s="15">
        <v>2000</v>
      </c>
      <c r="U89" s="15">
        <v>2000</v>
      </c>
      <c r="V89" s="15">
        <v>2000</v>
      </c>
      <c r="W89" s="15">
        <v>2000</v>
      </c>
      <c r="X89" s="16"/>
      <c r="Y89" t="str">
        <f t="shared" si="4"/>
        <v>CIMS.CAN.BC.Petroleum Crude.Refinable Crude Oil.Light Medium.OnshorePetroleum CrudeOnshoreOnshore Equipment ModificationAvailable</v>
      </c>
    </row>
    <row r="90" spans="1:25" x14ac:dyDescent="0.25">
      <c r="A90" s="1" t="s">
        <v>61</v>
      </c>
      <c r="B90" s="1" t="s">
        <v>30</v>
      </c>
      <c r="C90" t="s">
        <v>2</v>
      </c>
      <c r="D90" s="1" t="s">
        <v>3</v>
      </c>
      <c r="E90" s="1" t="s">
        <v>63</v>
      </c>
      <c r="F90" s="1" t="s">
        <v>71</v>
      </c>
      <c r="G90" s="13" t="s">
        <v>45</v>
      </c>
      <c r="H90" s="14"/>
      <c r="I90" s="13"/>
      <c r="J90" s="1"/>
      <c r="K90" s="1"/>
      <c r="L90" s="1" t="s">
        <v>44</v>
      </c>
      <c r="M90" s="15">
        <v>2101</v>
      </c>
      <c r="N90" s="15">
        <v>2101</v>
      </c>
      <c r="O90" s="15">
        <v>2101</v>
      </c>
      <c r="P90" s="15">
        <v>2101</v>
      </c>
      <c r="Q90" s="15">
        <v>2101</v>
      </c>
      <c r="R90" s="15">
        <v>2101</v>
      </c>
      <c r="S90" s="15">
        <v>2101</v>
      </c>
      <c r="T90" s="15">
        <v>2101</v>
      </c>
      <c r="U90" s="15">
        <v>2101</v>
      </c>
      <c r="V90" s="15">
        <v>2101</v>
      </c>
      <c r="W90" s="15">
        <v>2101</v>
      </c>
      <c r="X90" s="16"/>
      <c r="Y90" t="str">
        <f t="shared" si="4"/>
        <v>CIMS.CAN.BC.Petroleum Crude.Refinable Crude Oil.Light Medium.OnshorePetroleum CrudeOnshoreOnshore Equipment ModificationUnavailable</v>
      </c>
    </row>
    <row r="91" spans="1:25" x14ac:dyDescent="0.25">
      <c r="A91" s="1" t="s">
        <v>61</v>
      </c>
      <c r="B91" s="1" t="s">
        <v>30</v>
      </c>
      <c r="C91" t="s">
        <v>2</v>
      </c>
      <c r="D91" s="1" t="s">
        <v>3</v>
      </c>
      <c r="E91" s="1" t="s">
        <v>63</v>
      </c>
      <c r="F91" s="1" t="s">
        <v>71</v>
      </c>
      <c r="G91" s="13" t="s">
        <v>46</v>
      </c>
      <c r="H91" s="14"/>
      <c r="I91" s="13"/>
      <c r="J91" s="1"/>
      <c r="K91" s="1"/>
      <c r="L91" s="1" t="s">
        <v>47</v>
      </c>
      <c r="M91" s="15">
        <v>25</v>
      </c>
      <c r="N91" s="15">
        <v>25</v>
      </c>
      <c r="O91" s="15">
        <v>25</v>
      </c>
      <c r="P91" s="15">
        <v>25</v>
      </c>
      <c r="Q91" s="15">
        <v>25</v>
      </c>
      <c r="R91" s="15">
        <v>25</v>
      </c>
      <c r="S91" s="15">
        <v>25</v>
      </c>
      <c r="T91" s="15">
        <v>25</v>
      </c>
      <c r="U91" s="15">
        <v>25</v>
      </c>
      <c r="V91" s="15">
        <v>25</v>
      </c>
      <c r="W91" s="15">
        <v>25</v>
      </c>
      <c r="X91" s="16"/>
      <c r="Y91" t="str">
        <f t="shared" si="4"/>
        <v>CIMS.CAN.BC.Petroleum Crude.Refinable Crude Oil.Light Medium.OnshorePetroleum CrudeOnshoreOnshore Equipment ModificationLifetime</v>
      </c>
    </row>
    <row r="92" spans="1:25" x14ac:dyDescent="0.25">
      <c r="A92" s="1" t="s">
        <v>61</v>
      </c>
      <c r="B92" s="1" t="s">
        <v>30</v>
      </c>
      <c r="C92" t="s">
        <v>2</v>
      </c>
      <c r="D92" s="1" t="s">
        <v>3</v>
      </c>
      <c r="E92" s="1" t="s">
        <v>63</v>
      </c>
      <c r="F92" s="1" t="s">
        <v>71</v>
      </c>
      <c r="G92" s="13" t="s">
        <v>48</v>
      </c>
      <c r="H92" s="14"/>
      <c r="I92" s="13"/>
      <c r="J92" s="1"/>
      <c r="K92" s="1" t="s">
        <v>118</v>
      </c>
      <c r="L92" s="1" t="s">
        <v>39</v>
      </c>
      <c r="M92" s="15">
        <v>0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6"/>
      <c r="Y92" t="str">
        <f t="shared" si="4"/>
        <v>CIMS.CAN.BC.Petroleum Crude.Refinable Crude Oil.Light Medium.OnshorePetroleum CrudeOnshoreOnshore Equipment ModificationMarket share</v>
      </c>
    </row>
    <row r="93" spans="1:25" x14ac:dyDescent="0.25">
      <c r="A93" s="1" t="s">
        <v>61</v>
      </c>
      <c r="B93" s="1" t="s">
        <v>30</v>
      </c>
      <c r="C93" t="s">
        <v>2</v>
      </c>
      <c r="D93" s="1" t="s">
        <v>3</v>
      </c>
      <c r="E93" s="1" t="s">
        <v>63</v>
      </c>
      <c r="F93" s="1" t="s">
        <v>71</v>
      </c>
      <c r="G93" s="13" t="s">
        <v>49</v>
      </c>
      <c r="H93" s="14"/>
      <c r="I93" s="13"/>
      <c r="J93" s="1"/>
      <c r="K93" s="1"/>
      <c r="L93" s="1" t="s">
        <v>29</v>
      </c>
      <c r="M93" s="15">
        <v>1</v>
      </c>
      <c r="N93" s="15">
        <v>1</v>
      </c>
      <c r="O93" s="15">
        <v>1</v>
      </c>
      <c r="P93" s="15">
        <v>1</v>
      </c>
      <c r="Q93" s="15">
        <v>1</v>
      </c>
      <c r="R93" s="15">
        <v>1</v>
      </c>
      <c r="S93" s="15">
        <v>1</v>
      </c>
      <c r="T93" s="15">
        <v>1</v>
      </c>
      <c r="U93" s="15">
        <v>1</v>
      </c>
      <c r="V93" s="15">
        <v>1</v>
      </c>
      <c r="W93" s="15">
        <v>1</v>
      </c>
      <c r="X93" s="16"/>
      <c r="Y93" t="str">
        <f t="shared" si="4"/>
        <v>CIMS.CAN.BC.Petroleum Crude.Refinable Crude Oil.Light Medium.OnshorePetroleum CrudeOnshoreOnshore Equipment ModificationOutput</v>
      </c>
    </row>
    <row r="94" spans="1:25" x14ac:dyDescent="0.25">
      <c r="A94" s="1" t="s">
        <v>61</v>
      </c>
      <c r="B94" s="1" t="s">
        <v>30</v>
      </c>
      <c r="C94" t="s">
        <v>2</v>
      </c>
      <c r="D94" s="1" t="s">
        <v>3</v>
      </c>
      <c r="E94" s="1" t="s">
        <v>63</v>
      </c>
      <c r="F94" s="1" t="s">
        <v>71</v>
      </c>
      <c r="G94" s="13" t="s">
        <v>50</v>
      </c>
      <c r="H94" s="14"/>
      <c r="I94" s="13"/>
      <c r="J94" s="1"/>
      <c r="K94" s="1"/>
      <c r="L94" s="1" t="s">
        <v>51</v>
      </c>
      <c r="M94" s="15">
        <v>418.44148260395502</v>
      </c>
      <c r="N94" s="15">
        <v>418.44148260395502</v>
      </c>
      <c r="O94" s="15">
        <v>418.44148260395502</v>
      </c>
      <c r="P94" s="15">
        <v>418.44148260395502</v>
      </c>
      <c r="Q94" s="15">
        <v>418.44148260395502</v>
      </c>
      <c r="R94" s="15">
        <v>418.44148260395502</v>
      </c>
      <c r="S94" s="15">
        <v>418.44148260395502</v>
      </c>
      <c r="T94" s="15">
        <v>418.44148260395502</v>
      </c>
      <c r="U94" s="15">
        <v>418.44148260395502</v>
      </c>
      <c r="V94" s="15">
        <v>418.44148260395502</v>
      </c>
      <c r="W94" s="15">
        <v>418.44148260395502</v>
      </c>
      <c r="X94" s="16"/>
      <c r="Y94" t="str">
        <f t="shared" si="4"/>
        <v>CIMS.CAN.BC.Petroleum Crude.Refinable Crude Oil.Light Medium.OnshorePetroleum CrudeOnshoreOnshore Equipment ModificationFCC</v>
      </c>
    </row>
    <row r="95" spans="1:25" x14ac:dyDescent="0.25">
      <c r="A95" s="1" t="s">
        <v>61</v>
      </c>
      <c r="B95" s="1" t="s">
        <v>30</v>
      </c>
      <c r="C95" t="s">
        <v>2</v>
      </c>
      <c r="D95" s="1" t="s">
        <v>3</v>
      </c>
      <c r="E95" s="1" t="s">
        <v>63</v>
      </c>
      <c r="F95" s="1" t="s">
        <v>71</v>
      </c>
      <c r="G95" s="13" t="s">
        <v>64</v>
      </c>
      <c r="H95" s="14"/>
      <c r="I95" s="13"/>
      <c r="J95" s="1"/>
      <c r="K95" s="1"/>
      <c r="L95" s="1" t="s">
        <v>51</v>
      </c>
      <c r="M95" s="15">
        <v>67.055066684859796</v>
      </c>
      <c r="N95" s="15">
        <v>67.055066684859796</v>
      </c>
      <c r="O95" s="15">
        <v>67.055066684859796</v>
      </c>
      <c r="P95" s="15">
        <v>67.055066684859796</v>
      </c>
      <c r="Q95" s="15">
        <v>67.055066684859796</v>
      </c>
      <c r="R95" s="15">
        <v>67.055066684859796</v>
      </c>
      <c r="S95" s="15">
        <v>67.055066684859796</v>
      </c>
      <c r="T95" s="15">
        <v>67.055066684859796</v>
      </c>
      <c r="U95" s="15">
        <v>67.055066684859796</v>
      </c>
      <c r="V95" s="15">
        <v>67.055066684859796</v>
      </c>
      <c r="W95" s="15">
        <v>67.055066684859796</v>
      </c>
      <c r="X95" s="16"/>
      <c r="Y95" t="str">
        <f t="shared" si="4"/>
        <v>CIMS.CAN.BC.Petroleum Crude.Refinable Crude Oil.Light Medium.OnshorePetroleum CrudeOnshoreOnshore Equipment ModificationFOM</v>
      </c>
    </row>
    <row r="96" spans="1:25" x14ac:dyDescent="0.25">
      <c r="A96" s="1" t="s">
        <v>61</v>
      </c>
      <c r="B96" s="1" t="s">
        <v>30</v>
      </c>
      <c r="C96" t="s">
        <v>2</v>
      </c>
      <c r="D96" s="1" t="s">
        <v>3</v>
      </c>
      <c r="E96" s="1" t="s">
        <v>63</v>
      </c>
      <c r="F96" s="1" t="s">
        <v>71</v>
      </c>
      <c r="G96" s="13" t="s">
        <v>55</v>
      </c>
      <c r="H96" s="14" t="s">
        <v>56</v>
      </c>
      <c r="I96" s="13" t="s">
        <v>57</v>
      </c>
      <c r="J96" s="1"/>
      <c r="K96" s="1"/>
      <c r="L96" s="1" t="s">
        <v>58</v>
      </c>
      <c r="M96" s="15">
        <v>1.2027283219968401E-2</v>
      </c>
      <c r="N96" s="15">
        <v>1.2027283219968401E-2</v>
      </c>
      <c r="O96" s="15">
        <v>1.2027283219968401E-2</v>
      </c>
      <c r="P96" s="15">
        <v>1.2027283219968401E-2</v>
      </c>
      <c r="Q96" s="15">
        <v>1.2027283219968401E-2</v>
      </c>
      <c r="R96" s="15">
        <v>1.2027283219968401E-2</v>
      </c>
      <c r="S96" s="15">
        <v>1.2027283219968401E-2</v>
      </c>
      <c r="T96" s="15">
        <v>1.2027283219968401E-2</v>
      </c>
      <c r="U96" s="15">
        <v>1.2027283219968401E-2</v>
      </c>
      <c r="V96" s="15">
        <v>1.2027283219968401E-2</v>
      </c>
      <c r="W96" s="15">
        <v>1.2027283219968401E-2</v>
      </c>
      <c r="X96" s="16"/>
      <c r="Y96" t="str">
        <f t="shared" si="4"/>
        <v>CIMS.CAN.BC.Petroleum Crude.Refinable Crude Oil.Light Medium.OnshorePetroleum CrudeOnshoreOnshore Equipment ModificationEmissionsCO2Process</v>
      </c>
    </row>
    <row r="97" spans="1:25" x14ac:dyDescent="0.25">
      <c r="A97" s="1" t="s">
        <v>61</v>
      </c>
      <c r="B97" s="1" t="s">
        <v>30</v>
      </c>
      <c r="C97" t="s">
        <v>2</v>
      </c>
      <c r="D97" s="1" t="s">
        <v>3</v>
      </c>
      <c r="E97" s="1" t="s">
        <v>63</v>
      </c>
      <c r="F97" s="1" t="s">
        <v>71</v>
      </c>
      <c r="G97" s="13" t="s">
        <v>55</v>
      </c>
      <c r="H97" s="14" t="s">
        <v>66</v>
      </c>
      <c r="I97" s="13" t="s">
        <v>57</v>
      </c>
      <c r="J97" s="1"/>
      <c r="K97" s="1"/>
      <c r="L97" s="1" t="s">
        <v>67</v>
      </c>
      <c r="M97" s="21">
        <f>[3]Sheet1!$N$4</f>
        <v>3.0746667413930158E-3</v>
      </c>
      <c r="N97" s="15">
        <f>M97</f>
        <v>3.0746667413930158E-3</v>
      </c>
      <c r="O97" s="15">
        <f t="shared" ref="O97:W97" si="6">N97</f>
        <v>3.0746667413930158E-3</v>
      </c>
      <c r="P97" s="15">
        <f t="shared" si="6"/>
        <v>3.0746667413930158E-3</v>
      </c>
      <c r="Q97" s="15">
        <f t="shared" si="6"/>
        <v>3.0746667413930158E-3</v>
      </c>
      <c r="R97" s="15">
        <f t="shared" si="6"/>
        <v>3.0746667413930158E-3</v>
      </c>
      <c r="S97" s="15">
        <f t="shared" si="6"/>
        <v>3.0746667413930158E-3</v>
      </c>
      <c r="T97" s="15">
        <f t="shared" si="6"/>
        <v>3.0746667413930158E-3</v>
      </c>
      <c r="U97" s="15">
        <f t="shared" si="6"/>
        <v>3.0746667413930158E-3</v>
      </c>
      <c r="V97" s="15">
        <f t="shared" si="6"/>
        <v>3.0746667413930158E-3</v>
      </c>
      <c r="W97" s="15">
        <f t="shared" si="6"/>
        <v>3.0746667413930158E-3</v>
      </c>
      <c r="X97" s="16"/>
      <c r="Y97" t="str">
        <f t="shared" si="4"/>
        <v>CIMS.CAN.BC.Petroleum Crude.Refinable Crude Oil.Light Medium.OnshorePetroleum CrudeOnshoreOnshore Equipment ModificationEmissionsCH4Process</v>
      </c>
    </row>
    <row r="98" spans="1:25" x14ac:dyDescent="0.25">
      <c r="A98" s="1" t="s">
        <v>61</v>
      </c>
      <c r="B98" s="1" t="s">
        <v>30</v>
      </c>
      <c r="C98" t="s">
        <v>2</v>
      </c>
      <c r="D98" s="1" t="s">
        <v>3</v>
      </c>
      <c r="E98" s="1" t="s">
        <v>63</v>
      </c>
      <c r="F98" s="1" t="s">
        <v>72</v>
      </c>
      <c r="G98" s="13" t="s">
        <v>42</v>
      </c>
      <c r="H98" s="14"/>
      <c r="I98" s="13"/>
      <c r="J98" s="1"/>
      <c r="K98" s="1"/>
      <c r="L98" s="1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6"/>
      <c r="Y98" t="str">
        <f t="shared" si="4"/>
        <v>CIMS.CAN.BC.Petroleum Crude.Refinable Crude Oil.Light Medium.OnshorePetroleum CrudeOnshoreOnshore Leak DetectionTechnology</v>
      </c>
    </row>
    <row r="99" spans="1:25" x14ac:dyDescent="0.25">
      <c r="A99" s="1" t="s">
        <v>61</v>
      </c>
      <c r="B99" s="1" t="s">
        <v>30</v>
      </c>
      <c r="C99" t="s">
        <v>2</v>
      </c>
      <c r="D99" s="1" t="s">
        <v>3</v>
      </c>
      <c r="E99" s="1" t="s">
        <v>63</v>
      </c>
      <c r="F99" s="1" t="s">
        <v>72</v>
      </c>
      <c r="G99" s="13" t="s">
        <v>43</v>
      </c>
      <c r="H99" s="14"/>
      <c r="I99" s="13"/>
      <c r="J99" s="1"/>
      <c r="K99" s="1"/>
      <c r="L99" s="1" t="s">
        <v>44</v>
      </c>
      <c r="M99" s="15">
        <v>2000</v>
      </c>
      <c r="N99" s="15">
        <v>2000</v>
      </c>
      <c r="O99" s="15">
        <v>2000</v>
      </c>
      <c r="P99" s="15">
        <v>2000</v>
      </c>
      <c r="Q99" s="15">
        <v>2000</v>
      </c>
      <c r="R99" s="15">
        <v>2000</v>
      </c>
      <c r="S99" s="15">
        <v>2000</v>
      </c>
      <c r="T99" s="15">
        <v>2000</v>
      </c>
      <c r="U99" s="15">
        <v>2000</v>
      </c>
      <c r="V99" s="15">
        <v>2000</v>
      </c>
      <c r="W99" s="15">
        <v>2000</v>
      </c>
      <c r="X99" s="16"/>
      <c r="Y99" t="str">
        <f t="shared" si="4"/>
        <v>CIMS.CAN.BC.Petroleum Crude.Refinable Crude Oil.Light Medium.OnshorePetroleum CrudeOnshoreOnshore Leak DetectionAvailable</v>
      </c>
    </row>
    <row r="100" spans="1:25" x14ac:dyDescent="0.25">
      <c r="A100" s="1" t="s">
        <v>61</v>
      </c>
      <c r="B100" s="1" t="s">
        <v>30</v>
      </c>
      <c r="C100" t="s">
        <v>2</v>
      </c>
      <c r="D100" s="1" t="s">
        <v>3</v>
      </c>
      <c r="E100" s="1" t="s">
        <v>63</v>
      </c>
      <c r="F100" s="1" t="s">
        <v>72</v>
      </c>
      <c r="G100" s="13" t="s">
        <v>45</v>
      </c>
      <c r="H100" s="14"/>
      <c r="I100" s="13"/>
      <c r="J100" s="1"/>
      <c r="K100" s="1"/>
      <c r="L100" s="1" t="s">
        <v>44</v>
      </c>
      <c r="M100" s="15">
        <v>2101</v>
      </c>
      <c r="N100" s="15">
        <v>2101</v>
      </c>
      <c r="O100" s="15">
        <v>2101</v>
      </c>
      <c r="P100" s="15">
        <v>2101</v>
      </c>
      <c r="Q100" s="15">
        <v>2101</v>
      </c>
      <c r="R100" s="15">
        <v>2101</v>
      </c>
      <c r="S100" s="15">
        <v>2101</v>
      </c>
      <c r="T100" s="15">
        <v>2101</v>
      </c>
      <c r="U100" s="15">
        <v>2101</v>
      </c>
      <c r="V100" s="15">
        <v>2101</v>
      </c>
      <c r="W100" s="15">
        <v>2101</v>
      </c>
      <c r="X100" s="16"/>
      <c r="Y100" t="str">
        <f t="shared" si="4"/>
        <v>CIMS.CAN.BC.Petroleum Crude.Refinable Crude Oil.Light Medium.OnshorePetroleum CrudeOnshoreOnshore Leak DetectionUnavailable</v>
      </c>
    </row>
    <row r="101" spans="1:25" x14ac:dyDescent="0.25">
      <c r="A101" s="1" t="s">
        <v>61</v>
      </c>
      <c r="B101" s="1" t="s">
        <v>30</v>
      </c>
      <c r="C101" t="s">
        <v>2</v>
      </c>
      <c r="D101" s="1" t="s">
        <v>3</v>
      </c>
      <c r="E101" s="1" t="s">
        <v>63</v>
      </c>
      <c r="F101" s="1" t="s">
        <v>72</v>
      </c>
      <c r="G101" s="13" t="s">
        <v>46</v>
      </c>
      <c r="H101" s="14"/>
      <c r="I101" s="13"/>
      <c r="J101" s="1"/>
      <c r="K101" s="1"/>
      <c r="L101" s="1" t="s">
        <v>47</v>
      </c>
      <c r="M101" s="15">
        <v>25</v>
      </c>
      <c r="N101" s="15">
        <v>25</v>
      </c>
      <c r="O101" s="15">
        <v>25</v>
      </c>
      <c r="P101" s="15">
        <v>25</v>
      </c>
      <c r="Q101" s="15">
        <v>25</v>
      </c>
      <c r="R101" s="15">
        <v>25</v>
      </c>
      <c r="S101" s="15">
        <v>25</v>
      </c>
      <c r="T101" s="15">
        <v>25</v>
      </c>
      <c r="U101" s="15">
        <v>25</v>
      </c>
      <c r="V101" s="15">
        <v>25</v>
      </c>
      <c r="W101" s="15">
        <v>25</v>
      </c>
      <c r="X101" s="16"/>
      <c r="Y101" t="str">
        <f t="shared" si="4"/>
        <v>CIMS.CAN.BC.Petroleum Crude.Refinable Crude Oil.Light Medium.OnshorePetroleum CrudeOnshoreOnshore Leak DetectionLifetime</v>
      </c>
    </row>
    <row r="102" spans="1:25" x14ac:dyDescent="0.25">
      <c r="A102" s="1" t="s">
        <v>61</v>
      </c>
      <c r="B102" s="1" t="s">
        <v>30</v>
      </c>
      <c r="C102" t="s">
        <v>2</v>
      </c>
      <c r="D102" s="1" t="s">
        <v>3</v>
      </c>
      <c r="E102" s="1" t="s">
        <v>63</v>
      </c>
      <c r="F102" s="1" t="s">
        <v>72</v>
      </c>
      <c r="G102" s="13" t="s">
        <v>48</v>
      </c>
      <c r="H102" s="14"/>
      <c r="I102" s="13"/>
      <c r="J102" s="1"/>
      <c r="K102" s="1" t="s">
        <v>118</v>
      </c>
      <c r="L102" s="1" t="s">
        <v>39</v>
      </c>
      <c r="M102" s="15">
        <v>0</v>
      </c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6"/>
      <c r="Y102" t="str">
        <f t="shared" si="4"/>
        <v>CIMS.CAN.BC.Petroleum Crude.Refinable Crude Oil.Light Medium.OnshorePetroleum CrudeOnshoreOnshore Leak DetectionMarket share</v>
      </c>
    </row>
    <row r="103" spans="1:25" x14ac:dyDescent="0.25">
      <c r="A103" s="1" t="s">
        <v>61</v>
      </c>
      <c r="B103" s="1" t="s">
        <v>30</v>
      </c>
      <c r="C103" t="s">
        <v>2</v>
      </c>
      <c r="D103" s="1" t="s">
        <v>3</v>
      </c>
      <c r="E103" s="1" t="s">
        <v>63</v>
      </c>
      <c r="F103" s="1" t="s">
        <v>72</v>
      </c>
      <c r="G103" s="1" t="s">
        <v>49</v>
      </c>
      <c r="H103" s="14"/>
      <c r="I103" s="1"/>
      <c r="J103" s="1"/>
      <c r="K103" s="1"/>
      <c r="L103" s="1" t="s">
        <v>29</v>
      </c>
      <c r="M103" s="15">
        <v>1</v>
      </c>
      <c r="N103" s="15">
        <v>1</v>
      </c>
      <c r="O103" s="15">
        <v>1</v>
      </c>
      <c r="P103" s="15">
        <v>1</v>
      </c>
      <c r="Q103" s="15">
        <v>1</v>
      </c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6"/>
      <c r="Y103" t="str">
        <f t="shared" si="4"/>
        <v>CIMS.CAN.BC.Petroleum Crude.Refinable Crude Oil.Light Medium.OnshorePetroleum CrudeOnshoreOnshore Leak DetectionOutput</v>
      </c>
    </row>
    <row r="104" spans="1:25" x14ac:dyDescent="0.25">
      <c r="A104" s="1" t="s">
        <v>61</v>
      </c>
      <c r="B104" s="1" t="s">
        <v>30</v>
      </c>
      <c r="C104" t="s">
        <v>2</v>
      </c>
      <c r="D104" s="1" t="s">
        <v>3</v>
      </c>
      <c r="E104" s="1" t="s">
        <v>63</v>
      </c>
      <c r="F104" s="1" t="s">
        <v>72</v>
      </c>
      <c r="G104" s="1" t="s">
        <v>50</v>
      </c>
      <c r="H104" s="14"/>
      <c r="I104" s="1"/>
      <c r="J104" s="1"/>
      <c r="K104" s="1"/>
      <c r="L104" s="1" t="s">
        <v>51</v>
      </c>
      <c r="M104" s="15">
        <v>299.478035735464</v>
      </c>
      <c r="N104" s="15">
        <v>299.478035735464</v>
      </c>
      <c r="O104" s="15">
        <v>299.478035735464</v>
      </c>
      <c r="P104" s="15">
        <v>299.478035735464</v>
      </c>
      <c r="Q104" s="15">
        <v>299.478035735464</v>
      </c>
      <c r="R104" s="15">
        <v>299.478035735464</v>
      </c>
      <c r="S104" s="15">
        <v>299.478035735464</v>
      </c>
      <c r="T104" s="15">
        <v>299.478035735464</v>
      </c>
      <c r="U104" s="15">
        <v>299.478035735464</v>
      </c>
      <c r="V104" s="15">
        <v>299.478035735464</v>
      </c>
      <c r="W104" s="15">
        <v>299.478035735464</v>
      </c>
      <c r="X104" s="16"/>
      <c r="Y104" t="str">
        <f t="shared" si="4"/>
        <v>CIMS.CAN.BC.Petroleum Crude.Refinable Crude Oil.Light Medium.OnshorePetroleum CrudeOnshoreOnshore Leak DetectionFCC</v>
      </c>
    </row>
    <row r="105" spans="1:25" x14ac:dyDescent="0.25">
      <c r="A105" s="1" t="s">
        <v>61</v>
      </c>
      <c r="B105" s="1" t="s">
        <v>30</v>
      </c>
      <c r="C105" t="s">
        <v>2</v>
      </c>
      <c r="D105" s="1" t="s">
        <v>3</v>
      </c>
      <c r="E105" s="1" t="s">
        <v>63</v>
      </c>
      <c r="F105" s="1" t="s">
        <v>72</v>
      </c>
      <c r="G105" s="13" t="s">
        <v>64</v>
      </c>
      <c r="H105" s="14"/>
      <c r="I105" s="13"/>
      <c r="J105" s="1"/>
      <c r="K105" s="1"/>
      <c r="L105" s="1" t="s">
        <v>51</v>
      </c>
      <c r="M105" s="15">
        <v>68.183864766542101</v>
      </c>
      <c r="N105" s="15">
        <v>68.183864766542101</v>
      </c>
      <c r="O105" s="15">
        <v>68.183864766542101</v>
      </c>
      <c r="P105" s="15">
        <v>68.183864766542101</v>
      </c>
      <c r="Q105" s="15">
        <v>68.183864766542101</v>
      </c>
      <c r="R105" s="15">
        <v>68.183864766542101</v>
      </c>
      <c r="S105" s="15">
        <v>68.183864766542101</v>
      </c>
      <c r="T105" s="15">
        <v>68.183864766542101</v>
      </c>
      <c r="U105" s="15">
        <v>68.183864766542101</v>
      </c>
      <c r="V105" s="15">
        <v>68.183864766542101</v>
      </c>
      <c r="W105" s="15">
        <v>68.183864766542101</v>
      </c>
      <c r="X105" s="16"/>
      <c r="Y105" t="str">
        <f t="shared" si="4"/>
        <v>CIMS.CAN.BC.Petroleum Crude.Refinable Crude Oil.Light Medium.OnshorePetroleum CrudeOnshoreOnshore Leak DetectionFOM</v>
      </c>
    </row>
    <row r="106" spans="1:25" x14ac:dyDescent="0.25">
      <c r="A106" s="1" t="s">
        <v>61</v>
      </c>
      <c r="B106" s="1" t="s">
        <v>30</v>
      </c>
      <c r="C106" t="s">
        <v>2</v>
      </c>
      <c r="D106" s="1" t="s">
        <v>3</v>
      </c>
      <c r="E106" s="1" t="s">
        <v>63</v>
      </c>
      <c r="F106" s="1" t="s">
        <v>72</v>
      </c>
      <c r="G106" s="13" t="s">
        <v>55</v>
      </c>
      <c r="H106" s="14" t="s">
        <v>56</v>
      </c>
      <c r="I106" s="13" t="s">
        <v>57</v>
      </c>
      <c r="J106" s="1"/>
      <c r="K106" s="1"/>
      <c r="L106" s="1" t="s">
        <v>58</v>
      </c>
      <c r="M106" s="15">
        <v>2.4054566439936701E-2</v>
      </c>
      <c r="N106" s="15">
        <v>2.4054566439936701E-2</v>
      </c>
      <c r="O106" s="15">
        <v>2.4054566439936701E-2</v>
      </c>
      <c r="P106" s="15">
        <v>2.4054566439936701E-2</v>
      </c>
      <c r="Q106" s="15">
        <v>2.4054566439936701E-2</v>
      </c>
      <c r="R106" s="15">
        <v>2.4054566439936701E-2</v>
      </c>
      <c r="S106" s="15">
        <v>2.4054566439936701E-2</v>
      </c>
      <c r="T106" s="15">
        <v>2.4054566439936701E-2</v>
      </c>
      <c r="U106" s="15">
        <v>2.4054566439936701E-2</v>
      </c>
      <c r="V106" s="15">
        <v>2.4054566439936701E-2</v>
      </c>
      <c r="W106" s="15">
        <v>2.4054566439936701E-2</v>
      </c>
      <c r="X106" s="16"/>
      <c r="Y106" t="str">
        <f t="shared" si="4"/>
        <v>CIMS.CAN.BC.Petroleum Crude.Refinable Crude Oil.Light Medium.OnshorePetroleum CrudeOnshoreOnshore Leak DetectionEmissionsCO2Process</v>
      </c>
    </row>
    <row r="107" spans="1:25" x14ac:dyDescent="0.25">
      <c r="A107" s="1" t="s">
        <v>61</v>
      </c>
      <c r="B107" s="1" t="s">
        <v>30</v>
      </c>
      <c r="C107" t="s">
        <v>2</v>
      </c>
      <c r="D107" s="1" t="s">
        <v>3</v>
      </c>
      <c r="E107" s="1" t="s">
        <v>63</v>
      </c>
      <c r="F107" s="1" t="s">
        <v>72</v>
      </c>
      <c r="G107" s="13" t="s">
        <v>55</v>
      </c>
      <c r="H107" s="14" t="s">
        <v>66</v>
      </c>
      <c r="I107" s="13" t="s">
        <v>57</v>
      </c>
      <c r="J107" s="1"/>
      <c r="K107" s="1"/>
      <c r="L107" s="1" t="s">
        <v>67</v>
      </c>
      <c r="M107" s="21">
        <f>[3]Sheet1!$N$5</f>
        <v>6.1493334827860593E-3</v>
      </c>
      <c r="N107" s="15">
        <f>M107</f>
        <v>6.1493334827860593E-3</v>
      </c>
      <c r="O107" s="15">
        <f t="shared" ref="O107:W107" si="7">N107</f>
        <v>6.1493334827860593E-3</v>
      </c>
      <c r="P107" s="15">
        <f t="shared" si="7"/>
        <v>6.1493334827860593E-3</v>
      </c>
      <c r="Q107" s="15">
        <f t="shared" si="7"/>
        <v>6.1493334827860593E-3</v>
      </c>
      <c r="R107" s="15">
        <f t="shared" si="7"/>
        <v>6.1493334827860593E-3</v>
      </c>
      <c r="S107" s="15">
        <f t="shared" si="7"/>
        <v>6.1493334827860593E-3</v>
      </c>
      <c r="T107" s="15">
        <f t="shared" si="7"/>
        <v>6.1493334827860593E-3</v>
      </c>
      <c r="U107" s="15">
        <f t="shared" si="7"/>
        <v>6.1493334827860593E-3</v>
      </c>
      <c r="V107" s="15">
        <f t="shared" si="7"/>
        <v>6.1493334827860593E-3</v>
      </c>
      <c r="W107" s="15">
        <f t="shared" si="7"/>
        <v>6.1493334827860593E-3</v>
      </c>
      <c r="X107" s="16"/>
      <c r="Y107" t="str">
        <f t="shared" si="4"/>
        <v>CIMS.CAN.BC.Petroleum Crude.Refinable Crude Oil.Light Medium.OnshorePetroleum CrudeOnshoreOnshore Leak DetectionEmissionsCH4Process</v>
      </c>
    </row>
    <row r="108" spans="1:25" x14ac:dyDescent="0.25">
      <c r="A108" s="1" t="s">
        <v>62</v>
      </c>
      <c r="B108" s="1" t="s">
        <v>30</v>
      </c>
      <c r="C108" t="s">
        <v>2</v>
      </c>
      <c r="D108" s="1" t="s">
        <v>3</v>
      </c>
      <c r="E108" s="1" t="s">
        <v>73</v>
      </c>
      <c r="F108" s="1"/>
      <c r="G108" s="1" t="s">
        <v>32</v>
      </c>
      <c r="H108" s="14" t="s">
        <v>37</v>
      </c>
      <c r="I108" s="1"/>
      <c r="J108" s="1"/>
      <c r="K108" s="1"/>
      <c r="L108" s="1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6"/>
      <c r="Y108" t="str">
        <f t="shared" si="4"/>
        <v>CIMS.CAN.BC.Petroleum Crude.Refinable Crude Oil.Light Medium.OffshorePetroleum CrudeOffshoreCompetition typeTech Compete</v>
      </c>
    </row>
    <row r="109" spans="1:25" x14ac:dyDescent="0.25">
      <c r="A109" s="1" t="s">
        <v>62</v>
      </c>
      <c r="B109" s="1" t="s">
        <v>30</v>
      </c>
      <c r="C109" t="s">
        <v>2</v>
      </c>
      <c r="D109" s="1" t="s">
        <v>3</v>
      </c>
      <c r="E109" s="1" t="s">
        <v>73</v>
      </c>
      <c r="F109" s="1"/>
      <c r="G109" s="1" t="s">
        <v>38</v>
      </c>
      <c r="H109" s="14"/>
      <c r="I109" s="1"/>
      <c r="J109" s="1"/>
      <c r="K109" s="1"/>
      <c r="L109" s="1" t="s">
        <v>39</v>
      </c>
      <c r="M109" s="15">
        <v>0.35</v>
      </c>
      <c r="N109" s="15">
        <v>0.35</v>
      </c>
      <c r="O109" s="15">
        <v>0.35</v>
      </c>
      <c r="P109" s="15">
        <v>0.35</v>
      </c>
      <c r="Q109" s="15">
        <v>0.35</v>
      </c>
      <c r="R109" s="15">
        <v>0.35</v>
      </c>
      <c r="S109" s="15">
        <v>0.35</v>
      </c>
      <c r="T109" s="15">
        <v>0.35</v>
      </c>
      <c r="U109" s="15">
        <v>0.35</v>
      </c>
      <c r="V109" s="15">
        <v>0.35</v>
      </c>
      <c r="W109" s="15">
        <v>0.35</v>
      </c>
      <c r="X109" s="16"/>
      <c r="Y109" t="str">
        <f t="shared" si="4"/>
        <v>CIMS.CAN.BC.Petroleum Crude.Refinable Crude Oil.Light Medium.OffshorePetroleum CrudeOffshoreDiscount rate_financial</v>
      </c>
    </row>
    <row r="110" spans="1:25" x14ac:dyDescent="0.25">
      <c r="A110" s="1" t="s">
        <v>62</v>
      </c>
      <c r="B110" s="1" t="s">
        <v>30</v>
      </c>
      <c r="C110" t="s">
        <v>2</v>
      </c>
      <c r="D110" s="1" t="s">
        <v>3</v>
      </c>
      <c r="E110" s="1" t="s">
        <v>73</v>
      </c>
      <c r="F110" s="1"/>
      <c r="G110" s="13" t="s">
        <v>40</v>
      </c>
      <c r="H110" s="14"/>
      <c r="I110" s="13"/>
      <c r="J110" s="1"/>
      <c r="K110" s="1"/>
      <c r="L110" s="1"/>
      <c r="M110" s="15">
        <v>34</v>
      </c>
      <c r="N110" s="15">
        <v>34</v>
      </c>
      <c r="O110" s="15">
        <v>34</v>
      </c>
      <c r="P110" s="15">
        <v>34</v>
      </c>
      <c r="Q110" s="15">
        <v>34</v>
      </c>
      <c r="R110" s="15">
        <v>34</v>
      </c>
      <c r="S110" s="15">
        <v>34</v>
      </c>
      <c r="T110" s="15">
        <v>34</v>
      </c>
      <c r="U110" s="15">
        <v>34</v>
      </c>
      <c r="V110" s="15">
        <v>34</v>
      </c>
      <c r="W110" s="15">
        <v>34</v>
      </c>
      <c r="X110" s="16"/>
      <c r="Y110" t="str">
        <f t="shared" si="4"/>
        <v>CIMS.CAN.BC.Petroleum Crude.Refinable Crude Oil.Light Medium.OffshorePetroleum CrudeOffshoreHeterogeneity</v>
      </c>
    </row>
    <row r="111" spans="1:25" x14ac:dyDescent="0.25">
      <c r="A111" s="1" t="s">
        <v>62</v>
      </c>
      <c r="B111" s="1" t="s">
        <v>30</v>
      </c>
      <c r="C111" t="s">
        <v>2</v>
      </c>
      <c r="D111" s="1" t="s">
        <v>3</v>
      </c>
      <c r="E111" s="1" t="s">
        <v>73</v>
      </c>
      <c r="F111" s="1" t="s">
        <v>74</v>
      </c>
      <c r="G111" s="13" t="s">
        <v>42</v>
      </c>
      <c r="H111" s="14"/>
      <c r="I111" s="13"/>
      <c r="J111" s="1"/>
      <c r="K111" s="1"/>
      <c r="L111" s="1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6"/>
      <c r="Y111" t="str">
        <f t="shared" si="4"/>
        <v>CIMS.CAN.BC.Petroleum Crude.Refinable Crude Oil.Light Medium.OffshorePetroleum CrudeOffshoreOffshore Equipment ModificationTechnology</v>
      </c>
    </row>
    <row r="112" spans="1:25" x14ac:dyDescent="0.25">
      <c r="A112" s="1" t="s">
        <v>62</v>
      </c>
      <c r="B112" s="1" t="s">
        <v>30</v>
      </c>
      <c r="C112" t="s">
        <v>2</v>
      </c>
      <c r="D112" s="1" t="s">
        <v>3</v>
      </c>
      <c r="E112" s="1" t="s">
        <v>73</v>
      </c>
      <c r="F112" s="1" t="s">
        <v>74</v>
      </c>
      <c r="G112" s="13" t="s">
        <v>43</v>
      </c>
      <c r="H112" s="14"/>
      <c r="I112" s="13"/>
      <c r="J112" s="1"/>
      <c r="K112" s="1"/>
      <c r="L112" s="1" t="s">
        <v>44</v>
      </c>
      <c r="M112" s="15">
        <v>2000</v>
      </c>
      <c r="N112" s="15">
        <v>2000</v>
      </c>
      <c r="O112" s="15">
        <v>2000</v>
      </c>
      <c r="P112" s="15">
        <v>2000</v>
      </c>
      <c r="Q112" s="15">
        <v>2000</v>
      </c>
      <c r="R112" s="15">
        <v>2000</v>
      </c>
      <c r="S112" s="15">
        <v>2000</v>
      </c>
      <c r="T112" s="15">
        <v>2000</v>
      </c>
      <c r="U112" s="15">
        <v>2000</v>
      </c>
      <c r="V112" s="15">
        <v>2000</v>
      </c>
      <c r="W112" s="15">
        <v>2000</v>
      </c>
      <c r="X112" s="16"/>
      <c r="Y112" t="str">
        <f t="shared" si="4"/>
        <v>CIMS.CAN.BC.Petroleum Crude.Refinable Crude Oil.Light Medium.OffshorePetroleum CrudeOffshoreOffshore Equipment ModificationAvailable</v>
      </c>
    </row>
    <row r="113" spans="1:25" x14ac:dyDescent="0.25">
      <c r="A113" s="1" t="s">
        <v>62</v>
      </c>
      <c r="B113" s="1" t="s">
        <v>30</v>
      </c>
      <c r="C113" t="s">
        <v>2</v>
      </c>
      <c r="D113" s="1" t="s">
        <v>3</v>
      </c>
      <c r="E113" s="1" t="s">
        <v>73</v>
      </c>
      <c r="F113" s="1" t="s">
        <v>74</v>
      </c>
      <c r="G113" s="13" t="s">
        <v>45</v>
      </c>
      <c r="H113" s="14"/>
      <c r="I113" s="13"/>
      <c r="J113" s="1"/>
      <c r="K113" s="1"/>
      <c r="L113" s="1" t="s">
        <v>44</v>
      </c>
      <c r="M113" s="15">
        <v>2101</v>
      </c>
      <c r="N113" s="15">
        <v>2101</v>
      </c>
      <c r="O113" s="15">
        <v>2101</v>
      </c>
      <c r="P113" s="15">
        <v>2101</v>
      </c>
      <c r="Q113" s="15">
        <v>2101</v>
      </c>
      <c r="R113" s="15">
        <v>2101</v>
      </c>
      <c r="S113" s="15">
        <v>2101</v>
      </c>
      <c r="T113" s="15">
        <v>2101</v>
      </c>
      <c r="U113" s="15">
        <v>2101</v>
      </c>
      <c r="V113" s="15">
        <v>2101</v>
      </c>
      <c r="W113" s="15">
        <v>2101</v>
      </c>
      <c r="X113" s="16"/>
      <c r="Y113" t="str">
        <f t="shared" si="4"/>
        <v>CIMS.CAN.BC.Petroleum Crude.Refinable Crude Oil.Light Medium.OffshorePetroleum CrudeOffshoreOffshore Equipment ModificationUnavailable</v>
      </c>
    </row>
    <row r="114" spans="1:25" x14ac:dyDescent="0.25">
      <c r="A114" s="1" t="s">
        <v>62</v>
      </c>
      <c r="B114" s="1" t="s">
        <v>30</v>
      </c>
      <c r="C114" t="s">
        <v>2</v>
      </c>
      <c r="D114" s="1" t="s">
        <v>3</v>
      </c>
      <c r="E114" s="1" t="s">
        <v>73</v>
      </c>
      <c r="F114" s="1" t="s">
        <v>74</v>
      </c>
      <c r="G114" s="17" t="s">
        <v>46</v>
      </c>
      <c r="H114" s="14"/>
      <c r="I114" s="17"/>
      <c r="J114" s="1"/>
      <c r="K114" s="1"/>
      <c r="L114" s="1" t="s">
        <v>47</v>
      </c>
      <c r="M114" s="15">
        <v>25</v>
      </c>
      <c r="N114" s="15">
        <v>25</v>
      </c>
      <c r="O114" s="15">
        <v>25</v>
      </c>
      <c r="P114" s="15">
        <v>25</v>
      </c>
      <c r="Q114" s="15">
        <v>25</v>
      </c>
      <c r="R114" s="15">
        <v>25</v>
      </c>
      <c r="S114" s="15">
        <v>25</v>
      </c>
      <c r="T114" s="15">
        <v>25</v>
      </c>
      <c r="U114" s="15">
        <v>25</v>
      </c>
      <c r="V114" s="15">
        <v>25</v>
      </c>
      <c r="W114" s="15">
        <v>25</v>
      </c>
      <c r="X114" s="16"/>
      <c r="Y114" t="str">
        <f t="shared" si="4"/>
        <v>CIMS.CAN.BC.Petroleum Crude.Refinable Crude Oil.Light Medium.OffshorePetroleum CrudeOffshoreOffshore Equipment ModificationLifetime</v>
      </c>
    </row>
    <row r="115" spans="1:25" x14ac:dyDescent="0.25">
      <c r="A115" s="1" t="s">
        <v>62</v>
      </c>
      <c r="B115" s="1" t="s">
        <v>30</v>
      </c>
      <c r="C115" t="s">
        <v>2</v>
      </c>
      <c r="D115" s="1" t="s">
        <v>3</v>
      </c>
      <c r="E115" s="1" t="s">
        <v>73</v>
      </c>
      <c r="F115" s="1" t="s">
        <v>74</v>
      </c>
      <c r="G115" s="13" t="s">
        <v>48</v>
      </c>
      <c r="H115" s="14"/>
      <c r="I115" s="13"/>
      <c r="J115" s="1"/>
      <c r="K115" s="1" t="s">
        <v>118</v>
      </c>
      <c r="L115" s="1" t="s">
        <v>39</v>
      </c>
      <c r="M115" s="15">
        <v>1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6"/>
      <c r="Y115" t="str">
        <f t="shared" si="4"/>
        <v>CIMS.CAN.BC.Petroleum Crude.Refinable Crude Oil.Light Medium.OffshorePetroleum CrudeOffshoreOffshore Equipment ModificationMarket share</v>
      </c>
    </row>
    <row r="116" spans="1:25" x14ac:dyDescent="0.25">
      <c r="A116" s="1" t="s">
        <v>62</v>
      </c>
      <c r="B116" s="1" t="s">
        <v>30</v>
      </c>
      <c r="C116" t="s">
        <v>2</v>
      </c>
      <c r="D116" s="1" t="s">
        <v>3</v>
      </c>
      <c r="E116" s="1" t="s">
        <v>73</v>
      </c>
      <c r="F116" s="1" t="s">
        <v>74</v>
      </c>
      <c r="G116" s="13" t="s">
        <v>49</v>
      </c>
      <c r="H116" s="14"/>
      <c r="I116" s="13"/>
      <c r="J116" s="1"/>
      <c r="K116" s="1"/>
      <c r="L116" s="1" t="s">
        <v>29</v>
      </c>
      <c r="M116" s="15">
        <v>1</v>
      </c>
      <c r="N116" s="15">
        <v>1</v>
      </c>
      <c r="O116" s="15">
        <v>1</v>
      </c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  <c r="W116" s="15">
        <v>1</v>
      </c>
      <c r="X116" s="16"/>
      <c r="Y116" t="str">
        <f t="shared" si="4"/>
        <v>CIMS.CAN.BC.Petroleum Crude.Refinable Crude Oil.Light Medium.OffshorePetroleum CrudeOffshoreOffshore Equipment ModificationOutput</v>
      </c>
    </row>
    <row r="117" spans="1:25" x14ac:dyDescent="0.25">
      <c r="A117" s="1" t="s">
        <v>62</v>
      </c>
      <c r="B117" s="1" t="s">
        <v>30</v>
      </c>
      <c r="C117" t="s">
        <v>2</v>
      </c>
      <c r="D117" s="1" t="s">
        <v>3</v>
      </c>
      <c r="E117" s="1" t="s">
        <v>73</v>
      </c>
      <c r="F117" s="1" t="s">
        <v>74</v>
      </c>
      <c r="G117" s="13" t="s">
        <v>50</v>
      </c>
      <c r="H117" s="14"/>
      <c r="I117" s="13"/>
      <c r="J117" s="1"/>
      <c r="K117" s="1"/>
      <c r="L117" s="1" t="s">
        <v>51</v>
      </c>
      <c r="M117" s="15">
        <v>870.95635174267397</v>
      </c>
      <c r="N117" s="15">
        <v>870.95635174267397</v>
      </c>
      <c r="O117" s="15">
        <v>870.95635174267397</v>
      </c>
      <c r="P117" s="15">
        <v>870.95635174267397</v>
      </c>
      <c r="Q117" s="15">
        <v>870.95635174267397</v>
      </c>
      <c r="R117" s="15">
        <v>870.95635174267397</v>
      </c>
      <c r="S117" s="15">
        <v>870.95635174267397</v>
      </c>
      <c r="T117" s="15">
        <v>870.95635174267397</v>
      </c>
      <c r="U117" s="15">
        <v>870.95635174267397</v>
      </c>
      <c r="V117" s="15">
        <v>870.95635174267397</v>
      </c>
      <c r="W117" s="15">
        <v>870.95635174267397</v>
      </c>
      <c r="X117" s="16"/>
      <c r="Y117" t="str">
        <f t="shared" si="4"/>
        <v>CIMS.CAN.BC.Petroleum Crude.Refinable Crude Oil.Light Medium.OffshorePetroleum CrudeOffshoreOffshore Equipment ModificationFCC</v>
      </c>
    </row>
    <row r="118" spans="1:25" x14ac:dyDescent="0.25">
      <c r="A118" s="1" t="s">
        <v>62</v>
      </c>
      <c r="B118" s="1" t="s">
        <v>30</v>
      </c>
      <c r="C118" t="s">
        <v>2</v>
      </c>
      <c r="D118" s="1" t="s">
        <v>3</v>
      </c>
      <c r="E118" s="1" t="s">
        <v>73</v>
      </c>
      <c r="F118" s="1" t="s">
        <v>74</v>
      </c>
      <c r="G118" s="1" t="s">
        <v>64</v>
      </c>
      <c r="H118" s="14"/>
      <c r="I118" s="1"/>
      <c r="J118" s="1"/>
      <c r="K118" s="1"/>
      <c r="L118" s="1" t="s">
        <v>51</v>
      </c>
      <c r="M118" s="15">
        <v>59.785601153966503</v>
      </c>
      <c r="N118" s="15">
        <v>59.785601153966503</v>
      </c>
      <c r="O118" s="15">
        <v>59.785601153966503</v>
      </c>
      <c r="P118" s="15">
        <v>59.785601153966503</v>
      </c>
      <c r="Q118" s="15">
        <v>59.785601153966503</v>
      </c>
      <c r="R118" s="15">
        <v>59.785601153966503</v>
      </c>
      <c r="S118" s="15">
        <v>59.785601153966503</v>
      </c>
      <c r="T118" s="15">
        <v>59.785601153966503</v>
      </c>
      <c r="U118" s="15">
        <v>59.785601153966503</v>
      </c>
      <c r="V118" s="15">
        <v>59.785601153966503</v>
      </c>
      <c r="W118" s="15">
        <v>59.785601153966503</v>
      </c>
      <c r="X118" s="16"/>
      <c r="Y118" t="str">
        <f t="shared" si="4"/>
        <v>CIMS.CAN.BC.Petroleum Crude.Refinable Crude Oil.Light Medium.OffshorePetroleum CrudeOffshoreOffshore Equipment ModificationFOM</v>
      </c>
    </row>
    <row r="119" spans="1:25" x14ac:dyDescent="0.25">
      <c r="A119" s="1" t="s">
        <v>62</v>
      </c>
      <c r="B119" s="1" t="s">
        <v>30</v>
      </c>
      <c r="C119" t="s">
        <v>2</v>
      </c>
      <c r="D119" s="1" t="s">
        <v>3</v>
      </c>
      <c r="E119" s="1" t="s">
        <v>73</v>
      </c>
      <c r="F119" s="1" t="s">
        <v>74</v>
      </c>
      <c r="G119" s="1" t="s">
        <v>55</v>
      </c>
      <c r="H119" s="14" t="s">
        <v>56</v>
      </c>
      <c r="I119" s="1" t="s">
        <v>57</v>
      </c>
      <c r="J119" s="1"/>
      <c r="K119" s="1"/>
      <c r="L119" s="1" t="s">
        <v>58</v>
      </c>
      <c r="M119" s="15">
        <v>6.8826689857282401E-3</v>
      </c>
      <c r="N119" s="15">
        <v>6.8826689857282401E-3</v>
      </c>
      <c r="O119" s="15">
        <v>6.8826689857282401E-3</v>
      </c>
      <c r="P119" s="15">
        <v>6.8826689857282401E-3</v>
      </c>
      <c r="Q119" s="15">
        <v>6.8826689857282401E-3</v>
      </c>
      <c r="R119" s="15">
        <v>6.8826689857282401E-3</v>
      </c>
      <c r="S119" s="15">
        <v>6.8826689857282401E-3</v>
      </c>
      <c r="T119" s="15">
        <v>6.8826689857282401E-3</v>
      </c>
      <c r="U119" s="15">
        <v>6.8826689857282401E-3</v>
      </c>
      <c r="V119" s="15">
        <v>6.8826689857282401E-3</v>
      </c>
      <c r="W119" s="15">
        <v>6.8826689857282401E-3</v>
      </c>
      <c r="X119" s="16"/>
      <c r="Y119" t="str">
        <f t="shared" si="4"/>
        <v>CIMS.CAN.BC.Petroleum Crude.Refinable Crude Oil.Light Medium.OffshorePetroleum CrudeOffshoreOffshore Equipment ModificationEmissionsCO2Process</v>
      </c>
    </row>
    <row r="120" spans="1:25" x14ac:dyDescent="0.25">
      <c r="A120" s="1" t="s">
        <v>53</v>
      </c>
      <c r="B120" s="1" t="s">
        <v>30</v>
      </c>
      <c r="C120" t="s">
        <v>2</v>
      </c>
      <c r="D120" s="1" t="s">
        <v>3</v>
      </c>
      <c r="E120" s="1" t="s">
        <v>75</v>
      </c>
      <c r="F120" s="1"/>
      <c r="G120" s="1" t="s">
        <v>32</v>
      </c>
      <c r="H120" s="14" t="s">
        <v>33</v>
      </c>
      <c r="I120" s="1"/>
      <c r="J120" s="1"/>
      <c r="K120" s="1"/>
      <c r="L120" s="1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6"/>
      <c r="Y120" t="str">
        <f t="shared" si="4"/>
        <v>CIMS.CAN.BC.Petroleum Crude.Industrial EnginesPetroleum CrudeIndustrial EnginesCompetition typeFixed Ratio</v>
      </c>
    </row>
    <row r="121" spans="1:25" x14ac:dyDescent="0.25">
      <c r="A121" s="1" t="s">
        <v>76</v>
      </c>
      <c r="B121" s="1" t="s">
        <v>30</v>
      </c>
      <c r="C121" t="s">
        <v>2</v>
      </c>
      <c r="D121" s="1" t="s">
        <v>3</v>
      </c>
      <c r="E121" s="1" t="s">
        <v>78</v>
      </c>
      <c r="F121" s="1"/>
      <c r="G121" s="13" t="s">
        <v>32</v>
      </c>
      <c r="H121" s="14" t="s">
        <v>37</v>
      </c>
      <c r="I121" s="13"/>
      <c r="J121" s="1"/>
      <c r="K121" s="1"/>
      <c r="L121" s="1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6"/>
      <c r="Y121" t="str">
        <f t="shared" si="4"/>
        <v>CIMS.CAN.BC.Petroleum Crude.Industrial Engines.SmallPetroleum CrudeSmallCompetition typeTech Compete</v>
      </c>
    </row>
    <row r="122" spans="1:25" x14ac:dyDescent="0.25">
      <c r="A122" s="1" t="s">
        <v>76</v>
      </c>
      <c r="B122" s="1" t="s">
        <v>30</v>
      </c>
      <c r="C122" t="s">
        <v>2</v>
      </c>
      <c r="D122" s="1" t="s">
        <v>3</v>
      </c>
      <c r="E122" s="1" t="s">
        <v>78</v>
      </c>
      <c r="F122" s="1"/>
      <c r="G122" s="13" t="s">
        <v>38</v>
      </c>
      <c r="H122" s="14"/>
      <c r="I122" s="13"/>
      <c r="J122" s="1"/>
      <c r="K122" s="1"/>
      <c r="L122" s="1" t="s">
        <v>39</v>
      </c>
      <c r="M122" s="15">
        <v>0.35</v>
      </c>
      <c r="N122" s="15">
        <v>0.35</v>
      </c>
      <c r="O122" s="15">
        <v>0.35</v>
      </c>
      <c r="P122" s="15">
        <v>0.35</v>
      </c>
      <c r="Q122" s="15">
        <v>0.35</v>
      </c>
      <c r="R122" s="15">
        <v>0.35</v>
      </c>
      <c r="S122" s="15">
        <v>0.35</v>
      </c>
      <c r="T122" s="15">
        <v>0.35</v>
      </c>
      <c r="U122" s="15">
        <v>0.35</v>
      </c>
      <c r="V122" s="15">
        <v>0.35</v>
      </c>
      <c r="W122" s="15">
        <v>0.35</v>
      </c>
      <c r="X122" s="16"/>
      <c r="Y122" t="str">
        <f t="shared" si="4"/>
        <v>CIMS.CAN.BC.Petroleum Crude.Industrial Engines.SmallPetroleum CrudeSmallDiscount rate_financial</v>
      </c>
    </row>
    <row r="123" spans="1:25" x14ac:dyDescent="0.25">
      <c r="A123" s="1" t="s">
        <v>76</v>
      </c>
      <c r="B123" s="1" t="s">
        <v>30</v>
      </c>
      <c r="C123" t="s">
        <v>2</v>
      </c>
      <c r="D123" s="1" t="s">
        <v>3</v>
      </c>
      <c r="E123" s="1" t="s">
        <v>78</v>
      </c>
      <c r="F123" s="1"/>
      <c r="G123" s="13" t="s">
        <v>40</v>
      </c>
      <c r="H123" s="14"/>
      <c r="I123" s="13"/>
      <c r="J123" s="1"/>
      <c r="K123" s="1"/>
      <c r="L123" s="1"/>
      <c r="M123" s="15">
        <v>10</v>
      </c>
      <c r="N123" s="15">
        <v>10</v>
      </c>
      <c r="O123" s="15">
        <v>10</v>
      </c>
      <c r="P123" s="15">
        <v>10</v>
      </c>
      <c r="Q123" s="15">
        <v>10</v>
      </c>
      <c r="R123" s="15">
        <v>10</v>
      </c>
      <c r="S123" s="15">
        <v>10</v>
      </c>
      <c r="T123" s="15">
        <v>10</v>
      </c>
      <c r="U123" s="15">
        <v>10</v>
      </c>
      <c r="V123" s="15">
        <v>10</v>
      </c>
      <c r="W123" s="15">
        <v>10</v>
      </c>
      <c r="X123" s="16"/>
      <c r="Y123" t="str">
        <f t="shared" si="4"/>
        <v>CIMS.CAN.BC.Petroleum Crude.Industrial Engines.SmallPetroleum CrudeSmallHeterogeneity</v>
      </c>
    </row>
    <row r="124" spans="1:25" x14ac:dyDescent="0.25">
      <c r="A124" s="1" t="s">
        <v>76</v>
      </c>
      <c r="B124" s="1" t="s">
        <v>30</v>
      </c>
      <c r="C124" t="s">
        <v>2</v>
      </c>
      <c r="D124" s="1" t="s">
        <v>3</v>
      </c>
      <c r="E124" s="1" t="s">
        <v>78</v>
      </c>
      <c r="F124" s="1" t="s">
        <v>79</v>
      </c>
      <c r="G124" s="13" t="s">
        <v>42</v>
      </c>
      <c r="H124" s="14"/>
      <c r="I124" s="13"/>
      <c r="J124" s="1"/>
      <c r="K124" s="1"/>
      <c r="L124" s="1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6"/>
      <c r="Y124" t="str">
        <f t="shared" si="4"/>
        <v>CIMS.CAN.BC.Petroleum Crude.Industrial Engines.SmallPetroleum CrudeSmallGasoline firedTechnology</v>
      </c>
    </row>
    <row r="125" spans="1:25" x14ac:dyDescent="0.25">
      <c r="A125" s="1" t="s">
        <v>76</v>
      </c>
      <c r="B125" s="1" t="s">
        <v>30</v>
      </c>
      <c r="C125" t="s">
        <v>2</v>
      </c>
      <c r="D125" s="1" t="s">
        <v>3</v>
      </c>
      <c r="E125" s="1" t="s">
        <v>78</v>
      </c>
      <c r="F125" s="1" t="s">
        <v>79</v>
      </c>
      <c r="G125" s="13" t="s">
        <v>43</v>
      </c>
      <c r="H125" s="14"/>
      <c r="I125" s="1"/>
      <c r="J125" s="1"/>
      <c r="K125" s="1"/>
      <c r="L125" s="1" t="s">
        <v>44</v>
      </c>
      <c r="M125" s="15">
        <v>2010</v>
      </c>
      <c r="N125" s="15">
        <v>2010</v>
      </c>
      <c r="O125" s="15">
        <v>2010</v>
      </c>
      <c r="P125" s="15">
        <v>2010</v>
      </c>
      <c r="Q125" s="15">
        <v>2010</v>
      </c>
      <c r="R125" s="15">
        <v>2010</v>
      </c>
      <c r="S125" s="15">
        <v>2010</v>
      </c>
      <c r="T125" s="15">
        <v>2010</v>
      </c>
      <c r="U125" s="15">
        <v>2010</v>
      </c>
      <c r="V125" s="15">
        <v>2010</v>
      </c>
      <c r="W125" s="15">
        <v>2010</v>
      </c>
      <c r="X125" s="16"/>
      <c r="Y125" t="str">
        <f t="shared" si="4"/>
        <v>CIMS.CAN.BC.Petroleum Crude.Industrial Engines.SmallPetroleum CrudeSmallGasoline firedAvailable</v>
      </c>
    </row>
    <row r="126" spans="1:25" x14ac:dyDescent="0.25">
      <c r="A126" s="1" t="s">
        <v>76</v>
      </c>
      <c r="B126" s="1" t="s">
        <v>30</v>
      </c>
      <c r="C126" t="s">
        <v>2</v>
      </c>
      <c r="D126" s="1" t="s">
        <v>3</v>
      </c>
      <c r="E126" s="1" t="s">
        <v>78</v>
      </c>
      <c r="F126" s="1" t="s">
        <v>79</v>
      </c>
      <c r="G126" s="1" t="s">
        <v>45</v>
      </c>
      <c r="H126" s="14"/>
      <c r="I126" s="1"/>
      <c r="J126" s="1"/>
      <c r="K126" s="1"/>
      <c r="L126" s="1" t="s">
        <v>44</v>
      </c>
      <c r="M126" s="15">
        <v>2101</v>
      </c>
      <c r="N126" s="15">
        <v>2101</v>
      </c>
      <c r="O126" s="15">
        <v>2101</v>
      </c>
      <c r="P126" s="15">
        <v>2101</v>
      </c>
      <c r="Q126" s="15">
        <v>2101</v>
      </c>
      <c r="R126" s="15">
        <v>2101</v>
      </c>
      <c r="S126" s="15">
        <v>2101</v>
      </c>
      <c r="T126" s="15">
        <v>2101</v>
      </c>
      <c r="U126" s="15">
        <v>2101</v>
      </c>
      <c r="V126" s="15">
        <v>2101</v>
      </c>
      <c r="W126" s="15">
        <v>2101</v>
      </c>
      <c r="X126" s="16"/>
      <c r="Y126" t="str">
        <f t="shared" si="4"/>
        <v>CIMS.CAN.BC.Petroleum Crude.Industrial Engines.SmallPetroleum CrudeSmallGasoline firedUnavailable</v>
      </c>
    </row>
    <row r="127" spans="1:25" x14ac:dyDescent="0.25">
      <c r="A127" s="1" t="s">
        <v>76</v>
      </c>
      <c r="B127" s="1" t="s">
        <v>30</v>
      </c>
      <c r="C127" t="s">
        <v>2</v>
      </c>
      <c r="D127" s="1" t="s">
        <v>3</v>
      </c>
      <c r="E127" s="1" t="s">
        <v>78</v>
      </c>
      <c r="F127" s="1" t="s">
        <v>79</v>
      </c>
      <c r="G127" s="1" t="s">
        <v>46</v>
      </c>
      <c r="H127" s="14"/>
      <c r="I127" s="1"/>
      <c r="J127" s="1"/>
      <c r="K127" s="1"/>
      <c r="L127" s="1" t="s">
        <v>47</v>
      </c>
      <c r="M127" s="15">
        <v>20</v>
      </c>
      <c r="N127" s="15">
        <f>M127</f>
        <v>20</v>
      </c>
      <c r="O127" s="15">
        <f t="shared" ref="O127:W127" si="8">N127</f>
        <v>20</v>
      </c>
      <c r="P127" s="15">
        <f t="shared" si="8"/>
        <v>20</v>
      </c>
      <c r="Q127" s="15">
        <f t="shared" si="8"/>
        <v>20</v>
      </c>
      <c r="R127" s="15">
        <f t="shared" si="8"/>
        <v>20</v>
      </c>
      <c r="S127" s="15">
        <f t="shared" si="8"/>
        <v>20</v>
      </c>
      <c r="T127" s="15">
        <f t="shared" si="8"/>
        <v>20</v>
      </c>
      <c r="U127" s="15">
        <f t="shared" si="8"/>
        <v>20</v>
      </c>
      <c r="V127" s="15">
        <f t="shared" si="8"/>
        <v>20</v>
      </c>
      <c r="W127" s="15">
        <f t="shared" si="8"/>
        <v>20</v>
      </c>
      <c r="X127" s="16"/>
      <c r="Y127" t="str">
        <f t="shared" si="4"/>
        <v>CIMS.CAN.BC.Petroleum Crude.Industrial Engines.SmallPetroleum CrudeSmallGasoline firedLifetime</v>
      </c>
    </row>
    <row r="128" spans="1:25" x14ac:dyDescent="0.25">
      <c r="A128" s="1" t="s">
        <v>76</v>
      </c>
      <c r="B128" s="1" t="s">
        <v>30</v>
      </c>
      <c r="C128" t="s">
        <v>2</v>
      </c>
      <c r="D128" s="1" t="s">
        <v>3</v>
      </c>
      <c r="E128" s="1" t="s">
        <v>78</v>
      </c>
      <c r="F128" s="1" t="s">
        <v>79</v>
      </c>
      <c r="G128" s="1" t="s">
        <v>48</v>
      </c>
      <c r="H128" s="14"/>
      <c r="I128" s="1"/>
      <c r="J128" s="1"/>
      <c r="K128" s="1" t="s">
        <v>118</v>
      </c>
      <c r="L128" s="1" t="s">
        <v>39</v>
      </c>
      <c r="M128" s="15">
        <f>[2]BC_Oil_techMS!$C$25</f>
        <v>0.15</v>
      </c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6"/>
      <c r="Y128" t="str">
        <f t="shared" si="4"/>
        <v>CIMS.CAN.BC.Petroleum Crude.Industrial Engines.SmallPetroleum CrudeSmallGasoline firedMarket share</v>
      </c>
    </row>
    <row r="129" spans="1:26" x14ac:dyDescent="0.25">
      <c r="A129" s="1" t="s">
        <v>76</v>
      </c>
      <c r="B129" s="1" t="s">
        <v>30</v>
      </c>
      <c r="C129" t="s">
        <v>2</v>
      </c>
      <c r="D129" s="1" t="s">
        <v>3</v>
      </c>
      <c r="E129" s="1" t="s">
        <v>78</v>
      </c>
      <c r="F129" s="1" t="s">
        <v>79</v>
      </c>
      <c r="G129" s="1" t="s">
        <v>49</v>
      </c>
      <c r="H129" s="14"/>
      <c r="I129" s="1"/>
      <c r="J129" s="1"/>
      <c r="K129" s="1"/>
      <c r="L129" s="1" t="s">
        <v>54</v>
      </c>
      <c r="M129" s="15">
        <v>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  <c r="W129" s="15">
        <v>1</v>
      </c>
      <c r="X129" s="16"/>
      <c r="Y129" t="str">
        <f t="shared" si="4"/>
        <v>CIMS.CAN.BC.Petroleum Crude.Industrial Engines.SmallPetroleum CrudeSmallGasoline firedOutput</v>
      </c>
    </row>
    <row r="130" spans="1:26" x14ac:dyDescent="0.25">
      <c r="A130" s="1" t="s">
        <v>76</v>
      </c>
      <c r="B130" s="1" t="s">
        <v>30</v>
      </c>
      <c r="C130" t="s">
        <v>2</v>
      </c>
      <c r="D130" s="1" t="s">
        <v>3</v>
      </c>
      <c r="E130" s="1" t="s">
        <v>78</v>
      </c>
      <c r="F130" s="1" t="s">
        <v>79</v>
      </c>
      <c r="G130" s="1" t="s">
        <v>50</v>
      </c>
      <c r="H130" s="14"/>
      <c r="I130" s="1"/>
      <c r="J130" s="1"/>
      <c r="K130" s="1"/>
      <c r="L130" s="1" t="s">
        <v>51</v>
      </c>
      <c r="M130" s="15">
        <v>111.97436962706</v>
      </c>
      <c r="N130" s="15">
        <v>111.97436962706</v>
      </c>
      <c r="O130" s="15">
        <v>111.97436962706</v>
      </c>
      <c r="P130" s="15">
        <v>111.97436962706</v>
      </c>
      <c r="Q130" s="15">
        <v>111.97436962706</v>
      </c>
      <c r="R130" s="15">
        <v>111.97436962706</v>
      </c>
      <c r="S130" s="15">
        <v>111.97436962706</v>
      </c>
      <c r="T130" s="15">
        <v>111.97436962706</v>
      </c>
      <c r="U130" s="15">
        <v>111.97436962706</v>
      </c>
      <c r="V130" s="15">
        <v>111.97436962706</v>
      </c>
      <c r="W130" s="15">
        <v>111.97436962706</v>
      </c>
      <c r="X130" s="16"/>
      <c r="Y130" t="str">
        <f t="shared" si="4"/>
        <v>CIMS.CAN.BC.Petroleum Crude.Industrial Engines.SmallPetroleum CrudeSmallGasoline firedFCC</v>
      </c>
    </row>
    <row r="131" spans="1:26" x14ac:dyDescent="0.25">
      <c r="A131" s="1" t="s">
        <v>76</v>
      </c>
      <c r="B131" s="1" t="s">
        <v>30</v>
      </c>
      <c r="C131" t="s">
        <v>2</v>
      </c>
      <c r="D131" s="1" t="s">
        <v>3</v>
      </c>
      <c r="E131" s="1" t="s">
        <v>78</v>
      </c>
      <c r="F131" s="1" t="s">
        <v>79</v>
      </c>
      <c r="G131" s="1" t="s">
        <v>64</v>
      </c>
      <c r="H131" s="14"/>
      <c r="I131" s="1"/>
      <c r="J131" s="1"/>
      <c r="K131" s="1"/>
      <c r="L131" s="1" t="s">
        <v>51</v>
      </c>
      <c r="M131" s="15">
        <v>4.4789747850823796</v>
      </c>
      <c r="N131" s="15">
        <v>4.4789747850823796</v>
      </c>
      <c r="O131" s="15">
        <v>4.4789747850823796</v>
      </c>
      <c r="P131" s="15">
        <v>4.4789747850823796</v>
      </c>
      <c r="Q131" s="15">
        <v>4.4789747850823796</v>
      </c>
      <c r="R131" s="15">
        <v>4.4789747850823796</v>
      </c>
      <c r="S131" s="15">
        <v>4.4789747850823796</v>
      </c>
      <c r="T131" s="15">
        <v>4.4789747850823796</v>
      </c>
      <c r="U131" s="15">
        <v>4.4789747850823796</v>
      </c>
      <c r="V131" s="15">
        <v>4.4789747850823796</v>
      </c>
      <c r="W131" s="15">
        <v>4.4789747850823796</v>
      </c>
      <c r="X131" s="16"/>
      <c r="Y131" t="str">
        <f t="shared" si="4"/>
        <v>CIMS.CAN.BC.Petroleum Crude.Industrial Engines.SmallPetroleum CrudeSmallGasoline firedFOM</v>
      </c>
    </row>
    <row r="132" spans="1:26" x14ac:dyDescent="0.25">
      <c r="A132" s="1" t="s">
        <v>76</v>
      </c>
      <c r="B132" s="1" t="s">
        <v>30</v>
      </c>
      <c r="C132" t="s">
        <v>2</v>
      </c>
      <c r="D132" s="1" t="s">
        <v>3</v>
      </c>
      <c r="E132" s="1" t="s">
        <v>78</v>
      </c>
      <c r="F132" s="1" t="s">
        <v>80</v>
      </c>
      <c r="G132" s="1" t="s">
        <v>42</v>
      </c>
      <c r="H132" s="14"/>
      <c r="I132" s="1"/>
      <c r="J132" s="1"/>
      <c r="K132" s="1"/>
      <c r="L132" s="1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6"/>
      <c r="Y132" t="str">
        <f t="shared" ref="Y132:Y195" si="9">A132&amp;D132&amp;E132&amp;F132&amp;G132&amp;H132&amp;I132&amp;J132</f>
        <v>CIMS.CAN.BC.Petroleum Crude.Industrial Engines.SmallPetroleum CrudeSmallDiesel firedTechnology</v>
      </c>
    </row>
    <row r="133" spans="1:26" x14ac:dyDescent="0.25">
      <c r="A133" s="1" t="s">
        <v>76</v>
      </c>
      <c r="B133" s="1" t="s">
        <v>30</v>
      </c>
      <c r="C133" t="s">
        <v>2</v>
      </c>
      <c r="D133" s="1" t="s">
        <v>3</v>
      </c>
      <c r="E133" s="1" t="s">
        <v>78</v>
      </c>
      <c r="F133" s="1" t="s">
        <v>80</v>
      </c>
      <c r="G133" s="1" t="s">
        <v>43</v>
      </c>
      <c r="H133" s="14"/>
      <c r="I133" s="1"/>
      <c r="J133" s="1"/>
      <c r="K133" s="1"/>
      <c r="L133" s="1" t="s">
        <v>44</v>
      </c>
      <c r="M133" s="15">
        <v>2000</v>
      </c>
      <c r="N133" s="15">
        <v>2000</v>
      </c>
      <c r="O133" s="15">
        <v>2000</v>
      </c>
      <c r="P133" s="15">
        <v>2000</v>
      </c>
      <c r="Q133" s="15">
        <v>2000</v>
      </c>
      <c r="R133" s="15">
        <v>2000</v>
      </c>
      <c r="S133" s="15">
        <v>2000</v>
      </c>
      <c r="T133" s="15">
        <v>2000</v>
      </c>
      <c r="U133" s="15">
        <v>2000</v>
      </c>
      <c r="V133" s="15">
        <v>2000</v>
      </c>
      <c r="W133" s="15">
        <v>2000</v>
      </c>
      <c r="X133" s="16"/>
      <c r="Y133" t="str">
        <f t="shared" si="9"/>
        <v>CIMS.CAN.BC.Petroleum Crude.Industrial Engines.SmallPetroleum CrudeSmallDiesel firedAvailable</v>
      </c>
    </row>
    <row r="134" spans="1:26" x14ac:dyDescent="0.25">
      <c r="A134" s="1" t="s">
        <v>76</v>
      </c>
      <c r="B134" s="1" t="s">
        <v>30</v>
      </c>
      <c r="C134" t="s">
        <v>2</v>
      </c>
      <c r="D134" s="1" t="s">
        <v>3</v>
      </c>
      <c r="E134" s="1" t="s">
        <v>78</v>
      </c>
      <c r="F134" s="1" t="s">
        <v>80</v>
      </c>
      <c r="G134" s="1" t="s">
        <v>45</v>
      </c>
      <c r="H134" s="14"/>
      <c r="I134" s="1"/>
      <c r="J134" s="1"/>
      <c r="K134" s="1"/>
      <c r="L134" s="1" t="s">
        <v>44</v>
      </c>
      <c r="M134" s="15">
        <v>2101</v>
      </c>
      <c r="N134" s="15">
        <v>2101</v>
      </c>
      <c r="O134" s="15">
        <v>2101</v>
      </c>
      <c r="P134" s="15">
        <v>2101</v>
      </c>
      <c r="Q134" s="15">
        <v>2101</v>
      </c>
      <c r="R134" s="15">
        <v>2101</v>
      </c>
      <c r="S134" s="15">
        <v>2101</v>
      </c>
      <c r="T134" s="15">
        <v>2101</v>
      </c>
      <c r="U134" s="15">
        <v>2101</v>
      </c>
      <c r="V134" s="15">
        <v>2101</v>
      </c>
      <c r="W134" s="15">
        <v>2101</v>
      </c>
      <c r="X134" s="16"/>
      <c r="Y134" t="str">
        <f t="shared" si="9"/>
        <v>CIMS.CAN.BC.Petroleum Crude.Industrial Engines.SmallPetroleum CrudeSmallDiesel firedUnavailable</v>
      </c>
    </row>
    <row r="135" spans="1:26" x14ac:dyDescent="0.25">
      <c r="A135" s="1" t="s">
        <v>76</v>
      </c>
      <c r="B135" s="1" t="s">
        <v>30</v>
      </c>
      <c r="C135" t="s">
        <v>2</v>
      </c>
      <c r="D135" s="1" t="s">
        <v>3</v>
      </c>
      <c r="E135" s="1" t="s">
        <v>78</v>
      </c>
      <c r="F135" s="1" t="s">
        <v>80</v>
      </c>
      <c r="G135" s="1" t="s">
        <v>46</v>
      </c>
      <c r="H135" s="14"/>
      <c r="I135" s="1"/>
      <c r="J135" s="1"/>
      <c r="K135" s="1"/>
      <c r="L135" s="1" t="s">
        <v>47</v>
      </c>
      <c r="M135" s="15">
        <v>20</v>
      </c>
      <c r="N135" s="15">
        <f>M135</f>
        <v>20</v>
      </c>
      <c r="O135" s="15">
        <f t="shared" ref="O135:W135" si="10">N135</f>
        <v>20</v>
      </c>
      <c r="P135" s="15">
        <f t="shared" si="10"/>
        <v>20</v>
      </c>
      <c r="Q135" s="15">
        <f t="shared" si="10"/>
        <v>20</v>
      </c>
      <c r="R135" s="15">
        <f t="shared" si="10"/>
        <v>20</v>
      </c>
      <c r="S135" s="15">
        <f t="shared" si="10"/>
        <v>20</v>
      </c>
      <c r="T135" s="15">
        <f t="shared" si="10"/>
        <v>20</v>
      </c>
      <c r="U135" s="15">
        <f t="shared" si="10"/>
        <v>20</v>
      </c>
      <c r="V135" s="15">
        <f t="shared" si="10"/>
        <v>20</v>
      </c>
      <c r="W135" s="15">
        <f t="shared" si="10"/>
        <v>20</v>
      </c>
      <c r="X135" s="16"/>
      <c r="Y135" t="str">
        <f t="shared" si="9"/>
        <v>CIMS.CAN.BC.Petroleum Crude.Industrial Engines.SmallPetroleum CrudeSmallDiesel firedLifetime</v>
      </c>
    </row>
    <row r="136" spans="1:26" x14ac:dyDescent="0.25">
      <c r="A136" s="1" t="s">
        <v>76</v>
      </c>
      <c r="B136" s="1" t="s">
        <v>30</v>
      </c>
      <c r="C136" t="s">
        <v>2</v>
      </c>
      <c r="D136" s="1" t="s">
        <v>3</v>
      </c>
      <c r="E136" s="1" t="s">
        <v>78</v>
      </c>
      <c r="F136" s="1" t="s">
        <v>80</v>
      </c>
      <c r="G136" s="1" t="s">
        <v>48</v>
      </c>
      <c r="H136" s="14"/>
      <c r="I136" s="1"/>
      <c r="J136" s="1"/>
      <c r="K136" s="1" t="s">
        <v>118</v>
      </c>
      <c r="L136" s="1" t="s">
        <v>39</v>
      </c>
      <c r="M136" s="15">
        <f>[2]BC_Oil_techMS!$C$26</f>
        <v>0.4</v>
      </c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6"/>
      <c r="Y136" t="str">
        <f t="shared" si="9"/>
        <v>CIMS.CAN.BC.Petroleum Crude.Industrial Engines.SmallPetroleum CrudeSmallDiesel firedMarket share</v>
      </c>
    </row>
    <row r="137" spans="1:26" x14ac:dyDescent="0.25">
      <c r="A137" s="1" t="s">
        <v>76</v>
      </c>
      <c r="B137" s="1" t="s">
        <v>30</v>
      </c>
      <c r="C137" t="s">
        <v>2</v>
      </c>
      <c r="D137" s="1" t="s">
        <v>3</v>
      </c>
      <c r="E137" s="1" t="s">
        <v>78</v>
      </c>
      <c r="F137" s="1" t="s">
        <v>80</v>
      </c>
      <c r="G137" s="1" t="s">
        <v>49</v>
      </c>
      <c r="H137" s="14"/>
      <c r="I137" s="1"/>
      <c r="J137" s="1"/>
      <c r="K137" s="1"/>
      <c r="L137" s="1" t="s">
        <v>54</v>
      </c>
      <c r="M137" s="15">
        <v>1</v>
      </c>
      <c r="N137" s="15">
        <v>1</v>
      </c>
      <c r="O137" s="15">
        <v>1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6"/>
      <c r="Y137" t="str">
        <f t="shared" si="9"/>
        <v>CIMS.CAN.BC.Petroleum Crude.Industrial Engines.SmallPetroleum CrudeSmallDiesel firedOutput</v>
      </c>
    </row>
    <row r="138" spans="1:26" x14ac:dyDescent="0.25">
      <c r="A138" s="1" t="s">
        <v>76</v>
      </c>
      <c r="B138" s="1" t="s">
        <v>30</v>
      </c>
      <c r="C138" t="s">
        <v>2</v>
      </c>
      <c r="D138" s="1" t="s">
        <v>3</v>
      </c>
      <c r="E138" s="1" t="s">
        <v>78</v>
      </c>
      <c r="F138" s="1" t="s">
        <v>80</v>
      </c>
      <c r="G138" s="1" t="s">
        <v>50</v>
      </c>
      <c r="H138" s="14"/>
      <c r="I138" s="1"/>
      <c r="J138" s="1"/>
      <c r="K138" s="1"/>
      <c r="L138" s="1" t="s">
        <v>51</v>
      </c>
      <c r="M138" s="15">
        <v>111.97436962706</v>
      </c>
      <c r="N138" s="15">
        <v>111.97436962706</v>
      </c>
      <c r="O138" s="15">
        <v>111.97436962706</v>
      </c>
      <c r="P138" s="15">
        <v>111.97436962706</v>
      </c>
      <c r="Q138" s="15">
        <v>111.97436962706</v>
      </c>
      <c r="R138" s="15">
        <v>111.97436962706</v>
      </c>
      <c r="S138" s="15">
        <v>111.97436962706</v>
      </c>
      <c r="T138" s="15">
        <v>111.97436962706</v>
      </c>
      <c r="U138" s="15">
        <v>111.97436962706</v>
      </c>
      <c r="V138" s="15">
        <v>111.97436962706</v>
      </c>
      <c r="W138" s="15">
        <v>111.97436962706</v>
      </c>
      <c r="X138" s="16"/>
      <c r="Y138" t="str">
        <f t="shared" si="9"/>
        <v>CIMS.CAN.BC.Petroleum Crude.Industrial Engines.SmallPetroleum CrudeSmallDiesel firedFCC</v>
      </c>
    </row>
    <row r="139" spans="1:26" x14ac:dyDescent="0.25">
      <c r="A139" s="1" t="s">
        <v>76</v>
      </c>
      <c r="B139" s="1" t="s">
        <v>30</v>
      </c>
      <c r="C139" t="s">
        <v>2</v>
      </c>
      <c r="D139" s="1" t="s">
        <v>3</v>
      </c>
      <c r="E139" s="1" t="s">
        <v>78</v>
      </c>
      <c r="F139" s="1" t="s">
        <v>80</v>
      </c>
      <c r="G139" s="1" t="s">
        <v>64</v>
      </c>
      <c r="H139" s="14"/>
      <c r="I139" s="1"/>
      <c r="J139" s="1"/>
      <c r="K139" s="1"/>
      <c r="L139" s="1" t="s">
        <v>51</v>
      </c>
      <c r="M139" s="15">
        <v>4.4789747850823796</v>
      </c>
      <c r="N139" s="15">
        <v>4.4789747850823796</v>
      </c>
      <c r="O139" s="15">
        <v>4.4789747850823796</v>
      </c>
      <c r="P139" s="15">
        <v>4.4789747850823796</v>
      </c>
      <c r="Q139" s="15">
        <v>4.4789747850823796</v>
      </c>
      <c r="R139" s="15">
        <v>4.4789747850823796</v>
      </c>
      <c r="S139" s="15">
        <v>4.4789747850823796</v>
      </c>
      <c r="T139" s="15">
        <v>4.4789747850823796</v>
      </c>
      <c r="U139" s="15">
        <v>4.4789747850823796</v>
      </c>
      <c r="V139" s="15">
        <v>4.4789747850823796</v>
      </c>
      <c r="W139" s="15">
        <v>4.4789747850823796</v>
      </c>
      <c r="X139" s="16"/>
      <c r="Y139" t="str">
        <f t="shared" si="9"/>
        <v>CIMS.CAN.BC.Petroleum Crude.Industrial Engines.SmallPetroleum CrudeSmallDiesel firedFOM</v>
      </c>
    </row>
    <row r="140" spans="1:26" x14ac:dyDescent="0.25">
      <c r="A140" s="1" t="s">
        <v>76</v>
      </c>
      <c r="B140" s="1" t="s">
        <v>30</v>
      </c>
      <c r="C140" t="s">
        <v>2</v>
      </c>
      <c r="D140" s="1" t="s">
        <v>3</v>
      </c>
      <c r="E140" s="1" t="s">
        <v>78</v>
      </c>
      <c r="F140" s="14" t="s">
        <v>81</v>
      </c>
      <c r="G140" s="13" t="s">
        <v>42</v>
      </c>
      <c r="H140" s="14"/>
      <c r="I140" s="13"/>
      <c r="J140" s="1"/>
      <c r="K140" s="1"/>
      <c r="L140" s="1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6"/>
      <c r="Y140" t="str">
        <f t="shared" si="9"/>
        <v>CIMS.CAN.BC.Petroleum Crude.Industrial Engines.SmallPetroleum CrudeSmallBiodiesel firedTechnology</v>
      </c>
      <c r="Z140" s="1"/>
    </row>
    <row r="141" spans="1:26" x14ac:dyDescent="0.25">
      <c r="A141" s="1" t="s">
        <v>76</v>
      </c>
      <c r="B141" s="1" t="s">
        <v>30</v>
      </c>
      <c r="C141" t="s">
        <v>2</v>
      </c>
      <c r="D141" s="1" t="s">
        <v>3</v>
      </c>
      <c r="E141" s="1" t="s">
        <v>78</v>
      </c>
      <c r="F141" s="1" t="s">
        <v>81</v>
      </c>
      <c r="G141" s="13" t="s">
        <v>43</v>
      </c>
      <c r="H141" s="14"/>
      <c r="I141" s="13"/>
      <c r="J141" s="1"/>
      <c r="K141" s="1"/>
      <c r="L141" s="1" t="s">
        <v>44</v>
      </c>
      <c r="M141" s="15">
        <v>2010</v>
      </c>
      <c r="N141" s="15">
        <v>2010</v>
      </c>
      <c r="O141" s="15">
        <v>2010</v>
      </c>
      <c r="P141" s="15">
        <v>2010</v>
      </c>
      <c r="Q141" s="15">
        <v>2010</v>
      </c>
      <c r="R141" s="15">
        <v>2010</v>
      </c>
      <c r="S141" s="15">
        <v>2010</v>
      </c>
      <c r="T141" s="15">
        <v>2010</v>
      </c>
      <c r="U141" s="15">
        <v>2010</v>
      </c>
      <c r="V141" s="15">
        <v>2010</v>
      </c>
      <c r="W141" s="15">
        <v>2010</v>
      </c>
      <c r="X141" s="16"/>
      <c r="Y141" t="str">
        <f t="shared" si="9"/>
        <v>CIMS.CAN.BC.Petroleum Crude.Industrial Engines.SmallPetroleum CrudeSmallBiodiesel firedAvailable</v>
      </c>
      <c r="Z141" s="1"/>
    </row>
    <row r="142" spans="1:26" x14ac:dyDescent="0.25">
      <c r="A142" s="1" t="s">
        <v>76</v>
      </c>
      <c r="B142" s="1" t="s">
        <v>30</v>
      </c>
      <c r="C142" t="s">
        <v>2</v>
      </c>
      <c r="D142" s="1" t="s">
        <v>3</v>
      </c>
      <c r="E142" s="1" t="s">
        <v>78</v>
      </c>
      <c r="F142" s="1" t="s">
        <v>81</v>
      </c>
      <c r="G142" s="13" t="s">
        <v>45</v>
      </c>
      <c r="H142" s="14"/>
      <c r="I142" s="13"/>
      <c r="J142" s="1"/>
      <c r="K142" s="1"/>
      <c r="L142" s="1" t="s">
        <v>44</v>
      </c>
      <c r="M142" s="15">
        <v>2101</v>
      </c>
      <c r="N142" s="15">
        <v>2101</v>
      </c>
      <c r="O142" s="15">
        <v>2101</v>
      </c>
      <c r="P142" s="15">
        <v>2101</v>
      </c>
      <c r="Q142" s="15">
        <v>2101</v>
      </c>
      <c r="R142" s="15">
        <v>2101</v>
      </c>
      <c r="S142" s="15">
        <v>2101</v>
      </c>
      <c r="T142" s="15">
        <v>2101</v>
      </c>
      <c r="U142" s="15">
        <v>2101</v>
      </c>
      <c r="V142" s="15">
        <v>2101</v>
      </c>
      <c r="W142" s="15">
        <v>2101</v>
      </c>
      <c r="X142" s="16"/>
      <c r="Y142" t="str">
        <f t="shared" si="9"/>
        <v>CIMS.CAN.BC.Petroleum Crude.Industrial Engines.SmallPetroleum CrudeSmallBiodiesel firedUnavailable</v>
      </c>
      <c r="Z142" s="1"/>
    </row>
    <row r="143" spans="1:26" x14ac:dyDescent="0.25">
      <c r="A143" s="1" t="s">
        <v>76</v>
      </c>
      <c r="B143" s="1" t="s">
        <v>30</v>
      </c>
      <c r="C143" t="s">
        <v>2</v>
      </c>
      <c r="D143" s="1" t="s">
        <v>3</v>
      </c>
      <c r="E143" s="1" t="s">
        <v>78</v>
      </c>
      <c r="F143" s="1" t="s">
        <v>81</v>
      </c>
      <c r="G143" s="17" t="s">
        <v>46</v>
      </c>
      <c r="H143" s="14"/>
      <c r="I143" s="17"/>
      <c r="J143" s="1"/>
      <c r="K143" s="1"/>
      <c r="L143" s="1" t="s">
        <v>47</v>
      </c>
      <c r="M143" s="15">
        <v>20</v>
      </c>
      <c r="N143" s="15">
        <f>M143</f>
        <v>20</v>
      </c>
      <c r="O143" s="15">
        <f t="shared" ref="O143:W143" si="11">N143</f>
        <v>20</v>
      </c>
      <c r="P143" s="15">
        <f t="shared" si="11"/>
        <v>20</v>
      </c>
      <c r="Q143" s="15">
        <f t="shared" si="11"/>
        <v>20</v>
      </c>
      <c r="R143" s="15">
        <f t="shared" si="11"/>
        <v>20</v>
      </c>
      <c r="S143" s="15">
        <f t="shared" si="11"/>
        <v>20</v>
      </c>
      <c r="T143" s="15">
        <f t="shared" si="11"/>
        <v>20</v>
      </c>
      <c r="U143" s="15">
        <f t="shared" si="11"/>
        <v>20</v>
      </c>
      <c r="V143" s="15">
        <f t="shared" si="11"/>
        <v>20</v>
      </c>
      <c r="W143" s="15">
        <f t="shared" si="11"/>
        <v>20</v>
      </c>
      <c r="X143" s="16"/>
      <c r="Y143" t="str">
        <f t="shared" si="9"/>
        <v>CIMS.CAN.BC.Petroleum Crude.Industrial Engines.SmallPetroleum CrudeSmallBiodiesel firedLifetime</v>
      </c>
      <c r="Z143" s="1"/>
    </row>
    <row r="144" spans="1:26" x14ac:dyDescent="0.25">
      <c r="A144" s="1" t="s">
        <v>76</v>
      </c>
      <c r="B144" s="1" t="s">
        <v>30</v>
      </c>
      <c r="C144" t="s">
        <v>2</v>
      </c>
      <c r="D144" s="1" t="s">
        <v>3</v>
      </c>
      <c r="E144" s="1" t="s">
        <v>78</v>
      </c>
      <c r="F144" s="1" t="s">
        <v>81</v>
      </c>
      <c r="G144" s="13" t="s">
        <v>48</v>
      </c>
      <c r="H144" s="14"/>
      <c r="I144" s="13"/>
      <c r="J144" s="1"/>
      <c r="K144" s="1" t="s">
        <v>118</v>
      </c>
      <c r="L144" s="1" t="s">
        <v>39</v>
      </c>
      <c r="M144" s="15">
        <f>[2]BC_Oil_techMS!$C$27</f>
        <v>0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6"/>
      <c r="Y144" t="str">
        <f t="shared" si="9"/>
        <v>CIMS.CAN.BC.Petroleum Crude.Industrial Engines.SmallPetroleum CrudeSmallBiodiesel firedMarket share</v>
      </c>
      <c r="Z144" s="1"/>
    </row>
    <row r="145" spans="1:26" x14ac:dyDescent="0.25">
      <c r="A145" s="1" t="s">
        <v>76</v>
      </c>
      <c r="B145" s="1" t="s">
        <v>30</v>
      </c>
      <c r="C145" t="s">
        <v>2</v>
      </c>
      <c r="D145" s="1" t="s">
        <v>3</v>
      </c>
      <c r="E145" s="1" t="s">
        <v>78</v>
      </c>
      <c r="F145" s="1" t="s">
        <v>81</v>
      </c>
      <c r="G145" s="13" t="s">
        <v>49</v>
      </c>
      <c r="H145" s="14"/>
      <c r="I145" s="13"/>
      <c r="J145" s="1"/>
      <c r="K145" s="1"/>
      <c r="L145" s="1" t="s">
        <v>54</v>
      </c>
      <c r="M145" s="15">
        <v>1</v>
      </c>
      <c r="N145" s="15">
        <v>1</v>
      </c>
      <c r="O145" s="15">
        <v>1</v>
      </c>
      <c r="P145" s="15">
        <v>1</v>
      </c>
      <c r="Q145" s="15">
        <v>1</v>
      </c>
      <c r="R145" s="15">
        <v>1</v>
      </c>
      <c r="S145" s="15">
        <v>1</v>
      </c>
      <c r="T145" s="15">
        <v>1</v>
      </c>
      <c r="U145" s="15">
        <v>1</v>
      </c>
      <c r="V145" s="15">
        <v>1</v>
      </c>
      <c r="W145" s="15">
        <v>1</v>
      </c>
      <c r="X145" s="16"/>
      <c r="Y145" t="str">
        <f t="shared" si="9"/>
        <v>CIMS.CAN.BC.Petroleum Crude.Industrial Engines.SmallPetroleum CrudeSmallBiodiesel firedOutput</v>
      </c>
      <c r="Z145" s="1"/>
    </row>
    <row r="146" spans="1:26" x14ac:dyDescent="0.25">
      <c r="A146" s="1" t="s">
        <v>76</v>
      </c>
      <c r="B146" s="1" t="s">
        <v>30</v>
      </c>
      <c r="C146" t="s">
        <v>2</v>
      </c>
      <c r="D146" s="1" t="s">
        <v>3</v>
      </c>
      <c r="E146" s="1" t="s">
        <v>78</v>
      </c>
      <c r="F146" s="1" t="s">
        <v>81</v>
      </c>
      <c r="G146" s="13" t="s">
        <v>50</v>
      </c>
      <c r="H146" s="14"/>
      <c r="I146" s="13"/>
      <c r="J146" s="1"/>
      <c r="K146" s="1"/>
      <c r="L146" s="13" t="s">
        <v>51</v>
      </c>
      <c r="M146" s="15">
        <v>111.97436962706</v>
      </c>
      <c r="N146" s="15">
        <v>111.97436962706</v>
      </c>
      <c r="O146" s="15">
        <v>111.97436962706</v>
      </c>
      <c r="P146" s="15">
        <v>111.97436962706</v>
      </c>
      <c r="Q146" s="15">
        <v>111.97436962706</v>
      </c>
      <c r="R146" s="15">
        <v>111.97436962706</v>
      </c>
      <c r="S146" s="15">
        <v>111.97436962706</v>
      </c>
      <c r="T146" s="15">
        <v>111.97436962706</v>
      </c>
      <c r="U146" s="15">
        <v>111.97436962706</v>
      </c>
      <c r="V146" s="15">
        <v>111.97436962706</v>
      </c>
      <c r="W146" s="15">
        <v>111.97436962706</v>
      </c>
      <c r="X146" s="16"/>
      <c r="Y146" t="str">
        <f t="shared" si="9"/>
        <v>CIMS.CAN.BC.Petroleum Crude.Industrial Engines.SmallPetroleum CrudeSmallBiodiesel firedFCC</v>
      </c>
      <c r="Z146" s="1"/>
    </row>
    <row r="147" spans="1:26" x14ac:dyDescent="0.25">
      <c r="A147" s="1" t="s">
        <v>76</v>
      </c>
      <c r="B147" s="1" t="s">
        <v>30</v>
      </c>
      <c r="C147" t="s">
        <v>2</v>
      </c>
      <c r="D147" s="1" t="s">
        <v>3</v>
      </c>
      <c r="E147" s="1" t="s">
        <v>78</v>
      </c>
      <c r="F147" s="1" t="s">
        <v>81</v>
      </c>
      <c r="G147" s="1" t="s">
        <v>64</v>
      </c>
      <c r="H147" s="14"/>
      <c r="I147" s="1"/>
      <c r="J147" s="1"/>
      <c r="K147" s="1"/>
      <c r="L147" s="1" t="s">
        <v>51</v>
      </c>
      <c r="M147" s="15">
        <v>4.4789747850823796</v>
      </c>
      <c r="N147" s="15">
        <v>4.4789747850823796</v>
      </c>
      <c r="O147" s="15">
        <v>4.4789747850823796</v>
      </c>
      <c r="P147" s="15">
        <v>4.4789747850823796</v>
      </c>
      <c r="Q147" s="15">
        <v>4.4789747850823796</v>
      </c>
      <c r="R147" s="15">
        <v>4.4789747850823796</v>
      </c>
      <c r="S147" s="15">
        <v>4.4789747850823796</v>
      </c>
      <c r="T147" s="15">
        <v>4.4789747850823796</v>
      </c>
      <c r="U147" s="15">
        <v>4.4789747850823796</v>
      </c>
      <c r="V147" s="15">
        <v>4.4789747850823796</v>
      </c>
      <c r="W147" s="15">
        <v>4.4789747850823796</v>
      </c>
      <c r="X147" s="16"/>
      <c r="Y147" t="str">
        <f t="shared" si="9"/>
        <v>CIMS.CAN.BC.Petroleum Crude.Industrial Engines.SmallPetroleum CrudeSmallBiodiesel firedFOM</v>
      </c>
      <c r="Z147" s="1"/>
    </row>
    <row r="148" spans="1:26" x14ac:dyDescent="0.25">
      <c r="A148" s="1" t="s">
        <v>76</v>
      </c>
      <c r="B148" s="1" t="s">
        <v>30</v>
      </c>
      <c r="C148" t="s">
        <v>2</v>
      </c>
      <c r="D148" s="1" t="s">
        <v>3</v>
      </c>
      <c r="E148" s="1" t="s">
        <v>78</v>
      </c>
      <c r="F148" s="14" t="s">
        <v>115</v>
      </c>
      <c r="G148" s="13" t="s">
        <v>42</v>
      </c>
      <c r="H148" s="14"/>
      <c r="I148" s="13"/>
      <c r="J148" s="1"/>
      <c r="K148" s="1"/>
      <c r="L148" s="1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6"/>
      <c r="Y148" t="str">
        <f t="shared" si="9"/>
        <v>CIMS.CAN.BC.Petroleum Crude.Industrial Engines.SmallPetroleum CrudeSmallPropane firedTechnology</v>
      </c>
      <c r="Z148" s="1"/>
    </row>
    <row r="149" spans="1:26" x14ac:dyDescent="0.25">
      <c r="A149" s="1" t="s">
        <v>76</v>
      </c>
      <c r="B149" s="1" t="s">
        <v>30</v>
      </c>
      <c r="C149" t="s">
        <v>2</v>
      </c>
      <c r="D149" s="1" t="s">
        <v>3</v>
      </c>
      <c r="E149" s="1" t="s">
        <v>78</v>
      </c>
      <c r="F149" s="1" t="s">
        <v>115</v>
      </c>
      <c r="G149" s="13" t="s">
        <v>43</v>
      </c>
      <c r="H149" s="14"/>
      <c r="I149" s="13"/>
      <c r="J149" s="1"/>
      <c r="K149" s="1"/>
      <c r="L149" s="1" t="s">
        <v>44</v>
      </c>
      <c r="M149" s="15">
        <v>2000</v>
      </c>
      <c r="N149" s="15">
        <v>2010</v>
      </c>
      <c r="O149" s="15">
        <v>2010</v>
      </c>
      <c r="P149" s="15">
        <v>2010</v>
      </c>
      <c r="Q149" s="15">
        <v>2010</v>
      </c>
      <c r="R149" s="15">
        <v>2010</v>
      </c>
      <c r="S149" s="15">
        <v>2010</v>
      </c>
      <c r="T149" s="15">
        <v>2010</v>
      </c>
      <c r="U149" s="15">
        <v>2010</v>
      </c>
      <c r="V149" s="15">
        <v>2010</v>
      </c>
      <c r="W149" s="15">
        <v>2010</v>
      </c>
      <c r="X149" s="16"/>
      <c r="Y149" t="str">
        <f t="shared" si="9"/>
        <v>CIMS.CAN.BC.Petroleum Crude.Industrial Engines.SmallPetroleum CrudeSmallPropane firedAvailable</v>
      </c>
      <c r="Z149" s="1"/>
    </row>
    <row r="150" spans="1:26" x14ac:dyDescent="0.25">
      <c r="A150" s="1" t="s">
        <v>76</v>
      </c>
      <c r="B150" s="1" t="s">
        <v>30</v>
      </c>
      <c r="C150" t="s">
        <v>2</v>
      </c>
      <c r="D150" s="1" t="s">
        <v>3</v>
      </c>
      <c r="E150" s="1" t="s">
        <v>78</v>
      </c>
      <c r="F150" s="1" t="s">
        <v>115</v>
      </c>
      <c r="G150" s="13" t="s">
        <v>45</v>
      </c>
      <c r="H150" s="14"/>
      <c r="I150" s="13"/>
      <c r="J150" s="1"/>
      <c r="K150" s="1"/>
      <c r="L150" s="1" t="s">
        <v>44</v>
      </c>
      <c r="M150" s="15">
        <v>2101</v>
      </c>
      <c r="N150" s="15">
        <v>2101</v>
      </c>
      <c r="O150" s="15">
        <v>2101</v>
      </c>
      <c r="P150" s="15">
        <v>2101</v>
      </c>
      <c r="Q150" s="15">
        <v>2101</v>
      </c>
      <c r="R150" s="15">
        <v>2101</v>
      </c>
      <c r="S150" s="15">
        <v>2101</v>
      </c>
      <c r="T150" s="15">
        <v>2101</v>
      </c>
      <c r="U150" s="15">
        <v>2101</v>
      </c>
      <c r="V150" s="15">
        <v>2101</v>
      </c>
      <c r="W150" s="15">
        <v>2101</v>
      </c>
      <c r="X150" s="16"/>
      <c r="Y150" t="str">
        <f t="shared" si="9"/>
        <v>CIMS.CAN.BC.Petroleum Crude.Industrial Engines.SmallPetroleum CrudeSmallPropane firedUnavailable</v>
      </c>
      <c r="Z150" s="1"/>
    </row>
    <row r="151" spans="1:26" x14ac:dyDescent="0.25">
      <c r="A151" s="1" t="s">
        <v>76</v>
      </c>
      <c r="B151" s="1" t="s">
        <v>30</v>
      </c>
      <c r="C151" t="s">
        <v>2</v>
      </c>
      <c r="D151" s="1" t="s">
        <v>3</v>
      </c>
      <c r="E151" s="1" t="s">
        <v>78</v>
      </c>
      <c r="F151" s="1" t="s">
        <v>115</v>
      </c>
      <c r="G151" s="17" t="s">
        <v>46</v>
      </c>
      <c r="H151" s="14"/>
      <c r="I151" s="17"/>
      <c r="J151" s="1"/>
      <c r="K151" s="1"/>
      <c r="L151" s="1" t="s">
        <v>47</v>
      </c>
      <c r="M151" s="15">
        <v>20</v>
      </c>
      <c r="N151" s="15">
        <f>M151</f>
        <v>20</v>
      </c>
      <c r="O151" s="15">
        <f t="shared" ref="O151:W151" si="12">N151</f>
        <v>20</v>
      </c>
      <c r="P151" s="15">
        <f t="shared" si="12"/>
        <v>20</v>
      </c>
      <c r="Q151" s="15">
        <f t="shared" si="12"/>
        <v>20</v>
      </c>
      <c r="R151" s="15">
        <f t="shared" si="12"/>
        <v>20</v>
      </c>
      <c r="S151" s="15">
        <f t="shared" si="12"/>
        <v>20</v>
      </c>
      <c r="T151" s="15">
        <f t="shared" si="12"/>
        <v>20</v>
      </c>
      <c r="U151" s="15">
        <f t="shared" si="12"/>
        <v>20</v>
      </c>
      <c r="V151" s="15">
        <f t="shared" si="12"/>
        <v>20</v>
      </c>
      <c r="W151" s="15">
        <f t="shared" si="12"/>
        <v>20</v>
      </c>
      <c r="X151" s="16"/>
      <c r="Y151" t="str">
        <f t="shared" si="9"/>
        <v>CIMS.CAN.BC.Petroleum Crude.Industrial Engines.SmallPetroleum CrudeSmallPropane firedLifetime</v>
      </c>
      <c r="Z151" s="1"/>
    </row>
    <row r="152" spans="1:26" x14ac:dyDescent="0.25">
      <c r="A152" s="1" t="s">
        <v>76</v>
      </c>
      <c r="B152" s="1" t="s">
        <v>30</v>
      </c>
      <c r="C152" t="s">
        <v>2</v>
      </c>
      <c r="D152" s="1" t="s">
        <v>3</v>
      </c>
      <c r="E152" s="1" t="s">
        <v>78</v>
      </c>
      <c r="F152" s="1" t="s">
        <v>115</v>
      </c>
      <c r="G152" s="13" t="s">
        <v>48</v>
      </c>
      <c r="H152" s="14"/>
      <c r="I152" s="13"/>
      <c r="J152" s="1"/>
      <c r="K152" s="1" t="s">
        <v>118</v>
      </c>
      <c r="L152" s="1" t="s">
        <v>39</v>
      </c>
      <c r="M152" s="15">
        <f>[2]BC_Oil_techMS!$C$28</f>
        <v>0.44999999999999996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6"/>
      <c r="Y152" t="str">
        <f t="shared" si="9"/>
        <v>CIMS.CAN.BC.Petroleum Crude.Industrial Engines.SmallPetroleum CrudeSmallPropane firedMarket share</v>
      </c>
      <c r="Z152" s="1"/>
    </row>
    <row r="153" spans="1:26" x14ac:dyDescent="0.25">
      <c r="A153" s="1" t="s">
        <v>76</v>
      </c>
      <c r="B153" s="1" t="s">
        <v>30</v>
      </c>
      <c r="C153" t="s">
        <v>2</v>
      </c>
      <c r="D153" s="1" t="s">
        <v>3</v>
      </c>
      <c r="E153" s="1" t="s">
        <v>78</v>
      </c>
      <c r="F153" s="1" t="s">
        <v>115</v>
      </c>
      <c r="G153" s="13" t="s">
        <v>49</v>
      </c>
      <c r="H153" s="14"/>
      <c r="I153" s="13"/>
      <c r="J153" s="1"/>
      <c r="K153" s="1"/>
      <c r="L153" s="1" t="s">
        <v>54</v>
      </c>
      <c r="M153" s="15">
        <v>1</v>
      </c>
      <c r="N153" s="15">
        <v>1</v>
      </c>
      <c r="O153" s="15">
        <v>1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>
        <v>1</v>
      </c>
      <c r="X153" s="16"/>
      <c r="Y153" t="str">
        <f t="shared" si="9"/>
        <v>CIMS.CAN.BC.Petroleum Crude.Industrial Engines.SmallPetroleum CrudeSmallPropane firedOutput</v>
      </c>
      <c r="Z153" s="1"/>
    </row>
    <row r="154" spans="1:26" x14ac:dyDescent="0.25">
      <c r="A154" s="1" t="s">
        <v>76</v>
      </c>
      <c r="B154" s="1" t="s">
        <v>30</v>
      </c>
      <c r="C154" t="s">
        <v>2</v>
      </c>
      <c r="D154" s="1" t="s">
        <v>3</v>
      </c>
      <c r="E154" s="1" t="s">
        <v>78</v>
      </c>
      <c r="F154" s="1" t="s">
        <v>115</v>
      </c>
      <c r="G154" s="13" t="s">
        <v>50</v>
      </c>
      <c r="H154" s="14"/>
      <c r="I154" s="13"/>
      <c r="J154" s="1"/>
      <c r="K154" s="1"/>
      <c r="L154" s="13" t="s">
        <v>51</v>
      </c>
      <c r="M154" s="18">
        <f>M130</f>
        <v>111.97436962706</v>
      </c>
      <c r="N154" s="15">
        <f>M154</f>
        <v>111.97436962706</v>
      </c>
      <c r="O154" s="15">
        <f t="shared" ref="O154:W154" si="13">N154</f>
        <v>111.97436962706</v>
      </c>
      <c r="P154" s="15">
        <f t="shared" si="13"/>
        <v>111.97436962706</v>
      </c>
      <c r="Q154" s="15">
        <f t="shared" si="13"/>
        <v>111.97436962706</v>
      </c>
      <c r="R154" s="15">
        <f t="shared" si="13"/>
        <v>111.97436962706</v>
      </c>
      <c r="S154" s="15">
        <f t="shared" si="13"/>
        <v>111.97436962706</v>
      </c>
      <c r="T154" s="15">
        <f t="shared" si="13"/>
        <v>111.97436962706</v>
      </c>
      <c r="U154" s="15">
        <f t="shared" si="13"/>
        <v>111.97436962706</v>
      </c>
      <c r="V154" s="15">
        <f t="shared" si="13"/>
        <v>111.97436962706</v>
      </c>
      <c r="W154" s="15">
        <f t="shared" si="13"/>
        <v>111.97436962706</v>
      </c>
      <c r="X154" s="16"/>
      <c r="Y154" t="str">
        <f t="shared" si="9"/>
        <v>CIMS.CAN.BC.Petroleum Crude.Industrial Engines.SmallPetroleum CrudeSmallPropane firedFCC</v>
      </c>
      <c r="Z154" s="1"/>
    </row>
    <row r="155" spans="1:26" x14ac:dyDescent="0.25">
      <c r="A155" s="1" t="s">
        <v>76</v>
      </c>
      <c r="B155" s="1" t="s">
        <v>30</v>
      </c>
      <c r="C155" t="s">
        <v>2</v>
      </c>
      <c r="D155" s="1" t="s">
        <v>3</v>
      </c>
      <c r="E155" s="1" t="s">
        <v>78</v>
      </c>
      <c r="F155" s="1" t="s">
        <v>115</v>
      </c>
      <c r="G155" s="1" t="s">
        <v>64</v>
      </c>
      <c r="H155" s="14"/>
      <c r="I155" s="1"/>
      <c r="J155" s="1"/>
      <c r="K155" s="1"/>
      <c r="L155" s="1" t="s">
        <v>51</v>
      </c>
      <c r="M155" s="18">
        <v>4.4789747850823796</v>
      </c>
      <c r="N155" s="15">
        <v>4.4789747850823796</v>
      </c>
      <c r="O155" s="15">
        <v>4.4789747850823796</v>
      </c>
      <c r="P155" s="15">
        <v>4.4789747850823796</v>
      </c>
      <c r="Q155" s="15">
        <v>4.4789747850823796</v>
      </c>
      <c r="R155" s="15">
        <v>4.4789747850823796</v>
      </c>
      <c r="S155" s="15">
        <v>4.4789747850823796</v>
      </c>
      <c r="T155" s="15">
        <v>4.4789747850823796</v>
      </c>
      <c r="U155" s="15">
        <v>4.4789747850823796</v>
      </c>
      <c r="V155" s="15">
        <v>4.4789747850823796</v>
      </c>
      <c r="W155" s="15">
        <v>4.4789747850823796</v>
      </c>
      <c r="X155" s="16"/>
      <c r="Y155" t="str">
        <f t="shared" si="9"/>
        <v>CIMS.CAN.BC.Petroleum Crude.Industrial Engines.SmallPetroleum CrudeSmallPropane firedFOM</v>
      </c>
      <c r="Z155" s="1"/>
    </row>
    <row r="156" spans="1:26" x14ac:dyDescent="0.25">
      <c r="A156" s="1" t="s">
        <v>77</v>
      </c>
      <c r="B156" s="1" t="s">
        <v>30</v>
      </c>
      <c r="C156" t="s">
        <v>2</v>
      </c>
      <c r="D156" s="1" t="s">
        <v>3</v>
      </c>
      <c r="E156" s="1" t="s">
        <v>82</v>
      </c>
      <c r="F156" s="1"/>
      <c r="G156" s="1" t="s">
        <v>32</v>
      </c>
      <c r="H156" s="14" t="s">
        <v>37</v>
      </c>
      <c r="I156" s="1"/>
      <c r="J156" s="1"/>
      <c r="K156" s="1"/>
      <c r="L156" s="1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6"/>
      <c r="Y156" t="str">
        <f t="shared" si="9"/>
        <v>CIMS.CAN.BC.Petroleum Crude.Industrial Engines.LargePetroleum CrudeLargeCompetition typeTech Compete</v>
      </c>
    </row>
    <row r="157" spans="1:26" x14ac:dyDescent="0.25">
      <c r="A157" s="1" t="s">
        <v>77</v>
      </c>
      <c r="B157" s="1" t="s">
        <v>30</v>
      </c>
      <c r="C157" t="s">
        <v>2</v>
      </c>
      <c r="D157" s="1" t="s">
        <v>3</v>
      </c>
      <c r="E157" s="1" t="s">
        <v>82</v>
      </c>
      <c r="F157" s="1"/>
      <c r="G157" s="1" t="s">
        <v>38</v>
      </c>
      <c r="H157" s="14"/>
      <c r="I157" s="1"/>
      <c r="J157" s="1"/>
      <c r="K157" s="1"/>
      <c r="L157" s="1" t="s">
        <v>39</v>
      </c>
      <c r="M157" s="15">
        <v>0.35</v>
      </c>
      <c r="N157" s="15">
        <v>0.35</v>
      </c>
      <c r="O157" s="15">
        <v>0.35</v>
      </c>
      <c r="P157" s="15">
        <v>0.35</v>
      </c>
      <c r="Q157" s="15">
        <v>0.35</v>
      </c>
      <c r="R157" s="15">
        <v>0.35</v>
      </c>
      <c r="S157" s="15">
        <v>0.35</v>
      </c>
      <c r="T157" s="15">
        <v>0.35</v>
      </c>
      <c r="U157" s="15">
        <v>0.35</v>
      </c>
      <c r="V157" s="15">
        <v>0.35</v>
      </c>
      <c r="W157" s="15">
        <v>0.35</v>
      </c>
      <c r="X157" s="16"/>
      <c r="Y157" t="str">
        <f t="shared" si="9"/>
        <v>CIMS.CAN.BC.Petroleum Crude.Industrial Engines.LargePetroleum CrudeLargeDiscount rate_financial</v>
      </c>
    </row>
    <row r="158" spans="1:26" x14ac:dyDescent="0.25">
      <c r="A158" s="1" t="s">
        <v>77</v>
      </c>
      <c r="B158" s="1" t="s">
        <v>30</v>
      </c>
      <c r="C158" t="s">
        <v>2</v>
      </c>
      <c r="D158" s="1" t="s">
        <v>3</v>
      </c>
      <c r="E158" s="1" t="s">
        <v>82</v>
      </c>
      <c r="F158" s="1"/>
      <c r="G158" s="1" t="s">
        <v>40</v>
      </c>
      <c r="H158" s="14"/>
      <c r="I158" s="1"/>
      <c r="J158" s="1"/>
      <c r="K158" s="1"/>
      <c r="L158" s="1"/>
      <c r="M158" s="15">
        <v>10</v>
      </c>
      <c r="N158" s="15">
        <v>10</v>
      </c>
      <c r="O158" s="15">
        <v>10</v>
      </c>
      <c r="P158" s="15">
        <v>10</v>
      </c>
      <c r="Q158" s="15">
        <v>10</v>
      </c>
      <c r="R158" s="15">
        <v>10</v>
      </c>
      <c r="S158" s="15">
        <v>10</v>
      </c>
      <c r="T158" s="15">
        <v>10</v>
      </c>
      <c r="U158" s="15">
        <v>10</v>
      </c>
      <c r="V158" s="15">
        <v>10</v>
      </c>
      <c r="W158" s="15">
        <v>10</v>
      </c>
      <c r="X158" s="16"/>
      <c r="Y158" t="str">
        <f t="shared" si="9"/>
        <v>CIMS.CAN.BC.Petroleum Crude.Industrial Engines.LargePetroleum CrudeLargeHeterogeneity</v>
      </c>
    </row>
    <row r="159" spans="1:26" x14ac:dyDescent="0.25">
      <c r="A159" s="1" t="s">
        <v>77</v>
      </c>
      <c r="B159" s="1" t="s">
        <v>30</v>
      </c>
      <c r="C159" t="s">
        <v>2</v>
      </c>
      <c r="D159" s="1" t="s">
        <v>3</v>
      </c>
      <c r="E159" s="1" t="s">
        <v>82</v>
      </c>
      <c r="F159" s="1" t="s">
        <v>79</v>
      </c>
      <c r="G159" s="1" t="s">
        <v>42</v>
      </c>
      <c r="H159" s="14"/>
      <c r="I159" s="1"/>
      <c r="J159" s="1"/>
      <c r="K159" s="1"/>
      <c r="L159" s="1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6"/>
      <c r="Y159" t="str">
        <f t="shared" si="9"/>
        <v>CIMS.CAN.BC.Petroleum Crude.Industrial Engines.LargePetroleum CrudeLargeGasoline firedTechnology</v>
      </c>
    </row>
    <row r="160" spans="1:26" x14ac:dyDescent="0.25">
      <c r="A160" s="1" t="s">
        <v>77</v>
      </c>
      <c r="B160" s="1" t="s">
        <v>30</v>
      </c>
      <c r="C160" t="s">
        <v>2</v>
      </c>
      <c r="D160" s="1" t="s">
        <v>3</v>
      </c>
      <c r="E160" s="1" t="s">
        <v>82</v>
      </c>
      <c r="F160" s="1" t="s">
        <v>79</v>
      </c>
      <c r="G160" s="1" t="s">
        <v>43</v>
      </c>
      <c r="H160" s="14"/>
      <c r="I160" s="1"/>
      <c r="J160" s="1"/>
      <c r="K160" s="1"/>
      <c r="L160" s="1" t="s">
        <v>44</v>
      </c>
      <c r="M160" s="15">
        <v>2000</v>
      </c>
      <c r="N160" s="15">
        <v>2000</v>
      </c>
      <c r="O160" s="15">
        <v>2000</v>
      </c>
      <c r="P160" s="15">
        <v>2000</v>
      </c>
      <c r="Q160" s="15">
        <v>2000</v>
      </c>
      <c r="R160" s="15">
        <v>2000</v>
      </c>
      <c r="S160" s="15">
        <v>2000</v>
      </c>
      <c r="T160" s="15">
        <v>2000</v>
      </c>
      <c r="U160" s="15">
        <v>2000</v>
      </c>
      <c r="V160" s="15">
        <v>2000</v>
      </c>
      <c r="W160" s="15">
        <v>2000</v>
      </c>
      <c r="X160" s="16"/>
      <c r="Y160" t="str">
        <f t="shared" si="9"/>
        <v>CIMS.CAN.BC.Petroleum Crude.Industrial Engines.LargePetroleum CrudeLargeGasoline firedAvailable</v>
      </c>
    </row>
    <row r="161" spans="1:26" x14ac:dyDescent="0.25">
      <c r="A161" s="1" t="s">
        <v>77</v>
      </c>
      <c r="B161" s="1" t="s">
        <v>30</v>
      </c>
      <c r="C161" t="s">
        <v>2</v>
      </c>
      <c r="D161" s="1" t="s">
        <v>3</v>
      </c>
      <c r="E161" s="1" t="s">
        <v>82</v>
      </c>
      <c r="F161" s="1" t="s">
        <v>79</v>
      </c>
      <c r="G161" s="1" t="s">
        <v>45</v>
      </c>
      <c r="H161" s="14"/>
      <c r="I161" s="1"/>
      <c r="J161" s="1"/>
      <c r="K161" s="1"/>
      <c r="L161" s="1" t="s">
        <v>44</v>
      </c>
      <c r="M161" s="15">
        <v>2101</v>
      </c>
      <c r="N161" s="15">
        <v>2101</v>
      </c>
      <c r="O161" s="15">
        <v>2101</v>
      </c>
      <c r="P161" s="15">
        <v>2101</v>
      </c>
      <c r="Q161" s="15">
        <v>2101</v>
      </c>
      <c r="R161" s="15">
        <v>2101</v>
      </c>
      <c r="S161" s="15">
        <v>2101</v>
      </c>
      <c r="T161" s="15">
        <v>2101</v>
      </c>
      <c r="U161" s="15">
        <v>2101</v>
      </c>
      <c r="V161" s="15">
        <v>2101</v>
      </c>
      <c r="W161" s="15">
        <v>2101</v>
      </c>
      <c r="X161" s="16"/>
      <c r="Y161" t="str">
        <f t="shared" si="9"/>
        <v>CIMS.CAN.BC.Petroleum Crude.Industrial Engines.LargePetroleum CrudeLargeGasoline firedUnavailable</v>
      </c>
    </row>
    <row r="162" spans="1:26" x14ac:dyDescent="0.25">
      <c r="A162" s="1" t="s">
        <v>77</v>
      </c>
      <c r="B162" s="1" t="s">
        <v>30</v>
      </c>
      <c r="C162" t="s">
        <v>2</v>
      </c>
      <c r="D162" s="1" t="s">
        <v>3</v>
      </c>
      <c r="E162" s="1" t="s">
        <v>82</v>
      </c>
      <c r="F162" s="1" t="s">
        <v>79</v>
      </c>
      <c r="G162" s="1" t="s">
        <v>46</v>
      </c>
      <c r="H162" s="14"/>
      <c r="I162" s="1"/>
      <c r="J162" s="1"/>
      <c r="K162" s="1"/>
      <c r="L162" s="13" t="s">
        <v>47</v>
      </c>
      <c r="M162" s="15">
        <v>20</v>
      </c>
      <c r="N162" s="15">
        <f>M162</f>
        <v>20</v>
      </c>
      <c r="O162" s="15">
        <f t="shared" ref="O162:W162" si="14">N162</f>
        <v>20</v>
      </c>
      <c r="P162" s="15">
        <f t="shared" si="14"/>
        <v>20</v>
      </c>
      <c r="Q162" s="15">
        <f t="shared" si="14"/>
        <v>20</v>
      </c>
      <c r="R162" s="15">
        <f t="shared" si="14"/>
        <v>20</v>
      </c>
      <c r="S162" s="15">
        <f t="shared" si="14"/>
        <v>20</v>
      </c>
      <c r="T162" s="15">
        <f t="shared" si="14"/>
        <v>20</v>
      </c>
      <c r="U162" s="15">
        <f t="shared" si="14"/>
        <v>20</v>
      </c>
      <c r="V162" s="15">
        <f t="shared" si="14"/>
        <v>20</v>
      </c>
      <c r="W162" s="15">
        <f t="shared" si="14"/>
        <v>20</v>
      </c>
      <c r="X162" s="16"/>
      <c r="Y162" t="str">
        <f t="shared" si="9"/>
        <v>CIMS.CAN.BC.Petroleum Crude.Industrial Engines.LargePetroleum CrudeLargeGasoline firedLifetime</v>
      </c>
    </row>
    <row r="163" spans="1:26" x14ac:dyDescent="0.25">
      <c r="A163" s="1" t="s">
        <v>77</v>
      </c>
      <c r="B163" s="1" t="s">
        <v>30</v>
      </c>
      <c r="C163" t="s">
        <v>2</v>
      </c>
      <c r="D163" s="1" t="s">
        <v>3</v>
      </c>
      <c r="E163" s="1" t="s">
        <v>82</v>
      </c>
      <c r="F163" s="1" t="s">
        <v>79</v>
      </c>
      <c r="G163" s="1" t="s">
        <v>48</v>
      </c>
      <c r="H163" s="14"/>
      <c r="I163" s="1"/>
      <c r="J163" s="1"/>
      <c r="K163" s="1" t="s">
        <v>118</v>
      </c>
      <c r="L163" s="1" t="s">
        <v>39</v>
      </c>
      <c r="M163" s="15">
        <f>[2]BC_Oil_techMS!$C$38</f>
        <v>0.1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6"/>
      <c r="Y163" t="str">
        <f t="shared" si="9"/>
        <v>CIMS.CAN.BC.Petroleum Crude.Industrial Engines.LargePetroleum CrudeLargeGasoline firedMarket share</v>
      </c>
    </row>
    <row r="164" spans="1:26" x14ac:dyDescent="0.25">
      <c r="A164" s="1" t="s">
        <v>77</v>
      </c>
      <c r="B164" s="1" t="s">
        <v>30</v>
      </c>
      <c r="C164" t="s">
        <v>2</v>
      </c>
      <c r="D164" s="1" t="s">
        <v>3</v>
      </c>
      <c r="E164" s="1" t="s">
        <v>82</v>
      </c>
      <c r="F164" s="1" t="s">
        <v>79</v>
      </c>
      <c r="G164" s="1" t="s">
        <v>49</v>
      </c>
      <c r="H164" s="14"/>
      <c r="I164" s="1"/>
      <c r="J164" s="1"/>
      <c r="K164" s="1"/>
      <c r="L164" s="1" t="s">
        <v>54</v>
      </c>
      <c r="M164" s="15">
        <v>1</v>
      </c>
      <c r="N164" s="15">
        <v>1</v>
      </c>
      <c r="O164" s="15">
        <v>1</v>
      </c>
      <c r="P164" s="15">
        <v>1</v>
      </c>
      <c r="Q164" s="15">
        <v>1</v>
      </c>
      <c r="R164" s="15">
        <v>1</v>
      </c>
      <c r="S164" s="15">
        <v>1</v>
      </c>
      <c r="T164" s="15">
        <v>1</v>
      </c>
      <c r="U164" s="15">
        <v>1</v>
      </c>
      <c r="V164" s="15">
        <v>1</v>
      </c>
      <c r="W164" s="15">
        <v>1</v>
      </c>
      <c r="X164" s="16"/>
      <c r="Y164" t="str">
        <f t="shared" si="9"/>
        <v>CIMS.CAN.BC.Petroleum Crude.Industrial Engines.LargePetroleum CrudeLargeGasoline firedOutput</v>
      </c>
    </row>
    <row r="165" spans="1:26" x14ac:dyDescent="0.25">
      <c r="A165" s="1" t="s">
        <v>77</v>
      </c>
      <c r="B165" s="1" t="s">
        <v>30</v>
      </c>
      <c r="C165" t="s">
        <v>2</v>
      </c>
      <c r="D165" s="1" t="s">
        <v>3</v>
      </c>
      <c r="E165" s="1" t="s">
        <v>82</v>
      </c>
      <c r="F165" s="1" t="s">
        <v>79</v>
      </c>
      <c r="G165" s="1" t="s">
        <v>50</v>
      </c>
      <c r="H165" s="14"/>
      <c r="I165" s="1"/>
      <c r="J165" s="1"/>
      <c r="K165" s="1"/>
      <c r="L165" s="1" t="s">
        <v>51</v>
      </c>
      <c r="M165" s="15">
        <v>111.97436962706</v>
      </c>
      <c r="N165" s="15">
        <v>111.97436962706</v>
      </c>
      <c r="O165" s="15">
        <v>111.97436962706</v>
      </c>
      <c r="P165" s="15">
        <v>111.97436962706</v>
      </c>
      <c r="Q165" s="15">
        <v>111.97436962706</v>
      </c>
      <c r="R165" s="15">
        <v>111.97436962706</v>
      </c>
      <c r="S165" s="15">
        <v>111.97436962706</v>
      </c>
      <c r="T165" s="15">
        <v>111.97436962706</v>
      </c>
      <c r="U165" s="15">
        <v>111.97436962706</v>
      </c>
      <c r="V165" s="15">
        <v>111.97436962706</v>
      </c>
      <c r="W165" s="15">
        <v>111.97436962706</v>
      </c>
      <c r="X165" s="16"/>
      <c r="Y165" t="str">
        <f t="shared" si="9"/>
        <v>CIMS.CAN.BC.Petroleum Crude.Industrial Engines.LargePetroleum CrudeLargeGasoline firedFCC</v>
      </c>
    </row>
    <row r="166" spans="1:26" x14ac:dyDescent="0.25">
      <c r="A166" s="1" t="s">
        <v>77</v>
      </c>
      <c r="B166" s="1" t="s">
        <v>30</v>
      </c>
      <c r="C166" t="s">
        <v>2</v>
      </c>
      <c r="D166" s="1" t="s">
        <v>3</v>
      </c>
      <c r="E166" s="1" t="s">
        <v>82</v>
      </c>
      <c r="F166" s="1" t="s">
        <v>79</v>
      </c>
      <c r="G166" s="1" t="s">
        <v>64</v>
      </c>
      <c r="H166" s="14"/>
      <c r="I166" s="1"/>
      <c r="J166" s="1"/>
      <c r="K166" s="1"/>
      <c r="L166" s="13" t="s">
        <v>51</v>
      </c>
      <c r="M166" s="15">
        <v>4.4789747850823796</v>
      </c>
      <c r="N166" s="15">
        <v>4.4789747850823796</v>
      </c>
      <c r="O166" s="15">
        <v>4.4789747850823796</v>
      </c>
      <c r="P166" s="15">
        <v>4.4789747850823796</v>
      </c>
      <c r="Q166" s="15">
        <v>4.4789747850823796</v>
      </c>
      <c r="R166" s="15">
        <v>4.4789747850823796</v>
      </c>
      <c r="S166" s="15">
        <v>4.4789747850823796</v>
      </c>
      <c r="T166" s="15">
        <v>4.4789747850823796</v>
      </c>
      <c r="U166" s="15">
        <v>4.4789747850823796</v>
      </c>
      <c r="V166" s="15">
        <v>4.4789747850823796</v>
      </c>
      <c r="W166" s="15">
        <v>4.4789747850823796</v>
      </c>
      <c r="X166" s="16"/>
      <c r="Y166" t="str">
        <f t="shared" si="9"/>
        <v>CIMS.CAN.BC.Petroleum Crude.Industrial Engines.LargePetroleum CrudeLargeGasoline firedFOM</v>
      </c>
    </row>
    <row r="167" spans="1:26" x14ac:dyDescent="0.25">
      <c r="A167" s="1" t="s">
        <v>77</v>
      </c>
      <c r="B167" s="1" t="s">
        <v>30</v>
      </c>
      <c r="C167" t="s">
        <v>2</v>
      </c>
      <c r="D167" s="1" t="s">
        <v>3</v>
      </c>
      <c r="E167" s="1" t="s">
        <v>82</v>
      </c>
      <c r="F167" s="1" t="s">
        <v>80</v>
      </c>
      <c r="G167" s="1" t="s">
        <v>42</v>
      </c>
      <c r="H167" s="14"/>
      <c r="I167" s="1"/>
      <c r="J167" s="1"/>
      <c r="K167" s="1"/>
      <c r="L167" s="1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6"/>
      <c r="Y167" t="str">
        <f t="shared" si="9"/>
        <v>CIMS.CAN.BC.Petroleum Crude.Industrial Engines.LargePetroleum CrudeLargeDiesel firedTechnology</v>
      </c>
    </row>
    <row r="168" spans="1:26" x14ac:dyDescent="0.25">
      <c r="A168" s="1" t="s">
        <v>77</v>
      </c>
      <c r="B168" s="1" t="s">
        <v>30</v>
      </c>
      <c r="C168" t="s">
        <v>2</v>
      </c>
      <c r="D168" s="1" t="s">
        <v>3</v>
      </c>
      <c r="E168" s="1" t="s">
        <v>82</v>
      </c>
      <c r="F168" s="1" t="s">
        <v>80</v>
      </c>
      <c r="G168" s="1" t="s">
        <v>43</v>
      </c>
      <c r="H168" s="14"/>
      <c r="I168" s="1"/>
      <c r="J168" s="1"/>
      <c r="K168" s="1"/>
      <c r="L168" s="13" t="s">
        <v>44</v>
      </c>
      <c r="M168" s="15">
        <v>2010</v>
      </c>
      <c r="N168" s="15">
        <v>2010</v>
      </c>
      <c r="O168" s="15">
        <v>2010</v>
      </c>
      <c r="P168" s="15">
        <v>2010</v>
      </c>
      <c r="Q168" s="15">
        <v>2010</v>
      </c>
      <c r="R168" s="15">
        <v>2010</v>
      </c>
      <c r="S168" s="15">
        <v>2010</v>
      </c>
      <c r="T168" s="15">
        <v>2010</v>
      </c>
      <c r="U168" s="15">
        <v>2010</v>
      </c>
      <c r="V168" s="15">
        <v>2010</v>
      </c>
      <c r="W168" s="15">
        <v>2010</v>
      </c>
      <c r="X168" s="16"/>
      <c r="Y168" t="str">
        <f t="shared" si="9"/>
        <v>CIMS.CAN.BC.Petroleum Crude.Industrial Engines.LargePetroleum CrudeLargeDiesel firedAvailable</v>
      </c>
    </row>
    <row r="169" spans="1:26" x14ac:dyDescent="0.25">
      <c r="A169" s="1" t="s">
        <v>77</v>
      </c>
      <c r="B169" s="1" t="s">
        <v>30</v>
      </c>
      <c r="C169" t="s">
        <v>2</v>
      </c>
      <c r="D169" s="1" t="s">
        <v>3</v>
      </c>
      <c r="E169" s="1" t="s">
        <v>82</v>
      </c>
      <c r="F169" s="1" t="s">
        <v>80</v>
      </c>
      <c r="G169" s="1" t="s">
        <v>45</v>
      </c>
      <c r="H169" s="14"/>
      <c r="I169" s="1"/>
      <c r="J169" s="1"/>
      <c r="K169" s="1"/>
      <c r="L169" s="1" t="s">
        <v>44</v>
      </c>
      <c r="M169" s="15">
        <v>2101</v>
      </c>
      <c r="N169" s="15">
        <v>2101</v>
      </c>
      <c r="O169" s="15">
        <v>2101</v>
      </c>
      <c r="P169" s="15">
        <v>2101</v>
      </c>
      <c r="Q169" s="15">
        <v>2101</v>
      </c>
      <c r="R169" s="15">
        <v>2101</v>
      </c>
      <c r="S169" s="15">
        <v>2101</v>
      </c>
      <c r="T169" s="15">
        <v>2101</v>
      </c>
      <c r="U169" s="15">
        <v>2101</v>
      </c>
      <c r="V169" s="15">
        <v>2101</v>
      </c>
      <c r="W169" s="15">
        <v>2101</v>
      </c>
      <c r="X169" s="16"/>
      <c r="Y169" t="str">
        <f t="shared" si="9"/>
        <v>CIMS.CAN.BC.Petroleum Crude.Industrial Engines.LargePetroleum CrudeLargeDiesel firedUnavailable</v>
      </c>
    </row>
    <row r="170" spans="1:26" x14ac:dyDescent="0.25">
      <c r="A170" s="1" t="s">
        <v>77</v>
      </c>
      <c r="B170" s="1" t="s">
        <v>30</v>
      </c>
      <c r="C170" t="s">
        <v>2</v>
      </c>
      <c r="D170" s="1" t="s">
        <v>3</v>
      </c>
      <c r="E170" s="1" t="s">
        <v>82</v>
      </c>
      <c r="F170" s="1" t="s">
        <v>80</v>
      </c>
      <c r="G170" s="1" t="s">
        <v>46</v>
      </c>
      <c r="H170" s="14"/>
      <c r="I170" s="1"/>
      <c r="J170" s="1"/>
      <c r="K170" s="1"/>
      <c r="L170" s="1" t="s">
        <v>47</v>
      </c>
      <c r="M170" s="15">
        <v>20</v>
      </c>
      <c r="N170" s="15">
        <f>M170</f>
        <v>20</v>
      </c>
      <c r="O170" s="15">
        <f t="shared" ref="O170:W170" si="15">N170</f>
        <v>20</v>
      </c>
      <c r="P170" s="15">
        <f t="shared" si="15"/>
        <v>20</v>
      </c>
      <c r="Q170" s="15">
        <f t="shared" si="15"/>
        <v>20</v>
      </c>
      <c r="R170" s="15">
        <f t="shared" si="15"/>
        <v>20</v>
      </c>
      <c r="S170" s="15">
        <f t="shared" si="15"/>
        <v>20</v>
      </c>
      <c r="T170" s="15">
        <f t="shared" si="15"/>
        <v>20</v>
      </c>
      <c r="U170" s="15">
        <f t="shared" si="15"/>
        <v>20</v>
      </c>
      <c r="V170" s="15">
        <f t="shared" si="15"/>
        <v>20</v>
      </c>
      <c r="W170" s="15">
        <f t="shared" si="15"/>
        <v>20</v>
      </c>
      <c r="X170" s="16"/>
      <c r="Y170" t="str">
        <f t="shared" si="9"/>
        <v>CIMS.CAN.BC.Petroleum Crude.Industrial Engines.LargePetroleum CrudeLargeDiesel firedLifetime</v>
      </c>
    </row>
    <row r="171" spans="1:26" x14ac:dyDescent="0.25">
      <c r="A171" s="1" t="s">
        <v>77</v>
      </c>
      <c r="B171" s="1" t="s">
        <v>30</v>
      </c>
      <c r="C171" t="s">
        <v>2</v>
      </c>
      <c r="D171" s="1" t="s">
        <v>3</v>
      </c>
      <c r="E171" s="1" t="s">
        <v>82</v>
      </c>
      <c r="F171" s="1" t="s">
        <v>80</v>
      </c>
      <c r="G171" s="1" t="s">
        <v>48</v>
      </c>
      <c r="H171" s="14"/>
      <c r="I171" s="1"/>
      <c r="J171" s="1"/>
      <c r="K171" s="1" t="s">
        <v>118</v>
      </c>
      <c r="L171" s="1" t="s">
        <v>39</v>
      </c>
      <c r="M171" s="15">
        <f>[2]BC_Oil_techMS!$C$39</f>
        <v>0.4</v>
      </c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6"/>
      <c r="Y171" t="str">
        <f t="shared" si="9"/>
        <v>CIMS.CAN.BC.Petroleum Crude.Industrial Engines.LargePetroleum CrudeLargeDiesel firedMarket share</v>
      </c>
    </row>
    <row r="172" spans="1:26" x14ac:dyDescent="0.25">
      <c r="A172" s="1" t="s">
        <v>77</v>
      </c>
      <c r="B172" s="1" t="s">
        <v>30</v>
      </c>
      <c r="C172" t="s">
        <v>2</v>
      </c>
      <c r="D172" s="1" t="s">
        <v>3</v>
      </c>
      <c r="E172" s="1" t="s">
        <v>82</v>
      </c>
      <c r="F172" s="1" t="s">
        <v>80</v>
      </c>
      <c r="G172" s="1" t="s">
        <v>49</v>
      </c>
      <c r="H172" s="14"/>
      <c r="I172" s="1"/>
      <c r="J172" s="1"/>
      <c r="K172" s="1"/>
      <c r="L172" s="1" t="s">
        <v>54</v>
      </c>
      <c r="M172" s="15">
        <v>1</v>
      </c>
      <c r="N172" s="15">
        <v>1</v>
      </c>
      <c r="O172" s="15">
        <v>1</v>
      </c>
      <c r="P172" s="15">
        <v>1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5">
        <v>1</v>
      </c>
      <c r="W172" s="15">
        <v>1</v>
      </c>
      <c r="X172" s="16"/>
      <c r="Y172" t="str">
        <f t="shared" si="9"/>
        <v>CIMS.CAN.BC.Petroleum Crude.Industrial Engines.LargePetroleum CrudeLargeDiesel firedOutput</v>
      </c>
    </row>
    <row r="173" spans="1:26" x14ac:dyDescent="0.25">
      <c r="A173" s="1" t="s">
        <v>77</v>
      </c>
      <c r="B173" s="1" t="s">
        <v>30</v>
      </c>
      <c r="C173" t="s">
        <v>2</v>
      </c>
      <c r="D173" s="1" t="s">
        <v>3</v>
      </c>
      <c r="E173" s="1" t="s">
        <v>82</v>
      </c>
      <c r="F173" s="1" t="s">
        <v>80</v>
      </c>
      <c r="G173" s="1" t="s">
        <v>50</v>
      </c>
      <c r="H173" s="14"/>
      <c r="I173" s="1"/>
      <c r="J173" s="1"/>
      <c r="K173" s="1"/>
      <c r="L173" s="1" t="s">
        <v>51</v>
      </c>
      <c r="M173" s="15">
        <v>111.97436962706</v>
      </c>
      <c r="N173" s="15">
        <v>111.97436962706</v>
      </c>
      <c r="O173" s="15">
        <v>111.97436962706</v>
      </c>
      <c r="P173" s="15">
        <v>111.97436962706</v>
      </c>
      <c r="Q173" s="15">
        <v>111.97436962706</v>
      </c>
      <c r="R173" s="15">
        <v>111.97436962706</v>
      </c>
      <c r="S173" s="15">
        <v>111.97436962706</v>
      </c>
      <c r="T173" s="15">
        <v>111.97436962706</v>
      </c>
      <c r="U173" s="15">
        <v>111.97436962706</v>
      </c>
      <c r="V173" s="15">
        <v>111.97436962706</v>
      </c>
      <c r="W173" s="15">
        <v>111.97436962706</v>
      </c>
      <c r="X173" s="16"/>
      <c r="Y173" t="str">
        <f t="shared" si="9"/>
        <v>CIMS.CAN.BC.Petroleum Crude.Industrial Engines.LargePetroleum CrudeLargeDiesel firedFCC</v>
      </c>
    </row>
    <row r="174" spans="1:26" x14ac:dyDescent="0.25">
      <c r="A174" s="1" t="s">
        <v>77</v>
      </c>
      <c r="B174" s="1" t="s">
        <v>30</v>
      </c>
      <c r="C174" t="s">
        <v>2</v>
      </c>
      <c r="D174" s="1" t="s">
        <v>3</v>
      </c>
      <c r="E174" s="1" t="s">
        <v>82</v>
      </c>
      <c r="F174" s="1" t="s">
        <v>80</v>
      </c>
      <c r="G174" s="1" t="s">
        <v>64</v>
      </c>
      <c r="H174" s="14"/>
      <c r="I174" s="1"/>
      <c r="J174" s="1"/>
      <c r="K174" s="1"/>
      <c r="L174" s="1" t="s">
        <v>51</v>
      </c>
      <c r="M174" s="15">
        <v>4.4789747850823796</v>
      </c>
      <c r="N174" s="15">
        <v>4.4789747850823796</v>
      </c>
      <c r="O174" s="15">
        <v>4.4789747850823796</v>
      </c>
      <c r="P174" s="15">
        <v>4.4789747850823796</v>
      </c>
      <c r="Q174" s="15">
        <v>4.4789747850823796</v>
      </c>
      <c r="R174" s="15">
        <v>4.4789747850823796</v>
      </c>
      <c r="S174" s="15">
        <v>4.4789747850823796</v>
      </c>
      <c r="T174" s="15">
        <v>4.4789747850823796</v>
      </c>
      <c r="U174" s="15">
        <v>4.4789747850823796</v>
      </c>
      <c r="V174" s="15">
        <v>4.4789747850823796</v>
      </c>
      <c r="W174" s="15">
        <v>4.4789747850823796</v>
      </c>
      <c r="X174" s="16"/>
      <c r="Y174" t="str">
        <f t="shared" si="9"/>
        <v>CIMS.CAN.BC.Petroleum Crude.Industrial Engines.LargePetroleum CrudeLargeDiesel firedFOM</v>
      </c>
    </row>
    <row r="175" spans="1:26" x14ac:dyDescent="0.25">
      <c r="A175" s="1" t="s">
        <v>77</v>
      </c>
      <c r="B175" s="1" t="s">
        <v>30</v>
      </c>
      <c r="C175" t="s">
        <v>2</v>
      </c>
      <c r="D175" s="1" t="s">
        <v>3</v>
      </c>
      <c r="E175" s="1" t="s">
        <v>82</v>
      </c>
      <c r="F175" s="1" t="s">
        <v>81</v>
      </c>
      <c r="G175" s="13" t="s">
        <v>42</v>
      </c>
      <c r="H175" s="14"/>
      <c r="I175" s="13"/>
      <c r="J175" s="1"/>
      <c r="K175" s="1"/>
      <c r="L175" s="1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6"/>
      <c r="Y175" t="str">
        <f t="shared" si="9"/>
        <v>CIMS.CAN.BC.Petroleum Crude.Industrial Engines.LargePetroleum CrudeLargeBiodiesel firedTechnology</v>
      </c>
      <c r="Z175" s="1"/>
    </row>
    <row r="176" spans="1:26" x14ac:dyDescent="0.25">
      <c r="A176" s="1" t="s">
        <v>77</v>
      </c>
      <c r="B176" s="1" t="s">
        <v>30</v>
      </c>
      <c r="C176" t="s">
        <v>2</v>
      </c>
      <c r="D176" s="1" t="s">
        <v>3</v>
      </c>
      <c r="E176" s="1" t="s">
        <v>82</v>
      </c>
      <c r="F176" s="1" t="s">
        <v>81</v>
      </c>
      <c r="G176" s="13" t="s">
        <v>43</v>
      </c>
      <c r="H176" s="14"/>
      <c r="I176" s="13"/>
      <c r="J176" s="1"/>
      <c r="K176" s="1"/>
      <c r="L176" s="1" t="s">
        <v>44</v>
      </c>
      <c r="M176" s="15">
        <v>2010</v>
      </c>
      <c r="N176" s="15">
        <v>2010</v>
      </c>
      <c r="O176" s="15">
        <v>2010</v>
      </c>
      <c r="P176" s="15">
        <v>2010</v>
      </c>
      <c r="Q176" s="15">
        <v>2010</v>
      </c>
      <c r="R176" s="15">
        <v>2010</v>
      </c>
      <c r="S176" s="15">
        <v>2010</v>
      </c>
      <c r="T176" s="15">
        <v>2010</v>
      </c>
      <c r="U176" s="15">
        <v>2010</v>
      </c>
      <c r="V176" s="15">
        <v>2010</v>
      </c>
      <c r="W176" s="15">
        <v>2010</v>
      </c>
      <c r="X176" s="16"/>
      <c r="Y176" t="str">
        <f t="shared" si="9"/>
        <v>CIMS.CAN.BC.Petroleum Crude.Industrial Engines.LargePetroleum CrudeLargeBiodiesel firedAvailable</v>
      </c>
      <c r="Z176" s="1"/>
    </row>
    <row r="177" spans="1:26" x14ac:dyDescent="0.25">
      <c r="A177" s="1" t="s">
        <v>77</v>
      </c>
      <c r="B177" s="1" t="s">
        <v>30</v>
      </c>
      <c r="C177" t="s">
        <v>2</v>
      </c>
      <c r="D177" s="1" t="s">
        <v>3</v>
      </c>
      <c r="E177" s="1" t="s">
        <v>82</v>
      </c>
      <c r="F177" s="1" t="s">
        <v>81</v>
      </c>
      <c r="G177" s="1" t="s">
        <v>45</v>
      </c>
      <c r="H177" s="14"/>
      <c r="I177" s="1"/>
      <c r="J177" s="1"/>
      <c r="K177" s="1"/>
      <c r="L177" s="1" t="s">
        <v>44</v>
      </c>
      <c r="M177" s="15">
        <v>2101</v>
      </c>
      <c r="N177" s="15">
        <v>2101</v>
      </c>
      <c r="O177" s="15">
        <v>2101</v>
      </c>
      <c r="P177" s="15">
        <v>2101</v>
      </c>
      <c r="Q177" s="15">
        <v>2101</v>
      </c>
      <c r="R177" s="15">
        <v>2101</v>
      </c>
      <c r="S177" s="15">
        <v>2101</v>
      </c>
      <c r="T177" s="15">
        <v>2101</v>
      </c>
      <c r="U177" s="15">
        <v>2101</v>
      </c>
      <c r="V177" s="15">
        <v>2101</v>
      </c>
      <c r="W177" s="15">
        <v>2101</v>
      </c>
      <c r="X177" s="16"/>
      <c r="Y177" t="str">
        <f t="shared" si="9"/>
        <v>CIMS.CAN.BC.Petroleum Crude.Industrial Engines.LargePetroleum CrudeLargeBiodiesel firedUnavailable</v>
      </c>
      <c r="Z177" s="1"/>
    </row>
    <row r="178" spans="1:26" x14ac:dyDescent="0.25">
      <c r="A178" s="1" t="s">
        <v>77</v>
      </c>
      <c r="B178" s="1" t="s">
        <v>30</v>
      </c>
      <c r="C178" t="s">
        <v>2</v>
      </c>
      <c r="D178" s="1" t="s">
        <v>3</v>
      </c>
      <c r="E178" s="1" t="s">
        <v>82</v>
      </c>
      <c r="F178" s="1" t="s">
        <v>81</v>
      </c>
      <c r="G178" s="1" t="s">
        <v>46</v>
      </c>
      <c r="H178" s="14"/>
      <c r="I178" s="1"/>
      <c r="J178" s="1"/>
      <c r="K178" s="1"/>
      <c r="L178" s="1" t="s">
        <v>47</v>
      </c>
      <c r="M178" s="15">
        <v>20</v>
      </c>
      <c r="N178" s="15">
        <f>M178</f>
        <v>20</v>
      </c>
      <c r="O178" s="15">
        <f t="shared" ref="O178:W178" si="16">N178</f>
        <v>20</v>
      </c>
      <c r="P178" s="15">
        <f t="shared" si="16"/>
        <v>20</v>
      </c>
      <c r="Q178" s="15">
        <f t="shared" si="16"/>
        <v>20</v>
      </c>
      <c r="R178" s="15">
        <f t="shared" si="16"/>
        <v>20</v>
      </c>
      <c r="S178" s="15">
        <f t="shared" si="16"/>
        <v>20</v>
      </c>
      <c r="T178" s="15">
        <f t="shared" si="16"/>
        <v>20</v>
      </c>
      <c r="U178" s="15">
        <f t="shared" si="16"/>
        <v>20</v>
      </c>
      <c r="V178" s="15">
        <f t="shared" si="16"/>
        <v>20</v>
      </c>
      <c r="W178" s="15">
        <f t="shared" si="16"/>
        <v>20</v>
      </c>
      <c r="X178" s="16"/>
      <c r="Y178" t="str">
        <f t="shared" si="9"/>
        <v>CIMS.CAN.BC.Petroleum Crude.Industrial Engines.LargePetroleum CrudeLargeBiodiesel firedLifetime</v>
      </c>
      <c r="Z178" s="1"/>
    </row>
    <row r="179" spans="1:26" x14ac:dyDescent="0.25">
      <c r="A179" s="1" t="s">
        <v>77</v>
      </c>
      <c r="B179" s="1" t="s">
        <v>30</v>
      </c>
      <c r="C179" t="s">
        <v>2</v>
      </c>
      <c r="D179" s="1" t="s">
        <v>3</v>
      </c>
      <c r="E179" s="1" t="s">
        <v>82</v>
      </c>
      <c r="F179" s="1" t="s">
        <v>81</v>
      </c>
      <c r="G179" s="13" t="s">
        <v>48</v>
      </c>
      <c r="H179" s="14"/>
      <c r="I179" s="13"/>
      <c r="J179" s="1"/>
      <c r="K179" s="1" t="s">
        <v>118</v>
      </c>
      <c r="L179" s="1" t="s">
        <v>39</v>
      </c>
      <c r="M179" s="15">
        <f>[2]BC_Oil_techMS!$C$40</f>
        <v>0</v>
      </c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6"/>
      <c r="Y179" t="str">
        <f t="shared" si="9"/>
        <v>CIMS.CAN.BC.Petroleum Crude.Industrial Engines.LargePetroleum CrudeLargeBiodiesel firedMarket share</v>
      </c>
      <c r="Z179" s="1"/>
    </row>
    <row r="180" spans="1:26" x14ac:dyDescent="0.25">
      <c r="A180" s="1" t="s">
        <v>77</v>
      </c>
      <c r="B180" s="1" t="s">
        <v>30</v>
      </c>
      <c r="C180" t="s">
        <v>2</v>
      </c>
      <c r="D180" s="1" t="s">
        <v>3</v>
      </c>
      <c r="E180" s="1" t="s">
        <v>82</v>
      </c>
      <c r="F180" s="1" t="s">
        <v>81</v>
      </c>
      <c r="G180" s="13" t="s">
        <v>49</v>
      </c>
      <c r="H180" s="14"/>
      <c r="I180" s="13"/>
      <c r="J180" s="1"/>
      <c r="K180" s="1"/>
      <c r="L180" s="1" t="s">
        <v>54</v>
      </c>
      <c r="M180" s="15">
        <v>1</v>
      </c>
      <c r="N180" s="15">
        <v>1</v>
      </c>
      <c r="O180" s="15">
        <v>1</v>
      </c>
      <c r="P180" s="15">
        <v>1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6"/>
      <c r="Y180" t="str">
        <f t="shared" si="9"/>
        <v>CIMS.CAN.BC.Petroleum Crude.Industrial Engines.LargePetroleum CrudeLargeBiodiesel firedOutput</v>
      </c>
      <c r="Z180" s="1"/>
    </row>
    <row r="181" spans="1:26" x14ac:dyDescent="0.25">
      <c r="A181" s="1" t="s">
        <v>77</v>
      </c>
      <c r="B181" s="1" t="s">
        <v>30</v>
      </c>
      <c r="C181" t="s">
        <v>2</v>
      </c>
      <c r="D181" s="1" t="s">
        <v>3</v>
      </c>
      <c r="E181" s="1" t="s">
        <v>82</v>
      </c>
      <c r="F181" s="1" t="s">
        <v>81</v>
      </c>
      <c r="G181" s="13" t="s">
        <v>50</v>
      </c>
      <c r="H181" s="14"/>
      <c r="I181" s="13"/>
      <c r="J181" s="1"/>
      <c r="K181" s="14"/>
      <c r="L181" s="1" t="s">
        <v>51</v>
      </c>
      <c r="M181" s="15">
        <v>111.97436962706</v>
      </c>
      <c r="N181" s="15">
        <v>111.97436962706</v>
      </c>
      <c r="O181" s="15">
        <v>111.97436962706</v>
      </c>
      <c r="P181" s="15">
        <v>111.97436962706</v>
      </c>
      <c r="Q181" s="15">
        <v>111.97436962706</v>
      </c>
      <c r="R181" s="15">
        <v>111.97436962706</v>
      </c>
      <c r="S181" s="15">
        <v>111.97436962706</v>
      </c>
      <c r="T181" s="15">
        <v>111.97436962706</v>
      </c>
      <c r="U181" s="15">
        <v>111.97436962706</v>
      </c>
      <c r="V181" s="15">
        <v>111.97436962706</v>
      </c>
      <c r="W181" s="15">
        <v>111.97436962706</v>
      </c>
      <c r="X181" s="16"/>
      <c r="Y181" t="str">
        <f t="shared" si="9"/>
        <v>CIMS.CAN.BC.Petroleum Crude.Industrial Engines.LargePetroleum CrudeLargeBiodiesel firedFCC</v>
      </c>
      <c r="Z181" s="1"/>
    </row>
    <row r="182" spans="1:26" x14ac:dyDescent="0.25">
      <c r="A182" s="1" t="s">
        <v>77</v>
      </c>
      <c r="B182" s="1" t="s">
        <v>30</v>
      </c>
      <c r="C182" t="s">
        <v>2</v>
      </c>
      <c r="D182" s="1" t="s">
        <v>3</v>
      </c>
      <c r="E182" s="1" t="s">
        <v>82</v>
      </c>
      <c r="F182" s="1" t="s">
        <v>81</v>
      </c>
      <c r="G182" s="13" t="s">
        <v>64</v>
      </c>
      <c r="H182" s="14"/>
      <c r="I182" s="13"/>
      <c r="J182" s="1"/>
      <c r="K182" s="1"/>
      <c r="L182" s="1" t="s">
        <v>51</v>
      </c>
      <c r="M182" s="15">
        <v>4.4789747850823796</v>
      </c>
      <c r="N182" s="15">
        <v>4.4789747850823796</v>
      </c>
      <c r="O182" s="15">
        <v>4.4789747850823796</v>
      </c>
      <c r="P182" s="15">
        <v>4.4789747850823796</v>
      </c>
      <c r="Q182" s="15">
        <v>4.4789747850823796</v>
      </c>
      <c r="R182" s="15">
        <v>4.4789747850823796</v>
      </c>
      <c r="S182" s="15">
        <v>4.4789747850823796</v>
      </c>
      <c r="T182" s="15">
        <v>4.4789747850823796</v>
      </c>
      <c r="U182" s="15">
        <v>4.4789747850823796</v>
      </c>
      <c r="V182" s="15">
        <v>4.4789747850823796</v>
      </c>
      <c r="W182" s="15">
        <v>4.4789747850823796</v>
      </c>
      <c r="X182" s="16"/>
      <c r="Y182" t="str">
        <f t="shared" si="9"/>
        <v>CIMS.CAN.BC.Petroleum Crude.Industrial Engines.LargePetroleum CrudeLargeBiodiesel firedFOM</v>
      </c>
      <c r="Z182" s="1"/>
    </row>
    <row r="183" spans="1:26" x14ac:dyDescent="0.25">
      <c r="A183" s="1" t="s">
        <v>77</v>
      </c>
      <c r="B183" s="1" t="s">
        <v>30</v>
      </c>
      <c r="C183" t="s">
        <v>2</v>
      </c>
      <c r="D183" s="1" t="s">
        <v>3</v>
      </c>
      <c r="E183" s="1" t="s">
        <v>82</v>
      </c>
      <c r="F183" s="1" t="s">
        <v>115</v>
      </c>
      <c r="G183" s="13" t="s">
        <v>42</v>
      </c>
      <c r="H183" s="14"/>
      <c r="I183" s="13"/>
      <c r="J183" s="1"/>
      <c r="K183" s="1"/>
      <c r="L183" s="1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6"/>
      <c r="Y183" t="str">
        <f t="shared" si="9"/>
        <v>CIMS.CAN.BC.Petroleum Crude.Industrial Engines.LargePetroleum CrudeLargePropane firedTechnology</v>
      </c>
      <c r="Z183" s="1"/>
    </row>
    <row r="184" spans="1:26" x14ac:dyDescent="0.25">
      <c r="A184" s="1" t="s">
        <v>77</v>
      </c>
      <c r="B184" s="1" t="s">
        <v>30</v>
      </c>
      <c r="C184" t="s">
        <v>2</v>
      </c>
      <c r="D184" s="1" t="s">
        <v>3</v>
      </c>
      <c r="E184" s="1" t="s">
        <v>82</v>
      </c>
      <c r="F184" s="1" t="s">
        <v>115</v>
      </c>
      <c r="G184" s="13" t="s">
        <v>43</v>
      </c>
      <c r="H184" s="14"/>
      <c r="I184" s="13"/>
      <c r="J184" s="1"/>
      <c r="K184" s="1"/>
      <c r="L184" s="1" t="s">
        <v>44</v>
      </c>
      <c r="M184" s="15">
        <v>2010</v>
      </c>
      <c r="N184" s="15">
        <v>2010</v>
      </c>
      <c r="O184" s="15">
        <v>2010</v>
      </c>
      <c r="P184" s="15">
        <v>2010</v>
      </c>
      <c r="Q184" s="15">
        <v>2010</v>
      </c>
      <c r="R184" s="15">
        <v>2010</v>
      </c>
      <c r="S184" s="15">
        <v>2010</v>
      </c>
      <c r="T184" s="15">
        <v>2010</v>
      </c>
      <c r="U184" s="15">
        <v>2010</v>
      </c>
      <c r="V184" s="15">
        <v>2010</v>
      </c>
      <c r="W184" s="15">
        <v>2010</v>
      </c>
      <c r="X184" s="16"/>
      <c r="Y184" t="str">
        <f t="shared" si="9"/>
        <v>CIMS.CAN.BC.Petroleum Crude.Industrial Engines.LargePetroleum CrudeLargePropane firedAvailable</v>
      </c>
      <c r="Z184" s="1"/>
    </row>
    <row r="185" spans="1:26" x14ac:dyDescent="0.25">
      <c r="A185" s="1" t="s">
        <v>77</v>
      </c>
      <c r="B185" s="1" t="s">
        <v>30</v>
      </c>
      <c r="C185" t="s">
        <v>2</v>
      </c>
      <c r="D185" s="1" t="s">
        <v>3</v>
      </c>
      <c r="E185" s="1" t="s">
        <v>82</v>
      </c>
      <c r="F185" s="1" t="s">
        <v>115</v>
      </c>
      <c r="G185" s="1" t="s">
        <v>45</v>
      </c>
      <c r="H185" s="14"/>
      <c r="I185" s="1"/>
      <c r="J185" s="1"/>
      <c r="K185" s="1"/>
      <c r="L185" s="1" t="s">
        <v>44</v>
      </c>
      <c r="M185" s="15">
        <v>2101</v>
      </c>
      <c r="N185" s="15">
        <v>2101</v>
      </c>
      <c r="O185" s="15">
        <v>2101</v>
      </c>
      <c r="P185" s="15">
        <v>2101</v>
      </c>
      <c r="Q185" s="15">
        <v>2101</v>
      </c>
      <c r="R185" s="15">
        <v>2101</v>
      </c>
      <c r="S185" s="15">
        <v>2101</v>
      </c>
      <c r="T185" s="15">
        <v>2101</v>
      </c>
      <c r="U185" s="15">
        <v>2101</v>
      </c>
      <c r="V185" s="15">
        <v>2101</v>
      </c>
      <c r="W185" s="15">
        <v>2101</v>
      </c>
      <c r="X185" s="16"/>
      <c r="Y185" t="str">
        <f t="shared" si="9"/>
        <v>CIMS.CAN.BC.Petroleum Crude.Industrial Engines.LargePetroleum CrudeLargePropane firedUnavailable</v>
      </c>
      <c r="Z185" s="1"/>
    </row>
    <row r="186" spans="1:26" x14ac:dyDescent="0.25">
      <c r="A186" s="1" t="s">
        <v>77</v>
      </c>
      <c r="B186" s="1" t="s">
        <v>30</v>
      </c>
      <c r="C186" t="s">
        <v>2</v>
      </c>
      <c r="D186" s="1" t="s">
        <v>3</v>
      </c>
      <c r="E186" s="1" t="s">
        <v>82</v>
      </c>
      <c r="F186" s="1" t="s">
        <v>115</v>
      </c>
      <c r="G186" s="1" t="s">
        <v>46</v>
      </c>
      <c r="H186" s="14"/>
      <c r="I186" s="1"/>
      <c r="J186" s="1"/>
      <c r="K186" s="1"/>
      <c r="L186" s="1" t="s">
        <v>47</v>
      </c>
      <c r="M186" s="15">
        <v>20</v>
      </c>
      <c r="N186" s="15">
        <f>M186</f>
        <v>20</v>
      </c>
      <c r="O186" s="15">
        <f t="shared" ref="O186:W186" si="17">N186</f>
        <v>20</v>
      </c>
      <c r="P186" s="15">
        <f t="shared" si="17"/>
        <v>20</v>
      </c>
      <c r="Q186" s="15">
        <f t="shared" si="17"/>
        <v>20</v>
      </c>
      <c r="R186" s="15">
        <f t="shared" si="17"/>
        <v>20</v>
      </c>
      <c r="S186" s="15">
        <f t="shared" si="17"/>
        <v>20</v>
      </c>
      <c r="T186" s="15">
        <f t="shared" si="17"/>
        <v>20</v>
      </c>
      <c r="U186" s="15">
        <f t="shared" si="17"/>
        <v>20</v>
      </c>
      <c r="V186" s="15">
        <f t="shared" si="17"/>
        <v>20</v>
      </c>
      <c r="W186" s="15">
        <f t="shared" si="17"/>
        <v>20</v>
      </c>
      <c r="X186" s="16"/>
      <c r="Y186" t="str">
        <f t="shared" si="9"/>
        <v>CIMS.CAN.BC.Petroleum Crude.Industrial Engines.LargePetroleum CrudeLargePropane firedLifetime</v>
      </c>
      <c r="Z186" s="1"/>
    </row>
    <row r="187" spans="1:26" x14ac:dyDescent="0.25">
      <c r="A187" s="1" t="s">
        <v>77</v>
      </c>
      <c r="B187" s="1" t="s">
        <v>30</v>
      </c>
      <c r="C187" t="s">
        <v>2</v>
      </c>
      <c r="D187" s="1" t="s">
        <v>3</v>
      </c>
      <c r="E187" s="1" t="s">
        <v>82</v>
      </c>
      <c r="F187" s="1" t="s">
        <v>115</v>
      </c>
      <c r="G187" s="13" t="s">
        <v>48</v>
      </c>
      <c r="H187" s="14"/>
      <c r="I187" s="13"/>
      <c r="J187" s="1"/>
      <c r="K187" s="1" t="s">
        <v>118</v>
      </c>
      <c r="L187" s="1" t="s">
        <v>39</v>
      </c>
      <c r="M187" s="15">
        <f>[2]BC_Oil_techMS!$C$41</f>
        <v>0.5</v>
      </c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6"/>
      <c r="Y187" t="str">
        <f t="shared" si="9"/>
        <v>CIMS.CAN.BC.Petroleum Crude.Industrial Engines.LargePetroleum CrudeLargePropane firedMarket share</v>
      </c>
      <c r="Z187" s="1"/>
    </row>
    <row r="188" spans="1:26" x14ac:dyDescent="0.25">
      <c r="A188" s="1" t="s">
        <v>77</v>
      </c>
      <c r="B188" s="1" t="s">
        <v>30</v>
      </c>
      <c r="C188" t="s">
        <v>2</v>
      </c>
      <c r="D188" s="1" t="s">
        <v>3</v>
      </c>
      <c r="E188" s="1" t="s">
        <v>82</v>
      </c>
      <c r="F188" s="1" t="s">
        <v>115</v>
      </c>
      <c r="G188" s="13" t="s">
        <v>49</v>
      </c>
      <c r="H188" s="14"/>
      <c r="I188" s="13"/>
      <c r="J188" s="1"/>
      <c r="K188" s="1"/>
      <c r="L188" s="1" t="s">
        <v>54</v>
      </c>
      <c r="M188" s="15">
        <v>1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>
        <v>1</v>
      </c>
      <c r="X188" s="16"/>
      <c r="Y188" t="str">
        <f t="shared" si="9"/>
        <v>CIMS.CAN.BC.Petroleum Crude.Industrial Engines.LargePetroleum CrudeLargePropane firedOutput</v>
      </c>
      <c r="Z188" s="1"/>
    </row>
    <row r="189" spans="1:26" x14ac:dyDescent="0.25">
      <c r="A189" s="1" t="s">
        <v>77</v>
      </c>
      <c r="B189" s="1" t="s">
        <v>30</v>
      </c>
      <c r="C189" t="s">
        <v>2</v>
      </c>
      <c r="D189" s="1" t="s">
        <v>3</v>
      </c>
      <c r="E189" s="1" t="s">
        <v>82</v>
      </c>
      <c r="F189" s="1" t="s">
        <v>115</v>
      </c>
      <c r="G189" s="13" t="s">
        <v>50</v>
      </c>
      <c r="H189" s="14"/>
      <c r="I189" s="13"/>
      <c r="J189" s="1"/>
      <c r="K189" s="14"/>
      <c r="L189" s="1" t="s">
        <v>51</v>
      </c>
      <c r="M189" s="18">
        <f>M165</f>
        <v>111.97436962706</v>
      </c>
      <c r="N189" s="15">
        <f>M189</f>
        <v>111.97436962706</v>
      </c>
      <c r="O189" s="15">
        <f t="shared" ref="O189:W189" si="18">N189</f>
        <v>111.97436962706</v>
      </c>
      <c r="P189" s="15">
        <f t="shared" si="18"/>
        <v>111.97436962706</v>
      </c>
      <c r="Q189" s="15">
        <f t="shared" si="18"/>
        <v>111.97436962706</v>
      </c>
      <c r="R189" s="15">
        <f t="shared" si="18"/>
        <v>111.97436962706</v>
      </c>
      <c r="S189" s="15">
        <f t="shared" si="18"/>
        <v>111.97436962706</v>
      </c>
      <c r="T189" s="15">
        <f t="shared" si="18"/>
        <v>111.97436962706</v>
      </c>
      <c r="U189" s="15">
        <f t="shared" si="18"/>
        <v>111.97436962706</v>
      </c>
      <c r="V189" s="15">
        <f t="shared" si="18"/>
        <v>111.97436962706</v>
      </c>
      <c r="W189" s="15">
        <f t="shared" si="18"/>
        <v>111.97436962706</v>
      </c>
      <c r="X189" s="16"/>
      <c r="Y189" t="str">
        <f t="shared" si="9"/>
        <v>CIMS.CAN.BC.Petroleum Crude.Industrial Engines.LargePetroleum CrudeLargePropane firedFCC</v>
      </c>
      <c r="Z189" s="1"/>
    </row>
    <row r="190" spans="1:26" x14ac:dyDescent="0.25">
      <c r="A190" s="1" t="s">
        <v>77</v>
      </c>
      <c r="B190" s="1" t="s">
        <v>30</v>
      </c>
      <c r="C190" t="s">
        <v>2</v>
      </c>
      <c r="D190" s="1" t="s">
        <v>3</v>
      </c>
      <c r="E190" s="1" t="s">
        <v>82</v>
      </c>
      <c r="F190" s="1" t="s">
        <v>115</v>
      </c>
      <c r="G190" s="13" t="s">
        <v>64</v>
      </c>
      <c r="H190" s="14"/>
      <c r="I190" s="13"/>
      <c r="J190" s="1"/>
      <c r="K190" s="1"/>
      <c r="L190" s="1" t="s">
        <v>51</v>
      </c>
      <c r="M190" s="18">
        <v>4.4789747850823796</v>
      </c>
      <c r="N190" s="15">
        <v>4.4789747850823796</v>
      </c>
      <c r="O190" s="15">
        <v>4.4789747850823796</v>
      </c>
      <c r="P190" s="15">
        <v>4.4789747850823796</v>
      </c>
      <c r="Q190" s="15">
        <v>4.4789747850823796</v>
      </c>
      <c r="R190" s="15">
        <v>4.4789747850823796</v>
      </c>
      <c r="S190" s="15">
        <v>4.4789747850823796</v>
      </c>
      <c r="T190" s="15">
        <v>4.4789747850823796</v>
      </c>
      <c r="U190" s="15">
        <v>4.4789747850823796</v>
      </c>
      <c r="V190" s="15">
        <v>4.4789747850823796</v>
      </c>
      <c r="W190" s="15">
        <v>4.4789747850823796</v>
      </c>
      <c r="X190" s="16"/>
      <c r="Y190" t="str">
        <f t="shared" si="9"/>
        <v>CIMS.CAN.BC.Petroleum Crude.Industrial Engines.LargePetroleum CrudeLargePropane firedFOM</v>
      </c>
      <c r="Z190" s="1"/>
    </row>
    <row r="191" spans="1:26" x14ac:dyDescent="0.25">
      <c r="A191" s="1" t="s">
        <v>65</v>
      </c>
      <c r="B191" s="1" t="s">
        <v>30</v>
      </c>
      <c r="C191" t="s">
        <v>2</v>
      </c>
      <c r="D191" s="1" t="s">
        <v>3</v>
      </c>
      <c r="E191" s="1" t="s">
        <v>83</v>
      </c>
      <c r="F191" s="1"/>
      <c r="G191" s="1" t="s">
        <v>32</v>
      </c>
      <c r="H191" s="14" t="s">
        <v>37</v>
      </c>
      <c r="I191" s="1"/>
      <c r="J191" s="1"/>
      <c r="K191" s="1"/>
      <c r="L191" s="1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6"/>
      <c r="Y191" t="str">
        <f t="shared" si="9"/>
        <v>CIMS.CAN.BC.Petroleum Crude.SteamPetroleum CrudeSteamCompetition typeTech Compete</v>
      </c>
    </row>
    <row r="192" spans="1:26" x14ac:dyDescent="0.25">
      <c r="A192" s="1" t="s">
        <v>65</v>
      </c>
      <c r="B192" s="1" t="s">
        <v>30</v>
      </c>
      <c r="C192" t="s">
        <v>2</v>
      </c>
      <c r="D192" s="1" t="s">
        <v>3</v>
      </c>
      <c r="E192" s="1" t="s">
        <v>83</v>
      </c>
      <c r="F192" s="1"/>
      <c r="G192" s="13" t="s">
        <v>38</v>
      </c>
      <c r="H192" s="14"/>
      <c r="I192" s="13"/>
      <c r="J192" s="1"/>
      <c r="K192" s="1"/>
      <c r="L192" s="1" t="s">
        <v>39</v>
      </c>
      <c r="M192" s="15">
        <v>0.4</v>
      </c>
      <c r="N192" s="15">
        <v>0.4</v>
      </c>
      <c r="O192" s="15">
        <v>0.4</v>
      </c>
      <c r="P192" s="15">
        <v>0.4</v>
      </c>
      <c r="Q192" s="15">
        <v>0.4</v>
      </c>
      <c r="R192" s="15">
        <v>0.4</v>
      </c>
      <c r="S192" s="15">
        <v>0.4</v>
      </c>
      <c r="T192" s="15">
        <v>0.4</v>
      </c>
      <c r="U192" s="15">
        <v>0.4</v>
      </c>
      <c r="V192" s="15">
        <v>0.4</v>
      </c>
      <c r="W192" s="15">
        <v>0.4</v>
      </c>
      <c r="X192" s="16"/>
      <c r="Y192" t="str">
        <f t="shared" si="9"/>
        <v>CIMS.CAN.BC.Petroleum Crude.SteamPetroleum CrudeSteamDiscount rate_financial</v>
      </c>
    </row>
    <row r="193" spans="1:25" x14ac:dyDescent="0.25">
      <c r="A193" s="1" t="s">
        <v>65</v>
      </c>
      <c r="B193" s="1" t="s">
        <v>30</v>
      </c>
      <c r="C193" t="s">
        <v>2</v>
      </c>
      <c r="D193" s="1" t="s">
        <v>3</v>
      </c>
      <c r="E193" s="1" t="s">
        <v>83</v>
      </c>
      <c r="F193" s="1"/>
      <c r="G193" s="1" t="s">
        <v>40</v>
      </c>
      <c r="H193" s="14"/>
      <c r="I193" s="1"/>
      <c r="J193" s="1"/>
      <c r="K193" s="1"/>
      <c r="L193" s="13"/>
      <c r="M193" s="15">
        <v>10</v>
      </c>
      <c r="N193" s="15">
        <v>10</v>
      </c>
      <c r="O193" s="15">
        <v>10</v>
      </c>
      <c r="P193" s="15">
        <v>10</v>
      </c>
      <c r="Q193" s="15">
        <v>10</v>
      </c>
      <c r="R193" s="15">
        <v>10</v>
      </c>
      <c r="S193" s="15">
        <v>10</v>
      </c>
      <c r="T193" s="15">
        <v>10</v>
      </c>
      <c r="U193" s="15">
        <v>10</v>
      </c>
      <c r="V193" s="15">
        <v>10</v>
      </c>
      <c r="W193" s="15">
        <v>10</v>
      </c>
      <c r="X193" s="16"/>
      <c r="Y193" t="str">
        <f t="shared" si="9"/>
        <v>CIMS.CAN.BC.Petroleum Crude.SteamPetroleum CrudeSteamHeterogeneity</v>
      </c>
    </row>
    <row r="194" spans="1:25" x14ac:dyDescent="0.25">
      <c r="A194" s="1" t="s">
        <v>65</v>
      </c>
      <c r="B194" s="1" t="s">
        <v>30</v>
      </c>
      <c r="C194" t="s">
        <v>2</v>
      </c>
      <c r="D194" s="1" t="s">
        <v>3</v>
      </c>
      <c r="E194" s="1" t="s">
        <v>83</v>
      </c>
      <c r="F194" s="1" t="s">
        <v>84</v>
      </c>
      <c r="G194" s="13" t="s">
        <v>42</v>
      </c>
      <c r="H194" s="14"/>
      <c r="I194" s="13"/>
      <c r="J194" s="1"/>
      <c r="K194" s="1"/>
      <c r="L194" s="1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6"/>
      <c r="Y194" t="str">
        <f t="shared" si="9"/>
        <v>CIMS.CAN.BC.Petroleum Crude.SteamPetroleum CrudeSteamElectricTechnology</v>
      </c>
    </row>
    <row r="195" spans="1:25" x14ac:dyDescent="0.25">
      <c r="A195" s="1" t="s">
        <v>65</v>
      </c>
      <c r="B195" s="1" t="s">
        <v>30</v>
      </c>
      <c r="C195" t="s">
        <v>2</v>
      </c>
      <c r="D195" s="1" t="s">
        <v>3</v>
      </c>
      <c r="E195" s="1" t="s">
        <v>83</v>
      </c>
      <c r="F195" s="1" t="s">
        <v>84</v>
      </c>
      <c r="G195" s="1" t="s">
        <v>43</v>
      </c>
      <c r="H195" s="14"/>
      <c r="I195" s="1"/>
      <c r="J195" s="1"/>
      <c r="K195" s="1"/>
      <c r="L195" s="13" t="s">
        <v>44</v>
      </c>
      <c r="M195" s="15">
        <v>2010</v>
      </c>
      <c r="N195" s="15">
        <v>2010</v>
      </c>
      <c r="O195" s="15">
        <v>2010</v>
      </c>
      <c r="P195" s="15">
        <v>2010</v>
      </c>
      <c r="Q195" s="15">
        <v>2010</v>
      </c>
      <c r="R195" s="15">
        <v>2010</v>
      </c>
      <c r="S195" s="15">
        <v>2010</v>
      </c>
      <c r="T195" s="15">
        <v>2010</v>
      </c>
      <c r="U195" s="15">
        <v>2010</v>
      </c>
      <c r="V195" s="15">
        <v>2010</v>
      </c>
      <c r="W195" s="15">
        <v>2010</v>
      </c>
      <c r="X195" s="16"/>
      <c r="Y195" t="str">
        <f t="shared" si="9"/>
        <v>CIMS.CAN.BC.Petroleum Crude.SteamPetroleum CrudeSteamElectricAvailable</v>
      </c>
    </row>
    <row r="196" spans="1:25" x14ac:dyDescent="0.25">
      <c r="A196" s="1" t="s">
        <v>65</v>
      </c>
      <c r="B196" s="1" t="s">
        <v>30</v>
      </c>
      <c r="C196" t="s">
        <v>2</v>
      </c>
      <c r="D196" s="1" t="s">
        <v>3</v>
      </c>
      <c r="E196" s="1" t="s">
        <v>83</v>
      </c>
      <c r="F196" s="1" t="s">
        <v>84</v>
      </c>
      <c r="G196" s="1" t="s">
        <v>45</v>
      </c>
      <c r="H196" s="14"/>
      <c r="I196" s="1"/>
      <c r="J196" s="1"/>
      <c r="K196" s="1"/>
      <c r="L196" s="1" t="s">
        <v>44</v>
      </c>
      <c r="M196" s="15">
        <v>2101</v>
      </c>
      <c r="N196" s="15">
        <v>2101</v>
      </c>
      <c r="O196" s="15">
        <v>2101</v>
      </c>
      <c r="P196" s="15">
        <v>2101</v>
      </c>
      <c r="Q196" s="15">
        <v>2101</v>
      </c>
      <c r="R196" s="15">
        <v>2101</v>
      </c>
      <c r="S196" s="15">
        <v>2101</v>
      </c>
      <c r="T196" s="15">
        <v>2101</v>
      </c>
      <c r="U196" s="15">
        <v>2101</v>
      </c>
      <c r="V196" s="15">
        <v>2101</v>
      </c>
      <c r="W196" s="15">
        <v>2101</v>
      </c>
      <c r="X196" s="16"/>
      <c r="Y196" t="str">
        <f t="shared" ref="Y196:Y259" si="19">A196&amp;D196&amp;E196&amp;F196&amp;G196&amp;H196&amp;I196&amp;J196</f>
        <v>CIMS.CAN.BC.Petroleum Crude.SteamPetroleum CrudeSteamElectricUnavailable</v>
      </c>
    </row>
    <row r="197" spans="1:25" x14ac:dyDescent="0.25">
      <c r="A197" s="1" t="s">
        <v>65</v>
      </c>
      <c r="B197" s="1" t="s">
        <v>30</v>
      </c>
      <c r="C197" t="s">
        <v>2</v>
      </c>
      <c r="D197" s="1" t="s">
        <v>3</v>
      </c>
      <c r="E197" s="1" t="s">
        <v>83</v>
      </c>
      <c r="F197" s="1" t="s">
        <v>84</v>
      </c>
      <c r="G197" s="1" t="s">
        <v>46</v>
      </c>
      <c r="H197" s="14"/>
      <c r="I197" s="1"/>
      <c r="J197" s="1"/>
      <c r="K197" s="1"/>
      <c r="L197" s="1" t="s">
        <v>47</v>
      </c>
      <c r="M197" s="18">
        <v>20</v>
      </c>
      <c r="N197" s="15">
        <f>M197</f>
        <v>20</v>
      </c>
      <c r="O197" s="15">
        <f t="shared" ref="O197:W197" si="20">N197</f>
        <v>20</v>
      </c>
      <c r="P197" s="15">
        <f t="shared" si="20"/>
        <v>20</v>
      </c>
      <c r="Q197" s="15">
        <f t="shared" si="20"/>
        <v>20</v>
      </c>
      <c r="R197" s="15">
        <f t="shared" si="20"/>
        <v>20</v>
      </c>
      <c r="S197" s="15">
        <f t="shared" si="20"/>
        <v>20</v>
      </c>
      <c r="T197" s="15">
        <f t="shared" si="20"/>
        <v>20</v>
      </c>
      <c r="U197" s="15">
        <f t="shared" si="20"/>
        <v>20</v>
      </c>
      <c r="V197" s="15">
        <f t="shared" si="20"/>
        <v>20</v>
      </c>
      <c r="W197" s="15">
        <f t="shared" si="20"/>
        <v>20</v>
      </c>
      <c r="X197" s="16"/>
      <c r="Y197" t="str">
        <f t="shared" si="19"/>
        <v>CIMS.CAN.BC.Petroleum Crude.SteamPetroleum CrudeSteamElectricLifetime</v>
      </c>
    </row>
    <row r="198" spans="1:25" x14ac:dyDescent="0.25">
      <c r="A198" s="1" t="s">
        <v>65</v>
      </c>
      <c r="B198" s="1" t="s">
        <v>30</v>
      </c>
      <c r="C198" t="s">
        <v>2</v>
      </c>
      <c r="D198" s="1" t="s">
        <v>3</v>
      </c>
      <c r="E198" s="1" t="s">
        <v>83</v>
      </c>
      <c r="F198" s="1" t="s">
        <v>84</v>
      </c>
      <c r="G198" s="1" t="s">
        <v>48</v>
      </c>
      <c r="H198" s="14"/>
      <c r="I198" s="1"/>
      <c r="J198" s="1"/>
      <c r="K198" s="1" t="s">
        <v>118</v>
      </c>
      <c r="L198" s="13" t="s">
        <v>39</v>
      </c>
      <c r="M198" s="15">
        <f>[2]BC_Oil_techMS!$C$54</f>
        <v>0.05</v>
      </c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6"/>
      <c r="Y198" t="str">
        <f t="shared" si="19"/>
        <v>CIMS.CAN.BC.Petroleum Crude.SteamPetroleum CrudeSteamElectricMarket share</v>
      </c>
    </row>
    <row r="199" spans="1:25" x14ac:dyDescent="0.25">
      <c r="A199" s="1" t="s">
        <v>65</v>
      </c>
      <c r="B199" s="1" t="s">
        <v>30</v>
      </c>
      <c r="C199" t="s">
        <v>2</v>
      </c>
      <c r="D199" s="1" t="s">
        <v>3</v>
      </c>
      <c r="E199" s="1" t="s">
        <v>83</v>
      </c>
      <c r="F199" s="1" t="s">
        <v>84</v>
      </c>
      <c r="G199" s="1" t="s">
        <v>49</v>
      </c>
      <c r="H199" s="14"/>
      <c r="I199" s="1"/>
      <c r="J199" s="1"/>
      <c r="K199" s="1"/>
      <c r="L199" s="13" t="s">
        <v>54</v>
      </c>
      <c r="M199" s="15">
        <v>1675000</v>
      </c>
      <c r="N199" s="15">
        <v>1675000</v>
      </c>
      <c r="O199" s="15">
        <v>1675000</v>
      </c>
      <c r="P199" s="15">
        <v>1675000</v>
      </c>
      <c r="Q199" s="15">
        <v>1675000</v>
      </c>
      <c r="R199" s="15">
        <v>1675000</v>
      </c>
      <c r="S199" s="15">
        <v>1675000</v>
      </c>
      <c r="T199" s="15">
        <v>1675000</v>
      </c>
      <c r="U199" s="15">
        <v>1675000</v>
      </c>
      <c r="V199" s="15">
        <v>1675000</v>
      </c>
      <c r="W199" s="15">
        <v>1675000</v>
      </c>
      <c r="X199" s="16"/>
      <c r="Y199" t="str">
        <f t="shared" si="19"/>
        <v>CIMS.CAN.BC.Petroleum Crude.SteamPetroleum CrudeSteamElectricOutput</v>
      </c>
    </row>
    <row r="200" spans="1:25" x14ac:dyDescent="0.25">
      <c r="A200" s="1" t="s">
        <v>65</v>
      </c>
      <c r="B200" s="1" t="s">
        <v>30</v>
      </c>
      <c r="C200" t="s">
        <v>2</v>
      </c>
      <c r="D200" s="1" t="s">
        <v>3</v>
      </c>
      <c r="E200" s="1" t="s">
        <v>83</v>
      </c>
      <c r="F200" s="1" t="s">
        <v>84</v>
      </c>
      <c r="G200" s="1" t="s">
        <v>50</v>
      </c>
      <c r="H200" s="14"/>
      <c r="I200" s="1"/>
      <c r="J200" s="1"/>
      <c r="K200" s="1"/>
      <c r="L200" s="1" t="s">
        <v>51</v>
      </c>
      <c r="M200" s="15">
        <v>9860113.5948032495</v>
      </c>
      <c r="N200" s="15">
        <f>M200</f>
        <v>9860113.5948032495</v>
      </c>
      <c r="O200" s="15">
        <f t="shared" ref="O200:W200" si="21">N200</f>
        <v>9860113.5948032495</v>
      </c>
      <c r="P200" s="15">
        <f t="shared" si="21"/>
        <v>9860113.5948032495</v>
      </c>
      <c r="Q200" s="15">
        <f t="shared" si="21"/>
        <v>9860113.5948032495</v>
      </c>
      <c r="R200" s="15">
        <f t="shared" si="21"/>
        <v>9860113.5948032495</v>
      </c>
      <c r="S200" s="15">
        <f t="shared" si="21"/>
        <v>9860113.5948032495</v>
      </c>
      <c r="T200" s="15">
        <f t="shared" si="21"/>
        <v>9860113.5948032495</v>
      </c>
      <c r="U200" s="15">
        <f t="shared" si="21"/>
        <v>9860113.5948032495</v>
      </c>
      <c r="V200" s="15">
        <f t="shared" si="21"/>
        <v>9860113.5948032495</v>
      </c>
      <c r="W200" s="15">
        <f t="shared" si="21"/>
        <v>9860113.5948032495</v>
      </c>
      <c r="X200" s="16"/>
      <c r="Y200" t="str">
        <f t="shared" si="19"/>
        <v>CIMS.CAN.BC.Petroleum Crude.SteamPetroleum CrudeSteamElectricFCC</v>
      </c>
    </row>
    <row r="201" spans="1:25" x14ac:dyDescent="0.25">
      <c r="A201" s="1" t="s">
        <v>65</v>
      </c>
      <c r="B201" s="1" t="s">
        <v>30</v>
      </c>
      <c r="C201" t="s">
        <v>2</v>
      </c>
      <c r="D201" s="1" t="s">
        <v>3</v>
      </c>
      <c r="E201" s="1" t="s">
        <v>83</v>
      </c>
      <c r="F201" s="1" t="s">
        <v>84</v>
      </c>
      <c r="G201" s="13" t="s">
        <v>64</v>
      </c>
      <c r="H201" s="14"/>
      <c r="I201" s="13"/>
      <c r="J201" s="1"/>
      <c r="K201" s="1"/>
      <c r="L201" s="1" t="s">
        <v>51</v>
      </c>
      <c r="M201" s="15">
        <v>394404.543792132</v>
      </c>
      <c r="N201" s="15">
        <v>394404.543792132</v>
      </c>
      <c r="O201" s="15">
        <v>394404.543792132</v>
      </c>
      <c r="P201" s="15">
        <v>394404.543792132</v>
      </c>
      <c r="Q201" s="15">
        <v>394404.543792132</v>
      </c>
      <c r="R201" s="15">
        <v>394404.543792132</v>
      </c>
      <c r="S201" s="15">
        <v>394404.543792132</v>
      </c>
      <c r="T201" s="15">
        <v>394404.543792132</v>
      </c>
      <c r="U201" s="15">
        <v>394404.543792132</v>
      </c>
      <c r="V201" s="15">
        <v>394404.543792132</v>
      </c>
      <c r="W201" s="15">
        <v>394404.543792132</v>
      </c>
      <c r="X201" s="16"/>
      <c r="Y201" t="str">
        <f t="shared" si="19"/>
        <v>CIMS.CAN.BC.Petroleum Crude.SteamPetroleum CrudeSteamElectricFOM</v>
      </c>
    </row>
    <row r="202" spans="1:25" x14ac:dyDescent="0.25">
      <c r="A202" s="1" t="s">
        <v>65</v>
      </c>
      <c r="B202" s="1" t="s">
        <v>30</v>
      </c>
      <c r="C202" t="s">
        <v>2</v>
      </c>
      <c r="D202" s="1" t="s">
        <v>3</v>
      </c>
      <c r="E202" s="1" t="s">
        <v>83</v>
      </c>
      <c r="F202" s="1" t="s">
        <v>85</v>
      </c>
      <c r="G202" s="13" t="s">
        <v>42</v>
      </c>
      <c r="H202" s="14"/>
      <c r="I202" s="13"/>
      <c r="J202" s="1"/>
      <c r="K202" s="1"/>
      <c r="L202" s="1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6"/>
      <c r="Y202" t="str">
        <f t="shared" si="19"/>
        <v>CIMS.CAN.BC.Petroleum Crude.SteamPetroleum CrudeSteamNGTechnology</v>
      </c>
    </row>
    <row r="203" spans="1:25" x14ac:dyDescent="0.25">
      <c r="A203" s="1" t="s">
        <v>65</v>
      </c>
      <c r="B203" s="1" t="s">
        <v>30</v>
      </c>
      <c r="C203" t="s">
        <v>2</v>
      </c>
      <c r="D203" s="1" t="s">
        <v>3</v>
      </c>
      <c r="E203" s="1" t="s">
        <v>83</v>
      </c>
      <c r="F203" s="1" t="s">
        <v>85</v>
      </c>
      <c r="G203" s="13" t="s">
        <v>43</v>
      </c>
      <c r="H203" s="14"/>
      <c r="I203" s="13"/>
      <c r="J203" s="1"/>
      <c r="K203" s="1"/>
      <c r="L203" s="13" t="s">
        <v>44</v>
      </c>
      <c r="M203" s="15">
        <v>1950</v>
      </c>
      <c r="N203" s="15">
        <v>1950</v>
      </c>
      <c r="O203" s="15">
        <v>1950</v>
      </c>
      <c r="P203" s="15">
        <v>1950</v>
      </c>
      <c r="Q203" s="15">
        <v>1950</v>
      </c>
      <c r="R203" s="15">
        <v>1950</v>
      </c>
      <c r="S203" s="15">
        <v>1950</v>
      </c>
      <c r="T203" s="15">
        <v>1950</v>
      </c>
      <c r="U203" s="15">
        <v>1950</v>
      </c>
      <c r="V203" s="15">
        <v>1950</v>
      </c>
      <c r="W203" s="15">
        <v>1950</v>
      </c>
      <c r="X203" s="16"/>
      <c r="Y203" t="str">
        <f t="shared" si="19"/>
        <v>CIMS.CAN.BC.Petroleum Crude.SteamPetroleum CrudeSteamNGAvailable</v>
      </c>
    </row>
    <row r="204" spans="1:25" x14ac:dyDescent="0.25">
      <c r="A204" s="1" t="s">
        <v>65</v>
      </c>
      <c r="B204" s="1" t="s">
        <v>30</v>
      </c>
      <c r="C204" t="s">
        <v>2</v>
      </c>
      <c r="D204" s="1" t="s">
        <v>3</v>
      </c>
      <c r="E204" s="1" t="s">
        <v>83</v>
      </c>
      <c r="F204" s="1" t="s">
        <v>85</v>
      </c>
      <c r="G204" s="13" t="s">
        <v>45</v>
      </c>
      <c r="H204" s="14"/>
      <c r="I204" s="13"/>
      <c r="J204" s="1"/>
      <c r="K204" s="1"/>
      <c r="L204" s="1" t="s">
        <v>44</v>
      </c>
      <c r="M204" s="15">
        <v>2101</v>
      </c>
      <c r="N204" s="15">
        <v>2101</v>
      </c>
      <c r="O204" s="15">
        <v>2101</v>
      </c>
      <c r="P204" s="15">
        <v>2101</v>
      </c>
      <c r="Q204" s="15">
        <v>2101</v>
      </c>
      <c r="R204" s="15">
        <v>2101</v>
      </c>
      <c r="S204" s="15">
        <v>2101</v>
      </c>
      <c r="T204" s="15">
        <v>2101</v>
      </c>
      <c r="U204" s="15">
        <v>2101</v>
      </c>
      <c r="V204" s="15">
        <v>2101</v>
      </c>
      <c r="W204" s="15">
        <v>2101</v>
      </c>
      <c r="X204" s="16"/>
      <c r="Y204" t="str">
        <f t="shared" si="19"/>
        <v>CIMS.CAN.BC.Petroleum Crude.SteamPetroleum CrudeSteamNGUnavailable</v>
      </c>
    </row>
    <row r="205" spans="1:25" x14ac:dyDescent="0.25">
      <c r="A205" s="1" t="s">
        <v>65</v>
      </c>
      <c r="B205" s="1" t="s">
        <v>30</v>
      </c>
      <c r="C205" t="s">
        <v>2</v>
      </c>
      <c r="D205" s="1" t="s">
        <v>3</v>
      </c>
      <c r="E205" s="1" t="s">
        <v>83</v>
      </c>
      <c r="F205" s="1" t="s">
        <v>85</v>
      </c>
      <c r="G205" s="13" t="s">
        <v>46</v>
      </c>
      <c r="H205" s="14"/>
      <c r="I205" s="13"/>
      <c r="J205" s="1"/>
      <c r="K205" s="1"/>
      <c r="L205" s="1" t="s">
        <v>47</v>
      </c>
      <c r="M205" s="15">
        <v>25</v>
      </c>
      <c r="N205" s="15">
        <v>25</v>
      </c>
      <c r="O205" s="15">
        <v>25</v>
      </c>
      <c r="P205" s="15">
        <v>25</v>
      </c>
      <c r="Q205" s="15">
        <v>25</v>
      </c>
      <c r="R205" s="15">
        <v>25</v>
      </c>
      <c r="S205" s="15">
        <v>25</v>
      </c>
      <c r="T205" s="15">
        <v>25</v>
      </c>
      <c r="U205" s="15">
        <v>25</v>
      </c>
      <c r="V205" s="15">
        <v>25</v>
      </c>
      <c r="W205" s="15">
        <v>25</v>
      </c>
      <c r="X205" s="16"/>
      <c r="Y205" t="str">
        <f t="shared" si="19"/>
        <v>CIMS.CAN.BC.Petroleum Crude.SteamPetroleum CrudeSteamNGLifetime</v>
      </c>
    </row>
    <row r="206" spans="1:25" x14ac:dyDescent="0.25">
      <c r="A206" s="1" t="s">
        <v>65</v>
      </c>
      <c r="B206" s="1" t="s">
        <v>30</v>
      </c>
      <c r="C206" t="s">
        <v>2</v>
      </c>
      <c r="D206" s="1" t="s">
        <v>3</v>
      </c>
      <c r="E206" s="1" t="s">
        <v>83</v>
      </c>
      <c r="F206" s="1" t="s">
        <v>85</v>
      </c>
      <c r="G206" s="13" t="s">
        <v>48</v>
      </c>
      <c r="H206" s="14"/>
      <c r="I206" s="13"/>
      <c r="J206" s="1"/>
      <c r="K206" s="1" t="s">
        <v>118</v>
      </c>
      <c r="L206" s="1" t="s">
        <v>39</v>
      </c>
      <c r="M206" s="15">
        <f>[2]BC_Oil_techMS!$C$55</f>
        <v>0.75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6"/>
      <c r="Y206" t="str">
        <f t="shared" si="19"/>
        <v>CIMS.CAN.BC.Petroleum Crude.SteamPetroleum CrudeSteamNGMarket share</v>
      </c>
    </row>
    <row r="207" spans="1:25" x14ac:dyDescent="0.25">
      <c r="A207" s="1" t="s">
        <v>65</v>
      </c>
      <c r="B207" s="1" t="s">
        <v>30</v>
      </c>
      <c r="C207" t="s">
        <v>2</v>
      </c>
      <c r="D207" s="1" t="s">
        <v>3</v>
      </c>
      <c r="E207" s="1" t="s">
        <v>83</v>
      </c>
      <c r="F207" s="1" t="s">
        <v>85</v>
      </c>
      <c r="G207" s="1" t="s">
        <v>49</v>
      </c>
      <c r="H207" s="14"/>
      <c r="I207" s="1"/>
      <c r="J207" s="1"/>
      <c r="K207" s="1"/>
      <c r="L207" s="13" t="s">
        <v>54</v>
      </c>
      <c r="M207" s="15">
        <v>2050000</v>
      </c>
      <c r="N207" s="15">
        <v>2050000</v>
      </c>
      <c r="O207" s="15">
        <v>2050000</v>
      </c>
      <c r="P207" s="15">
        <v>2050000</v>
      </c>
      <c r="Q207" s="15">
        <v>2050000</v>
      </c>
      <c r="R207" s="15">
        <v>2050000</v>
      </c>
      <c r="S207" s="15">
        <v>2050000</v>
      </c>
      <c r="T207" s="15">
        <v>2050000</v>
      </c>
      <c r="U207" s="15">
        <v>2050000</v>
      </c>
      <c r="V207" s="15">
        <v>2050000</v>
      </c>
      <c r="W207" s="15">
        <v>2050000</v>
      </c>
      <c r="X207" s="16"/>
      <c r="Y207" t="str">
        <f t="shared" si="19"/>
        <v>CIMS.CAN.BC.Petroleum Crude.SteamPetroleum CrudeSteamNGOutput</v>
      </c>
    </row>
    <row r="208" spans="1:25" x14ac:dyDescent="0.25">
      <c r="A208" s="1" t="s">
        <v>65</v>
      </c>
      <c r="B208" s="1" t="s">
        <v>30</v>
      </c>
      <c r="C208" t="s">
        <v>2</v>
      </c>
      <c r="D208" s="1" t="s">
        <v>3</v>
      </c>
      <c r="E208" s="1" t="s">
        <v>83</v>
      </c>
      <c r="F208" s="1" t="s">
        <v>85</v>
      </c>
      <c r="G208" s="1" t="s">
        <v>50</v>
      </c>
      <c r="H208" s="14"/>
      <c r="I208" s="1"/>
      <c r="J208" s="1"/>
      <c r="K208" s="1"/>
      <c r="L208" s="1" t="s">
        <v>51</v>
      </c>
      <c r="M208" s="15">
        <f>10349693.6533531*0.9</f>
        <v>9314724.2880177908</v>
      </c>
      <c r="N208" s="15">
        <f>M208</f>
        <v>9314724.2880177908</v>
      </c>
      <c r="O208" s="15">
        <f t="shared" ref="O208:W208" si="22">N208</f>
        <v>9314724.2880177908</v>
      </c>
      <c r="P208" s="15">
        <f t="shared" si="22"/>
        <v>9314724.2880177908</v>
      </c>
      <c r="Q208" s="15">
        <f t="shared" si="22"/>
        <v>9314724.2880177908</v>
      </c>
      <c r="R208" s="15">
        <f t="shared" si="22"/>
        <v>9314724.2880177908</v>
      </c>
      <c r="S208" s="15">
        <f t="shared" si="22"/>
        <v>9314724.2880177908</v>
      </c>
      <c r="T208" s="15">
        <f t="shared" si="22"/>
        <v>9314724.2880177908</v>
      </c>
      <c r="U208" s="15">
        <f t="shared" si="22"/>
        <v>9314724.2880177908</v>
      </c>
      <c r="V208" s="15">
        <f t="shared" si="22"/>
        <v>9314724.2880177908</v>
      </c>
      <c r="W208" s="15">
        <f t="shared" si="22"/>
        <v>9314724.2880177908</v>
      </c>
      <c r="X208" s="16"/>
      <c r="Y208" t="str">
        <f t="shared" si="19"/>
        <v>CIMS.CAN.BC.Petroleum Crude.SteamPetroleum CrudeSteamNGFCC</v>
      </c>
    </row>
    <row r="209" spans="1:25" x14ac:dyDescent="0.25">
      <c r="A209" s="1" t="s">
        <v>65</v>
      </c>
      <c r="B209" s="1" t="s">
        <v>30</v>
      </c>
      <c r="C209" t="s">
        <v>2</v>
      </c>
      <c r="D209" s="1" t="s">
        <v>3</v>
      </c>
      <c r="E209" s="1" t="s">
        <v>83</v>
      </c>
      <c r="F209" s="1" t="s">
        <v>85</v>
      </c>
      <c r="G209" s="1" t="s">
        <v>64</v>
      </c>
      <c r="H209" s="14"/>
      <c r="I209" s="1"/>
      <c r="J209" s="1"/>
      <c r="K209" s="1"/>
      <c r="L209" s="1" t="s">
        <v>51</v>
      </c>
      <c r="M209" s="15">
        <v>413987.74613412499</v>
      </c>
      <c r="N209" s="15">
        <v>413987.74613412499</v>
      </c>
      <c r="O209" s="15">
        <v>413987.74613412499</v>
      </c>
      <c r="P209" s="15">
        <v>413987.74613412499</v>
      </c>
      <c r="Q209" s="15">
        <v>413987.74613412499</v>
      </c>
      <c r="R209" s="15">
        <v>413987.74613412499</v>
      </c>
      <c r="S209" s="15">
        <v>413987.74613412499</v>
      </c>
      <c r="T209" s="15">
        <v>413987.74613412499</v>
      </c>
      <c r="U209" s="15">
        <v>413987.74613412499</v>
      </c>
      <c r="V209" s="15">
        <v>413987.74613412499</v>
      </c>
      <c r="W209" s="15">
        <v>413987.74613412499</v>
      </c>
      <c r="X209" s="16"/>
      <c r="Y209" t="str">
        <f t="shared" si="19"/>
        <v>CIMS.CAN.BC.Petroleum Crude.SteamPetroleum CrudeSteamNGFOM</v>
      </c>
    </row>
    <row r="210" spans="1:25" x14ac:dyDescent="0.25">
      <c r="A210" s="1" t="s">
        <v>65</v>
      </c>
      <c r="B210" s="1" t="s">
        <v>30</v>
      </c>
      <c r="C210" t="s">
        <v>2</v>
      </c>
      <c r="D210" s="1" t="s">
        <v>3</v>
      </c>
      <c r="E210" s="1" t="s">
        <v>83</v>
      </c>
      <c r="F210" s="1" t="s">
        <v>86</v>
      </c>
      <c r="G210" s="1" t="s">
        <v>42</v>
      </c>
      <c r="H210" s="14"/>
      <c r="I210" s="1"/>
      <c r="J210" s="1"/>
      <c r="K210" s="1"/>
      <c r="L210" s="1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6"/>
      <c r="Y210" t="str">
        <f t="shared" si="19"/>
        <v>CIMS.CAN.BC.Petroleum Crude.SteamPetroleum CrudeSteamNG EffTechnology</v>
      </c>
    </row>
    <row r="211" spans="1:25" x14ac:dyDescent="0.25">
      <c r="A211" s="1" t="s">
        <v>65</v>
      </c>
      <c r="B211" s="1" t="s">
        <v>30</v>
      </c>
      <c r="C211" t="s">
        <v>2</v>
      </c>
      <c r="D211" s="1" t="s">
        <v>3</v>
      </c>
      <c r="E211" s="1" t="s">
        <v>83</v>
      </c>
      <c r="F211" s="1" t="s">
        <v>86</v>
      </c>
      <c r="G211" s="1" t="s">
        <v>43</v>
      </c>
      <c r="H211" s="14"/>
      <c r="I211" s="1"/>
      <c r="J211" s="1"/>
      <c r="K211" s="1"/>
      <c r="L211" s="13" t="s">
        <v>44</v>
      </c>
      <c r="M211" s="15">
        <v>2010</v>
      </c>
      <c r="N211" s="15">
        <v>2010</v>
      </c>
      <c r="O211" s="15">
        <v>2010</v>
      </c>
      <c r="P211" s="15">
        <v>2010</v>
      </c>
      <c r="Q211" s="15">
        <v>2010</v>
      </c>
      <c r="R211" s="15">
        <v>2010</v>
      </c>
      <c r="S211" s="15">
        <v>2010</v>
      </c>
      <c r="T211" s="15">
        <v>2010</v>
      </c>
      <c r="U211" s="15">
        <v>2010</v>
      </c>
      <c r="V211" s="15">
        <v>2010</v>
      </c>
      <c r="W211" s="15">
        <v>2010</v>
      </c>
      <c r="X211" s="16"/>
      <c r="Y211" t="str">
        <f t="shared" si="19"/>
        <v>CIMS.CAN.BC.Petroleum Crude.SteamPetroleum CrudeSteamNG EffAvailable</v>
      </c>
    </row>
    <row r="212" spans="1:25" x14ac:dyDescent="0.25">
      <c r="A212" s="1" t="s">
        <v>65</v>
      </c>
      <c r="B212" s="1" t="s">
        <v>30</v>
      </c>
      <c r="C212" t="s">
        <v>2</v>
      </c>
      <c r="D212" s="1" t="s">
        <v>3</v>
      </c>
      <c r="E212" s="1" t="s">
        <v>83</v>
      </c>
      <c r="F212" s="1" t="s">
        <v>86</v>
      </c>
      <c r="G212" s="13" t="s">
        <v>45</v>
      </c>
      <c r="H212" s="14"/>
      <c r="I212" s="13"/>
      <c r="J212" s="1"/>
      <c r="K212" s="1"/>
      <c r="L212" s="13" t="s">
        <v>44</v>
      </c>
      <c r="M212" s="15">
        <v>2101</v>
      </c>
      <c r="N212" s="15">
        <v>2101</v>
      </c>
      <c r="O212" s="15">
        <v>2101</v>
      </c>
      <c r="P212" s="15">
        <v>2101</v>
      </c>
      <c r="Q212" s="15">
        <v>2101</v>
      </c>
      <c r="R212" s="15">
        <v>2101</v>
      </c>
      <c r="S212" s="15">
        <v>2101</v>
      </c>
      <c r="T212" s="15">
        <v>2101</v>
      </c>
      <c r="U212" s="15">
        <v>2101</v>
      </c>
      <c r="V212" s="15">
        <v>2101</v>
      </c>
      <c r="W212" s="15">
        <v>2101</v>
      </c>
      <c r="X212" s="16"/>
      <c r="Y212" t="str">
        <f t="shared" si="19"/>
        <v>CIMS.CAN.BC.Petroleum Crude.SteamPetroleum CrudeSteamNG EffUnavailable</v>
      </c>
    </row>
    <row r="213" spans="1:25" x14ac:dyDescent="0.25">
      <c r="A213" s="1" t="s">
        <v>65</v>
      </c>
      <c r="B213" s="1" t="s">
        <v>30</v>
      </c>
      <c r="C213" t="s">
        <v>2</v>
      </c>
      <c r="D213" s="1" t="s">
        <v>3</v>
      </c>
      <c r="E213" s="1" t="s">
        <v>83</v>
      </c>
      <c r="F213" s="1" t="s">
        <v>86</v>
      </c>
      <c r="G213" s="13" t="s">
        <v>46</v>
      </c>
      <c r="H213" s="14"/>
      <c r="I213" s="13"/>
      <c r="J213" s="1"/>
      <c r="K213" s="1"/>
      <c r="L213" s="1" t="s">
        <v>47</v>
      </c>
      <c r="M213" s="15">
        <v>25</v>
      </c>
      <c r="N213" s="15">
        <v>25</v>
      </c>
      <c r="O213" s="15">
        <v>25</v>
      </c>
      <c r="P213" s="15">
        <v>25</v>
      </c>
      <c r="Q213" s="15">
        <v>25</v>
      </c>
      <c r="R213" s="15">
        <v>25</v>
      </c>
      <c r="S213" s="15">
        <v>25</v>
      </c>
      <c r="T213" s="15">
        <v>25</v>
      </c>
      <c r="U213" s="15">
        <v>25</v>
      </c>
      <c r="V213" s="15">
        <v>25</v>
      </c>
      <c r="W213" s="15">
        <v>25</v>
      </c>
      <c r="X213" s="16"/>
      <c r="Y213" t="str">
        <f t="shared" si="19"/>
        <v>CIMS.CAN.BC.Petroleum Crude.SteamPetroleum CrudeSteamNG EffLifetime</v>
      </c>
    </row>
    <row r="214" spans="1:25" x14ac:dyDescent="0.25">
      <c r="A214" s="1" t="s">
        <v>65</v>
      </c>
      <c r="B214" s="1" t="s">
        <v>30</v>
      </c>
      <c r="C214" t="s">
        <v>2</v>
      </c>
      <c r="D214" s="1" t="s">
        <v>3</v>
      </c>
      <c r="E214" s="1" t="s">
        <v>83</v>
      </c>
      <c r="F214" s="1" t="s">
        <v>86</v>
      </c>
      <c r="G214" s="13" t="s">
        <v>48</v>
      </c>
      <c r="H214" s="14"/>
      <c r="I214" s="13"/>
      <c r="J214" s="1"/>
      <c r="K214" s="1" t="s">
        <v>118</v>
      </c>
      <c r="L214" s="13" t="s">
        <v>39</v>
      </c>
      <c r="M214" s="15">
        <f>[2]BC_Oil_techMS!$C$56</f>
        <v>0</v>
      </c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6"/>
      <c r="Y214" t="str">
        <f t="shared" si="19"/>
        <v>CIMS.CAN.BC.Petroleum Crude.SteamPetroleum CrudeSteamNG EffMarket share</v>
      </c>
    </row>
    <row r="215" spans="1:25" x14ac:dyDescent="0.25">
      <c r="A215" s="1" t="s">
        <v>65</v>
      </c>
      <c r="B215" s="1" t="s">
        <v>30</v>
      </c>
      <c r="C215" t="s">
        <v>2</v>
      </c>
      <c r="D215" s="1" t="s">
        <v>3</v>
      </c>
      <c r="E215" s="1" t="s">
        <v>83</v>
      </c>
      <c r="F215" s="1" t="s">
        <v>86</v>
      </c>
      <c r="G215" s="13" t="s">
        <v>49</v>
      </c>
      <c r="H215" s="14"/>
      <c r="I215" s="13"/>
      <c r="J215" s="1"/>
      <c r="K215" s="1"/>
      <c r="L215" s="1" t="s">
        <v>54</v>
      </c>
      <c r="M215" s="15">
        <v>2050000</v>
      </c>
      <c r="N215" s="15">
        <v>2050000</v>
      </c>
      <c r="O215" s="15">
        <v>2050000</v>
      </c>
      <c r="P215" s="15">
        <v>2050000</v>
      </c>
      <c r="Q215" s="15">
        <v>2050000</v>
      </c>
      <c r="R215" s="15">
        <v>2050000</v>
      </c>
      <c r="S215" s="15">
        <v>2050000</v>
      </c>
      <c r="T215" s="15">
        <v>2050000</v>
      </c>
      <c r="U215" s="15">
        <v>2050000</v>
      </c>
      <c r="V215" s="15">
        <v>2050000</v>
      </c>
      <c r="W215" s="15">
        <v>2050000</v>
      </c>
      <c r="X215" s="16"/>
      <c r="Y215" t="str">
        <f t="shared" si="19"/>
        <v>CIMS.CAN.BC.Petroleum Crude.SteamPetroleum CrudeSteamNG EffOutput</v>
      </c>
    </row>
    <row r="216" spans="1:25" x14ac:dyDescent="0.25">
      <c r="A216" s="1" t="s">
        <v>65</v>
      </c>
      <c r="B216" s="1" t="s">
        <v>30</v>
      </c>
      <c r="C216" t="s">
        <v>2</v>
      </c>
      <c r="D216" s="1" t="s">
        <v>3</v>
      </c>
      <c r="E216" s="1" t="s">
        <v>83</v>
      </c>
      <c r="F216" s="1" t="s">
        <v>86</v>
      </c>
      <c r="G216" s="13" t="s">
        <v>50</v>
      </c>
      <c r="H216" s="14"/>
      <c r="I216" s="13"/>
      <c r="J216" s="1"/>
      <c r="K216" s="1"/>
      <c r="L216" s="1" t="s">
        <v>51</v>
      </c>
      <c r="M216" s="15">
        <v>12297827.2936799</v>
      </c>
      <c r="N216" s="15">
        <f>M216</f>
        <v>12297827.2936799</v>
      </c>
      <c r="O216" s="15">
        <f t="shared" ref="O216:W216" si="23">N216</f>
        <v>12297827.2936799</v>
      </c>
      <c r="P216" s="15">
        <f t="shared" si="23"/>
        <v>12297827.2936799</v>
      </c>
      <c r="Q216" s="15">
        <f t="shared" si="23"/>
        <v>12297827.2936799</v>
      </c>
      <c r="R216" s="15">
        <f t="shared" si="23"/>
        <v>12297827.2936799</v>
      </c>
      <c r="S216" s="15">
        <f t="shared" si="23"/>
        <v>12297827.2936799</v>
      </c>
      <c r="T216" s="15">
        <f t="shared" si="23"/>
        <v>12297827.2936799</v>
      </c>
      <c r="U216" s="15">
        <f t="shared" si="23"/>
        <v>12297827.2936799</v>
      </c>
      <c r="V216" s="15">
        <f t="shared" si="23"/>
        <v>12297827.2936799</v>
      </c>
      <c r="W216" s="15">
        <f t="shared" si="23"/>
        <v>12297827.2936799</v>
      </c>
      <c r="X216" s="16"/>
      <c r="Y216" t="str">
        <f t="shared" si="19"/>
        <v>CIMS.CAN.BC.Petroleum Crude.SteamPetroleum CrudeSteamNG EffFCC</v>
      </c>
    </row>
    <row r="217" spans="1:25" x14ac:dyDescent="0.25">
      <c r="A217" s="1" t="s">
        <v>65</v>
      </c>
      <c r="B217" s="1" t="s">
        <v>30</v>
      </c>
      <c r="C217" t="s">
        <v>2</v>
      </c>
      <c r="D217" s="1" t="s">
        <v>3</v>
      </c>
      <c r="E217" s="1" t="s">
        <v>83</v>
      </c>
      <c r="F217" s="1" t="s">
        <v>86</v>
      </c>
      <c r="G217" s="13" t="s">
        <v>64</v>
      </c>
      <c r="H217" s="14"/>
      <c r="I217" s="13"/>
      <c r="J217" s="1"/>
      <c r="K217" s="1"/>
      <c r="L217" s="1" t="s">
        <v>51</v>
      </c>
      <c r="M217" s="15">
        <v>491913.09174719697</v>
      </c>
      <c r="N217" s="15">
        <v>491913.09174719697</v>
      </c>
      <c r="O217" s="15">
        <v>491913.09174719697</v>
      </c>
      <c r="P217" s="15">
        <v>491913.09174719697</v>
      </c>
      <c r="Q217" s="15">
        <v>491913.09174719697</v>
      </c>
      <c r="R217" s="15">
        <v>491913.09174719697</v>
      </c>
      <c r="S217" s="15">
        <v>491913.09174719697</v>
      </c>
      <c r="T217" s="15">
        <v>491913.09174719697</v>
      </c>
      <c r="U217" s="15">
        <v>491913.09174719697</v>
      </c>
      <c r="V217" s="15">
        <v>491913.09174719697</v>
      </c>
      <c r="W217" s="15">
        <v>491913.09174719697</v>
      </c>
      <c r="X217" s="16"/>
      <c r="Y217" t="str">
        <f t="shared" si="19"/>
        <v>CIMS.CAN.BC.Petroleum Crude.SteamPetroleum CrudeSteamNG EffFOM</v>
      </c>
    </row>
    <row r="218" spans="1:25" x14ac:dyDescent="0.25">
      <c r="A218" s="1" t="s">
        <v>65</v>
      </c>
      <c r="B218" s="1" t="s">
        <v>30</v>
      </c>
      <c r="C218" t="s">
        <v>2</v>
      </c>
      <c r="D218" s="1" t="s">
        <v>3</v>
      </c>
      <c r="E218" s="1" t="s">
        <v>83</v>
      </c>
      <c r="F218" s="1" t="s">
        <v>87</v>
      </c>
      <c r="G218" s="1" t="s">
        <v>42</v>
      </c>
      <c r="H218" s="14"/>
      <c r="I218" s="1"/>
      <c r="J218" s="1"/>
      <c r="K218" s="1"/>
      <c r="L218" s="1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6"/>
      <c r="Y218" t="str">
        <f t="shared" si="19"/>
        <v>CIMS.CAN.BC.Petroleum Crude.SteamPetroleum CrudeSteamNG HR and reg burnerTechnology</v>
      </c>
    </row>
    <row r="219" spans="1:25" x14ac:dyDescent="0.25">
      <c r="A219" s="1" t="s">
        <v>65</v>
      </c>
      <c r="B219" s="1" t="s">
        <v>30</v>
      </c>
      <c r="C219" t="s">
        <v>2</v>
      </c>
      <c r="D219" s="1" t="s">
        <v>3</v>
      </c>
      <c r="E219" s="1" t="s">
        <v>83</v>
      </c>
      <c r="F219" s="1" t="s">
        <v>87</v>
      </c>
      <c r="G219" s="1" t="s">
        <v>43</v>
      </c>
      <c r="H219" s="14"/>
      <c r="I219" s="1"/>
      <c r="J219" s="1"/>
      <c r="K219" s="1"/>
      <c r="L219" s="13" t="s">
        <v>44</v>
      </c>
      <c r="M219" s="15">
        <v>2010</v>
      </c>
      <c r="N219" s="15">
        <v>2010</v>
      </c>
      <c r="O219" s="15">
        <v>2010</v>
      </c>
      <c r="P219" s="15">
        <v>2010</v>
      </c>
      <c r="Q219" s="15">
        <v>2010</v>
      </c>
      <c r="R219" s="15">
        <v>2010</v>
      </c>
      <c r="S219" s="15">
        <v>2010</v>
      </c>
      <c r="T219" s="15">
        <v>2010</v>
      </c>
      <c r="U219" s="15">
        <v>2010</v>
      </c>
      <c r="V219" s="15">
        <v>2010</v>
      </c>
      <c r="W219" s="15">
        <v>2010</v>
      </c>
      <c r="X219" s="16"/>
      <c r="Y219" t="str">
        <f t="shared" si="19"/>
        <v>CIMS.CAN.BC.Petroleum Crude.SteamPetroleum CrudeSteamNG HR and reg burnerAvailable</v>
      </c>
    </row>
    <row r="220" spans="1:25" x14ac:dyDescent="0.25">
      <c r="A220" s="1" t="s">
        <v>65</v>
      </c>
      <c r="B220" s="1" t="s">
        <v>30</v>
      </c>
      <c r="C220" t="s">
        <v>2</v>
      </c>
      <c r="D220" s="1" t="s">
        <v>3</v>
      </c>
      <c r="E220" s="1" t="s">
        <v>83</v>
      </c>
      <c r="F220" s="1" t="s">
        <v>87</v>
      </c>
      <c r="G220" s="1" t="s">
        <v>45</v>
      </c>
      <c r="H220" s="14"/>
      <c r="I220" s="1"/>
      <c r="J220" s="1"/>
      <c r="K220" s="1"/>
      <c r="L220" s="13" t="s">
        <v>44</v>
      </c>
      <c r="M220" s="15">
        <v>2101</v>
      </c>
      <c r="N220" s="15">
        <v>2101</v>
      </c>
      <c r="O220" s="15">
        <v>2101</v>
      </c>
      <c r="P220" s="15">
        <v>2101</v>
      </c>
      <c r="Q220" s="15">
        <v>2101</v>
      </c>
      <c r="R220" s="15">
        <v>2101</v>
      </c>
      <c r="S220" s="15">
        <v>2101</v>
      </c>
      <c r="T220" s="15">
        <v>2101</v>
      </c>
      <c r="U220" s="15">
        <v>2101</v>
      </c>
      <c r="V220" s="15">
        <v>2101</v>
      </c>
      <c r="W220" s="15">
        <v>2101</v>
      </c>
      <c r="X220" s="16"/>
      <c r="Y220" t="str">
        <f t="shared" si="19"/>
        <v>CIMS.CAN.BC.Petroleum Crude.SteamPetroleum CrudeSteamNG HR and reg burnerUnavailable</v>
      </c>
    </row>
    <row r="221" spans="1:25" x14ac:dyDescent="0.25">
      <c r="A221" s="1" t="s">
        <v>65</v>
      </c>
      <c r="B221" s="1" t="s">
        <v>30</v>
      </c>
      <c r="C221" t="s">
        <v>2</v>
      </c>
      <c r="D221" s="1" t="s">
        <v>3</v>
      </c>
      <c r="E221" s="1" t="s">
        <v>83</v>
      </c>
      <c r="F221" s="1" t="s">
        <v>87</v>
      </c>
      <c r="G221" s="1" t="s">
        <v>46</v>
      </c>
      <c r="H221" s="14"/>
      <c r="I221" s="1"/>
      <c r="J221" s="1"/>
      <c r="K221" s="1"/>
      <c r="L221" s="1" t="s">
        <v>47</v>
      </c>
      <c r="M221" s="15">
        <v>30</v>
      </c>
      <c r="N221" s="15">
        <v>30</v>
      </c>
      <c r="O221" s="15">
        <v>30</v>
      </c>
      <c r="P221" s="15">
        <v>30</v>
      </c>
      <c r="Q221" s="15">
        <v>30</v>
      </c>
      <c r="R221" s="15">
        <v>30</v>
      </c>
      <c r="S221" s="15">
        <v>30</v>
      </c>
      <c r="T221" s="15">
        <v>30</v>
      </c>
      <c r="U221" s="15">
        <v>30</v>
      </c>
      <c r="V221" s="15">
        <v>30</v>
      </c>
      <c r="W221" s="15">
        <v>30</v>
      </c>
      <c r="X221" s="16"/>
      <c r="Y221" t="str">
        <f t="shared" si="19"/>
        <v>CIMS.CAN.BC.Petroleum Crude.SteamPetroleum CrudeSteamNG HR and reg burnerLifetime</v>
      </c>
    </row>
    <row r="222" spans="1:25" x14ac:dyDescent="0.25">
      <c r="A222" s="1" t="s">
        <v>65</v>
      </c>
      <c r="B222" s="1" t="s">
        <v>30</v>
      </c>
      <c r="C222" t="s">
        <v>2</v>
      </c>
      <c r="D222" s="1" t="s">
        <v>3</v>
      </c>
      <c r="E222" s="1" t="s">
        <v>83</v>
      </c>
      <c r="F222" s="1" t="s">
        <v>87</v>
      </c>
      <c r="G222" s="1" t="s">
        <v>48</v>
      </c>
      <c r="H222" s="14"/>
      <c r="I222" s="1"/>
      <c r="J222" s="1"/>
      <c r="K222" s="1" t="s">
        <v>118</v>
      </c>
      <c r="L222" s="1" t="s">
        <v>39</v>
      </c>
      <c r="M222" s="15">
        <f>[2]BC_Oil_techMS!$C$57</f>
        <v>0</v>
      </c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6"/>
      <c r="Y222" t="str">
        <f t="shared" si="19"/>
        <v>CIMS.CAN.BC.Petroleum Crude.SteamPetroleum CrudeSteamNG HR and reg burnerMarket share</v>
      </c>
    </row>
    <row r="223" spans="1:25" x14ac:dyDescent="0.25">
      <c r="A223" s="1" t="s">
        <v>65</v>
      </c>
      <c r="B223" s="1" t="s">
        <v>30</v>
      </c>
      <c r="C223" t="s">
        <v>2</v>
      </c>
      <c r="D223" s="1" t="s">
        <v>3</v>
      </c>
      <c r="E223" s="1" t="s">
        <v>83</v>
      </c>
      <c r="F223" s="1" t="s">
        <v>87</v>
      </c>
      <c r="G223" s="1" t="s">
        <v>49</v>
      </c>
      <c r="H223" s="14"/>
      <c r="I223" s="1"/>
      <c r="J223" s="1"/>
      <c r="K223" s="1"/>
      <c r="L223" s="13" t="s">
        <v>54</v>
      </c>
      <c r="M223" s="15">
        <v>1675000</v>
      </c>
      <c r="N223" s="15">
        <v>1675000</v>
      </c>
      <c r="O223" s="15">
        <v>1675000</v>
      </c>
      <c r="P223" s="15">
        <v>1675000</v>
      </c>
      <c r="Q223" s="15">
        <v>1675000</v>
      </c>
      <c r="R223" s="15">
        <v>1675000</v>
      </c>
      <c r="S223" s="15">
        <v>1675000</v>
      </c>
      <c r="T223" s="15">
        <v>1675000</v>
      </c>
      <c r="U223" s="15">
        <v>1675000</v>
      </c>
      <c r="V223" s="15">
        <v>1675000</v>
      </c>
      <c r="W223" s="15">
        <v>1675000</v>
      </c>
      <c r="X223" s="16"/>
      <c r="Y223" t="str">
        <f t="shared" si="19"/>
        <v>CIMS.CAN.BC.Petroleum Crude.SteamPetroleum CrudeSteamNG HR and reg burnerOutput</v>
      </c>
    </row>
    <row r="224" spans="1:25" x14ac:dyDescent="0.25">
      <c r="A224" s="1" t="s">
        <v>65</v>
      </c>
      <c r="B224" s="1" t="s">
        <v>30</v>
      </c>
      <c r="C224" t="s">
        <v>2</v>
      </c>
      <c r="D224" s="1" t="s">
        <v>3</v>
      </c>
      <c r="E224" s="1" t="s">
        <v>83</v>
      </c>
      <c r="F224" s="1" t="s">
        <v>87</v>
      </c>
      <c r="G224" s="13" t="s">
        <v>50</v>
      </c>
      <c r="H224" s="14"/>
      <c r="I224" s="13"/>
      <c r="J224" s="1"/>
      <c r="K224" s="1"/>
      <c r="L224" s="13" t="s">
        <v>51</v>
      </c>
      <c r="M224" s="15">
        <v>12794265.3313116</v>
      </c>
      <c r="N224" s="15">
        <f>M224</f>
        <v>12794265.3313116</v>
      </c>
      <c r="O224" s="15">
        <f t="shared" ref="O224:W224" si="24">N224</f>
        <v>12794265.3313116</v>
      </c>
      <c r="P224" s="15">
        <f t="shared" si="24"/>
        <v>12794265.3313116</v>
      </c>
      <c r="Q224" s="15">
        <f t="shared" si="24"/>
        <v>12794265.3313116</v>
      </c>
      <c r="R224" s="15">
        <f t="shared" si="24"/>
        <v>12794265.3313116</v>
      </c>
      <c r="S224" s="15">
        <f t="shared" si="24"/>
        <v>12794265.3313116</v>
      </c>
      <c r="T224" s="15">
        <f t="shared" si="24"/>
        <v>12794265.3313116</v>
      </c>
      <c r="U224" s="15">
        <f t="shared" si="24"/>
        <v>12794265.3313116</v>
      </c>
      <c r="V224" s="15">
        <f t="shared" si="24"/>
        <v>12794265.3313116</v>
      </c>
      <c r="W224" s="15">
        <f t="shared" si="24"/>
        <v>12794265.3313116</v>
      </c>
      <c r="X224" s="16"/>
      <c r="Y224" t="str">
        <f t="shared" si="19"/>
        <v>CIMS.CAN.BC.Petroleum Crude.SteamPetroleum CrudeSteamNG HR and reg burnerFCC</v>
      </c>
    </row>
    <row r="225" spans="1:25" x14ac:dyDescent="0.25">
      <c r="A225" s="1" t="s">
        <v>65</v>
      </c>
      <c r="B225" s="1" t="s">
        <v>30</v>
      </c>
      <c r="C225" t="s">
        <v>2</v>
      </c>
      <c r="D225" s="1" t="s">
        <v>3</v>
      </c>
      <c r="E225" s="1" t="s">
        <v>83</v>
      </c>
      <c r="F225" s="1" t="s">
        <v>87</v>
      </c>
      <c r="G225" s="13" t="s">
        <v>64</v>
      </c>
      <c r="H225" s="14"/>
      <c r="I225" s="13"/>
      <c r="J225" s="1"/>
      <c r="K225" s="1"/>
      <c r="L225" s="1" t="s">
        <v>51</v>
      </c>
      <c r="M225" s="15">
        <v>511770.61325246497</v>
      </c>
      <c r="N225" s="15">
        <v>511770.61325246497</v>
      </c>
      <c r="O225" s="15">
        <v>511770.61325246497</v>
      </c>
      <c r="P225" s="15">
        <v>511770.61325246497</v>
      </c>
      <c r="Q225" s="15">
        <v>511770.61325246497</v>
      </c>
      <c r="R225" s="15">
        <v>511770.61325246497</v>
      </c>
      <c r="S225" s="15">
        <v>511770.61325246497</v>
      </c>
      <c r="T225" s="15">
        <v>511770.61325246497</v>
      </c>
      <c r="U225" s="15">
        <v>511770.61325246497</v>
      </c>
      <c r="V225" s="15">
        <v>511770.61325246497</v>
      </c>
      <c r="W225" s="15">
        <v>511770.61325246497</v>
      </c>
      <c r="X225" s="16"/>
      <c r="Y225" t="str">
        <f t="shared" si="19"/>
        <v>CIMS.CAN.BC.Petroleum Crude.SteamPetroleum CrudeSteamNG HR and reg burnerFOM</v>
      </c>
    </row>
    <row r="226" spans="1:25" x14ac:dyDescent="0.25">
      <c r="A226" s="1" t="s">
        <v>65</v>
      </c>
      <c r="B226" s="1" t="s">
        <v>30</v>
      </c>
      <c r="C226" t="s">
        <v>2</v>
      </c>
      <c r="D226" s="1" t="s">
        <v>3</v>
      </c>
      <c r="E226" s="1" t="s">
        <v>83</v>
      </c>
      <c r="F226" s="1" t="s">
        <v>88</v>
      </c>
      <c r="G226" s="13" t="s">
        <v>42</v>
      </c>
      <c r="H226" s="14"/>
      <c r="I226" s="13"/>
      <c r="J226" s="1"/>
      <c r="K226" s="1"/>
      <c r="L226" s="1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6"/>
      <c r="Y226" t="str">
        <f t="shared" si="19"/>
        <v>CIMS.CAN.BC.Petroleum Crude.SteamPetroleum CrudeSteamNG Eff CCSTechnology</v>
      </c>
    </row>
    <row r="227" spans="1:25" x14ac:dyDescent="0.25">
      <c r="A227" s="1" t="s">
        <v>65</v>
      </c>
      <c r="B227" s="1" t="s">
        <v>30</v>
      </c>
      <c r="C227" t="s">
        <v>2</v>
      </c>
      <c r="D227" s="1" t="s">
        <v>3</v>
      </c>
      <c r="E227" s="1" t="s">
        <v>83</v>
      </c>
      <c r="F227" s="1" t="s">
        <v>88</v>
      </c>
      <c r="G227" s="13" t="s">
        <v>43</v>
      </c>
      <c r="H227" s="14"/>
      <c r="I227" s="13"/>
      <c r="J227" s="1"/>
      <c r="K227" s="1"/>
      <c r="L227" s="1" t="s">
        <v>44</v>
      </c>
      <c r="M227" s="15">
        <v>2015</v>
      </c>
      <c r="N227" s="15">
        <v>2015</v>
      </c>
      <c r="O227" s="15">
        <v>2015</v>
      </c>
      <c r="P227" s="15">
        <v>2015</v>
      </c>
      <c r="Q227" s="15">
        <v>2015</v>
      </c>
      <c r="R227" s="15">
        <v>2015</v>
      </c>
      <c r="S227" s="15">
        <v>2015</v>
      </c>
      <c r="T227" s="15">
        <v>2015</v>
      </c>
      <c r="U227" s="15">
        <v>2015</v>
      </c>
      <c r="V227" s="15">
        <v>2015</v>
      </c>
      <c r="W227" s="15">
        <v>2015</v>
      </c>
      <c r="X227" s="16"/>
      <c r="Y227" t="str">
        <f t="shared" si="19"/>
        <v>CIMS.CAN.BC.Petroleum Crude.SteamPetroleum CrudeSteamNG Eff CCSAvailable</v>
      </c>
    </row>
    <row r="228" spans="1:25" x14ac:dyDescent="0.25">
      <c r="A228" s="1" t="s">
        <v>65</v>
      </c>
      <c r="B228" s="1" t="s">
        <v>30</v>
      </c>
      <c r="C228" t="s">
        <v>2</v>
      </c>
      <c r="D228" s="1" t="s">
        <v>3</v>
      </c>
      <c r="E228" s="1" t="s">
        <v>83</v>
      </c>
      <c r="F228" s="1" t="s">
        <v>88</v>
      </c>
      <c r="G228" s="13" t="s">
        <v>45</v>
      </c>
      <c r="H228" s="14"/>
      <c r="I228" s="13"/>
      <c r="J228" s="1"/>
      <c r="K228" s="1"/>
      <c r="L228" s="1" t="s">
        <v>44</v>
      </c>
      <c r="M228" s="15">
        <v>2101</v>
      </c>
      <c r="N228" s="15">
        <v>2101</v>
      </c>
      <c r="O228" s="15">
        <v>2101</v>
      </c>
      <c r="P228" s="15">
        <v>2101</v>
      </c>
      <c r="Q228" s="15">
        <v>2101</v>
      </c>
      <c r="R228" s="15">
        <v>2101</v>
      </c>
      <c r="S228" s="15">
        <v>2101</v>
      </c>
      <c r="T228" s="15">
        <v>2101</v>
      </c>
      <c r="U228" s="15">
        <v>2101</v>
      </c>
      <c r="V228" s="15">
        <v>2101</v>
      </c>
      <c r="W228" s="15">
        <v>2101</v>
      </c>
      <c r="X228" s="16"/>
      <c r="Y228" t="str">
        <f t="shared" si="19"/>
        <v>CIMS.CAN.BC.Petroleum Crude.SteamPetroleum CrudeSteamNG Eff CCSUnavailable</v>
      </c>
    </row>
    <row r="229" spans="1:25" x14ac:dyDescent="0.25">
      <c r="A229" s="1" t="s">
        <v>65</v>
      </c>
      <c r="B229" s="1" t="s">
        <v>30</v>
      </c>
      <c r="C229" t="s">
        <v>2</v>
      </c>
      <c r="D229" s="1" t="s">
        <v>3</v>
      </c>
      <c r="E229" s="1" t="s">
        <v>83</v>
      </c>
      <c r="F229" s="1" t="s">
        <v>88</v>
      </c>
      <c r="G229" s="13" t="s">
        <v>46</v>
      </c>
      <c r="H229" s="14"/>
      <c r="I229" s="13"/>
      <c r="J229" s="1"/>
      <c r="K229" s="1"/>
      <c r="L229" s="13" t="s">
        <v>47</v>
      </c>
      <c r="M229" s="15">
        <v>30</v>
      </c>
      <c r="N229" s="15">
        <v>30</v>
      </c>
      <c r="O229" s="15">
        <v>30</v>
      </c>
      <c r="P229" s="15">
        <v>30</v>
      </c>
      <c r="Q229" s="15">
        <v>30</v>
      </c>
      <c r="R229" s="15">
        <v>30</v>
      </c>
      <c r="S229" s="15">
        <v>30</v>
      </c>
      <c r="T229" s="15">
        <v>30</v>
      </c>
      <c r="U229" s="15">
        <v>30</v>
      </c>
      <c r="V229" s="15">
        <v>30</v>
      </c>
      <c r="W229" s="15">
        <v>30</v>
      </c>
      <c r="X229" s="16"/>
      <c r="Y229" t="str">
        <f t="shared" si="19"/>
        <v>CIMS.CAN.BC.Petroleum Crude.SteamPetroleum CrudeSteamNG Eff CCSLifetime</v>
      </c>
    </row>
    <row r="230" spans="1:25" x14ac:dyDescent="0.25">
      <c r="A230" s="1" t="s">
        <v>65</v>
      </c>
      <c r="B230" s="1" t="s">
        <v>30</v>
      </c>
      <c r="C230" t="s">
        <v>2</v>
      </c>
      <c r="D230" s="1" t="s">
        <v>3</v>
      </c>
      <c r="E230" s="1" t="s">
        <v>83</v>
      </c>
      <c r="F230" s="1" t="s">
        <v>88</v>
      </c>
      <c r="G230" s="1" t="s">
        <v>48</v>
      </c>
      <c r="H230" s="14"/>
      <c r="I230" s="1"/>
      <c r="J230" s="1"/>
      <c r="K230" s="1" t="s">
        <v>118</v>
      </c>
      <c r="L230" s="1" t="s">
        <v>39</v>
      </c>
      <c r="M230" s="15">
        <f>[2]BC_Oil_techMS!$C$58</f>
        <v>0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6"/>
      <c r="Y230" t="str">
        <f t="shared" si="19"/>
        <v>CIMS.CAN.BC.Petroleum Crude.SteamPetroleum CrudeSteamNG Eff CCSMarket share</v>
      </c>
    </row>
    <row r="231" spans="1:25" x14ac:dyDescent="0.25">
      <c r="A231" s="1" t="s">
        <v>65</v>
      </c>
      <c r="B231" s="1" t="s">
        <v>30</v>
      </c>
      <c r="C231" t="s">
        <v>2</v>
      </c>
      <c r="D231" s="1" t="s">
        <v>3</v>
      </c>
      <c r="E231" s="1" t="s">
        <v>83</v>
      </c>
      <c r="F231" s="1" t="s">
        <v>88</v>
      </c>
      <c r="G231" s="1" t="s">
        <v>49</v>
      </c>
      <c r="H231" s="14"/>
      <c r="I231" s="1"/>
      <c r="J231" s="1"/>
      <c r="K231" s="1"/>
      <c r="L231" s="13" t="s">
        <v>54</v>
      </c>
      <c r="M231" s="15">
        <v>2050000</v>
      </c>
      <c r="N231" s="15">
        <v>2050000</v>
      </c>
      <c r="O231" s="15">
        <v>2050000</v>
      </c>
      <c r="P231" s="15">
        <v>2050000</v>
      </c>
      <c r="Q231" s="15">
        <v>2050000</v>
      </c>
      <c r="R231" s="15">
        <v>2050000</v>
      </c>
      <c r="S231" s="15">
        <v>2050000</v>
      </c>
      <c r="T231" s="15">
        <v>2050000</v>
      </c>
      <c r="U231" s="15">
        <v>2050000</v>
      </c>
      <c r="V231" s="15">
        <v>2050000</v>
      </c>
      <c r="W231" s="15">
        <v>2050000</v>
      </c>
      <c r="X231" s="16"/>
      <c r="Y231" t="str">
        <f t="shared" si="19"/>
        <v>CIMS.CAN.BC.Petroleum Crude.SteamPetroleum CrudeSteamNG Eff CCSOutput</v>
      </c>
    </row>
    <row r="232" spans="1:25" x14ac:dyDescent="0.25">
      <c r="A232" s="1" t="s">
        <v>65</v>
      </c>
      <c r="B232" s="1" t="s">
        <v>30</v>
      </c>
      <c r="C232" t="s">
        <v>2</v>
      </c>
      <c r="D232" s="1" t="s">
        <v>3</v>
      </c>
      <c r="E232" s="1" t="s">
        <v>83</v>
      </c>
      <c r="F232" s="1" t="s">
        <v>88</v>
      </c>
      <c r="G232" s="1" t="s">
        <v>50</v>
      </c>
      <c r="H232" s="14"/>
      <c r="I232" s="1"/>
      <c r="J232" s="1"/>
      <c r="K232" s="1"/>
      <c r="L232" s="13" t="s">
        <v>51</v>
      </c>
      <c r="M232" s="15">
        <f>M216*1.5</f>
        <v>18446740.940519851</v>
      </c>
      <c r="N232" s="15">
        <f>M232</f>
        <v>18446740.940519851</v>
      </c>
      <c r="O232" s="15">
        <f t="shared" ref="O232:W232" si="25">N232</f>
        <v>18446740.940519851</v>
      </c>
      <c r="P232" s="15">
        <f t="shared" si="25"/>
        <v>18446740.940519851</v>
      </c>
      <c r="Q232" s="15">
        <f t="shared" si="25"/>
        <v>18446740.940519851</v>
      </c>
      <c r="R232" s="15">
        <f t="shared" si="25"/>
        <v>18446740.940519851</v>
      </c>
      <c r="S232" s="15">
        <f t="shared" si="25"/>
        <v>18446740.940519851</v>
      </c>
      <c r="T232" s="15">
        <f t="shared" si="25"/>
        <v>18446740.940519851</v>
      </c>
      <c r="U232" s="15">
        <f t="shared" si="25"/>
        <v>18446740.940519851</v>
      </c>
      <c r="V232" s="15">
        <f t="shared" si="25"/>
        <v>18446740.940519851</v>
      </c>
      <c r="W232" s="15">
        <f t="shared" si="25"/>
        <v>18446740.940519851</v>
      </c>
      <c r="X232" s="16"/>
      <c r="Y232" t="str">
        <f t="shared" si="19"/>
        <v>CIMS.CAN.BC.Petroleum Crude.SteamPetroleum CrudeSteamNG Eff CCSFCC</v>
      </c>
    </row>
    <row r="233" spans="1:25" x14ac:dyDescent="0.25">
      <c r="A233" s="1" t="s">
        <v>65</v>
      </c>
      <c r="B233" s="1" t="s">
        <v>30</v>
      </c>
      <c r="C233" t="s">
        <v>2</v>
      </c>
      <c r="D233" s="1" t="s">
        <v>3</v>
      </c>
      <c r="E233" s="1" t="s">
        <v>83</v>
      </c>
      <c r="F233" s="1" t="s">
        <v>88</v>
      </c>
      <c r="G233" s="1" t="s">
        <v>64</v>
      </c>
      <c r="H233" s="14"/>
      <c r="I233" s="1"/>
      <c r="J233" s="1"/>
      <c r="K233" s="1"/>
      <c r="L233" s="1" t="s">
        <v>51</v>
      </c>
      <c r="M233" s="15">
        <v>491913.09174719697</v>
      </c>
      <c r="N233" s="15">
        <v>491913.09174719697</v>
      </c>
      <c r="O233" s="15">
        <v>491913.09174719697</v>
      </c>
      <c r="P233" s="15">
        <v>491913.09174719697</v>
      </c>
      <c r="Q233" s="15">
        <v>491913.09174719697</v>
      </c>
      <c r="R233" s="15">
        <v>491913.09174719697</v>
      </c>
      <c r="S233" s="15">
        <v>491913.09174719697</v>
      </c>
      <c r="T233" s="15">
        <v>491913.09174719697</v>
      </c>
      <c r="U233" s="15">
        <v>491913.09174719697</v>
      </c>
      <c r="V233" s="15">
        <v>491913.09174719697</v>
      </c>
      <c r="W233" s="15">
        <v>491913.09174719697</v>
      </c>
      <c r="X233" s="16"/>
      <c r="Y233" t="str">
        <f t="shared" si="19"/>
        <v>CIMS.CAN.BC.Petroleum Crude.SteamPetroleum CrudeSteamNG Eff CCSFOM</v>
      </c>
    </row>
    <row r="234" spans="1:25" x14ac:dyDescent="0.25">
      <c r="A234" s="1" t="s">
        <v>65</v>
      </c>
      <c r="B234" s="1" t="s">
        <v>30</v>
      </c>
      <c r="C234" t="s">
        <v>2</v>
      </c>
      <c r="D234" s="1" t="s">
        <v>3</v>
      </c>
      <c r="E234" s="1" t="s">
        <v>83</v>
      </c>
      <c r="F234" s="1" t="s">
        <v>116</v>
      </c>
      <c r="G234" s="1" t="s">
        <v>42</v>
      </c>
      <c r="H234" s="14"/>
      <c r="I234" s="1"/>
      <c r="J234" s="1"/>
      <c r="K234" s="1"/>
      <c r="L234" s="1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6"/>
      <c r="Y234" t="str">
        <f t="shared" si="19"/>
        <v>CIMS.CAN.BC.Petroleum Crude.SteamPetroleum CrudeSteamNG COGENTechnology</v>
      </c>
    </row>
    <row r="235" spans="1:25" x14ac:dyDescent="0.25">
      <c r="A235" s="1" t="s">
        <v>65</v>
      </c>
      <c r="B235" s="1" t="s">
        <v>30</v>
      </c>
      <c r="C235" t="s">
        <v>2</v>
      </c>
      <c r="D235" s="1" t="s">
        <v>3</v>
      </c>
      <c r="E235" s="1" t="s">
        <v>83</v>
      </c>
      <c r="F235" s="1" t="s">
        <v>116</v>
      </c>
      <c r="G235" s="1" t="s">
        <v>43</v>
      </c>
      <c r="H235" s="14"/>
      <c r="I235" s="1"/>
      <c r="J235" s="1"/>
      <c r="K235" s="1"/>
      <c r="L235" s="13" t="s">
        <v>44</v>
      </c>
      <c r="M235" s="20">
        <v>2000</v>
      </c>
      <c r="N235" s="15">
        <v>2010</v>
      </c>
      <c r="O235" s="15">
        <v>2010</v>
      </c>
      <c r="P235" s="15">
        <v>2010</v>
      </c>
      <c r="Q235" s="15">
        <v>2010</v>
      </c>
      <c r="R235" s="15">
        <v>2010</v>
      </c>
      <c r="S235" s="15">
        <v>2010</v>
      </c>
      <c r="T235" s="15">
        <v>2010</v>
      </c>
      <c r="U235" s="15">
        <v>2010</v>
      </c>
      <c r="V235" s="15">
        <v>2010</v>
      </c>
      <c r="W235" s="15">
        <v>2010</v>
      </c>
      <c r="X235" s="16"/>
      <c r="Y235" t="str">
        <f t="shared" si="19"/>
        <v>CIMS.CAN.BC.Petroleum Crude.SteamPetroleum CrudeSteamNG COGENAvailable</v>
      </c>
    </row>
    <row r="236" spans="1:25" x14ac:dyDescent="0.25">
      <c r="A236" s="1" t="s">
        <v>65</v>
      </c>
      <c r="B236" s="1" t="s">
        <v>30</v>
      </c>
      <c r="C236" t="s">
        <v>2</v>
      </c>
      <c r="D236" s="1" t="s">
        <v>3</v>
      </c>
      <c r="E236" s="1" t="s">
        <v>83</v>
      </c>
      <c r="F236" s="1" t="s">
        <v>116</v>
      </c>
      <c r="G236" s="1" t="s">
        <v>45</v>
      </c>
      <c r="H236" s="14"/>
      <c r="I236" s="1"/>
      <c r="J236" s="1"/>
      <c r="K236" s="1"/>
      <c r="L236" s="13" t="s">
        <v>44</v>
      </c>
      <c r="M236" s="20">
        <v>2101</v>
      </c>
      <c r="N236" s="15">
        <v>2101</v>
      </c>
      <c r="O236" s="15">
        <v>2101</v>
      </c>
      <c r="P236" s="15">
        <v>2101</v>
      </c>
      <c r="Q236" s="15">
        <v>2101</v>
      </c>
      <c r="R236" s="15">
        <v>2101</v>
      </c>
      <c r="S236" s="15">
        <v>2101</v>
      </c>
      <c r="T236" s="15">
        <v>2101</v>
      </c>
      <c r="U236" s="15">
        <v>2101</v>
      </c>
      <c r="V236" s="15">
        <v>2101</v>
      </c>
      <c r="W236" s="15">
        <v>2101</v>
      </c>
      <c r="X236" s="16"/>
      <c r="Y236" t="str">
        <f t="shared" si="19"/>
        <v>CIMS.CAN.BC.Petroleum Crude.SteamPetroleum CrudeSteamNG COGENUnavailable</v>
      </c>
    </row>
    <row r="237" spans="1:25" x14ac:dyDescent="0.25">
      <c r="A237" s="1" t="s">
        <v>65</v>
      </c>
      <c r="B237" s="1" t="s">
        <v>30</v>
      </c>
      <c r="C237" t="s">
        <v>2</v>
      </c>
      <c r="D237" s="1" t="s">
        <v>3</v>
      </c>
      <c r="E237" s="1" t="s">
        <v>83</v>
      </c>
      <c r="F237" s="1" t="s">
        <v>116</v>
      </c>
      <c r="G237" s="1" t="s">
        <v>46</v>
      </c>
      <c r="H237" s="14"/>
      <c r="I237" s="1"/>
      <c r="J237" s="1"/>
      <c r="K237" s="1"/>
      <c r="L237" s="1" t="s">
        <v>47</v>
      </c>
      <c r="M237" s="15">
        <v>30</v>
      </c>
      <c r="N237" s="15">
        <v>30</v>
      </c>
      <c r="O237" s="15">
        <v>30</v>
      </c>
      <c r="P237" s="15">
        <v>30</v>
      </c>
      <c r="Q237" s="15">
        <v>30</v>
      </c>
      <c r="R237" s="15">
        <v>30</v>
      </c>
      <c r="S237" s="15">
        <v>30</v>
      </c>
      <c r="T237" s="15">
        <v>30</v>
      </c>
      <c r="U237" s="15">
        <v>30</v>
      </c>
      <c r="V237" s="15">
        <v>30</v>
      </c>
      <c r="W237" s="15">
        <v>30</v>
      </c>
      <c r="X237" s="16"/>
      <c r="Y237" t="str">
        <f t="shared" si="19"/>
        <v>CIMS.CAN.BC.Petroleum Crude.SteamPetroleum CrudeSteamNG COGENLifetime</v>
      </c>
    </row>
    <row r="238" spans="1:25" x14ac:dyDescent="0.25">
      <c r="A238" s="1" t="s">
        <v>65</v>
      </c>
      <c r="B238" s="1" t="s">
        <v>30</v>
      </c>
      <c r="C238" t="s">
        <v>2</v>
      </c>
      <c r="D238" s="1" t="s">
        <v>3</v>
      </c>
      <c r="E238" s="1" t="s">
        <v>83</v>
      </c>
      <c r="F238" s="1" t="s">
        <v>116</v>
      </c>
      <c r="G238" s="1" t="s">
        <v>48</v>
      </c>
      <c r="H238" s="14"/>
      <c r="I238" s="1"/>
      <c r="J238" s="1"/>
      <c r="K238" s="1" t="s">
        <v>118</v>
      </c>
      <c r="L238" s="1" t="s">
        <v>39</v>
      </c>
      <c r="M238" s="15">
        <f>[2]BC_Oil_techMS!$C$59</f>
        <v>0.2</v>
      </c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6"/>
      <c r="Y238" t="str">
        <f t="shared" si="19"/>
        <v>CIMS.CAN.BC.Petroleum Crude.SteamPetroleum CrudeSteamNG COGENMarket share</v>
      </c>
    </row>
    <row r="239" spans="1:25" x14ac:dyDescent="0.25">
      <c r="A239" s="1" t="s">
        <v>65</v>
      </c>
      <c r="B239" s="1" t="s">
        <v>30</v>
      </c>
      <c r="C239" t="s">
        <v>2</v>
      </c>
      <c r="D239" s="1" t="s">
        <v>3</v>
      </c>
      <c r="E239" s="1" t="s">
        <v>83</v>
      </c>
      <c r="F239" s="1" t="s">
        <v>116</v>
      </c>
      <c r="G239" s="1" t="s">
        <v>49</v>
      </c>
      <c r="H239" s="14"/>
      <c r="I239" s="1"/>
      <c r="J239" s="1"/>
      <c r="K239" s="1"/>
      <c r="L239" s="13" t="s">
        <v>54</v>
      </c>
      <c r="M239" s="18">
        <f>M207</f>
        <v>2050000</v>
      </c>
      <c r="N239" s="15">
        <v>1675000</v>
      </c>
      <c r="O239" s="15">
        <v>1675000</v>
      </c>
      <c r="P239" s="15">
        <v>1675000</v>
      </c>
      <c r="Q239" s="15">
        <v>1675000</v>
      </c>
      <c r="R239" s="15">
        <v>1675000</v>
      </c>
      <c r="S239" s="15">
        <v>1675000</v>
      </c>
      <c r="T239" s="15">
        <v>1675000</v>
      </c>
      <c r="U239" s="15">
        <v>1675000</v>
      </c>
      <c r="V239" s="15">
        <v>1675000</v>
      </c>
      <c r="W239" s="15">
        <v>1675000</v>
      </c>
      <c r="X239" s="16"/>
      <c r="Y239" t="str">
        <f t="shared" si="19"/>
        <v>CIMS.CAN.BC.Petroleum Crude.SteamPetroleum CrudeSteamNG COGENOutput</v>
      </c>
    </row>
    <row r="240" spans="1:25" x14ac:dyDescent="0.25">
      <c r="A240" s="1" t="s">
        <v>65</v>
      </c>
      <c r="B240" s="1" t="s">
        <v>30</v>
      </c>
      <c r="C240" t="s">
        <v>2</v>
      </c>
      <c r="D240" s="1" t="s">
        <v>3</v>
      </c>
      <c r="E240" s="1" t="s">
        <v>83</v>
      </c>
      <c r="F240" s="1" t="s">
        <v>116</v>
      </c>
      <c r="G240" s="13" t="s">
        <v>50</v>
      </c>
      <c r="H240" s="14"/>
      <c r="I240" s="13"/>
      <c r="J240" s="1"/>
      <c r="K240" s="1"/>
      <c r="L240" s="13" t="s">
        <v>51</v>
      </c>
      <c r="M240" s="18">
        <f>M208*1.6</f>
        <v>14903558.860828467</v>
      </c>
      <c r="N240" s="15">
        <f>M240</f>
        <v>14903558.860828467</v>
      </c>
      <c r="O240" s="15">
        <f t="shared" ref="O240:W240" si="26">N240</f>
        <v>14903558.860828467</v>
      </c>
      <c r="P240" s="15">
        <f t="shared" si="26"/>
        <v>14903558.860828467</v>
      </c>
      <c r="Q240" s="15">
        <f t="shared" si="26"/>
        <v>14903558.860828467</v>
      </c>
      <c r="R240" s="15">
        <f t="shared" si="26"/>
        <v>14903558.860828467</v>
      </c>
      <c r="S240" s="15">
        <f t="shared" si="26"/>
        <v>14903558.860828467</v>
      </c>
      <c r="T240" s="15">
        <f t="shared" si="26"/>
        <v>14903558.860828467</v>
      </c>
      <c r="U240" s="15">
        <f t="shared" si="26"/>
        <v>14903558.860828467</v>
      </c>
      <c r="V240" s="15">
        <f t="shared" si="26"/>
        <v>14903558.860828467</v>
      </c>
      <c r="W240" s="15">
        <f t="shared" si="26"/>
        <v>14903558.860828467</v>
      </c>
      <c r="X240" s="16"/>
      <c r="Y240" t="str">
        <f t="shared" si="19"/>
        <v>CIMS.CAN.BC.Petroleum Crude.SteamPetroleum CrudeSteamNG COGENFCC</v>
      </c>
    </row>
    <row r="241" spans="1:26" x14ac:dyDescent="0.25">
      <c r="A241" s="1" t="s">
        <v>65</v>
      </c>
      <c r="B241" s="1" t="s">
        <v>30</v>
      </c>
      <c r="C241" t="s">
        <v>2</v>
      </c>
      <c r="D241" s="1" t="s">
        <v>3</v>
      </c>
      <c r="E241" s="1" t="s">
        <v>83</v>
      </c>
      <c r="F241" s="1" t="s">
        <v>116</v>
      </c>
      <c r="G241" s="13" t="s">
        <v>64</v>
      </c>
      <c r="H241" s="14"/>
      <c r="I241" s="13"/>
      <c r="J241" s="1"/>
      <c r="K241" s="1"/>
      <c r="L241" s="1" t="s">
        <v>51</v>
      </c>
      <c r="M241" s="18">
        <f>M209*1.4</f>
        <v>579582.84458777495</v>
      </c>
      <c r="N241" s="15">
        <v>511770.61325246497</v>
      </c>
      <c r="O241" s="15">
        <v>511770.61325246497</v>
      </c>
      <c r="P241" s="15">
        <v>511770.61325246497</v>
      </c>
      <c r="Q241" s="15">
        <v>511770.61325246497</v>
      </c>
      <c r="R241" s="15">
        <v>511770.61325246497</v>
      </c>
      <c r="S241" s="15">
        <v>511770.61325246497</v>
      </c>
      <c r="T241" s="15">
        <v>511770.61325246497</v>
      </c>
      <c r="U241" s="15">
        <v>511770.61325246497</v>
      </c>
      <c r="V241" s="15">
        <v>511770.61325246497</v>
      </c>
      <c r="W241" s="15">
        <v>511770.61325246497</v>
      </c>
      <c r="X241" s="16"/>
      <c r="Y241" t="str">
        <f t="shared" si="19"/>
        <v>CIMS.CAN.BC.Petroleum Crude.SteamPetroleum CrudeSteamNG COGENFOM</v>
      </c>
    </row>
    <row r="242" spans="1:26" x14ac:dyDescent="0.25">
      <c r="A242" s="1" t="s">
        <v>65</v>
      </c>
      <c r="B242" s="1" t="s">
        <v>30</v>
      </c>
      <c r="C242" t="s">
        <v>2</v>
      </c>
      <c r="D242" s="1" t="s">
        <v>3</v>
      </c>
      <c r="E242" s="1" t="s">
        <v>83</v>
      </c>
      <c r="F242" s="1" t="s">
        <v>117</v>
      </c>
      <c r="G242" s="13" t="s">
        <v>42</v>
      </c>
      <c r="H242" s="14"/>
      <c r="I242" s="13"/>
      <c r="J242" s="1"/>
      <c r="K242" s="1"/>
      <c r="L242" s="1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6"/>
      <c r="Y242" t="str">
        <f t="shared" si="19"/>
        <v>CIMS.CAN.BC.Petroleum Crude.SteamPetroleum CrudeSteamNG COGEN EffTechnology</v>
      </c>
    </row>
    <row r="243" spans="1:26" x14ac:dyDescent="0.25">
      <c r="A243" s="1" t="s">
        <v>65</v>
      </c>
      <c r="B243" s="1" t="s">
        <v>30</v>
      </c>
      <c r="C243" t="s">
        <v>2</v>
      </c>
      <c r="D243" s="1" t="s">
        <v>3</v>
      </c>
      <c r="E243" s="1" t="s">
        <v>83</v>
      </c>
      <c r="F243" s="1" t="s">
        <v>117</v>
      </c>
      <c r="G243" s="13" t="s">
        <v>43</v>
      </c>
      <c r="H243" s="14"/>
      <c r="I243" s="13"/>
      <c r="J243" s="1"/>
      <c r="K243" s="1"/>
      <c r="L243" s="1" t="s">
        <v>44</v>
      </c>
      <c r="M243" s="19">
        <v>2000</v>
      </c>
      <c r="N243" s="15">
        <v>2015</v>
      </c>
      <c r="O243" s="15">
        <v>2015</v>
      </c>
      <c r="P243" s="15">
        <v>2015</v>
      </c>
      <c r="Q243" s="15">
        <v>2015</v>
      </c>
      <c r="R243" s="15">
        <v>2015</v>
      </c>
      <c r="S243" s="15">
        <v>2015</v>
      </c>
      <c r="T243" s="15">
        <v>2015</v>
      </c>
      <c r="U243" s="15">
        <v>2015</v>
      </c>
      <c r="V243" s="15">
        <v>2015</v>
      </c>
      <c r="W243" s="15">
        <v>2015</v>
      </c>
      <c r="X243" s="16"/>
      <c r="Y243" t="str">
        <f t="shared" si="19"/>
        <v>CIMS.CAN.BC.Petroleum Crude.SteamPetroleum CrudeSteamNG COGEN EffAvailable</v>
      </c>
    </row>
    <row r="244" spans="1:26" x14ac:dyDescent="0.25">
      <c r="A244" s="1" t="s">
        <v>65</v>
      </c>
      <c r="B244" s="1" t="s">
        <v>30</v>
      </c>
      <c r="C244" t="s">
        <v>2</v>
      </c>
      <c r="D244" s="1" t="s">
        <v>3</v>
      </c>
      <c r="E244" s="1" t="s">
        <v>83</v>
      </c>
      <c r="F244" s="1" t="s">
        <v>117</v>
      </c>
      <c r="G244" s="13" t="s">
        <v>45</v>
      </c>
      <c r="H244" s="14"/>
      <c r="I244" s="13"/>
      <c r="J244" s="1"/>
      <c r="K244" s="1"/>
      <c r="L244" s="1" t="s">
        <v>44</v>
      </c>
      <c r="M244" s="20">
        <v>2101</v>
      </c>
      <c r="N244" s="15">
        <v>2101</v>
      </c>
      <c r="O244" s="15">
        <v>2101</v>
      </c>
      <c r="P244" s="15">
        <v>2101</v>
      </c>
      <c r="Q244" s="15">
        <v>2101</v>
      </c>
      <c r="R244" s="15">
        <v>2101</v>
      </c>
      <c r="S244" s="15">
        <v>2101</v>
      </c>
      <c r="T244" s="15">
        <v>2101</v>
      </c>
      <c r="U244" s="15">
        <v>2101</v>
      </c>
      <c r="V244" s="15">
        <v>2101</v>
      </c>
      <c r="W244" s="15">
        <v>2101</v>
      </c>
      <c r="X244" s="16"/>
      <c r="Y244" t="str">
        <f t="shared" si="19"/>
        <v>CIMS.CAN.BC.Petroleum Crude.SteamPetroleum CrudeSteamNG COGEN EffUnavailable</v>
      </c>
    </row>
    <row r="245" spans="1:26" x14ac:dyDescent="0.25">
      <c r="A245" s="1" t="s">
        <v>65</v>
      </c>
      <c r="B245" s="1" t="s">
        <v>30</v>
      </c>
      <c r="C245" t="s">
        <v>2</v>
      </c>
      <c r="D245" s="1" t="s">
        <v>3</v>
      </c>
      <c r="E245" s="1" t="s">
        <v>83</v>
      </c>
      <c r="F245" s="1" t="s">
        <v>117</v>
      </c>
      <c r="G245" s="13" t="s">
        <v>46</v>
      </c>
      <c r="H245" s="14"/>
      <c r="I245" s="13"/>
      <c r="J245" s="1"/>
      <c r="K245" s="1"/>
      <c r="L245" s="13" t="s">
        <v>47</v>
      </c>
      <c r="M245" s="15">
        <v>30</v>
      </c>
      <c r="N245" s="15">
        <v>30</v>
      </c>
      <c r="O245" s="15">
        <v>30</v>
      </c>
      <c r="P245" s="15">
        <v>30</v>
      </c>
      <c r="Q245" s="15">
        <v>30</v>
      </c>
      <c r="R245" s="15">
        <v>30</v>
      </c>
      <c r="S245" s="15">
        <v>30</v>
      </c>
      <c r="T245" s="15">
        <v>30</v>
      </c>
      <c r="U245" s="15">
        <v>30</v>
      </c>
      <c r="V245" s="15">
        <v>30</v>
      </c>
      <c r="W245" s="15">
        <v>30</v>
      </c>
      <c r="X245" s="16"/>
      <c r="Y245" t="str">
        <f t="shared" si="19"/>
        <v>CIMS.CAN.BC.Petroleum Crude.SteamPetroleum CrudeSteamNG COGEN EffLifetime</v>
      </c>
    </row>
    <row r="246" spans="1:26" x14ac:dyDescent="0.25">
      <c r="A246" s="1" t="s">
        <v>65</v>
      </c>
      <c r="B246" s="1" t="s">
        <v>30</v>
      </c>
      <c r="C246" t="s">
        <v>2</v>
      </c>
      <c r="D246" s="1" t="s">
        <v>3</v>
      </c>
      <c r="E246" s="1" t="s">
        <v>83</v>
      </c>
      <c r="F246" s="1" t="s">
        <v>117</v>
      </c>
      <c r="G246" s="1" t="s">
        <v>48</v>
      </c>
      <c r="H246" s="14"/>
      <c r="I246" s="1"/>
      <c r="J246" s="1"/>
      <c r="K246" s="1" t="s">
        <v>118</v>
      </c>
      <c r="L246" s="1" t="s">
        <v>39</v>
      </c>
      <c r="M246" s="15">
        <f>[2]BC_Oil_techMS!$C$60</f>
        <v>0</v>
      </c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6"/>
      <c r="Y246" t="str">
        <f t="shared" si="19"/>
        <v>CIMS.CAN.BC.Petroleum Crude.SteamPetroleum CrudeSteamNG COGEN EffMarket share</v>
      </c>
    </row>
    <row r="247" spans="1:26" x14ac:dyDescent="0.25">
      <c r="A247" s="1" t="s">
        <v>65</v>
      </c>
      <c r="B247" s="1" t="s">
        <v>30</v>
      </c>
      <c r="C247" t="s">
        <v>2</v>
      </c>
      <c r="D247" s="1" t="s">
        <v>3</v>
      </c>
      <c r="E247" s="1" t="s">
        <v>83</v>
      </c>
      <c r="F247" s="1" t="s">
        <v>117</v>
      </c>
      <c r="G247" s="1" t="s">
        <v>49</v>
      </c>
      <c r="H247" s="14"/>
      <c r="I247" s="1"/>
      <c r="J247" s="1"/>
      <c r="K247" s="1"/>
      <c r="L247" s="13" t="s">
        <v>54</v>
      </c>
      <c r="M247" s="18">
        <v>2050000</v>
      </c>
      <c r="N247" s="15">
        <v>2050000</v>
      </c>
      <c r="O247" s="15">
        <v>2050000</v>
      </c>
      <c r="P247" s="15">
        <v>2050000</v>
      </c>
      <c r="Q247" s="15">
        <v>2050000</v>
      </c>
      <c r="R247" s="15">
        <v>2050000</v>
      </c>
      <c r="S247" s="15">
        <v>2050000</v>
      </c>
      <c r="T247" s="15">
        <v>2050000</v>
      </c>
      <c r="U247" s="15">
        <v>2050000</v>
      </c>
      <c r="V247" s="15">
        <v>2050000</v>
      </c>
      <c r="W247" s="15">
        <v>2050000</v>
      </c>
      <c r="X247" s="16"/>
      <c r="Y247" t="str">
        <f t="shared" si="19"/>
        <v>CIMS.CAN.BC.Petroleum Crude.SteamPetroleum CrudeSteamNG COGEN EffOutput</v>
      </c>
    </row>
    <row r="248" spans="1:26" x14ac:dyDescent="0.25">
      <c r="A248" s="1" t="s">
        <v>65</v>
      </c>
      <c r="B248" s="1" t="s">
        <v>30</v>
      </c>
      <c r="C248" t="s">
        <v>2</v>
      </c>
      <c r="D248" s="1" t="s">
        <v>3</v>
      </c>
      <c r="E248" s="1" t="s">
        <v>83</v>
      </c>
      <c r="F248" s="1" t="s">
        <v>117</v>
      </c>
      <c r="G248" s="1" t="s">
        <v>50</v>
      </c>
      <c r="H248" s="14"/>
      <c r="I248" s="1"/>
      <c r="J248" s="1"/>
      <c r="K248" s="1"/>
      <c r="L248" s="13" t="s">
        <v>51</v>
      </c>
      <c r="M248" s="18">
        <f>M240*1.2</f>
        <v>17884270.63299416</v>
      </c>
      <c r="N248" s="15">
        <f>M248</f>
        <v>17884270.63299416</v>
      </c>
      <c r="O248" s="15">
        <f t="shared" ref="O248:W248" si="27">N248</f>
        <v>17884270.63299416</v>
      </c>
      <c r="P248" s="15">
        <f t="shared" si="27"/>
        <v>17884270.63299416</v>
      </c>
      <c r="Q248" s="15">
        <f t="shared" si="27"/>
        <v>17884270.63299416</v>
      </c>
      <c r="R248" s="15">
        <f t="shared" si="27"/>
        <v>17884270.63299416</v>
      </c>
      <c r="S248" s="15">
        <f t="shared" si="27"/>
        <v>17884270.63299416</v>
      </c>
      <c r="T248" s="15">
        <f t="shared" si="27"/>
        <v>17884270.63299416</v>
      </c>
      <c r="U248" s="15">
        <f t="shared" si="27"/>
        <v>17884270.63299416</v>
      </c>
      <c r="V248" s="15">
        <f t="shared" si="27"/>
        <v>17884270.63299416</v>
      </c>
      <c r="W248" s="15">
        <f t="shared" si="27"/>
        <v>17884270.63299416</v>
      </c>
      <c r="X248" s="16"/>
      <c r="Y248" t="str">
        <f t="shared" si="19"/>
        <v>CIMS.CAN.BC.Petroleum Crude.SteamPetroleum CrudeSteamNG COGEN EffFCC</v>
      </c>
    </row>
    <row r="249" spans="1:26" x14ac:dyDescent="0.25">
      <c r="A249" s="1" t="s">
        <v>65</v>
      </c>
      <c r="B249" s="1" t="s">
        <v>30</v>
      </c>
      <c r="C249" t="s">
        <v>2</v>
      </c>
      <c r="D249" s="1" t="s">
        <v>3</v>
      </c>
      <c r="E249" s="1" t="s">
        <v>83</v>
      </c>
      <c r="F249" s="1" t="s">
        <v>117</v>
      </c>
      <c r="G249" s="1" t="s">
        <v>64</v>
      </c>
      <c r="H249" s="14"/>
      <c r="I249" s="1"/>
      <c r="J249" s="1"/>
      <c r="K249" s="1"/>
      <c r="L249" s="1" t="s">
        <v>51</v>
      </c>
      <c r="M249" s="18">
        <f>M241</f>
        <v>579582.84458777495</v>
      </c>
      <c r="N249" s="15">
        <v>491913.09174719697</v>
      </c>
      <c r="O249" s="15">
        <v>491913.09174719697</v>
      </c>
      <c r="P249" s="15">
        <v>491913.09174719697</v>
      </c>
      <c r="Q249" s="15">
        <v>491913.09174719697</v>
      </c>
      <c r="R249" s="15">
        <v>491913.09174719697</v>
      </c>
      <c r="S249" s="15">
        <v>491913.09174719697</v>
      </c>
      <c r="T249" s="15">
        <v>491913.09174719697</v>
      </c>
      <c r="U249" s="15">
        <v>491913.09174719697</v>
      </c>
      <c r="V249" s="15">
        <v>491913.09174719697</v>
      </c>
      <c r="W249" s="15">
        <v>491913.09174719697</v>
      </c>
      <c r="X249" s="16"/>
      <c r="Y249" t="str">
        <f t="shared" si="19"/>
        <v>CIMS.CAN.BC.Petroleum Crude.SteamPetroleum CrudeSteamNG COGEN EffFOM</v>
      </c>
    </row>
    <row r="250" spans="1:26" x14ac:dyDescent="0.25">
      <c r="A250" s="1" t="s">
        <v>113</v>
      </c>
      <c r="B250" s="1" t="s">
        <v>30</v>
      </c>
      <c r="C250" t="s">
        <v>2</v>
      </c>
      <c r="D250" s="1" t="s">
        <v>3</v>
      </c>
      <c r="E250" s="1" t="s">
        <v>90</v>
      </c>
      <c r="F250" s="1"/>
      <c r="G250" s="13" t="s">
        <v>32</v>
      </c>
      <c r="H250" s="14" t="s">
        <v>37</v>
      </c>
      <c r="I250" s="13"/>
      <c r="J250" s="1"/>
      <c r="K250" s="1"/>
      <c r="L250" s="1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6"/>
      <c r="Y250" t="str">
        <f t="shared" si="19"/>
        <v>CIMS.CAN.BC.Petroleum Crude.Methane FuelPetroleum CrudeMethane FuelCompetition typeTech Compete</v>
      </c>
      <c r="Z250" s="1"/>
    </row>
    <row r="251" spans="1:26" x14ac:dyDescent="0.25">
      <c r="A251" s="1" t="s">
        <v>113</v>
      </c>
      <c r="B251" s="1" t="s">
        <v>30</v>
      </c>
      <c r="C251" t="s">
        <v>2</v>
      </c>
      <c r="D251" s="1" t="s">
        <v>3</v>
      </c>
      <c r="E251" s="1" t="s">
        <v>90</v>
      </c>
      <c r="F251" s="1"/>
      <c r="G251" s="13" t="s">
        <v>38</v>
      </c>
      <c r="H251" s="14"/>
      <c r="I251" s="13"/>
      <c r="J251" s="1"/>
      <c r="K251" s="1"/>
      <c r="L251" s="1" t="s">
        <v>39</v>
      </c>
      <c r="M251" s="15">
        <v>0.1</v>
      </c>
      <c r="N251" s="15">
        <v>0.1</v>
      </c>
      <c r="O251" s="15">
        <v>0.1</v>
      </c>
      <c r="P251" s="15">
        <v>0.1</v>
      </c>
      <c r="Q251" s="15">
        <v>0.1</v>
      </c>
      <c r="R251" s="15">
        <v>0.1</v>
      </c>
      <c r="S251" s="15">
        <v>0.1</v>
      </c>
      <c r="T251" s="15">
        <v>0.1</v>
      </c>
      <c r="U251" s="15">
        <v>0.1</v>
      </c>
      <c r="V251" s="15">
        <v>0.1</v>
      </c>
      <c r="W251" s="15">
        <v>0.1</v>
      </c>
      <c r="X251" s="16"/>
      <c r="Y251" t="str">
        <f t="shared" si="19"/>
        <v>CIMS.CAN.BC.Petroleum Crude.Methane FuelPetroleum CrudeMethane FuelDiscount rate_financial</v>
      </c>
      <c r="Z251" s="1"/>
    </row>
    <row r="252" spans="1:26" x14ac:dyDescent="0.25">
      <c r="A252" s="1" t="s">
        <v>113</v>
      </c>
      <c r="B252" s="1" t="s">
        <v>30</v>
      </c>
      <c r="C252" t="s">
        <v>2</v>
      </c>
      <c r="D252" s="1" t="s">
        <v>3</v>
      </c>
      <c r="E252" s="1" t="s">
        <v>90</v>
      </c>
      <c r="F252" s="1"/>
      <c r="G252" s="13" t="s">
        <v>40</v>
      </c>
      <c r="H252" s="14"/>
      <c r="I252" s="13"/>
      <c r="J252" s="1"/>
      <c r="K252" s="1"/>
      <c r="L252" s="1"/>
      <c r="M252" s="15">
        <v>15</v>
      </c>
      <c r="N252" s="15">
        <v>15</v>
      </c>
      <c r="O252" s="15">
        <v>15</v>
      </c>
      <c r="P252" s="15">
        <v>15</v>
      </c>
      <c r="Q252" s="15">
        <v>15</v>
      </c>
      <c r="R252" s="15">
        <v>15</v>
      </c>
      <c r="S252" s="15">
        <v>15</v>
      </c>
      <c r="T252" s="15">
        <v>15</v>
      </c>
      <c r="U252" s="15">
        <v>15</v>
      </c>
      <c r="V252" s="15">
        <v>15</v>
      </c>
      <c r="W252" s="15">
        <v>15</v>
      </c>
      <c r="X252" s="16"/>
      <c r="Y252" t="str">
        <f t="shared" si="19"/>
        <v>CIMS.CAN.BC.Petroleum Crude.Methane FuelPetroleum CrudeMethane FuelHeterogeneity</v>
      </c>
      <c r="Z252" s="1"/>
    </row>
    <row r="253" spans="1:26" x14ac:dyDescent="0.25">
      <c r="A253" s="1" t="s">
        <v>113</v>
      </c>
      <c r="B253" s="1" t="s">
        <v>30</v>
      </c>
      <c r="C253" t="s">
        <v>2</v>
      </c>
      <c r="D253" s="1" t="s">
        <v>3</v>
      </c>
      <c r="E253" s="1" t="s">
        <v>90</v>
      </c>
      <c r="F253" s="1" t="s">
        <v>91</v>
      </c>
      <c r="G253" s="13" t="s">
        <v>42</v>
      </c>
      <c r="H253" s="1"/>
      <c r="I253" s="13"/>
      <c r="J253" s="1"/>
      <c r="K253" s="1"/>
      <c r="L253" s="1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6"/>
      <c r="Y253" t="str">
        <f t="shared" si="19"/>
        <v>CIMS.CAN.BC.Petroleum Crude.Methane FuelPetroleum CrudeMethane FuelNatural GasTechnology</v>
      </c>
      <c r="Z253" s="1"/>
    </row>
    <row r="254" spans="1:26" x14ac:dyDescent="0.25">
      <c r="A254" s="1" t="s">
        <v>113</v>
      </c>
      <c r="B254" s="1" t="s">
        <v>30</v>
      </c>
      <c r="C254" t="s">
        <v>2</v>
      </c>
      <c r="D254" s="1" t="s">
        <v>3</v>
      </c>
      <c r="E254" s="1" t="s">
        <v>90</v>
      </c>
      <c r="F254" s="1" t="s">
        <v>91</v>
      </c>
      <c r="G254" s="13" t="s">
        <v>43</v>
      </c>
      <c r="H254" s="14"/>
      <c r="I254" s="13"/>
      <c r="J254" s="1"/>
      <c r="K254" s="1"/>
      <c r="L254" s="1" t="s">
        <v>44</v>
      </c>
      <c r="M254" s="15">
        <v>2000</v>
      </c>
      <c r="N254" s="15">
        <v>2000</v>
      </c>
      <c r="O254" s="15">
        <v>2000</v>
      </c>
      <c r="P254" s="15">
        <v>2000</v>
      </c>
      <c r="Q254" s="15">
        <v>2000</v>
      </c>
      <c r="R254" s="15">
        <v>2000</v>
      </c>
      <c r="S254" s="15">
        <v>2000</v>
      </c>
      <c r="T254" s="15">
        <v>2000</v>
      </c>
      <c r="U254" s="15">
        <v>2000</v>
      </c>
      <c r="V254" s="15">
        <v>2000</v>
      </c>
      <c r="W254" s="15">
        <v>2000</v>
      </c>
      <c r="X254" s="16"/>
      <c r="Y254" t="str">
        <f t="shared" si="19"/>
        <v>CIMS.CAN.BC.Petroleum Crude.Methane FuelPetroleum CrudeMethane FuelNatural GasAvailable</v>
      </c>
      <c r="Z254" s="1"/>
    </row>
    <row r="255" spans="1:26" x14ac:dyDescent="0.25">
      <c r="A255" s="1" t="s">
        <v>113</v>
      </c>
      <c r="B255" s="1" t="s">
        <v>30</v>
      </c>
      <c r="C255" t="s">
        <v>2</v>
      </c>
      <c r="D255" s="1" t="s">
        <v>3</v>
      </c>
      <c r="E255" s="1" t="s">
        <v>90</v>
      </c>
      <c r="F255" s="1" t="s">
        <v>91</v>
      </c>
      <c r="G255" s="13" t="s">
        <v>45</v>
      </c>
      <c r="H255" s="14"/>
      <c r="I255" s="13"/>
      <c r="J255" s="1"/>
      <c r="K255" s="1"/>
      <c r="L255" s="1" t="s">
        <v>44</v>
      </c>
      <c r="M255" s="15">
        <v>2101</v>
      </c>
      <c r="N255" s="15">
        <v>2101</v>
      </c>
      <c r="O255" s="15">
        <v>2101</v>
      </c>
      <c r="P255" s="15">
        <v>2101</v>
      </c>
      <c r="Q255" s="15">
        <v>2101</v>
      </c>
      <c r="R255" s="15">
        <v>2101</v>
      </c>
      <c r="S255" s="15">
        <v>2101</v>
      </c>
      <c r="T255" s="15">
        <v>2101</v>
      </c>
      <c r="U255" s="15">
        <v>2101</v>
      </c>
      <c r="V255" s="15">
        <v>2101</v>
      </c>
      <c r="W255" s="15">
        <v>2101</v>
      </c>
      <c r="X255" s="16"/>
      <c r="Y255" t="str">
        <f t="shared" si="19"/>
        <v>CIMS.CAN.BC.Petroleum Crude.Methane FuelPetroleum CrudeMethane FuelNatural GasUnavailable</v>
      </c>
      <c r="Z255" s="1"/>
    </row>
    <row r="256" spans="1:26" x14ac:dyDescent="0.25">
      <c r="A256" s="1" t="s">
        <v>113</v>
      </c>
      <c r="B256" s="1" t="s">
        <v>30</v>
      </c>
      <c r="C256" t="s">
        <v>2</v>
      </c>
      <c r="D256" s="1" t="s">
        <v>3</v>
      </c>
      <c r="E256" s="1" t="s">
        <v>90</v>
      </c>
      <c r="F256" s="1" t="s">
        <v>91</v>
      </c>
      <c r="G256" s="13" t="s">
        <v>46</v>
      </c>
      <c r="H256" s="14"/>
      <c r="I256" s="13"/>
      <c r="J256" s="1"/>
      <c r="K256" s="1"/>
      <c r="L256" s="1" t="s">
        <v>47</v>
      </c>
      <c r="M256" s="15">
        <v>1</v>
      </c>
      <c r="N256" s="15">
        <v>1</v>
      </c>
      <c r="O256" s="15">
        <v>1</v>
      </c>
      <c r="P256" s="15">
        <v>1</v>
      </c>
      <c r="Q256" s="15">
        <v>1</v>
      </c>
      <c r="R256" s="15">
        <v>1</v>
      </c>
      <c r="S256" s="15">
        <v>1</v>
      </c>
      <c r="T256" s="15">
        <v>1</v>
      </c>
      <c r="U256" s="15">
        <v>1</v>
      </c>
      <c r="V256" s="15">
        <v>1</v>
      </c>
      <c r="W256" s="15">
        <v>1</v>
      </c>
      <c r="X256" s="16"/>
      <c r="Y256" t="str">
        <f t="shared" si="19"/>
        <v>CIMS.CAN.BC.Petroleum Crude.Methane FuelPetroleum CrudeMethane FuelNatural GasLifetime</v>
      </c>
      <c r="Z256" s="1"/>
    </row>
    <row r="257" spans="1:26" x14ac:dyDescent="0.25">
      <c r="A257" s="1" t="s">
        <v>113</v>
      </c>
      <c r="B257" s="1" t="s">
        <v>30</v>
      </c>
      <c r="C257" t="s">
        <v>2</v>
      </c>
      <c r="D257" s="1" t="s">
        <v>3</v>
      </c>
      <c r="E257" s="1" t="s">
        <v>90</v>
      </c>
      <c r="F257" s="1" t="s">
        <v>91</v>
      </c>
      <c r="G257" s="1" t="s">
        <v>48</v>
      </c>
      <c r="H257" s="14"/>
      <c r="I257" s="1"/>
      <c r="J257" s="1"/>
      <c r="K257" s="1" t="s">
        <v>118</v>
      </c>
      <c r="L257" s="1" t="s">
        <v>39</v>
      </c>
      <c r="M257" s="15">
        <v>1</v>
      </c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6"/>
      <c r="Y257" t="str">
        <f t="shared" si="19"/>
        <v>CIMS.CAN.BC.Petroleum Crude.Methane FuelPetroleum CrudeMethane FuelNatural GasMarket share</v>
      </c>
      <c r="Z257" s="1"/>
    </row>
    <row r="258" spans="1:26" x14ac:dyDescent="0.25">
      <c r="A258" s="1" t="s">
        <v>113</v>
      </c>
      <c r="B258" s="1" t="s">
        <v>30</v>
      </c>
      <c r="C258" t="s">
        <v>2</v>
      </c>
      <c r="D258" s="1" t="s">
        <v>3</v>
      </c>
      <c r="E258" s="1" t="s">
        <v>90</v>
      </c>
      <c r="F258" s="1" t="s">
        <v>91</v>
      </c>
      <c r="G258" s="1" t="s">
        <v>49</v>
      </c>
      <c r="H258" s="14"/>
      <c r="I258" s="1"/>
      <c r="J258" s="1"/>
      <c r="K258" s="1"/>
      <c r="L258" s="1" t="s">
        <v>54</v>
      </c>
      <c r="M258" s="15">
        <v>1</v>
      </c>
      <c r="N258" s="15">
        <v>1</v>
      </c>
      <c r="O258" s="15">
        <v>1</v>
      </c>
      <c r="P258" s="15">
        <v>1</v>
      </c>
      <c r="Q258" s="15">
        <v>1</v>
      </c>
      <c r="R258" s="15">
        <v>1</v>
      </c>
      <c r="S258" s="15">
        <v>1</v>
      </c>
      <c r="T258" s="15">
        <v>1</v>
      </c>
      <c r="U258" s="15">
        <v>1</v>
      </c>
      <c r="V258" s="15">
        <v>1</v>
      </c>
      <c r="W258" s="15">
        <v>1</v>
      </c>
      <c r="X258" s="16"/>
      <c r="Y258" t="str">
        <f t="shared" si="19"/>
        <v>CIMS.CAN.BC.Petroleum Crude.Methane FuelPetroleum CrudeMethane FuelNatural GasOutput</v>
      </c>
      <c r="Z258" s="1"/>
    </row>
    <row r="259" spans="1:26" x14ac:dyDescent="0.25">
      <c r="A259" s="1" t="s">
        <v>113</v>
      </c>
      <c r="B259" s="1" t="s">
        <v>30</v>
      </c>
      <c r="C259" t="s">
        <v>2</v>
      </c>
      <c r="D259" s="1" t="s">
        <v>3</v>
      </c>
      <c r="E259" s="1" t="s">
        <v>90</v>
      </c>
      <c r="F259" s="1" t="s">
        <v>91</v>
      </c>
      <c r="G259" s="1" t="s">
        <v>50</v>
      </c>
      <c r="H259" s="14"/>
      <c r="I259" s="1"/>
      <c r="J259" s="1"/>
      <c r="K259" s="1"/>
      <c r="L259" s="1" t="s">
        <v>51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6"/>
      <c r="Y259" t="str">
        <f t="shared" si="19"/>
        <v>CIMS.CAN.BC.Petroleum Crude.Methane FuelPetroleum CrudeMethane FuelNatural GasFCC</v>
      </c>
      <c r="Z259" s="1"/>
    </row>
    <row r="260" spans="1:26" x14ac:dyDescent="0.25">
      <c r="A260" s="1" t="s">
        <v>113</v>
      </c>
      <c r="B260" s="1" t="s">
        <v>30</v>
      </c>
      <c r="C260" t="s">
        <v>2</v>
      </c>
      <c r="D260" s="1" t="s">
        <v>3</v>
      </c>
      <c r="E260" s="1" t="s">
        <v>90</v>
      </c>
      <c r="F260" s="1" t="s">
        <v>91</v>
      </c>
      <c r="G260" s="1" t="s">
        <v>64</v>
      </c>
      <c r="H260" s="14"/>
      <c r="I260" s="1"/>
      <c r="J260" s="1"/>
      <c r="K260" s="1"/>
      <c r="L260" s="1" t="s">
        <v>51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6"/>
      <c r="Y260" t="str">
        <f t="shared" ref="Y260:Y289" si="28">A260&amp;D260&amp;E260&amp;F260&amp;G260&amp;H260&amp;I260&amp;J260</f>
        <v>CIMS.CAN.BC.Petroleum Crude.Methane FuelPetroleum CrudeMethane FuelNatural GasFOM</v>
      </c>
      <c r="Z260" s="1"/>
    </row>
    <row r="261" spans="1:26" x14ac:dyDescent="0.25">
      <c r="A261" s="1" t="s">
        <v>113</v>
      </c>
      <c r="B261" s="1" t="s">
        <v>30</v>
      </c>
      <c r="C261" t="s">
        <v>2</v>
      </c>
      <c r="D261" s="1" t="s">
        <v>3</v>
      </c>
      <c r="E261" s="1" t="s">
        <v>90</v>
      </c>
      <c r="F261" s="1" t="s">
        <v>92</v>
      </c>
      <c r="G261" s="13" t="s">
        <v>42</v>
      </c>
      <c r="H261" s="1"/>
      <c r="I261" s="13"/>
      <c r="J261" s="1"/>
      <c r="K261" s="1"/>
      <c r="L261" s="1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6"/>
      <c r="Y261" t="str">
        <f t="shared" si="28"/>
        <v>CIMS.CAN.BC.Petroleum Crude.Methane FuelPetroleum CrudeMethane FuelBiogasTechnology</v>
      </c>
      <c r="Z261" s="1"/>
    </row>
    <row r="262" spans="1:26" x14ac:dyDescent="0.25">
      <c r="A262" s="1" t="s">
        <v>113</v>
      </c>
      <c r="B262" s="1" t="s">
        <v>30</v>
      </c>
      <c r="C262" t="s">
        <v>2</v>
      </c>
      <c r="D262" s="1" t="s">
        <v>3</v>
      </c>
      <c r="E262" s="1" t="s">
        <v>90</v>
      </c>
      <c r="F262" s="1" t="s">
        <v>92</v>
      </c>
      <c r="G262" s="13" t="s">
        <v>43</v>
      </c>
      <c r="H262" s="14"/>
      <c r="I262" s="13"/>
      <c r="J262" s="1"/>
      <c r="K262" s="1"/>
      <c r="L262" s="1" t="s">
        <v>44</v>
      </c>
      <c r="M262" s="15">
        <v>2025</v>
      </c>
      <c r="N262" s="15">
        <v>2025</v>
      </c>
      <c r="O262" s="15">
        <v>2025</v>
      </c>
      <c r="P262" s="15">
        <v>2025</v>
      </c>
      <c r="Q262" s="15">
        <v>2025</v>
      </c>
      <c r="R262" s="15">
        <v>2025</v>
      </c>
      <c r="S262" s="15">
        <v>2025</v>
      </c>
      <c r="T262" s="15">
        <v>2025</v>
      </c>
      <c r="U262" s="15">
        <v>2025</v>
      </c>
      <c r="V262" s="15">
        <v>2025</v>
      </c>
      <c r="W262" s="15">
        <v>2025</v>
      </c>
      <c r="X262" s="16"/>
      <c r="Y262" t="str">
        <f t="shared" si="28"/>
        <v>CIMS.CAN.BC.Petroleum Crude.Methane FuelPetroleum CrudeMethane FuelBiogasAvailable</v>
      </c>
      <c r="Z262" s="1"/>
    </row>
    <row r="263" spans="1:26" x14ac:dyDescent="0.25">
      <c r="A263" s="1" t="s">
        <v>113</v>
      </c>
      <c r="B263" s="1" t="s">
        <v>30</v>
      </c>
      <c r="C263" t="s">
        <v>2</v>
      </c>
      <c r="D263" s="1" t="s">
        <v>3</v>
      </c>
      <c r="E263" s="1" t="s">
        <v>90</v>
      </c>
      <c r="F263" s="1" t="s">
        <v>92</v>
      </c>
      <c r="G263" s="13" t="s">
        <v>45</v>
      </c>
      <c r="H263" s="14"/>
      <c r="I263" s="13"/>
      <c r="J263" s="1"/>
      <c r="K263" s="1"/>
      <c r="L263" s="1" t="s">
        <v>44</v>
      </c>
      <c r="M263" s="15">
        <v>2101</v>
      </c>
      <c r="N263" s="15">
        <v>2101</v>
      </c>
      <c r="O263" s="15">
        <v>2101</v>
      </c>
      <c r="P263" s="15">
        <v>2101</v>
      </c>
      <c r="Q263" s="15">
        <v>2101</v>
      </c>
      <c r="R263" s="15">
        <v>2101</v>
      </c>
      <c r="S263" s="15">
        <v>2101</v>
      </c>
      <c r="T263" s="15">
        <v>2101</v>
      </c>
      <c r="U263" s="15">
        <v>2101</v>
      </c>
      <c r="V263" s="15">
        <v>2101</v>
      </c>
      <c r="W263" s="15">
        <v>2101</v>
      </c>
      <c r="X263" s="16"/>
      <c r="Y263" t="str">
        <f t="shared" si="28"/>
        <v>CIMS.CAN.BC.Petroleum Crude.Methane FuelPetroleum CrudeMethane FuelBiogasUnavailable</v>
      </c>
      <c r="Z263" s="1"/>
    </row>
    <row r="264" spans="1:26" x14ac:dyDescent="0.25">
      <c r="A264" s="1" t="s">
        <v>113</v>
      </c>
      <c r="B264" s="1" t="s">
        <v>30</v>
      </c>
      <c r="C264" t="s">
        <v>2</v>
      </c>
      <c r="D264" s="1" t="s">
        <v>3</v>
      </c>
      <c r="E264" s="1" t="s">
        <v>90</v>
      </c>
      <c r="F264" s="1" t="s">
        <v>92</v>
      </c>
      <c r="G264" s="13" t="s">
        <v>46</v>
      </c>
      <c r="H264" s="14"/>
      <c r="I264" s="13"/>
      <c r="J264" s="1"/>
      <c r="K264" s="1"/>
      <c r="L264" s="1" t="s">
        <v>47</v>
      </c>
      <c r="M264" s="15">
        <v>1</v>
      </c>
      <c r="N264" s="15">
        <v>1</v>
      </c>
      <c r="O264" s="15">
        <v>1</v>
      </c>
      <c r="P264" s="15">
        <v>1</v>
      </c>
      <c r="Q264" s="15">
        <v>1</v>
      </c>
      <c r="R264" s="15">
        <v>1</v>
      </c>
      <c r="S264" s="15">
        <v>1</v>
      </c>
      <c r="T264" s="15">
        <v>1</v>
      </c>
      <c r="U264" s="15">
        <v>1</v>
      </c>
      <c r="V264" s="15">
        <v>1</v>
      </c>
      <c r="W264" s="15">
        <v>1</v>
      </c>
      <c r="X264" s="16"/>
      <c r="Y264" t="str">
        <f t="shared" si="28"/>
        <v>CIMS.CAN.BC.Petroleum Crude.Methane FuelPetroleum CrudeMethane FuelBiogasLifetime</v>
      </c>
      <c r="Z264" s="1"/>
    </row>
    <row r="265" spans="1:26" x14ac:dyDescent="0.25">
      <c r="A265" s="1" t="s">
        <v>113</v>
      </c>
      <c r="B265" s="1" t="s">
        <v>30</v>
      </c>
      <c r="C265" t="s">
        <v>2</v>
      </c>
      <c r="D265" s="1" t="s">
        <v>3</v>
      </c>
      <c r="E265" s="1" t="s">
        <v>90</v>
      </c>
      <c r="F265" s="1" t="s">
        <v>92</v>
      </c>
      <c r="G265" s="13" t="s">
        <v>48</v>
      </c>
      <c r="H265" s="14"/>
      <c r="I265" s="13"/>
      <c r="J265" s="1"/>
      <c r="K265" s="1" t="s">
        <v>118</v>
      </c>
      <c r="L265" s="1" t="s">
        <v>39</v>
      </c>
      <c r="M265" s="15">
        <v>0</v>
      </c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6"/>
      <c r="Y265" t="str">
        <f t="shared" si="28"/>
        <v>CIMS.CAN.BC.Petroleum Crude.Methane FuelPetroleum CrudeMethane FuelBiogasMarket share</v>
      </c>
      <c r="Z265" s="1"/>
    </row>
    <row r="266" spans="1:26" x14ac:dyDescent="0.25">
      <c r="A266" s="1" t="s">
        <v>113</v>
      </c>
      <c r="B266" s="1" t="s">
        <v>30</v>
      </c>
      <c r="C266" t="s">
        <v>2</v>
      </c>
      <c r="D266" s="1" t="s">
        <v>3</v>
      </c>
      <c r="E266" s="1" t="s">
        <v>90</v>
      </c>
      <c r="F266" s="1" t="s">
        <v>92</v>
      </c>
      <c r="G266" s="13" t="s">
        <v>49</v>
      </c>
      <c r="H266" s="14"/>
      <c r="I266" s="13"/>
      <c r="J266" s="1"/>
      <c r="K266" s="1"/>
      <c r="L266" s="1" t="s">
        <v>54</v>
      </c>
      <c r="M266" s="15">
        <v>1</v>
      </c>
      <c r="N266" s="15">
        <v>1</v>
      </c>
      <c r="O266" s="15">
        <v>1</v>
      </c>
      <c r="P266" s="15">
        <v>1</v>
      </c>
      <c r="Q266" s="15">
        <v>1</v>
      </c>
      <c r="R266" s="15">
        <v>1</v>
      </c>
      <c r="S266" s="15">
        <v>1</v>
      </c>
      <c r="T266" s="15">
        <v>1</v>
      </c>
      <c r="U266" s="15">
        <v>1</v>
      </c>
      <c r="V266" s="15">
        <v>1</v>
      </c>
      <c r="W266" s="15">
        <v>1</v>
      </c>
      <c r="X266" s="16"/>
      <c r="Y266" t="str">
        <f t="shared" si="28"/>
        <v>CIMS.CAN.BC.Petroleum Crude.Methane FuelPetroleum CrudeMethane FuelBiogasOutput</v>
      </c>
      <c r="Z266" s="1"/>
    </row>
    <row r="267" spans="1:26" x14ac:dyDescent="0.25">
      <c r="A267" s="1" t="s">
        <v>113</v>
      </c>
      <c r="B267" s="1" t="s">
        <v>30</v>
      </c>
      <c r="C267" t="s">
        <v>2</v>
      </c>
      <c r="D267" s="1" t="s">
        <v>3</v>
      </c>
      <c r="E267" s="1" t="s">
        <v>90</v>
      </c>
      <c r="F267" s="1" t="s">
        <v>92</v>
      </c>
      <c r="G267" s="13" t="s">
        <v>50</v>
      </c>
      <c r="H267" s="14"/>
      <c r="I267" s="13"/>
      <c r="J267" s="1"/>
      <c r="K267" s="1"/>
      <c r="L267" s="1" t="s">
        <v>51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6"/>
      <c r="Y267" t="str">
        <f t="shared" si="28"/>
        <v>CIMS.CAN.BC.Petroleum Crude.Methane FuelPetroleum CrudeMethane FuelBiogasFCC</v>
      </c>
      <c r="Z267" s="1"/>
    </row>
    <row r="268" spans="1:26" x14ac:dyDescent="0.25">
      <c r="A268" s="1" t="s">
        <v>113</v>
      </c>
      <c r="B268" s="1" t="s">
        <v>30</v>
      </c>
      <c r="C268" t="s">
        <v>2</v>
      </c>
      <c r="D268" s="1" t="s">
        <v>3</v>
      </c>
      <c r="E268" s="1" t="s">
        <v>90</v>
      </c>
      <c r="F268" s="1" t="s">
        <v>92</v>
      </c>
      <c r="G268" s="1" t="s">
        <v>64</v>
      </c>
      <c r="H268" s="14"/>
      <c r="I268" s="1"/>
      <c r="J268" s="1"/>
      <c r="K268" s="1"/>
      <c r="L268" s="1" t="s">
        <v>51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6"/>
      <c r="Y268" t="str">
        <f t="shared" si="28"/>
        <v>CIMS.CAN.BC.Petroleum Crude.Methane FuelPetroleum CrudeMethane FuelBiogasFOM</v>
      </c>
      <c r="Z268" s="1"/>
    </row>
    <row r="269" spans="1:26" x14ac:dyDescent="0.25">
      <c r="A269" s="1" t="s">
        <v>113</v>
      </c>
      <c r="B269" s="1" t="s">
        <v>30</v>
      </c>
      <c r="C269" t="s">
        <v>2</v>
      </c>
      <c r="D269" s="1" t="s">
        <v>3</v>
      </c>
      <c r="E269" s="1" t="s">
        <v>90</v>
      </c>
      <c r="F269" s="1" t="s">
        <v>93</v>
      </c>
      <c r="G269" s="1" t="s">
        <v>42</v>
      </c>
      <c r="H269" s="1"/>
      <c r="I269" s="1"/>
      <c r="J269" s="1"/>
      <c r="K269" s="1"/>
      <c r="L269" s="1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6"/>
      <c r="Y269" t="str">
        <f t="shared" si="28"/>
        <v>CIMS.CAN.BC.Petroleum Crude.Methane FuelPetroleum CrudeMethane FuelHydrogenTechnology</v>
      </c>
      <c r="Z269" s="1"/>
    </row>
    <row r="270" spans="1:26" x14ac:dyDescent="0.25">
      <c r="A270" s="1" t="s">
        <v>113</v>
      </c>
      <c r="B270" s="1" t="s">
        <v>30</v>
      </c>
      <c r="C270" t="s">
        <v>2</v>
      </c>
      <c r="D270" s="1" t="s">
        <v>3</v>
      </c>
      <c r="E270" s="1" t="s">
        <v>90</v>
      </c>
      <c r="F270" s="1" t="s">
        <v>93</v>
      </c>
      <c r="G270" s="13" t="s">
        <v>43</v>
      </c>
      <c r="H270" s="14"/>
      <c r="I270" s="1"/>
      <c r="J270" s="1"/>
      <c r="K270" s="1"/>
      <c r="L270" s="1" t="s">
        <v>44</v>
      </c>
      <c r="M270" s="15">
        <v>2025</v>
      </c>
      <c r="N270" s="15">
        <v>2025</v>
      </c>
      <c r="O270" s="15">
        <v>2025</v>
      </c>
      <c r="P270" s="15">
        <v>2025</v>
      </c>
      <c r="Q270" s="15">
        <v>2025</v>
      </c>
      <c r="R270" s="15">
        <v>2025</v>
      </c>
      <c r="S270" s="15">
        <v>2025</v>
      </c>
      <c r="T270" s="15">
        <v>2025</v>
      </c>
      <c r="U270" s="15">
        <v>2025</v>
      </c>
      <c r="V270" s="15">
        <v>2025</v>
      </c>
      <c r="W270" s="15">
        <v>2025</v>
      </c>
      <c r="X270" s="16"/>
      <c r="Y270" t="str">
        <f t="shared" si="28"/>
        <v>CIMS.CAN.BC.Petroleum Crude.Methane FuelPetroleum CrudeMethane FuelHydrogenAvailable</v>
      </c>
      <c r="Z270" s="1"/>
    </row>
    <row r="271" spans="1:26" x14ac:dyDescent="0.25">
      <c r="A271" s="1" t="s">
        <v>113</v>
      </c>
      <c r="B271" s="1" t="s">
        <v>30</v>
      </c>
      <c r="C271" t="s">
        <v>2</v>
      </c>
      <c r="D271" s="1" t="s">
        <v>3</v>
      </c>
      <c r="E271" s="1" t="s">
        <v>90</v>
      </c>
      <c r="F271" s="1" t="s">
        <v>93</v>
      </c>
      <c r="G271" s="1" t="s">
        <v>45</v>
      </c>
      <c r="H271" s="14"/>
      <c r="I271" s="1"/>
      <c r="J271" s="1"/>
      <c r="K271" s="1"/>
      <c r="L271" s="1" t="s">
        <v>44</v>
      </c>
      <c r="M271" s="15">
        <v>2101</v>
      </c>
      <c r="N271" s="15">
        <v>2101</v>
      </c>
      <c r="O271" s="15">
        <v>2101</v>
      </c>
      <c r="P271" s="15">
        <v>2101</v>
      </c>
      <c r="Q271" s="15">
        <v>2101</v>
      </c>
      <c r="R271" s="15">
        <v>2101</v>
      </c>
      <c r="S271" s="15">
        <v>2101</v>
      </c>
      <c r="T271" s="15">
        <v>2101</v>
      </c>
      <c r="U271" s="15">
        <v>2101</v>
      </c>
      <c r="V271" s="15">
        <v>2101</v>
      </c>
      <c r="W271" s="15">
        <v>2101</v>
      </c>
      <c r="X271" s="16"/>
      <c r="Y271" t="str">
        <f t="shared" si="28"/>
        <v>CIMS.CAN.BC.Petroleum Crude.Methane FuelPetroleum CrudeMethane FuelHydrogenUnavailable</v>
      </c>
      <c r="Z271" s="1"/>
    </row>
    <row r="272" spans="1:26" x14ac:dyDescent="0.25">
      <c r="A272" s="1" t="s">
        <v>113</v>
      </c>
      <c r="B272" s="1" t="s">
        <v>30</v>
      </c>
      <c r="C272" t="s">
        <v>2</v>
      </c>
      <c r="D272" s="1" t="s">
        <v>3</v>
      </c>
      <c r="E272" s="1" t="s">
        <v>90</v>
      </c>
      <c r="F272" s="1" t="s">
        <v>93</v>
      </c>
      <c r="G272" s="13" t="s">
        <v>46</v>
      </c>
      <c r="H272" s="14"/>
      <c r="I272" s="13"/>
      <c r="J272" s="1"/>
      <c r="K272" s="1"/>
      <c r="L272" s="1" t="s">
        <v>47</v>
      </c>
      <c r="M272" s="15">
        <v>1</v>
      </c>
      <c r="N272" s="15">
        <v>1</v>
      </c>
      <c r="O272" s="15">
        <v>1</v>
      </c>
      <c r="P272" s="15">
        <v>1</v>
      </c>
      <c r="Q272" s="15">
        <v>1</v>
      </c>
      <c r="R272" s="15">
        <v>1</v>
      </c>
      <c r="S272" s="15">
        <v>1</v>
      </c>
      <c r="T272" s="15">
        <v>1</v>
      </c>
      <c r="U272" s="15">
        <v>1</v>
      </c>
      <c r="V272" s="15">
        <v>1</v>
      </c>
      <c r="W272" s="15">
        <v>1</v>
      </c>
      <c r="X272" s="16"/>
      <c r="Y272" t="str">
        <f t="shared" si="28"/>
        <v>CIMS.CAN.BC.Petroleum Crude.Methane FuelPetroleum CrudeMethane FuelHydrogenLifetime</v>
      </c>
      <c r="Z272" s="1"/>
    </row>
    <row r="273" spans="1:26" x14ac:dyDescent="0.25">
      <c r="A273" s="1" t="s">
        <v>113</v>
      </c>
      <c r="B273" s="1" t="s">
        <v>30</v>
      </c>
      <c r="C273" t="s">
        <v>2</v>
      </c>
      <c r="D273" s="1" t="s">
        <v>3</v>
      </c>
      <c r="E273" s="1" t="s">
        <v>90</v>
      </c>
      <c r="F273" s="1" t="s">
        <v>93</v>
      </c>
      <c r="G273" s="13" t="s">
        <v>48</v>
      </c>
      <c r="H273" s="14"/>
      <c r="I273" s="13"/>
      <c r="J273" s="1"/>
      <c r="K273" s="1" t="s">
        <v>118</v>
      </c>
      <c r="L273" s="1" t="s">
        <v>39</v>
      </c>
      <c r="M273" s="15">
        <v>0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6"/>
      <c r="Y273" t="str">
        <f t="shared" si="28"/>
        <v>CIMS.CAN.BC.Petroleum Crude.Methane FuelPetroleum CrudeMethane FuelHydrogenMarket share</v>
      </c>
      <c r="Z273" s="1"/>
    </row>
    <row r="274" spans="1:26" x14ac:dyDescent="0.25">
      <c r="A274" s="1" t="s">
        <v>113</v>
      </c>
      <c r="B274" s="1" t="s">
        <v>30</v>
      </c>
      <c r="C274" t="s">
        <v>2</v>
      </c>
      <c r="D274" s="1" t="s">
        <v>3</v>
      </c>
      <c r="E274" s="1" t="s">
        <v>90</v>
      </c>
      <c r="F274" s="1" t="s">
        <v>93</v>
      </c>
      <c r="G274" s="13" t="s">
        <v>49</v>
      </c>
      <c r="H274" s="14"/>
      <c r="I274" s="13"/>
      <c r="J274" s="1"/>
      <c r="K274" s="1"/>
      <c r="L274" s="1" t="s">
        <v>54</v>
      </c>
      <c r="M274" s="15">
        <v>1</v>
      </c>
      <c r="N274" s="15">
        <v>1</v>
      </c>
      <c r="O274" s="15">
        <v>1</v>
      </c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>
        <v>1</v>
      </c>
      <c r="V274" s="15">
        <v>1</v>
      </c>
      <c r="W274" s="15">
        <v>1</v>
      </c>
      <c r="X274" s="16"/>
      <c r="Y274" t="str">
        <f t="shared" si="28"/>
        <v>CIMS.CAN.BC.Petroleum Crude.Methane FuelPetroleum CrudeMethane FuelHydrogenOutput</v>
      </c>
      <c r="Z274" s="1"/>
    </row>
    <row r="275" spans="1:26" x14ac:dyDescent="0.25">
      <c r="A275" s="1" t="s">
        <v>113</v>
      </c>
      <c r="B275" s="1" t="s">
        <v>30</v>
      </c>
      <c r="C275" t="s">
        <v>2</v>
      </c>
      <c r="D275" s="1" t="s">
        <v>3</v>
      </c>
      <c r="E275" s="1" t="s">
        <v>90</v>
      </c>
      <c r="F275" s="1" t="s">
        <v>93</v>
      </c>
      <c r="G275" s="13" t="s">
        <v>50</v>
      </c>
      <c r="H275" s="14"/>
      <c r="I275" s="13"/>
      <c r="J275" s="1"/>
      <c r="K275" s="1"/>
      <c r="L275" s="1" t="s">
        <v>51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/>
      <c r="Y275" t="str">
        <f t="shared" si="28"/>
        <v>CIMS.CAN.BC.Petroleum Crude.Methane FuelPetroleum CrudeMethane FuelHydrogenFCC</v>
      </c>
      <c r="Z275" s="1"/>
    </row>
    <row r="276" spans="1:26" x14ac:dyDescent="0.25">
      <c r="A276" s="1" t="s">
        <v>113</v>
      </c>
      <c r="B276" s="1" t="s">
        <v>30</v>
      </c>
      <c r="C276" t="s">
        <v>2</v>
      </c>
      <c r="D276" s="1" t="s">
        <v>3</v>
      </c>
      <c r="E276" s="1" t="s">
        <v>90</v>
      </c>
      <c r="F276" s="1" t="s">
        <v>93</v>
      </c>
      <c r="G276" s="13" t="s">
        <v>64</v>
      </c>
      <c r="H276" s="14"/>
      <c r="I276" s="13"/>
      <c r="J276" s="1"/>
      <c r="K276" s="1"/>
      <c r="L276" s="1" t="s">
        <v>51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6"/>
      <c r="Y276" t="str">
        <f t="shared" si="28"/>
        <v>CIMS.CAN.BC.Petroleum Crude.Methane FuelPetroleum CrudeMethane FuelHydrogenFOM</v>
      </c>
      <c r="Z276" s="1"/>
    </row>
    <row r="277" spans="1:26" x14ac:dyDescent="0.25">
      <c r="A277" s="1" t="s">
        <v>89</v>
      </c>
      <c r="B277" s="1" t="s">
        <v>30</v>
      </c>
      <c r="C277" t="s">
        <v>2</v>
      </c>
      <c r="D277" s="1" t="s">
        <v>3</v>
      </c>
      <c r="E277" s="1" t="s">
        <v>94</v>
      </c>
      <c r="F277" s="1"/>
      <c r="G277" s="13" t="s">
        <v>32</v>
      </c>
      <c r="H277" s="14" t="s">
        <v>37</v>
      </c>
      <c r="I277" s="13"/>
      <c r="J277" s="1"/>
      <c r="K277" s="1"/>
      <c r="L277" s="13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6"/>
      <c r="Y277" t="str">
        <f t="shared" si="28"/>
        <v>CIMS.CAN.BC.Petroleum Crude.CCSPetroleum CrudeCCSCompetition typeTech Compete</v>
      </c>
      <c r="Z277" s="1"/>
    </row>
    <row r="278" spans="1:26" x14ac:dyDescent="0.25">
      <c r="A278" s="1" t="s">
        <v>89</v>
      </c>
      <c r="B278" s="1" t="s">
        <v>30</v>
      </c>
      <c r="C278" t="s">
        <v>2</v>
      </c>
      <c r="D278" s="1" t="s">
        <v>3</v>
      </c>
      <c r="E278" s="1" t="s">
        <v>94</v>
      </c>
      <c r="F278" s="1"/>
      <c r="G278" s="1" t="s">
        <v>38</v>
      </c>
      <c r="H278" s="14"/>
      <c r="I278" s="1"/>
      <c r="J278" s="1"/>
      <c r="K278" s="1"/>
      <c r="L278" s="1" t="s">
        <v>39</v>
      </c>
      <c r="M278" s="15">
        <v>0.2</v>
      </c>
      <c r="N278" s="15">
        <v>0.2</v>
      </c>
      <c r="O278" s="15">
        <v>0.2</v>
      </c>
      <c r="P278" s="15">
        <v>0.2</v>
      </c>
      <c r="Q278" s="15">
        <v>0.2</v>
      </c>
      <c r="R278" s="15">
        <v>0.2</v>
      </c>
      <c r="S278" s="15">
        <v>0.2</v>
      </c>
      <c r="T278" s="15">
        <v>0.2</v>
      </c>
      <c r="U278" s="15">
        <v>0.2</v>
      </c>
      <c r="V278" s="15">
        <v>0.2</v>
      </c>
      <c r="W278" s="15">
        <v>0.2</v>
      </c>
      <c r="X278" s="16"/>
      <c r="Y278" t="str">
        <f t="shared" si="28"/>
        <v>CIMS.CAN.BC.Petroleum Crude.CCSPetroleum CrudeCCSDiscount rate_financial</v>
      </c>
      <c r="Z278" s="1"/>
    </row>
    <row r="279" spans="1:26" x14ac:dyDescent="0.25">
      <c r="A279" s="1" t="s">
        <v>89</v>
      </c>
      <c r="B279" s="1" t="s">
        <v>30</v>
      </c>
      <c r="C279" t="s">
        <v>2</v>
      </c>
      <c r="D279" s="1" t="s">
        <v>3</v>
      </c>
      <c r="E279" s="1" t="s">
        <v>94</v>
      </c>
      <c r="F279" s="1"/>
      <c r="G279" s="1" t="s">
        <v>40</v>
      </c>
      <c r="H279" s="14"/>
      <c r="I279" s="1"/>
      <c r="J279" s="1"/>
      <c r="K279" s="1"/>
      <c r="L279" s="1"/>
      <c r="M279" s="15">
        <v>10</v>
      </c>
      <c r="N279" s="15">
        <v>10</v>
      </c>
      <c r="O279" s="15">
        <v>10</v>
      </c>
      <c r="P279" s="15">
        <v>10</v>
      </c>
      <c r="Q279" s="15">
        <v>10</v>
      </c>
      <c r="R279" s="15">
        <v>10</v>
      </c>
      <c r="S279" s="15">
        <v>10</v>
      </c>
      <c r="T279" s="15">
        <v>10</v>
      </c>
      <c r="U279" s="15">
        <v>10</v>
      </c>
      <c r="V279" s="15">
        <v>10</v>
      </c>
      <c r="W279" s="15">
        <v>10</v>
      </c>
      <c r="X279" s="16"/>
      <c r="Y279" t="str">
        <f t="shared" si="28"/>
        <v>CIMS.CAN.BC.Petroleum Crude.CCSPetroleum CrudeCCSHeterogeneity</v>
      </c>
      <c r="Z279" s="1"/>
    </row>
    <row r="280" spans="1:26" x14ac:dyDescent="0.25">
      <c r="A280" s="1" t="s">
        <v>89</v>
      </c>
      <c r="B280" s="1" t="s">
        <v>30</v>
      </c>
      <c r="C280" t="s">
        <v>2</v>
      </c>
      <c r="D280" s="1" t="s">
        <v>3</v>
      </c>
      <c r="E280" s="1" t="s">
        <v>94</v>
      </c>
      <c r="F280" s="1" t="s">
        <v>94</v>
      </c>
      <c r="G280" s="13" t="s">
        <v>42</v>
      </c>
      <c r="H280" s="14"/>
      <c r="I280" s="13"/>
      <c r="J280" s="1"/>
      <c r="K280" s="1"/>
      <c r="L280" s="13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6"/>
      <c r="Y280" t="str">
        <f t="shared" si="28"/>
        <v>CIMS.CAN.BC.Petroleum Crude.CCSPetroleum CrudeCCSCCSTechnology</v>
      </c>
      <c r="Z280" s="1"/>
    </row>
    <row r="281" spans="1:26" x14ac:dyDescent="0.25">
      <c r="A281" s="1" t="s">
        <v>89</v>
      </c>
      <c r="B281" s="1" t="s">
        <v>30</v>
      </c>
      <c r="C281" t="s">
        <v>2</v>
      </c>
      <c r="D281" s="1" t="s">
        <v>3</v>
      </c>
      <c r="E281" s="1" t="s">
        <v>94</v>
      </c>
      <c r="F281" s="1" t="s">
        <v>94</v>
      </c>
      <c r="G281" s="13" t="s">
        <v>43</v>
      </c>
      <c r="H281" s="14"/>
      <c r="I281" s="13"/>
      <c r="J281" s="1"/>
      <c r="K281" s="1" t="s">
        <v>95</v>
      </c>
      <c r="L281" s="13" t="s">
        <v>44</v>
      </c>
      <c r="M281" s="15">
        <v>1950</v>
      </c>
      <c r="N281" s="15">
        <v>1950</v>
      </c>
      <c r="O281" s="15">
        <v>1950</v>
      </c>
      <c r="P281" s="15">
        <v>1950</v>
      </c>
      <c r="Q281" s="15">
        <v>1950</v>
      </c>
      <c r="R281" s="15">
        <v>1950</v>
      </c>
      <c r="S281" s="15">
        <v>1950</v>
      </c>
      <c r="T281" s="15">
        <v>1950</v>
      </c>
      <c r="U281" s="15">
        <v>1950</v>
      </c>
      <c r="V281" s="15">
        <v>1950</v>
      </c>
      <c r="W281" s="15">
        <v>1950</v>
      </c>
      <c r="X281" s="16"/>
      <c r="Y281" t="str">
        <f t="shared" si="28"/>
        <v>CIMS.CAN.BC.Petroleum Crude.CCSPetroleum CrudeCCSCCSAvailable</v>
      </c>
      <c r="Z281" s="1"/>
    </row>
    <row r="282" spans="1:26" x14ac:dyDescent="0.25">
      <c r="A282" s="1" t="s">
        <v>89</v>
      </c>
      <c r="B282" s="1" t="s">
        <v>30</v>
      </c>
      <c r="C282" t="s">
        <v>2</v>
      </c>
      <c r="D282" s="1" t="s">
        <v>3</v>
      </c>
      <c r="E282" s="1" t="s">
        <v>94</v>
      </c>
      <c r="F282" s="1" t="s">
        <v>94</v>
      </c>
      <c r="G282" s="13" t="s">
        <v>45</v>
      </c>
      <c r="H282" s="14"/>
      <c r="I282" s="13"/>
      <c r="J282" s="1"/>
      <c r="K282" s="1" t="s">
        <v>95</v>
      </c>
      <c r="L282" s="1" t="s">
        <v>44</v>
      </c>
      <c r="M282" s="15">
        <v>2101</v>
      </c>
      <c r="N282" s="15">
        <v>2101</v>
      </c>
      <c r="O282" s="15">
        <v>2101</v>
      </c>
      <c r="P282" s="15">
        <v>2101</v>
      </c>
      <c r="Q282" s="15">
        <v>2101</v>
      </c>
      <c r="R282" s="15">
        <v>2101</v>
      </c>
      <c r="S282" s="15">
        <v>2101</v>
      </c>
      <c r="T282" s="15">
        <v>2101</v>
      </c>
      <c r="U282" s="15">
        <v>2101</v>
      </c>
      <c r="V282" s="15">
        <v>2101</v>
      </c>
      <c r="W282" s="15">
        <v>2101</v>
      </c>
      <c r="X282" s="16"/>
      <c r="Y282" t="str">
        <f t="shared" si="28"/>
        <v>CIMS.CAN.BC.Petroleum Crude.CCSPetroleum CrudeCCSCCSUnavailable</v>
      </c>
      <c r="Z282" s="1"/>
    </row>
    <row r="283" spans="1:26" x14ac:dyDescent="0.25">
      <c r="A283" s="1" t="s">
        <v>89</v>
      </c>
      <c r="B283" s="1" t="s">
        <v>30</v>
      </c>
      <c r="C283" t="s">
        <v>2</v>
      </c>
      <c r="D283" s="1" t="s">
        <v>3</v>
      </c>
      <c r="E283" s="1" t="s">
        <v>94</v>
      </c>
      <c r="F283" s="1" t="s">
        <v>94</v>
      </c>
      <c r="G283" s="13" t="s">
        <v>46</v>
      </c>
      <c r="H283" s="14"/>
      <c r="I283" s="13"/>
      <c r="J283" s="1"/>
      <c r="K283" s="1" t="s">
        <v>96</v>
      </c>
      <c r="L283" s="1" t="s">
        <v>47</v>
      </c>
      <c r="M283" s="15">
        <v>30</v>
      </c>
      <c r="N283" s="15">
        <v>30</v>
      </c>
      <c r="O283" s="15">
        <v>30</v>
      </c>
      <c r="P283" s="15">
        <v>30</v>
      </c>
      <c r="Q283" s="15">
        <v>30</v>
      </c>
      <c r="R283" s="15">
        <v>30</v>
      </c>
      <c r="S283" s="15">
        <v>30</v>
      </c>
      <c r="T283" s="15">
        <v>30</v>
      </c>
      <c r="U283" s="15">
        <v>30</v>
      </c>
      <c r="V283" s="15">
        <v>30</v>
      </c>
      <c r="W283" s="15">
        <v>30</v>
      </c>
      <c r="X283" s="16"/>
      <c r="Y283" t="str">
        <f t="shared" si="28"/>
        <v>CIMS.CAN.BC.Petroleum Crude.CCSPetroleum CrudeCCSCCSLifetime</v>
      </c>
      <c r="Z283" s="1"/>
    </row>
    <row r="284" spans="1:26" x14ac:dyDescent="0.25">
      <c r="A284" s="1" t="s">
        <v>89</v>
      </c>
      <c r="B284" s="1" t="s">
        <v>30</v>
      </c>
      <c r="C284" t="s">
        <v>2</v>
      </c>
      <c r="D284" s="1" t="s">
        <v>3</v>
      </c>
      <c r="E284" s="1" t="s">
        <v>94</v>
      </c>
      <c r="F284" s="1" t="s">
        <v>94</v>
      </c>
      <c r="G284" s="17" t="s">
        <v>48</v>
      </c>
      <c r="H284" s="14"/>
      <c r="I284" s="17"/>
      <c r="J284" s="1"/>
      <c r="K284" s="1" t="s">
        <v>118</v>
      </c>
      <c r="L284" s="1" t="s">
        <v>39</v>
      </c>
      <c r="M284" s="15">
        <v>1</v>
      </c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6"/>
      <c r="Y284" t="str">
        <f t="shared" si="28"/>
        <v>CIMS.CAN.BC.Petroleum Crude.CCSPetroleum CrudeCCSCCSMarket share</v>
      </c>
      <c r="Z284" s="1"/>
    </row>
    <row r="285" spans="1:26" x14ac:dyDescent="0.25">
      <c r="A285" s="1" t="s">
        <v>89</v>
      </c>
      <c r="B285" s="1" t="s">
        <v>30</v>
      </c>
      <c r="C285" t="s">
        <v>2</v>
      </c>
      <c r="D285" s="1" t="s">
        <v>3</v>
      </c>
      <c r="E285" s="1" t="s">
        <v>94</v>
      </c>
      <c r="F285" s="1" t="s">
        <v>94</v>
      </c>
      <c r="G285" s="13" t="s">
        <v>49</v>
      </c>
      <c r="H285" s="14"/>
      <c r="I285" s="13"/>
      <c r="J285" s="1"/>
      <c r="K285" s="1" t="s">
        <v>96</v>
      </c>
      <c r="L285" s="1" t="s">
        <v>58</v>
      </c>
      <c r="M285" s="15">
        <v>551650</v>
      </c>
      <c r="N285" s="15">
        <v>551650</v>
      </c>
      <c r="O285" s="15">
        <v>551650</v>
      </c>
      <c r="P285" s="15">
        <v>551650</v>
      </c>
      <c r="Q285" s="15">
        <v>551650</v>
      </c>
      <c r="R285" s="15">
        <v>551650</v>
      </c>
      <c r="S285" s="15">
        <v>551650</v>
      </c>
      <c r="T285" s="15">
        <v>551650</v>
      </c>
      <c r="U285" s="15">
        <v>551650</v>
      </c>
      <c r="V285" s="15">
        <v>551650</v>
      </c>
      <c r="W285" s="15">
        <v>551650</v>
      </c>
      <c r="X285" s="16" t="s">
        <v>97</v>
      </c>
      <c r="Y285" t="str">
        <f t="shared" si="28"/>
        <v>CIMS.CAN.BC.Petroleum Crude.CCSPetroleum CrudeCCSCCSOutput</v>
      </c>
      <c r="Z285" s="1"/>
    </row>
    <row r="286" spans="1:26" x14ac:dyDescent="0.25">
      <c r="A286" s="1" t="s">
        <v>89</v>
      </c>
      <c r="B286" s="1" t="s">
        <v>30</v>
      </c>
      <c r="C286" t="s">
        <v>2</v>
      </c>
      <c r="D286" s="1" t="s">
        <v>3</v>
      </c>
      <c r="E286" s="1" t="s">
        <v>94</v>
      </c>
      <c r="F286" s="1" t="s">
        <v>94</v>
      </c>
      <c r="G286" s="13" t="s">
        <v>50</v>
      </c>
      <c r="H286" s="14"/>
      <c r="I286" s="13"/>
      <c r="J286" s="1"/>
      <c r="K286" s="1" t="s">
        <v>96</v>
      </c>
      <c r="L286" s="1" t="s">
        <v>51</v>
      </c>
      <c r="M286" s="15">
        <v>78485165.858415902</v>
      </c>
      <c r="N286" s="15">
        <v>78485165.858415902</v>
      </c>
      <c r="O286" s="15">
        <v>78485165.858415902</v>
      </c>
      <c r="P286" s="15">
        <v>78485165.858415902</v>
      </c>
      <c r="Q286" s="15">
        <v>78485165.858415902</v>
      </c>
      <c r="R286" s="15">
        <v>78485165.858415902</v>
      </c>
      <c r="S286" s="15">
        <v>78485165.858415902</v>
      </c>
      <c r="T286" s="15">
        <v>78485165.858415902</v>
      </c>
      <c r="U286" s="15">
        <v>78485165.858415902</v>
      </c>
      <c r="V286" s="15">
        <v>78485165.858415902</v>
      </c>
      <c r="W286" s="15">
        <v>78485165.858415902</v>
      </c>
      <c r="X286" s="16" t="s">
        <v>98</v>
      </c>
      <c r="Y286" t="str">
        <f t="shared" si="28"/>
        <v>CIMS.CAN.BC.Petroleum Crude.CCSPetroleum CrudeCCSCCSFCC</v>
      </c>
      <c r="Z286" s="1"/>
    </row>
    <row r="287" spans="1:26" x14ac:dyDescent="0.25">
      <c r="A287" s="1" t="s">
        <v>89</v>
      </c>
      <c r="B287" s="1" t="s">
        <v>30</v>
      </c>
      <c r="C287" t="s">
        <v>2</v>
      </c>
      <c r="D287" s="1" t="s">
        <v>3</v>
      </c>
      <c r="E287" s="1" t="s">
        <v>94</v>
      </c>
      <c r="F287" s="1" t="s">
        <v>94</v>
      </c>
      <c r="G287" s="13" t="s">
        <v>64</v>
      </c>
      <c r="H287" s="14"/>
      <c r="I287" s="13"/>
      <c r="J287" s="1"/>
      <c r="K287" s="1" t="s">
        <v>96</v>
      </c>
      <c r="L287" s="1" t="s">
        <v>51</v>
      </c>
      <c r="M287" s="15">
        <v>2565353.5435350193</v>
      </c>
      <c r="N287" s="15">
        <v>2565353.5435350193</v>
      </c>
      <c r="O287" s="15">
        <v>2565353.5435350193</v>
      </c>
      <c r="P287" s="15">
        <v>2565353.5435350193</v>
      </c>
      <c r="Q287" s="15">
        <v>2565353.5435350193</v>
      </c>
      <c r="R287" s="15">
        <v>2565353.5435350193</v>
      </c>
      <c r="S287" s="15">
        <v>2565353.5435350193</v>
      </c>
      <c r="T287" s="15">
        <v>2565353.5435350193</v>
      </c>
      <c r="U287" s="15">
        <v>2565353.5435350193</v>
      </c>
      <c r="V287" s="15">
        <v>2565353.5435350193</v>
      </c>
      <c r="W287" s="15">
        <v>2565353.5435350193</v>
      </c>
      <c r="X287" s="16" t="s">
        <v>99</v>
      </c>
      <c r="Y287" t="str">
        <f t="shared" si="28"/>
        <v>CIMS.CAN.BC.Petroleum Crude.CCSPetroleum CrudeCCSCCSFOM</v>
      </c>
      <c r="Z287" s="1"/>
    </row>
    <row r="288" spans="1:26" x14ac:dyDescent="0.25">
      <c r="A288" s="1" t="s">
        <v>89</v>
      </c>
      <c r="B288" s="1" t="s">
        <v>30</v>
      </c>
      <c r="C288" t="s">
        <v>2</v>
      </c>
      <c r="D288" s="1" t="s">
        <v>3</v>
      </c>
      <c r="E288" s="1" t="s">
        <v>94</v>
      </c>
      <c r="F288" s="1" t="s">
        <v>94</v>
      </c>
      <c r="G288" s="13" t="s">
        <v>100</v>
      </c>
      <c r="H288" s="14" t="s">
        <v>56</v>
      </c>
      <c r="I288" s="13" t="s">
        <v>101</v>
      </c>
      <c r="J288" s="1"/>
      <c r="K288" s="1" t="s">
        <v>96</v>
      </c>
      <c r="L288" s="13" t="s">
        <v>39</v>
      </c>
      <c r="M288" s="15">
        <v>1</v>
      </c>
      <c r="N288" s="15">
        <v>1</v>
      </c>
      <c r="O288" s="15">
        <v>1</v>
      </c>
      <c r="P288" s="15">
        <v>1</v>
      </c>
      <c r="Q288" s="15">
        <v>1</v>
      </c>
      <c r="R288" s="15">
        <v>1</v>
      </c>
      <c r="S288" s="15">
        <v>1</v>
      </c>
      <c r="T288" s="15">
        <v>1</v>
      </c>
      <c r="U288" s="15">
        <v>1</v>
      </c>
      <c r="V288" s="15">
        <v>1</v>
      </c>
      <c r="W288" s="15">
        <v>1</v>
      </c>
      <c r="X288" s="16"/>
      <c r="Y288" t="str">
        <f t="shared" si="28"/>
        <v>CIMS.CAN.BC.Petroleum Crude.CCSPetroleum CrudeCCSCCSEmissions_removalCO2Combustion</v>
      </c>
      <c r="Z288" s="1"/>
    </row>
    <row r="289" spans="1:26" x14ac:dyDescent="0.25">
      <c r="A289" s="1" t="s">
        <v>89</v>
      </c>
      <c r="B289" s="1" t="s">
        <v>30</v>
      </c>
      <c r="C289" t="s">
        <v>2</v>
      </c>
      <c r="D289" s="1" t="s">
        <v>3</v>
      </c>
      <c r="E289" s="1" t="s">
        <v>94</v>
      </c>
      <c r="F289" s="1" t="s">
        <v>94</v>
      </c>
      <c r="G289" s="13" t="s">
        <v>100</v>
      </c>
      <c r="H289" s="14" t="s">
        <v>56</v>
      </c>
      <c r="I289" s="13" t="s">
        <v>57</v>
      </c>
      <c r="J289" s="1"/>
      <c r="K289" s="1" t="s">
        <v>96</v>
      </c>
      <c r="L289" s="1" t="s">
        <v>39</v>
      </c>
      <c r="M289" s="15">
        <v>1</v>
      </c>
      <c r="N289" s="15">
        <v>1</v>
      </c>
      <c r="O289" s="15">
        <v>1</v>
      </c>
      <c r="P289" s="15">
        <v>1</v>
      </c>
      <c r="Q289" s="15">
        <v>1</v>
      </c>
      <c r="R289" s="15">
        <v>1</v>
      </c>
      <c r="S289" s="15">
        <v>1</v>
      </c>
      <c r="T289" s="15">
        <v>1</v>
      </c>
      <c r="U289" s="15">
        <v>1</v>
      </c>
      <c r="V289" s="15">
        <v>1</v>
      </c>
      <c r="W289" s="15">
        <v>1</v>
      </c>
      <c r="Y289" t="str">
        <f t="shared" si="28"/>
        <v>CIMS.CAN.BC.Petroleum Crude.CCSPetroleum CrudeCCSCCSEmissions_removalCO2Process</v>
      </c>
      <c r="Z289" s="1"/>
    </row>
  </sheetData>
  <autoFilter ref="A2:Z289" xr:uid="{073ED0B9-3FB3-4E71-AA11-CE760DEA43CF}"/>
  <conditionalFormatting sqref="A3:X289">
    <cfRule type="expression" dxfId="4" priority="1">
      <formula>AND($G3="Service provided", OR($B3="Region",$B3="Root"))</formula>
    </cfRule>
    <cfRule type="expression" dxfId="3" priority="2">
      <formula>AND($G3="Service provided", $B3="Sector")</formula>
    </cfRule>
    <cfRule type="expression" dxfId="2" priority="3">
      <formula>AND($G3="Service provided", $B3="Service")</formula>
    </cfRule>
    <cfRule type="expression" dxfId="1" priority="4">
      <formula>_xlfn.FORMULATEXT(A3)="="&amp;ADDRESS(ROW(XFD3),COLUMN(XFD3),4)</formula>
    </cfRule>
  </conditionalFormatting>
  <conditionalFormatting sqref="F3:X289">
    <cfRule type="expression" dxfId="0" priority="5">
      <formula>$G3="Technology"</formula>
    </cfRule>
  </conditionalFormatting>
  <dataValidations count="2">
    <dataValidation type="list" allowBlank="1" showInputMessage="1" showErrorMessage="1" sqref="A1" xr:uid="{918E6593-6705-4047-A9D1-66358A688804}">
      <formula1>_xlfn.ANCHORARRAY($Y$2)</formula1>
    </dataValidation>
    <dataValidation type="list" allowBlank="1" showInputMessage="1" showErrorMessage="1" sqref="G3:G289" xr:uid="{4F878E7B-72CA-40AC-8D0A-C534807849D5}">
      <formula1>parameters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Bradford Griffin</cp:lastModifiedBy>
  <dcterms:created xsi:type="dcterms:W3CDTF">2024-09-04T20:12:10Z</dcterms:created>
  <dcterms:modified xsi:type="dcterms:W3CDTF">2024-10-10T23:35:29Z</dcterms:modified>
</cp:coreProperties>
</file>