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1E57152B-6F5C-4786-A446-1C65A21260DF}" xr6:coauthVersionLast="47" xr6:coauthVersionMax="47" xr10:uidLastSave="{00000000-0000-0000-0000-000000000000}"/>
  <bookViews>
    <workbookView xWindow="28680" yWindow="-120" windowWidth="29040" windowHeight="15720" xr2:uid="{4130F51C-7628-42C3-974E-9AD29DA6D2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0" i="1" l="1"/>
  <c r="V150" i="1"/>
  <c r="U150" i="1"/>
  <c r="T150" i="1"/>
  <c r="S150" i="1"/>
  <c r="R150" i="1"/>
  <c r="Q150" i="1"/>
  <c r="P150" i="1"/>
  <c r="O150" i="1"/>
  <c r="N150" i="1"/>
  <c r="M150" i="1"/>
  <c r="W149" i="1"/>
  <c r="V149" i="1"/>
  <c r="U149" i="1"/>
  <c r="T149" i="1"/>
  <c r="S149" i="1"/>
  <c r="R149" i="1"/>
  <c r="Q149" i="1"/>
  <c r="P149" i="1"/>
  <c r="O149" i="1"/>
  <c r="N149" i="1"/>
  <c r="M149" i="1"/>
  <c r="W148" i="1"/>
  <c r="V148" i="1"/>
  <c r="U148" i="1"/>
  <c r="T148" i="1"/>
  <c r="S148" i="1"/>
  <c r="R148" i="1"/>
  <c r="Q148" i="1"/>
  <c r="P148" i="1"/>
  <c r="O148" i="1"/>
  <c r="N148" i="1"/>
  <c r="M148" i="1"/>
  <c r="W147" i="1"/>
  <c r="V147" i="1"/>
  <c r="U147" i="1"/>
  <c r="T147" i="1"/>
  <c r="S147" i="1"/>
  <c r="R147" i="1"/>
  <c r="Q147" i="1"/>
  <c r="P147" i="1"/>
  <c r="O147" i="1"/>
  <c r="N147" i="1"/>
  <c r="M147" i="1"/>
  <c r="W143" i="1"/>
  <c r="V143" i="1"/>
  <c r="U143" i="1"/>
  <c r="T143" i="1"/>
  <c r="S143" i="1"/>
  <c r="R143" i="1"/>
  <c r="Q143" i="1"/>
  <c r="P143" i="1"/>
  <c r="O143" i="1"/>
  <c r="N143" i="1"/>
  <c r="M143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M141" i="1"/>
  <c r="W140" i="1"/>
  <c r="V140" i="1"/>
  <c r="U140" i="1"/>
  <c r="T140" i="1"/>
  <c r="S140" i="1"/>
  <c r="R140" i="1"/>
  <c r="Q140" i="1"/>
  <c r="P140" i="1"/>
  <c r="O140" i="1"/>
  <c r="N140" i="1"/>
  <c r="M140" i="1"/>
  <c r="W136" i="1"/>
  <c r="V136" i="1"/>
  <c r="U136" i="1"/>
  <c r="T136" i="1"/>
  <c r="S136" i="1"/>
  <c r="R136" i="1"/>
  <c r="Q136" i="1"/>
  <c r="P136" i="1"/>
  <c r="O136" i="1"/>
  <c r="N136" i="1"/>
  <c r="M136" i="1"/>
  <c r="W135" i="1"/>
  <c r="V135" i="1"/>
  <c r="U135" i="1"/>
  <c r="T135" i="1"/>
  <c r="S135" i="1"/>
  <c r="R135" i="1"/>
  <c r="Q135" i="1"/>
  <c r="P135" i="1"/>
  <c r="O135" i="1"/>
  <c r="N135" i="1"/>
  <c r="M135" i="1"/>
  <c r="W134" i="1"/>
  <c r="V134" i="1"/>
  <c r="U134" i="1"/>
  <c r="T134" i="1"/>
  <c r="S134" i="1"/>
  <c r="R134" i="1"/>
  <c r="Q134" i="1"/>
  <c r="P134" i="1"/>
  <c r="O134" i="1"/>
  <c r="N134" i="1"/>
  <c r="M134" i="1"/>
  <c r="W133" i="1"/>
  <c r="V133" i="1"/>
  <c r="U133" i="1"/>
  <c r="T133" i="1"/>
  <c r="S133" i="1"/>
  <c r="R133" i="1"/>
  <c r="Q133" i="1"/>
  <c r="P133" i="1"/>
  <c r="O133" i="1"/>
  <c r="N133" i="1"/>
  <c r="M133" i="1"/>
  <c r="W132" i="1"/>
  <c r="V132" i="1"/>
  <c r="U132" i="1"/>
  <c r="T132" i="1"/>
  <c r="S132" i="1"/>
  <c r="R132" i="1"/>
  <c r="Q132" i="1"/>
  <c r="P132" i="1"/>
  <c r="O132" i="1"/>
  <c r="N132" i="1"/>
  <c r="M132" i="1"/>
  <c r="W128" i="1"/>
  <c r="S128" i="1"/>
  <c r="V127" i="1"/>
  <c r="T127" i="1"/>
  <c r="S127" i="1"/>
  <c r="R127" i="1"/>
  <c r="N127" i="1"/>
  <c r="Q125" i="1"/>
  <c r="O125" i="1"/>
  <c r="N125" i="1"/>
  <c r="M125" i="1"/>
  <c r="T119" i="1"/>
  <c r="S119" i="1"/>
  <c r="O117" i="1"/>
  <c r="N117" i="1"/>
  <c r="W112" i="1"/>
  <c r="V112" i="1"/>
  <c r="U112" i="1"/>
  <c r="T112" i="1"/>
  <c r="S112" i="1"/>
  <c r="R112" i="1"/>
  <c r="Q112" i="1"/>
  <c r="P112" i="1"/>
  <c r="O112" i="1"/>
  <c r="N112" i="1"/>
  <c r="M112" i="1"/>
  <c r="W111" i="1"/>
  <c r="V111" i="1"/>
  <c r="U111" i="1"/>
  <c r="T111" i="1"/>
  <c r="S111" i="1"/>
  <c r="R111" i="1"/>
  <c r="Q111" i="1"/>
  <c r="P111" i="1"/>
  <c r="O111" i="1"/>
  <c r="N111" i="1"/>
  <c r="M111" i="1"/>
  <c r="W110" i="1"/>
  <c r="V110" i="1"/>
  <c r="U110" i="1"/>
  <c r="T110" i="1"/>
  <c r="S110" i="1"/>
  <c r="R110" i="1"/>
  <c r="Q110" i="1"/>
  <c r="P110" i="1"/>
  <c r="O110" i="1"/>
  <c r="N110" i="1"/>
  <c r="M110" i="1"/>
  <c r="W109" i="1"/>
  <c r="V109" i="1"/>
  <c r="U109" i="1"/>
  <c r="T109" i="1"/>
  <c r="S109" i="1"/>
  <c r="R109" i="1"/>
  <c r="Q109" i="1"/>
  <c r="P109" i="1"/>
  <c r="O109" i="1"/>
  <c r="N109" i="1"/>
  <c r="M109" i="1"/>
  <c r="W105" i="1"/>
  <c r="V105" i="1"/>
  <c r="U105" i="1"/>
  <c r="T105" i="1"/>
  <c r="S105" i="1"/>
  <c r="R105" i="1"/>
  <c r="Q105" i="1"/>
  <c r="P105" i="1"/>
  <c r="O105" i="1"/>
  <c r="N105" i="1"/>
  <c r="M105" i="1"/>
  <c r="W104" i="1"/>
  <c r="V104" i="1"/>
  <c r="U104" i="1"/>
  <c r="T104" i="1"/>
  <c r="S104" i="1"/>
  <c r="R104" i="1"/>
  <c r="Q104" i="1"/>
  <c r="P104" i="1"/>
  <c r="O104" i="1"/>
  <c r="N104" i="1"/>
  <c r="M104" i="1"/>
  <c r="W103" i="1"/>
  <c r="V103" i="1"/>
  <c r="U103" i="1"/>
  <c r="T103" i="1"/>
  <c r="S103" i="1"/>
  <c r="R103" i="1"/>
  <c r="Q103" i="1"/>
  <c r="P103" i="1"/>
  <c r="O103" i="1"/>
  <c r="N103" i="1"/>
  <c r="M103" i="1"/>
  <c r="W102" i="1"/>
  <c r="V102" i="1"/>
  <c r="U102" i="1"/>
  <c r="T102" i="1"/>
  <c r="S102" i="1"/>
  <c r="R102" i="1"/>
  <c r="Q102" i="1"/>
  <c r="P102" i="1"/>
  <c r="O102" i="1"/>
  <c r="N102" i="1"/>
  <c r="M102" i="1"/>
  <c r="W98" i="1"/>
  <c r="V98" i="1"/>
  <c r="U98" i="1"/>
  <c r="T98" i="1"/>
  <c r="S98" i="1"/>
  <c r="R98" i="1"/>
  <c r="Q98" i="1"/>
  <c r="P98" i="1"/>
  <c r="O98" i="1"/>
  <c r="N98" i="1"/>
  <c r="M98" i="1"/>
  <c r="W97" i="1"/>
  <c r="V97" i="1"/>
  <c r="U97" i="1"/>
  <c r="T97" i="1"/>
  <c r="S97" i="1"/>
  <c r="R97" i="1"/>
  <c r="Q97" i="1"/>
  <c r="P97" i="1"/>
  <c r="O97" i="1"/>
  <c r="N97" i="1"/>
  <c r="M97" i="1"/>
  <c r="W96" i="1"/>
  <c r="V96" i="1"/>
  <c r="U96" i="1"/>
  <c r="T96" i="1"/>
  <c r="S96" i="1"/>
  <c r="R96" i="1"/>
  <c r="Q96" i="1"/>
  <c r="P96" i="1"/>
  <c r="O96" i="1"/>
  <c r="N96" i="1"/>
  <c r="M96" i="1"/>
  <c r="W95" i="1"/>
  <c r="V95" i="1"/>
  <c r="U95" i="1"/>
  <c r="T95" i="1"/>
  <c r="S95" i="1"/>
  <c r="R95" i="1"/>
  <c r="Q95" i="1"/>
  <c r="P95" i="1"/>
  <c r="O95" i="1"/>
  <c r="N95" i="1"/>
  <c r="M95" i="1"/>
  <c r="V91" i="1"/>
  <c r="S91" i="1"/>
  <c r="Q91" i="1"/>
  <c r="P91" i="1"/>
  <c r="N91" i="1"/>
  <c r="M91" i="1"/>
  <c r="W87" i="1"/>
  <c r="V87" i="1"/>
  <c r="U87" i="1"/>
  <c r="T87" i="1"/>
  <c r="S87" i="1"/>
  <c r="R87" i="1"/>
  <c r="Q87" i="1"/>
  <c r="P87" i="1"/>
  <c r="O87" i="1"/>
  <c r="N87" i="1"/>
  <c r="M87" i="1"/>
  <c r="W86" i="1"/>
  <c r="V86" i="1"/>
  <c r="U86" i="1"/>
  <c r="T86" i="1"/>
  <c r="S86" i="1"/>
  <c r="R86" i="1"/>
  <c r="Q86" i="1"/>
  <c r="P86" i="1"/>
  <c r="O86" i="1"/>
  <c r="N86" i="1"/>
  <c r="M86" i="1"/>
  <c r="W85" i="1"/>
  <c r="V85" i="1"/>
  <c r="U85" i="1"/>
  <c r="T85" i="1"/>
  <c r="S85" i="1"/>
  <c r="R85" i="1"/>
  <c r="Q85" i="1"/>
  <c r="P85" i="1"/>
  <c r="O85" i="1"/>
  <c r="N85" i="1"/>
  <c r="M85" i="1"/>
  <c r="W84" i="1"/>
  <c r="W91" i="1" s="1"/>
  <c r="V84" i="1"/>
  <c r="U84" i="1"/>
  <c r="U91" i="1" s="1"/>
  <c r="T84" i="1"/>
  <c r="T91" i="1" s="1"/>
  <c r="S84" i="1"/>
  <c r="R84" i="1"/>
  <c r="R91" i="1" s="1"/>
  <c r="Q84" i="1"/>
  <c r="P84" i="1"/>
  <c r="O84" i="1"/>
  <c r="O19" i="1" s="1"/>
  <c r="N84" i="1"/>
  <c r="M84" i="1"/>
  <c r="M19" i="1" s="1"/>
  <c r="W80" i="1"/>
  <c r="V80" i="1"/>
  <c r="U80" i="1"/>
  <c r="T80" i="1"/>
  <c r="S80" i="1"/>
  <c r="R80" i="1"/>
  <c r="Q80" i="1"/>
  <c r="P80" i="1"/>
  <c r="O80" i="1"/>
  <c r="N80" i="1"/>
  <c r="M80" i="1"/>
  <c r="W79" i="1"/>
  <c r="V79" i="1"/>
  <c r="U79" i="1"/>
  <c r="T79" i="1"/>
  <c r="S79" i="1"/>
  <c r="R79" i="1"/>
  <c r="Q79" i="1"/>
  <c r="P79" i="1"/>
  <c r="O79" i="1"/>
  <c r="N79" i="1"/>
  <c r="M79" i="1"/>
  <c r="W78" i="1"/>
  <c r="V78" i="1"/>
  <c r="U78" i="1"/>
  <c r="T78" i="1"/>
  <c r="S78" i="1"/>
  <c r="R78" i="1"/>
  <c r="Q78" i="1"/>
  <c r="P78" i="1"/>
  <c r="O78" i="1"/>
  <c r="N78" i="1"/>
  <c r="M78" i="1"/>
  <c r="W77" i="1"/>
  <c r="V77" i="1"/>
  <c r="U77" i="1"/>
  <c r="T77" i="1"/>
  <c r="S77" i="1"/>
  <c r="R77" i="1"/>
  <c r="Q77" i="1"/>
  <c r="P77" i="1"/>
  <c r="O77" i="1"/>
  <c r="N77" i="1"/>
  <c r="M77" i="1"/>
  <c r="W73" i="1"/>
  <c r="V73" i="1"/>
  <c r="U73" i="1"/>
  <c r="T73" i="1"/>
  <c r="S73" i="1"/>
  <c r="R73" i="1"/>
  <c r="Q73" i="1"/>
  <c r="P73" i="1"/>
  <c r="O73" i="1"/>
  <c r="N73" i="1"/>
  <c r="M73" i="1"/>
  <c r="W72" i="1"/>
  <c r="V72" i="1"/>
  <c r="U72" i="1"/>
  <c r="T72" i="1"/>
  <c r="S72" i="1"/>
  <c r="R72" i="1"/>
  <c r="Q72" i="1"/>
  <c r="P72" i="1"/>
  <c r="O72" i="1"/>
  <c r="N72" i="1"/>
  <c r="M72" i="1"/>
  <c r="W71" i="1"/>
  <c r="V71" i="1"/>
  <c r="U71" i="1"/>
  <c r="T71" i="1"/>
  <c r="S71" i="1"/>
  <c r="R71" i="1"/>
  <c r="Q71" i="1"/>
  <c r="P71" i="1"/>
  <c r="O71" i="1"/>
  <c r="N71" i="1"/>
  <c r="M71" i="1"/>
  <c r="W70" i="1"/>
  <c r="V70" i="1"/>
  <c r="U70" i="1"/>
  <c r="T70" i="1"/>
  <c r="S70" i="1"/>
  <c r="R70" i="1"/>
  <c r="Q70" i="1"/>
  <c r="P70" i="1"/>
  <c r="O70" i="1"/>
  <c r="N70" i="1"/>
  <c r="M70" i="1"/>
  <c r="W66" i="1"/>
  <c r="V66" i="1"/>
  <c r="V128" i="1" s="1"/>
  <c r="U66" i="1"/>
  <c r="U128" i="1" s="1"/>
  <c r="T66" i="1"/>
  <c r="T128" i="1" s="1"/>
  <c r="S66" i="1"/>
  <c r="R66" i="1"/>
  <c r="R128" i="1" s="1"/>
  <c r="Q66" i="1"/>
  <c r="Q128" i="1" s="1"/>
  <c r="P66" i="1"/>
  <c r="P128" i="1" s="1"/>
  <c r="O66" i="1"/>
  <c r="O128" i="1" s="1"/>
  <c r="N66" i="1"/>
  <c r="N128" i="1" s="1"/>
  <c r="M66" i="1"/>
  <c r="M128" i="1" s="1"/>
  <c r="W65" i="1"/>
  <c r="W127" i="1" s="1"/>
  <c r="V65" i="1"/>
  <c r="U65" i="1"/>
  <c r="U127" i="1" s="1"/>
  <c r="T65" i="1"/>
  <c r="S65" i="1"/>
  <c r="R65" i="1"/>
  <c r="Q65" i="1"/>
  <c r="Q127" i="1" s="1"/>
  <c r="P65" i="1"/>
  <c r="P127" i="1" s="1"/>
  <c r="O65" i="1"/>
  <c r="O127" i="1" s="1"/>
  <c r="N65" i="1"/>
  <c r="M65" i="1"/>
  <c r="M127" i="1" s="1"/>
  <c r="W64" i="1"/>
  <c r="W125" i="1" s="1"/>
  <c r="V64" i="1"/>
  <c r="V125" i="1" s="1"/>
  <c r="U64" i="1"/>
  <c r="U125" i="1" s="1"/>
  <c r="T64" i="1"/>
  <c r="T125" i="1" s="1"/>
  <c r="S64" i="1"/>
  <c r="S125" i="1" s="1"/>
  <c r="R64" i="1"/>
  <c r="R125" i="1" s="1"/>
  <c r="Q64" i="1"/>
  <c r="P64" i="1"/>
  <c r="P125" i="1" s="1"/>
  <c r="O64" i="1"/>
  <c r="N64" i="1"/>
  <c r="M64" i="1"/>
  <c r="W63" i="1"/>
  <c r="V63" i="1"/>
  <c r="U63" i="1"/>
  <c r="T63" i="1"/>
  <c r="S63" i="1"/>
  <c r="R63" i="1"/>
  <c r="Q63" i="1"/>
  <c r="P63" i="1"/>
  <c r="O63" i="1"/>
  <c r="N63" i="1"/>
  <c r="M63" i="1"/>
  <c r="W59" i="1"/>
  <c r="V59" i="1"/>
  <c r="U59" i="1"/>
  <c r="T59" i="1"/>
  <c r="S59" i="1"/>
  <c r="R59" i="1"/>
  <c r="Q59" i="1"/>
  <c r="P59" i="1"/>
  <c r="O59" i="1"/>
  <c r="N59" i="1"/>
  <c r="M59" i="1"/>
  <c r="W58" i="1"/>
  <c r="V58" i="1"/>
  <c r="U58" i="1"/>
  <c r="T58" i="1"/>
  <c r="S58" i="1"/>
  <c r="R58" i="1"/>
  <c r="Q58" i="1"/>
  <c r="P58" i="1"/>
  <c r="O58" i="1"/>
  <c r="N58" i="1"/>
  <c r="M58" i="1"/>
  <c r="W57" i="1"/>
  <c r="V57" i="1"/>
  <c r="U57" i="1"/>
  <c r="T57" i="1"/>
  <c r="S57" i="1"/>
  <c r="R57" i="1"/>
  <c r="Q57" i="1"/>
  <c r="P57" i="1"/>
  <c r="O57" i="1"/>
  <c r="N57" i="1"/>
  <c r="M57" i="1"/>
  <c r="W56" i="1"/>
  <c r="V56" i="1"/>
  <c r="U56" i="1"/>
  <c r="T56" i="1"/>
  <c r="S56" i="1"/>
  <c r="R56" i="1"/>
  <c r="Q56" i="1"/>
  <c r="P56" i="1"/>
  <c r="O56" i="1"/>
  <c r="N56" i="1"/>
  <c r="M56" i="1"/>
  <c r="W52" i="1"/>
  <c r="W120" i="1" s="1"/>
  <c r="V52" i="1"/>
  <c r="V120" i="1" s="1"/>
  <c r="U52" i="1"/>
  <c r="U120" i="1" s="1"/>
  <c r="T52" i="1"/>
  <c r="T120" i="1" s="1"/>
  <c r="S52" i="1"/>
  <c r="S120" i="1" s="1"/>
  <c r="R52" i="1"/>
  <c r="R120" i="1" s="1"/>
  <c r="Q52" i="1"/>
  <c r="Q120" i="1" s="1"/>
  <c r="P52" i="1"/>
  <c r="P120" i="1" s="1"/>
  <c r="O52" i="1"/>
  <c r="O120" i="1" s="1"/>
  <c r="N52" i="1"/>
  <c r="N120" i="1" s="1"/>
  <c r="M52" i="1"/>
  <c r="M120" i="1" s="1"/>
  <c r="W51" i="1"/>
  <c r="W119" i="1" s="1"/>
  <c r="V51" i="1"/>
  <c r="V119" i="1" s="1"/>
  <c r="U51" i="1"/>
  <c r="U119" i="1" s="1"/>
  <c r="T51" i="1"/>
  <c r="S51" i="1"/>
  <c r="R51" i="1"/>
  <c r="R119" i="1" s="1"/>
  <c r="Q51" i="1"/>
  <c r="Q119" i="1" s="1"/>
  <c r="P51" i="1"/>
  <c r="P119" i="1" s="1"/>
  <c r="O51" i="1"/>
  <c r="O119" i="1" s="1"/>
  <c r="N51" i="1"/>
  <c r="N119" i="1" s="1"/>
  <c r="M51" i="1"/>
  <c r="M119" i="1" s="1"/>
  <c r="W50" i="1"/>
  <c r="W117" i="1" s="1"/>
  <c r="V50" i="1"/>
  <c r="V117" i="1" s="1"/>
  <c r="U50" i="1"/>
  <c r="U117" i="1" s="1"/>
  <c r="T50" i="1"/>
  <c r="T117" i="1" s="1"/>
  <c r="S50" i="1"/>
  <c r="S117" i="1" s="1"/>
  <c r="R50" i="1"/>
  <c r="R117" i="1" s="1"/>
  <c r="Q50" i="1"/>
  <c r="Q117" i="1" s="1"/>
  <c r="P50" i="1"/>
  <c r="P117" i="1" s="1"/>
  <c r="O50" i="1"/>
  <c r="N50" i="1"/>
  <c r="M50" i="1"/>
  <c r="M117" i="1" s="1"/>
  <c r="W49" i="1"/>
  <c r="V49" i="1"/>
  <c r="U49" i="1"/>
  <c r="T49" i="1"/>
  <c r="S49" i="1"/>
  <c r="R49" i="1"/>
  <c r="Q49" i="1"/>
  <c r="P49" i="1"/>
  <c r="O49" i="1"/>
  <c r="N49" i="1"/>
  <c r="M49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V19" i="1"/>
  <c r="U19" i="1"/>
  <c r="T19" i="1"/>
  <c r="S19" i="1"/>
  <c r="R19" i="1"/>
  <c r="Q19" i="1"/>
  <c r="P19" i="1"/>
  <c r="N19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M6" i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O91" i="1" l="1"/>
  <c r="W19" i="1"/>
</calcChain>
</file>

<file path=xl/sharedStrings.xml><?xml version="1.0" encoding="utf-8"?>
<sst xmlns="http://schemas.openxmlformats.org/spreadsheetml/2006/main" count="1256" uniqueCount="127">
  <si>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</si>
  <si>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</si>
  <si>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</si>
  <si>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</si>
  <si>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</si>
  <si>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</si>
  <si>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</si>
  <si>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</si>
  <si>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</si>
  <si>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</si>
  <si>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</si>
  <si>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</si>
  <si>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</si>
  <si>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</si>
  <si>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</t>
  </si>
  <si>
    <t>Root</t>
  </si>
  <si>
    <t>Service provided</t>
  </si>
  <si>
    <t>unit</t>
  </si>
  <si>
    <t>Competition type</t>
  </si>
  <si>
    <t>Currency</t>
  </si>
  <si>
    <t>n/a</t>
  </si>
  <si>
    <t>CAD</t>
  </si>
  <si>
    <t>Emissions_GWP</t>
  </si>
  <si>
    <t>CH4</t>
  </si>
  <si>
    <t>IPCC AR5</t>
  </si>
  <si>
    <t>tCO2e/tGHG</t>
  </si>
  <si>
    <t>N2O</t>
  </si>
  <si>
    <t>SF6</t>
  </si>
  <si>
    <t>Tax_foresight</t>
  </si>
  <si>
    <t>Cement</t>
  </si>
  <si>
    <t>Myopic</t>
  </si>
  <si>
    <t>Retrofit_heterogeneity</t>
  </si>
  <si>
    <t>Retrofit_existing_max</t>
  </si>
  <si>
    <t>%</t>
  </si>
  <si>
    <t>Service requested</t>
  </si>
  <si>
    <t>CIMS.CAN</t>
  </si>
  <si>
    <t>CIMS.Generic Fuels</t>
  </si>
  <si>
    <t>Generic Fuels</t>
  </si>
  <si>
    <t>GJ</t>
  </si>
  <si>
    <t>Fixed Ratio</t>
  </si>
  <si>
    <t>CIMS.Generic Fuels.Biogas</t>
  </si>
  <si>
    <t>Biogas</t>
  </si>
  <si>
    <t>Supply - Fixed Price</t>
  </si>
  <si>
    <t>Is supply</t>
  </si>
  <si>
    <t>LCC_financial</t>
  </si>
  <si>
    <t>JCIMS</t>
  </si>
  <si>
    <t>$/GJ</t>
  </si>
  <si>
    <t>Roughly based on FortisBC markup for RNG vs NG</t>
  </si>
  <si>
    <t>Emissions_biomass</t>
  </si>
  <si>
    <t>CO2</t>
  </si>
  <si>
    <t>Combustion</t>
  </si>
  <si>
    <t>ECCC, NIR</t>
  </si>
  <si>
    <t>tCO2</t>
  </si>
  <si>
    <t>Emissions</t>
  </si>
  <si>
    <t>tCH4</t>
  </si>
  <si>
    <t>tN2O</t>
  </si>
  <si>
    <t>CIMS.Generic Fuels.Black Liquor</t>
  </si>
  <si>
    <t>Black Liquor</t>
  </si>
  <si>
    <t>Cost in pulp &amp; paper - BC (use $0.0001 instead of $0.00)</t>
  </si>
  <si>
    <t>CIMS.Generic Fuels.Coal</t>
  </si>
  <si>
    <t>Coal</t>
  </si>
  <si>
    <t>Average cost to electricity generators based on JCIMS coal varieties - ON</t>
  </si>
  <si>
    <t>CIMS.Generic Fuels.Coke</t>
  </si>
  <si>
    <t>Coke</t>
  </si>
  <si>
    <t>Cost in iron &amp; steel - ON</t>
  </si>
  <si>
    <t>CIMS.Generic Fuels.Diesel</t>
  </si>
  <si>
    <t>Diesel</t>
  </si>
  <si>
    <t>CER</t>
  </si>
  <si>
    <t>CER forecast - CAN transportation</t>
  </si>
  <si>
    <t>CIMS.Generic Fuels.Fuel Oil</t>
  </si>
  <si>
    <t>Fuel Oil</t>
  </si>
  <si>
    <t>CER forecast - CAN industrial</t>
  </si>
  <si>
    <t>CIMS.Generic Fuels.Gasoline</t>
  </si>
  <si>
    <t>Gasoline</t>
  </si>
  <si>
    <t>CIMS.Generic Fuels.Jet Fuel</t>
  </si>
  <si>
    <t>Jet Fuel</t>
  </si>
  <si>
    <t>Cost in transportation freight - ON</t>
  </si>
  <si>
    <t>CIMS.Generic Fuels.LPG</t>
  </si>
  <si>
    <t>LPG</t>
  </si>
  <si>
    <t>Cost in mining - ON</t>
  </si>
  <si>
    <t>CIMS.Generic Fuels.Natural Gas</t>
  </si>
  <si>
    <t>Natural Gas</t>
  </si>
  <si>
    <t>CER forecast - Nova Inventory Transfer</t>
  </si>
  <si>
    <t>CIMS.Generic Fuels.Natural Gas Feedstock</t>
  </si>
  <si>
    <t>Natural Gas Feedstock</t>
  </si>
  <si>
    <t>CIMS.Generic Fuels.Petroleum Coke</t>
  </si>
  <si>
    <t>Petroleum Coke</t>
  </si>
  <si>
    <t>Cost in petroleum refining - AB</t>
  </si>
  <si>
    <t>CIMS.Generic Fuels.Propane</t>
  </si>
  <si>
    <t>Propane</t>
  </si>
  <si>
    <t>Cost in commercial - ON</t>
  </si>
  <si>
    <t>CIMS.Generic Fuels.Refinery Fuel Gas</t>
  </si>
  <si>
    <t>Refinery Fuel Gas</t>
  </si>
  <si>
    <t>Cost in petroleum refining - AB (use $0.0001 instead of $0.00)</t>
  </si>
  <si>
    <t>CIMS.Generic Fuels.Renewable Diesel</t>
  </si>
  <si>
    <t>Renewable Diesel</t>
  </si>
  <si>
    <t>CIMS.Generic Fuels.Renewable Gasoline</t>
  </si>
  <si>
    <t>Renewable Gasoline</t>
  </si>
  <si>
    <t>CIMS.Generic Fuels.Solid Biomass</t>
  </si>
  <si>
    <t>Solid Biomass</t>
  </si>
  <si>
    <t>Cost to electricity generators - BC</t>
  </si>
  <si>
    <t>CIMS.Generic Fuels.Uranium</t>
  </si>
  <si>
    <t>Uranium</t>
  </si>
  <si>
    <t>Cost to electricity generators - ON</t>
  </si>
  <si>
    <t>CIMS.Generic Fuels.Waste Fuel</t>
  </si>
  <si>
    <t>Waste Fuel</t>
  </si>
  <si>
    <t>Cost in industrial minerals - BC</t>
  </si>
  <si>
    <t>CIMS.Generic Fuels.VOM</t>
  </si>
  <si>
    <t>VOM</t>
  </si>
  <si>
    <t>Variable operating and maintenance cost</t>
  </si>
  <si>
    <t>CIMS.Generic Fuels.CCS TS BC</t>
  </si>
  <si>
    <t>CCS TS BC</t>
  </si>
  <si>
    <t>Lutes 2012</t>
  </si>
  <si>
    <t>$/tCO2</t>
  </si>
  <si>
    <t>$/CO2 CCS Transportation and Storage</t>
  </si>
  <si>
    <t>CIMS.Generic Fuels.CCS TS AB</t>
  </si>
  <si>
    <t>CCS TS AB</t>
  </si>
  <si>
    <t>CIMS.Generic Fuels.CCS TS SK</t>
  </si>
  <si>
    <t>CCS TS SK</t>
  </si>
  <si>
    <t>CIMS.Generic Fuels.CCS TS MB</t>
  </si>
  <si>
    <t>CCS TS MB</t>
  </si>
  <si>
    <t>CIMS.Generic Fuels.CCS TS ON</t>
  </si>
  <si>
    <t>CCS TS ON</t>
  </si>
  <si>
    <t>CIMS.Generic Fuels.CCS TS QC</t>
  </si>
  <si>
    <t>CCS TS QC</t>
  </si>
  <si>
    <t>CIMS.Generic Fuels.CCS TS AT</t>
  </si>
  <si>
    <t>CCS TS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</si>
</sst>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  <definedName name="JCIMS_price_inflator" refersTo="='Prices'!$K$808"/>
    </definedNames>
    <sheetDataSet>
      <sheetData sheetId="0">
        <row r="3">
          <cell r="B3">
            <v>2020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770">
          <cell r="E770" t="str">
            <v>Electricity</v>
          </cell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</row>
        <row r="771">
          <cell r="E771" t="str">
            <v>Fuel Oil</v>
          </cell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</row>
        <row r="772">
          <cell r="E772" t="str">
            <v>Natural Gas</v>
          </cell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</row>
        <row r="773">
          <cell r="E773" t="str">
            <v>Propane</v>
          </cell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</row>
        <row r="774">
          <cell r="E774" t="str">
            <v>Electricity</v>
          </cell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</row>
        <row r="775">
          <cell r="E775" t="str">
            <v>Fuel Oil</v>
          </cell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</row>
        <row r="776">
          <cell r="E776" t="str">
            <v>Natural Gas</v>
          </cell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</row>
        <row r="777">
          <cell r="E777" t="str">
            <v>Propane</v>
          </cell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</row>
        <row r="778">
          <cell r="E778" t="str">
            <v>Electricity</v>
          </cell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</row>
        <row r="779">
          <cell r="E779" t="str">
            <v>Fuel Oil</v>
          </cell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</row>
        <row r="780">
          <cell r="E780" t="str">
            <v>Natural Gas</v>
          </cell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</row>
        <row r="781">
          <cell r="E781" t="str">
            <v>Propane</v>
          </cell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</row>
        <row r="782">
          <cell r="E782" t="str">
            <v>Electricity</v>
          </cell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</row>
        <row r="808">
          <cell r="K808">
            <v>1.280373831775701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4">
          <cell r="L54">
            <v>28</v>
          </cell>
        </row>
        <row r="55">
          <cell r="L55">
            <v>265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8BA9-60F7-4D9C-B095-1E814BF0CACF}">
  <dimension ref="A1:X174"/>
  <sheetViews>
    <sheetView showFormulas="1" tabSelected="1" workbookViewId="0">
      <selection sqref="A1:X17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15</v>
      </c>
      <c r="C3" t="s">
        <v>14</v>
      </c>
      <c r="G3" t="s">
        <v>16</v>
      </c>
      <c r="L3" t="s">
        <v>17</v>
      </c>
    </row>
    <row r="4" spans="1:24" x14ac:dyDescent="0.25">
      <c r="A4" t="s">
        <v>14</v>
      </c>
      <c r="B4" t="s">
        <v>15</v>
      </c>
      <c r="C4" t="s">
        <v>14</v>
      </c>
      <c r="G4" t="s">
        <v>18</v>
      </c>
      <c r="H4" t="s">
        <v>15</v>
      </c>
    </row>
    <row r="5" spans="1:24" x14ac:dyDescent="0.25">
      <c r="A5" t="s">
        <v>14</v>
      </c>
      <c r="B5" t="s">
        <v>15</v>
      </c>
      <c r="C5" t="s">
        <v>14</v>
      </c>
      <c r="G5" t="s">
        <v>19</v>
      </c>
      <c r="K5" t="s">
        <v>20</v>
      </c>
      <c r="L5" t="s">
        <v>21</v>
      </c>
      <c r="M5">
        <f>[1]Control!$B$3</f>
        <v>2020</v>
      </c>
      <c r="N5">
        <f t="shared" ref="N5:W11" si="0">M5</f>
        <v>2020</v>
      </c>
      <c r="O5">
        <f t="shared" si="0"/>
        <v>2020</v>
      </c>
      <c r="P5">
        <f t="shared" si="0"/>
        <v>2020</v>
      </c>
      <c r="Q5">
        <f t="shared" si="0"/>
        <v>2020</v>
      </c>
      <c r="R5">
        <f t="shared" si="0"/>
        <v>2020</v>
      </c>
      <c r="S5">
        <f t="shared" si="0"/>
        <v>2020</v>
      </c>
      <c r="T5">
        <f t="shared" si="0"/>
        <v>2020</v>
      </c>
      <c r="U5">
        <f t="shared" si="0"/>
        <v>2020</v>
      </c>
      <c r="V5">
        <f t="shared" si="0"/>
        <v>2020</v>
      </c>
      <c r="W5">
        <f t="shared" si="0"/>
        <v>2020</v>
      </c>
    </row>
    <row r="6" spans="1:24" x14ac:dyDescent="0.25">
      <c r="A6" t="s">
        <v>14</v>
      </c>
      <c r="B6" t="s">
        <v>15</v>
      </c>
      <c r="C6" t="s">
        <v>14</v>
      </c>
      <c r="G6" t="s">
        <v>22</v>
      </c>
      <c r="H6" t="s">
        <v>23</v>
      </c>
      <c r="K6" t="s">
        <v>24</v>
      </c>
      <c r="L6" t="s">
        <v>25</v>
      </c>
      <c r="M6">
        <f>[1]Coefficients!L54</f>
        <v>28</v>
      </c>
      <c r="N6">
        <f t="shared" si="0"/>
        <v>28</v>
      </c>
      <c r="O6">
        <f t="shared" si="0"/>
        <v>28</v>
      </c>
      <c r="P6">
        <f t="shared" si="0"/>
        <v>28</v>
      </c>
      <c r="Q6">
        <f t="shared" si="0"/>
        <v>28</v>
      </c>
      <c r="R6">
        <f t="shared" si="0"/>
        <v>28</v>
      </c>
      <c r="S6">
        <f t="shared" si="0"/>
        <v>28</v>
      </c>
      <c r="T6">
        <f t="shared" si="0"/>
        <v>28</v>
      </c>
      <c r="U6">
        <f t="shared" si="0"/>
        <v>28</v>
      </c>
      <c r="V6">
        <f t="shared" si="0"/>
        <v>28</v>
      </c>
      <c r="W6">
        <f t="shared" si="0"/>
        <v>28</v>
      </c>
    </row>
    <row r="7" spans="1:24" x14ac:dyDescent="0.25">
      <c r="A7" t="s">
        <v>14</v>
      </c>
      <c r="B7" t="s">
        <v>15</v>
      </c>
      <c r="C7" t="s">
        <v>14</v>
      </c>
      <c r="G7" t="s">
        <v>22</v>
      </c>
      <c r="H7" t="s">
        <v>26</v>
      </c>
      <c r="K7" t="s">
        <v>24</v>
      </c>
      <c r="L7" t="s">
        <v>25</v>
      </c>
      <c r="M7">
        <f>[1]Coefficients!L55</f>
        <v>265</v>
      </c>
      <c r="N7">
        <f t="shared" si="0"/>
        <v>265</v>
      </c>
      <c r="O7">
        <f t="shared" si="0"/>
        <v>265</v>
      </c>
      <c r="P7">
        <f t="shared" si="0"/>
        <v>265</v>
      </c>
      <c r="Q7">
        <f t="shared" si="0"/>
        <v>265</v>
      </c>
      <c r="R7">
        <f t="shared" si="0"/>
        <v>265</v>
      </c>
      <c r="S7">
        <f t="shared" si="0"/>
        <v>265</v>
      </c>
      <c r="T7">
        <f t="shared" si="0"/>
        <v>265</v>
      </c>
      <c r="U7">
        <f t="shared" si="0"/>
        <v>265</v>
      </c>
      <c r="V7">
        <f t="shared" si="0"/>
        <v>265</v>
      </c>
      <c r="W7">
        <f t="shared" si="0"/>
        <v>265</v>
      </c>
    </row>
    <row r="8" spans="1:24" x14ac:dyDescent="0.25">
      <c r="A8" t="s">
        <v>14</v>
      </c>
      <c r="B8" t="s">
        <v>15</v>
      </c>
      <c r="C8" t="s">
        <v>14</v>
      </c>
      <c r="G8" t="s">
        <v>22</v>
      </c>
      <c r="H8" t="s">
        <v>27</v>
      </c>
      <c r="K8" t="s">
        <v>24</v>
      </c>
      <c r="L8" t="s">
        <v>25</v>
      </c>
      <c r="M8">
        <v>23500</v>
      </c>
      <c r="N8">
        <f t="shared" si="0"/>
        <v>23500</v>
      </c>
      <c r="O8">
        <f t="shared" si="0"/>
        <v>23500</v>
      </c>
      <c r="P8">
        <f t="shared" si="0"/>
        <v>23500</v>
      </c>
      <c r="Q8">
        <f t="shared" si="0"/>
        <v>23500</v>
      </c>
      <c r="R8">
        <f t="shared" si="0"/>
        <v>23500</v>
      </c>
      <c r="S8">
        <f t="shared" si="0"/>
        <v>23500</v>
      </c>
      <c r="T8">
        <f t="shared" si="0"/>
        <v>23500</v>
      </c>
      <c r="U8">
        <f t="shared" si="0"/>
        <v>23500</v>
      </c>
      <c r="V8">
        <f t="shared" si="0"/>
        <v>23500</v>
      </c>
      <c r="W8">
        <f t="shared" si="0"/>
        <v>23500</v>
      </c>
    </row>
    <row r="9" spans="1:24" x14ac:dyDescent="0.25">
      <c r="A9" t="s">
        <v>14</v>
      </c>
      <c r="B9" t="s">
        <v>15</v>
      </c>
      <c r="C9" t="s">
        <v>14</v>
      </c>
      <c r="G9" t="s">
        <v>28</v>
      </c>
      <c r="H9" t="s">
        <v>29</v>
      </c>
      <c r="M9" t="s">
        <v>30</v>
      </c>
      <c r="N9" t="str">
        <f t="shared" si="0"/>
        <v>Myopic</v>
      </c>
      <c r="O9" t="str">
        <f t="shared" si="0"/>
        <v>Myopic</v>
      </c>
      <c r="P9" t="str">
        <f t="shared" si="0"/>
        <v>Myopic</v>
      </c>
      <c r="Q9" t="str">
        <f t="shared" si="0"/>
        <v>Myopic</v>
      </c>
      <c r="R9" t="str">
        <f t="shared" si="0"/>
        <v>Myopic</v>
      </c>
      <c r="S9" t="str">
        <f t="shared" si="0"/>
        <v>Myopic</v>
      </c>
      <c r="T9" t="str">
        <f t="shared" si="0"/>
        <v>Myopic</v>
      </c>
      <c r="U9" t="str">
        <f t="shared" si="0"/>
        <v>Myopic</v>
      </c>
      <c r="V9" t="str">
        <f t="shared" si="0"/>
        <v>Myopic</v>
      </c>
      <c r="W9" t="str">
        <f t="shared" si="0"/>
        <v>Myopic</v>
      </c>
    </row>
    <row r="10" spans="1:24" x14ac:dyDescent="0.25">
      <c r="A10" t="s">
        <v>14</v>
      </c>
      <c r="B10" t="s">
        <v>15</v>
      </c>
      <c r="C10" t="s">
        <v>14</v>
      </c>
      <c r="G10" t="s">
        <v>31</v>
      </c>
      <c r="M10">
        <v>30</v>
      </c>
      <c r="N10">
        <f t="shared" si="0"/>
        <v>30</v>
      </c>
      <c r="O10">
        <f t="shared" si="0"/>
        <v>30</v>
      </c>
      <c r="P10">
        <f t="shared" si="0"/>
        <v>30</v>
      </c>
      <c r="Q10">
        <f t="shared" si="0"/>
        <v>30</v>
      </c>
      <c r="R10">
        <f t="shared" si="0"/>
        <v>30</v>
      </c>
      <c r="S10">
        <f t="shared" si="0"/>
        <v>30</v>
      </c>
      <c r="T10">
        <f t="shared" si="0"/>
        <v>30</v>
      </c>
      <c r="U10">
        <f t="shared" si="0"/>
        <v>30</v>
      </c>
      <c r="V10">
        <f t="shared" si="0"/>
        <v>30</v>
      </c>
      <c r="W10">
        <f t="shared" si="0"/>
        <v>30</v>
      </c>
    </row>
    <row r="11" spans="1:24" x14ac:dyDescent="0.25">
      <c r="A11" t="s">
        <v>14</v>
      </c>
      <c r="B11" t="s">
        <v>15</v>
      </c>
      <c r="C11" t="s">
        <v>14</v>
      </c>
      <c r="G11" t="s">
        <v>32</v>
      </c>
      <c r="L11" t="s">
        <v>33</v>
      </c>
      <c r="M11"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</row>
    <row r="12" spans="1:24" x14ac:dyDescent="0.25">
      <c r="A12" t="s">
        <v>14</v>
      </c>
      <c r="B12" t="s">
        <v>15</v>
      </c>
      <c r="C12" t="s">
        <v>14</v>
      </c>
      <c r="G12" t="s">
        <v>34</v>
      </c>
      <c r="J12" t="s">
        <v>35</v>
      </c>
      <c r="K12" t="s">
        <v>20</v>
      </c>
      <c r="L12" t="s">
        <v>17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4" x14ac:dyDescent="0.25">
      <c r="A13" t="s">
        <v>36</v>
      </c>
      <c r="B13" t="s">
        <v>5</v>
      </c>
      <c r="C13" t="s">
        <v>14</v>
      </c>
      <c r="E13" t="s">
        <v>37</v>
      </c>
      <c r="G13" t="s">
        <v>16</v>
      </c>
      <c r="L13" t="s">
        <v>38</v>
      </c>
    </row>
    <row r="14" spans="1:24" x14ac:dyDescent="0.25">
      <c r="A14" t="s">
        <v>36</v>
      </c>
      <c r="B14" t="s">
        <v>5</v>
      </c>
      <c r="C14" t="s">
        <v>14</v>
      </c>
      <c r="E14" t="s">
        <v>37</v>
      </c>
      <c r="G14" t="s">
        <v>18</v>
      </c>
      <c r="H14" t="s">
        <v>39</v>
      </c>
    </row>
    <row r="15" spans="1:24" x14ac:dyDescent="0.25">
      <c r="A15" t="s">
        <v>36</v>
      </c>
      <c r="B15" t="s">
        <v>5</v>
      </c>
      <c r="C15" t="s">
        <v>14</v>
      </c>
      <c r="E15" t="s">
        <v>37</v>
      </c>
      <c r="G15" t="s">
        <v>34</v>
      </c>
      <c r="J15" t="s">
        <v>40</v>
      </c>
      <c r="K15" t="s">
        <v>20</v>
      </c>
      <c r="L15" t="s">
        <v>17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4" x14ac:dyDescent="0.25">
      <c r="A16" t="s">
        <v>40</v>
      </c>
      <c r="B16" t="s">
        <v>5</v>
      </c>
      <c r="C16" t="s">
        <v>14</v>
      </c>
      <c r="E16" t="s">
        <v>41</v>
      </c>
      <c r="G16" t="s">
        <v>16</v>
      </c>
      <c r="L16" t="s">
        <v>38</v>
      </c>
    </row>
    <row r="17" spans="1:24" x14ac:dyDescent="0.25">
      <c r="A17" t="s">
        <v>40</v>
      </c>
      <c r="B17" t="s">
        <v>5</v>
      </c>
      <c r="C17" t="s">
        <v>14</v>
      </c>
      <c r="E17" t="s">
        <v>41</v>
      </c>
      <c r="G17" t="s">
        <v>18</v>
      </c>
      <c r="H17" t="s">
        <v>42</v>
      </c>
    </row>
    <row r="18" spans="1:24" x14ac:dyDescent="0.25">
      <c r="A18" t="s">
        <v>40</v>
      </c>
      <c r="B18" t="s">
        <v>5</v>
      </c>
      <c r="C18" t="s">
        <v>14</v>
      </c>
      <c r="E18" t="s">
        <v>41</v>
      </c>
      <c r="G18" t="s">
        <v>43</v>
      </c>
      <c r="H18" t="b">
        <v>1</v>
      </c>
    </row>
    <row r="19" spans="1:24" x14ac:dyDescent="0.25">
      <c r="A19" t="s">
        <v>40</v>
      </c>
      <c r="B19" t="s">
        <v>5</v>
      </c>
      <c r="C19" t="s">
        <v>14</v>
      </c>
      <c r="E19" t="s">
        <v>41</v>
      </c>
      <c r="G19" t="s">
        <v>44</v>
      </c>
      <c r="K19" t="s">
        <v>45</v>
      </c>
      <c r="L19" t="s">
        <v>46</v>
      </c>
      <c r="M19">
        <f t="shared" ref="M19:W19" si="1">M84*1.5</f>
        <v>17.984999999999999</v>
      </c>
      <c r="N19">
        <f t="shared" si="1"/>
        <v>17.984999999999999</v>
      </c>
      <c r="O19">
        <f t="shared" si="1"/>
        <v>7.7099999999999991</v>
      </c>
      <c r="P19">
        <f t="shared" si="1"/>
        <v>4.3499999999999996</v>
      </c>
      <c r="Q19">
        <f t="shared" si="1"/>
        <v>5.2949999999999999</v>
      </c>
      <c r="R19">
        <f t="shared" si="1"/>
        <v>4.5149999999999997</v>
      </c>
      <c r="S19">
        <f t="shared" si="1"/>
        <v>5.0999999999999996</v>
      </c>
      <c r="T19">
        <f t="shared" si="1"/>
        <v>5.4</v>
      </c>
      <c r="U19">
        <f t="shared" si="1"/>
        <v>5.67</v>
      </c>
      <c r="V19">
        <f t="shared" si="1"/>
        <v>5.67</v>
      </c>
      <c r="W19">
        <f t="shared" si="1"/>
        <v>5.67</v>
      </c>
      <c r="X19" t="s">
        <v>47</v>
      </c>
    </row>
    <row r="20" spans="1:24" x14ac:dyDescent="0.25">
      <c r="A20" t="s">
        <v>40</v>
      </c>
      <c r="B20" t="s">
        <v>5</v>
      </c>
      <c r="C20" t="s">
        <v>14</v>
      </c>
      <c r="E20" t="s">
        <v>41</v>
      </c>
      <c r="G20" t="s">
        <v>48</v>
      </c>
      <c r="H20" t="s">
        <v>49</v>
      </c>
      <c r="I20" t="s">
        <v>50</v>
      </c>
      <c r="K20" t="s">
        <v>51</v>
      </c>
      <c r="L20" t="s">
        <v>52</v>
      </c>
      <c r="M20">
        <f>INDEX([1]Coefficients!$G$60:$BO$79,MATCH($E20,[1]Coefficients!$B$60:$B$79,0),MATCH(M$2,[1]Coefficients!$G$1:$BO$1,0))/INDEX([1]Coefficients!$G$29:$BO$48,MATCH($E20,[1]Coefficients!$B$29:$B$48,0),MATCH(M$2,[1]Coefficients!$G$1:$BO$1,0))</f>
        <v>5.0659506393256851E-2</v>
      </c>
      <c r="N20">
        <f>INDEX([1]Coefficients!$G$60:$BO$79,MATCH($E20,[1]Coefficients!$B$60:$B$79,0),MATCH(N$2,[1]Coefficients!$G$1:$BO$1,0))/INDEX([1]Coefficients!$G$29:$BO$48,MATCH($E20,[1]Coefficients!$B$29:$B$48,0),MATCH(N$2,[1]Coefficients!$G$1:$BO$1,0))</f>
        <v>5.0269095405659998E-2</v>
      </c>
      <c r="O20">
        <f>INDEX([1]Coefficients!$G$60:$BO$79,MATCH($E20,[1]Coefficients!$B$60:$B$79,0),MATCH(O$2,[1]Coefficients!$G$1:$BO$1,0))/INDEX([1]Coefficients!$G$29:$BO$48,MATCH($E20,[1]Coefficients!$B$29:$B$48,0),MATCH(O$2,[1]Coefficients!$G$1:$BO$1,0))</f>
        <v>4.9926715324116293E-2</v>
      </c>
      <c r="P20">
        <f>INDEX([1]Coefficients!$G$60:$BO$79,MATCH($E20,[1]Coefficients!$B$60:$B$79,0),MATCH(P$2,[1]Coefficients!$G$1:$BO$1,0))/INDEX([1]Coefficients!$G$29:$BO$48,MATCH($E20,[1]Coefficients!$B$29:$B$48,0),MATCH(P$2,[1]Coefficients!$G$1:$BO$1,0))</f>
        <v>4.9020411139724628E-2</v>
      </c>
      <c r="Q20">
        <f>INDEX([1]Coefficients!$G$60:$BO$79,MATCH($E20,[1]Coefficients!$B$60:$B$79,0),MATCH(Q$2,[1]Coefficients!$G$1:$BO$1,0))/INDEX([1]Coefficients!$G$29:$BO$48,MATCH($E20,[1]Coefficients!$B$29:$B$48,0),MATCH(Q$2,[1]Coefficients!$G$1:$BO$1,0))</f>
        <v>4.8970518393498863E-2</v>
      </c>
      <c r="R20">
        <f>INDEX([1]Coefficients!$G$60:$BO$79,MATCH($E20,[1]Coefficients!$B$60:$B$79,0),MATCH(R$2,[1]Coefficients!$G$1:$BO$1,0))/INDEX([1]Coefficients!$G$29:$BO$48,MATCH($E20,[1]Coefficients!$B$29:$B$48,0),MATCH(R$2,[1]Coefficients!$G$1:$BO$1,0))</f>
        <v>4.8970518393498863E-2</v>
      </c>
      <c r="S20">
        <f>INDEX([1]Coefficients!$G$60:$BO$79,MATCH($E20,[1]Coefficients!$B$60:$B$79,0),MATCH(S$2,[1]Coefficients!$G$1:$BO$1,0))/INDEX([1]Coefficients!$G$29:$BO$48,MATCH($E20,[1]Coefficients!$B$29:$B$48,0),MATCH(S$2,[1]Coefficients!$G$1:$BO$1,0))</f>
        <v>4.8970518393498863E-2</v>
      </c>
      <c r="T20">
        <f>INDEX([1]Coefficients!$G$60:$BO$79,MATCH($E20,[1]Coefficients!$B$60:$B$79,0),MATCH(T$2,[1]Coefficients!$G$1:$BO$1,0))/INDEX([1]Coefficients!$G$29:$BO$48,MATCH($E20,[1]Coefficients!$B$29:$B$48,0),MATCH(T$2,[1]Coefficients!$G$1:$BO$1,0))</f>
        <v>4.8970518393498863E-2</v>
      </c>
      <c r="U20">
        <f>INDEX([1]Coefficients!$G$60:$BO$79,MATCH($E20,[1]Coefficients!$B$60:$B$79,0),MATCH(U$2,[1]Coefficients!$G$1:$BO$1,0))/INDEX([1]Coefficients!$G$29:$BO$48,MATCH($E20,[1]Coefficients!$B$29:$B$48,0),MATCH(U$2,[1]Coefficients!$G$1:$BO$1,0))</f>
        <v>4.8970518393498863E-2</v>
      </c>
      <c r="V20">
        <f>INDEX([1]Coefficients!$G$60:$BO$79,MATCH($E20,[1]Coefficients!$B$60:$B$79,0),MATCH(V$2,[1]Coefficients!$G$1:$BO$1,0))/INDEX([1]Coefficients!$G$29:$BO$48,MATCH($E20,[1]Coefficients!$B$29:$B$48,0),MATCH(V$2,[1]Coefficients!$G$1:$BO$1,0))</f>
        <v>4.8970518393498863E-2</v>
      </c>
      <c r="W20">
        <f>INDEX([1]Coefficients!$G$60:$BO$79,MATCH($E20,[1]Coefficients!$B$60:$B$79,0),MATCH(W$2,[1]Coefficients!$G$1:$BO$1,0))/INDEX([1]Coefficients!$G$29:$BO$48,MATCH($E20,[1]Coefficients!$B$29:$B$48,0),MATCH(W$2,[1]Coefficients!$G$1:$BO$1,0))</f>
        <v>4.8970518393498863E-2</v>
      </c>
    </row>
    <row r="21" spans="1:24" x14ac:dyDescent="0.25">
      <c r="A21" t="s">
        <v>40</v>
      </c>
      <c r="B21" t="s">
        <v>5</v>
      </c>
      <c r="C21" t="s">
        <v>14</v>
      </c>
      <c r="E21" t="s">
        <v>41</v>
      </c>
      <c r="G21" t="s">
        <v>53</v>
      </c>
      <c r="H21" t="s">
        <v>49</v>
      </c>
      <c r="I21" t="s">
        <v>50</v>
      </c>
      <c r="K21" t="s">
        <v>51</v>
      </c>
      <c r="L21" t="s">
        <v>52</v>
      </c>
      <c r="M21">
        <f>INDEX([1]Coefficients!$G$132:$BO$151,MATCH($E21,[1]Coefficients!$B$132:$B$151,0),MATCH(M$2,[1]Coefficients!$G$1:$BO$1,0))</f>
        <v>0</v>
      </c>
      <c r="N21">
        <f>INDEX([1]Coefficients!$G$132:$BO$151,MATCH($E21,[1]Coefficients!$B$132:$B$151,0),MATCH(N$2,[1]Coefficients!$G$1:$BO$1,0))</f>
        <v>0</v>
      </c>
      <c r="O21">
        <f>INDEX([1]Coefficients!$G$132:$BO$151,MATCH($E21,[1]Coefficients!$B$132:$B$151,0),MATCH(O$2,[1]Coefficients!$G$1:$BO$1,0))</f>
        <v>0</v>
      </c>
      <c r="P21">
        <f>INDEX([1]Coefficients!$G$132:$BO$151,MATCH($E21,[1]Coefficients!$B$132:$B$151,0),MATCH(P$2,[1]Coefficients!$G$1:$BO$1,0))</f>
        <v>0</v>
      </c>
      <c r="Q21">
        <f>INDEX([1]Coefficients!$G$132:$BO$151,MATCH($E21,[1]Coefficients!$B$132:$B$151,0),MATCH(Q$2,[1]Coefficients!$G$1:$BO$1,0))</f>
        <v>0</v>
      </c>
      <c r="R21">
        <f>INDEX([1]Coefficients!$G$132:$BO$151,MATCH($E21,[1]Coefficients!$B$132:$B$151,0),MATCH(R$2,[1]Coefficients!$G$1:$BO$1,0))</f>
        <v>0</v>
      </c>
      <c r="S21">
        <f>INDEX([1]Coefficients!$G$132:$BO$151,MATCH($E21,[1]Coefficients!$B$132:$B$151,0),MATCH(S$2,[1]Coefficients!$G$1:$BO$1,0))</f>
        <v>0</v>
      </c>
      <c r="T21">
        <f>INDEX([1]Coefficients!$G$132:$BO$151,MATCH($E21,[1]Coefficients!$B$132:$B$151,0),MATCH(T$2,[1]Coefficients!$G$1:$BO$1,0))</f>
        <v>0</v>
      </c>
      <c r="U21">
        <f>INDEX([1]Coefficients!$G$132:$BO$151,MATCH($E21,[1]Coefficients!$B$132:$B$151,0),MATCH(U$2,[1]Coefficients!$G$1:$BO$1,0))</f>
        <v>0</v>
      </c>
      <c r="V21">
        <f>INDEX([1]Coefficients!$G$132:$BO$151,MATCH($E21,[1]Coefficients!$B$132:$B$151,0),MATCH(V$2,[1]Coefficients!$G$1:$BO$1,0))</f>
        <v>0</v>
      </c>
      <c r="W21">
        <f>INDEX([1]Coefficients!$G$132:$BO$151,MATCH($E21,[1]Coefficients!$B$132:$B$151,0),MATCH(W$2,[1]Coefficients!$G$1:$BO$1,0))</f>
        <v>0</v>
      </c>
    </row>
    <row r="22" spans="1:24" x14ac:dyDescent="0.25">
      <c r="A22" t="s">
        <v>40</v>
      </c>
      <c r="B22" t="s">
        <v>5</v>
      </c>
      <c r="C22" t="s">
        <v>14</v>
      </c>
      <c r="E22" t="s">
        <v>41</v>
      </c>
      <c r="G22" t="s">
        <v>53</v>
      </c>
      <c r="H22" t="s">
        <v>23</v>
      </c>
      <c r="I22" t="s">
        <v>50</v>
      </c>
      <c r="K22" t="s">
        <v>51</v>
      </c>
      <c r="L22" t="s">
        <v>54</v>
      </c>
      <c r="M22">
        <f>INDEX([1]Coefficients!$G$156:$BO$175,MATCH($E22,[1]Coefficients!$B$132:$B$151,0),MATCH(M$2,[1]Coefficients!$G$1:$BO$1,0))</f>
        <v>9.7394051232794818E-7</v>
      </c>
      <c r="N22">
        <f>INDEX([1]Coefficients!$G$156:$BO$175,MATCH($E22,[1]Coefficients!$B$132:$B$151,0),MATCH(N$2,[1]Coefficients!$G$1:$BO$1,0))</f>
        <v>9.6706745968712354E-7</v>
      </c>
      <c r="O22">
        <f>INDEX([1]Coefficients!$G$156:$BO$175,MATCH($E22,[1]Coefficients!$B$132:$B$151,0),MATCH(O$2,[1]Coefficients!$G$1:$BO$1,0))</f>
        <v>9.6053998074030376E-7</v>
      </c>
      <c r="P22">
        <f>INDEX([1]Coefficients!$G$156:$BO$175,MATCH($E22,[1]Coefficients!$B$132:$B$151,0),MATCH(P$2,[1]Coefficients!$G$1:$BO$1,0))</f>
        <v>9.4291540484527353E-7</v>
      </c>
      <c r="Q22">
        <f>INDEX([1]Coefficients!$G$156:$BO$175,MATCH($E22,[1]Coefficients!$B$132:$B$151,0),MATCH(Q$2,[1]Coefficients!$G$1:$BO$1,0))</f>
        <v>9.4195570993630577E-7</v>
      </c>
      <c r="R22">
        <f>INDEX([1]Coefficients!$G$156:$BO$175,MATCH($E22,[1]Coefficients!$B$132:$B$151,0),MATCH(R$2,[1]Coefficients!$G$1:$BO$1,0))</f>
        <v>9.4195570993630577E-7</v>
      </c>
      <c r="S22">
        <f>INDEX([1]Coefficients!$G$156:$BO$175,MATCH($E22,[1]Coefficients!$B$132:$B$151,0),MATCH(S$2,[1]Coefficients!$G$1:$BO$1,0))</f>
        <v>9.4195570993630577E-7</v>
      </c>
      <c r="T22">
        <f>INDEX([1]Coefficients!$G$156:$BO$175,MATCH($E22,[1]Coefficients!$B$132:$B$151,0),MATCH(T$2,[1]Coefficients!$G$1:$BO$1,0))</f>
        <v>9.4195570993630577E-7</v>
      </c>
      <c r="U22">
        <f>INDEX([1]Coefficients!$G$156:$BO$175,MATCH($E22,[1]Coefficients!$B$132:$B$151,0),MATCH(U$2,[1]Coefficients!$G$1:$BO$1,0))</f>
        <v>9.4195570993630577E-7</v>
      </c>
      <c r="V22">
        <f>INDEX([1]Coefficients!$G$156:$BO$175,MATCH($E22,[1]Coefficients!$B$132:$B$151,0),MATCH(V$2,[1]Coefficients!$G$1:$BO$1,0))</f>
        <v>9.4195570993630577E-7</v>
      </c>
      <c r="W22">
        <f>INDEX([1]Coefficients!$G$156:$BO$175,MATCH($E22,[1]Coefficients!$B$132:$B$151,0),MATCH(W$2,[1]Coefficients!$G$1:$BO$1,0))</f>
        <v>9.4195570993630577E-7</v>
      </c>
    </row>
    <row r="23" spans="1:24" x14ac:dyDescent="0.25">
      <c r="A23" t="s">
        <v>40</v>
      </c>
      <c r="B23" t="s">
        <v>5</v>
      </c>
      <c r="C23" t="s">
        <v>14</v>
      </c>
      <c r="E23" t="s">
        <v>41</v>
      </c>
      <c r="G23" t="s">
        <v>53</v>
      </c>
      <c r="H23" t="s">
        <v>26</v>
      </c>
      <c r="I23" t="s">
        <v>50</v>
      </c>
      <c r="K23" t="s">
        <v>51</v>
      </c>
      <c r="L23" t="s">
        <v>55</v>
      </c>
      <c r="M23">
        <f>INDEX([1]Coefficients!$G$180:$BO$199,MATCH($E23,[1]Coefficients!$B$132:$B$151,0),MATCH(M$2,[1]Coefficients!$G$1:$BO$1,0))</f>
        <v>8.6864964613033235E-7</v>
      </c>
      <c r="N23">
        <f>INDEX([1]Coefficients!$G$180:$BO$199,MATCH($E23,[1]Coefficients!$B$132:$B$151,0),MATCH(N$2,[1]Coefficients!$G$1:$BO$1,0))</f>
        <v>8.6251962620743449E-7</v>
      </c>
      <c r="O23">
        <f>INDEX([1]Coefficients!$G$180:$BO$199,MATCH($E23,[1]Coefficients!$B$132:$B$151,0),MATCH(O$2,[1]Coefficients!$G$1:$BO$1,0))</f>
        <v>8.5669782066027099E-7</v>
      </c>
      <c r="P23">
        <f>INDEX([1]Coefficients!$G$180:$BO$199,MATCH($E23,[1]Coefficients!$B$132:$B$151,0),MATCH(P$2,[1]Coefficients!$G$1:$BO$1,0))</f>
        <v>8.409786043214603E-7</v>
      </c>
      <c r="Q23">
        <f>INDEX([1]Coefficients!$G$180:$BO$199,MATCH($E23,[1]Coefficients!$B$132:$B$151,0),MATCH(Q$2,[1]Coefficients!$G$1:$BO$1,0))</f>
        <v>8.4012266021346199E-7</v>
      </c>
      <c r="R23">
        <f>INDEX([1]Coefficients!$G$180:$BO$199,MATCH($E23,[1]Coefficients!$B$132:$B$151,0),MATCH(R$2,[1]Coefficients!$G$1:$BO$1,0))</f>
        <v>8.4012266021346199E-7</v>
      </c>
      <c r="S23">
        <f>INDEX([1]Coefficients!$G$180:$BO$199,MATCH($E23,[1]Coefficients!$B$132:$B$151,0),MATCH(S$2,[1]Coefficients!$G$1:$BO$1,0))</f>
        <v>8.4012266021346199E-7</v>
      </c>
      <c r="T23">
        <f>INDEX([1]Coefficients!$G$180:$BO$199,MATCH($E23,[1]Coefficients!$B$132:$B$151,0),MATCH(T$2,[1]Coefficients!$G$1:$BO$1,0))</f>
        <v>8.4012266021346199E-7</v>
      </c>
      <c r="U23">
        <f>INDEX([1]Coefficients!$G$180:$BO$199,MATCH($E23,[1]Coefficients!$B$132:$B$151,0),MATCH(U$2,[1]Coefficients!$G$1:$BO$1,0))</f>
        <v>8.4012266021346199E-7</v>
      </c>
      <c r="V23">
        <f>INDEX([1]Coefficients!$G$180:$BO$199,MATCH($E23,[1]Coefficients!$B$132:$B$151,0),MATCH(V$2,[1]Coefficients!$G$1:$BO$1,0))</f>
        <v>8.4012266021346199E-7</v>
      </c>
      <c r="W23">
        <f>INDEX([1]Coefficients!$G$180:$BO$199,MATCH($E23,[1]Coefficients!$B$132:$B$151,0),MATCH(W$2,[1]Coefficients!$G$1:$BO$1,0))</f>
        <v>8.4012266021346199E-7</v>
      </c>
    </row>
    <row r="24" spans="1:24" x14ac:dyDescent="0.25">
      <c r="A24" t="s">
        <v>56</v>
      </c>
      <c r="B24" t="s">
        <v>5</v>
      </c>
      <c r="C24" t="s">
        <v>14</v>
      </c>
      <c r="E24" t="s">
        <v>57</v>
      </c>
      <c r="G24" t="s">
        <v>16</v>
      </c>
      <c r="L24" t="s">
        <v>38</v>
      </c>
    </row>
    <row r="25" spans="1:24" x14ac:dyDescent="0.25">
      <c r="A25" t="s">
        <v>56</v>
      </c>
      <c r="B25" t="s">
        <v>5</v>
      </c>
      <c r="C25" t="s">
        <v>14</v>
      </c>
      <c r="E25" t="s">
        <v>57</v>
      </c>
      <c r="G25" t="s">
        <v>18</v>
      </c>
      <c r="H25" t="s">
        <v>42</v>
      </c>
    </row>
    <row r="26" spans="1:24" x14ac:dyDescent="0.25">
      <c r="A26" t="s">
        <v>56</v>
      </c>
      <c r="B26" t="s">
        <v>5</v>
      </c>
      <c r="C26" t="s">
        <v>14</v>
      </c>
      <c r="E26" t="s">
        <v>57</v>
      </c>
      <c r="G26" t="s">
        <v>43</v>
      </c>
      <c r="H26" t="b">
        <v>1</v>
      </c>
    </row>
    <row r="27" spans="1:24" x14ac:dyDescent="0.25">
      <c r="A27" t="s">
        <v>56</v>
      </c>
      <c r="B27" t="s">
        <v>5</v>
      </c>
      <c r="C27" t="s">
        <v>14</v>
      </c>
      <c r="E27" t="s">
        <v>57</v>
      </c>
      <c r="G27" t="s">
        <v>44</v>
      </c>
      <c r="K27" t="s">
        <v>45</v>
      </c>
      <c r="L27" t="s">
        <v>46</v>
      </c>
      <c r="M27">
        <v>1E-4</v>
      </c>
      <c r="N27">
        <v>1E-4</v>
      </c>
      <c r="O27">
        <v>1E-4</v>
      </c>
      <c r="P27">
        <v>1E-4</v>
      </c>
      <c r="Q27">
        <v>1E-4</v>
      </c>
      <c r="R27">
        <v>1E-4</v>
      </c>
      <c r="S27">
        <v>1E-4</v>
      </c>
      <c r="T27">
        <v>1E-4</v>
      </c>
      <c r="U27">
        <v>1E-4</v>
      </c>
      <c r="V27">
        <v>1E-4</v>
      </c>
      <c r="W27">
        <v>1E-4</v>
      </c>
      <c r="X27" t="s">
        <v>58</v>
      </c>
    </row>
    <row r="28" spans="1:24" x14ac:dyDescent="0.25">
      <c r="A28" t="s">
        <v>56</v>
      </c>
      <c r="B28" t="s">
        <v>5</v>
      </c>
      <c r="C28" t="s">
        <v>14</v>
      </c>
      <c r="E28" t="s">
        <v>57</v>
      </c>
      <c r="G28" t="s">
        <v>48</v>
      </c>
      <c r="H28" t="s">
        <v>49</v>
      </c>
      <c r="I28" t="s">
        <v>50</v>
      </c>
      <c r="K28" t="s">
        <v>51</v>
      </c>
      <c r="L28" t="s">
        <v>52</v>
      </c>
      <c r="M28">
        <f>INDEX([1]Coefficients!$G$60:$BO$79,MATCH($E28,[1]Coefficients!$B$60:$B$79,0),MATCH(M$2,[1]Coefficients!$G$1:$BO$1,0))/INDEX([1]Coefficients!$G$29:$BO$48,MATCH($E28,[1]Coefficients!$B$29:$B$48,0),MATCH(M$2,[1]Coefficients!$G$1:$BO$1,0))</f>
        <v>9.1240875912408773E-2</v>
      </c>
      <c r="N28">
        <f>INDEX([1]Coefficients!$G$60:$BO$79,MATCH($E28,[1]Coefficients!$B$60:$B$79,0),MATCH(N$2,[1]Coefficients!$G$1:$BO$1,0))/INDEX([1]Coefficients!$G$29:$BO$48,MATCH($E28,[1]Coefficients!$B$29:$B$48,0),MATCH(N$2,[1]Coefficients!$G$1:$BO$1,0))</f>
        <v>9.1240875206497651E-2</v>
      </c>
      <c r="O28">
        <f>INDEX([1]Coefficients!$G$60:$BO$79,MATCH($E28,[1]Coefficients!$B$60:$B$79,0),MATCH(O$2,[1]Coefficients!$G$1:$BO$1,0))/INDEX([1]Coefficients!$G$29:$BO$48,MATCH($E28,[1]Coefficients!$B$29:$B$48,0),MATCH(O$2,[1]Coefficients!$G$1:$BO$1,0))</f>
        <v>9.1240879112040998E-2</v>
      </c>
      <c r="P28">
        <f>INDEX([1]Coefficients!$G$60:$BO$79,MATCH($E28,[1]Coefficients!$B$60:$B$79,0),MATCH(P$2,[1]Coefficients!$G$1:$BO$1,0))/INDEX([1]Coefficients!$G$29:$BO$48,MATCH($E28,[1]Coefficients!$B$29:$B$48,0),MATCH(P$2,[1]Coefficients!$G$1:$BO$1,0))</f>
        <v>9.1240874197308142E-2</v>
      </c>
      <c r="Q28">
        <f>INDEX([1]Coefficients!$G$60:$BO$79,MATCH($E28,[1]Coefficients!$B$60:$B$79,0),MATCH(Q$2,[1]Coefficients!$G$1:$BO$1,0))/INDEX([1]Coefficients!$G$29:$BO$48,MATCH($E28,[1]Coefficients!$B$29:$B$48,0),MATCH(Q$2,[1]Coefficients!$G$1:$BO$1,0))</f>
        <v>9.124087870254903E-2</v>
      </c>
      <c r="R28">
        <f>INDEX([1]Coefficients!$G$60:$BO$79,MATCH($E28,[1]Coefficients!$B$60:$B$79,0),MATCH(R$2,[1]Coefficients!$G$1:$BO$1,0))/INDEX([1]Coefficients!$G$29:$BO$48,MATCH($E28,[1]Coefficients!$B$29:$B$48,0),MATCH(R$2,[1]Coefficients!$G$1:$BO$1,0))</f>
        <v>9.124087870254903E-2</v>
      </c>
      <c r="S28">
        <f>INDEX([1]Coefficients!$G$60:$BO$79,MATCH($E28,[1]Coefficients!$B$60:$B$79,0),MATCH(S$2,[1]Coefficients!$G$1:$BO$1,0))/INDEX([1]Coefficients!$G$29:$BO$48,MATCH($E28,[1]Coefficients!$B$29:$B$48,0),MATCH(S$2,[1]Coefficients!$G$1:$BO$1,0))</f>
        <v>9.124087870254903E-2</v>
      </c>
      <c r="T28">
        <f>INDEX([1]Coefficients!$G$60:$BO$79,MATCH($E28,[1]Coefficients!$B$60:$B$79,0),MATCH(T$2,[1]Coefficients!$G$1:$BO$1,0))/INDEX([1]Coefficients!$G$29:$BO$48,MATCH($E28,[1]Coefficients!$B$29:$B$48,0),MATCH(T$2,[1]Coefficients!$G$1:$BO$1,0))</f>
        <v>9.124087870254903E-2</v>
      </c>
      <c r="U28">
        <f>INDEX([1]Coefficients!$G$60:$BO$79,MATCH($E28,[1]Coefficients!$B$60:$B$79,0),MATCH(U$2,[1]Coefficients!$G$1:$BO$1,0))/INDEX([1]Coefficients!$G$29:$BO$48,MATCH($E28,[1]Coefficients!$B$29:$B$48,0),MATCH(U$2,[1]Coefficients!$G$1:$BO$1,0))</f>
        <v>9.124087870254903E-2</v>
      </c>
      <c r="V28">
        <f>INDEX([1]Coefficients!$G$60:$BO$79,MATCH($E28,[1]Coefficients!$B$60:$B$79,0),MATCH(V$2,[1]Coefficients!$G$1:$BO$1,0))/INDEX([1]Coefficients!$G$29:$BO$48,MATCH($E28,[1]Coefficients!$B$29:$B$48,0),MATCH(V$2,[1]Coefficients!$G$1:$BO$1,0))</f>
        <v>9.124087870254903E-2</v>
      </c>
      <c r="W28">
        <f>INDEX([1]Coefficients!$G$60:$BO$79,MATCH($E28,[1]Coefficients!$B$60:$B$79,0),MATCH(W$2,[1]Coefficients!$G$1:$BO$1,0))/INDEX([1]Coefficients!$G$29:$BO$48,MATCH($E28,[1]Coefficients!$B$29:$B$48,0),MATCH(W$2,[1]Coefficients!$G$1:$BO$1,0))</f>
        <v>9.124087870254903E-2</v>
      </c>
    </row>
    <row r="29" spans="1:24" x14ac:dyDescent="0.25">
      <c r="A29" t="s">
        <v>56</v>
      </c>
      <c r="B29" t="s">
        <v>5</v>
      </c>
      <c r="C29" t="s">
        <v>14</v>
      </c>
      <c r="E29" t="s">
        <v>57</v>
      </c>
      <c r="G29" t="s">
        <v>53</v>
      </c>
      <c r="H29" t="s">
        <v>49</v>
      </c>
      <c r="I29" t="s">
        <v>50</v>
      </c>
      <c r="K29" t="s">
        <v>51</v>
      </c>
      <c r="L29" t="s">
        <v>52</v>
      </c>
      <c r="M29">
        <f>INDEX([1]Coefficients!$G$132:$BO$151,MATCH($E29,[1]Coefficients!$B$132:$B$151,0),MATCH(M$2,[1]Coefficients!$G$1:$BO$1,0))</f>
        <v>0</v>
      </c>
      <c r="N29">
        <f>INDEX([1]Coefficients!$G$132:$BO$151,MATCH($E29,[1]Coefficients!$B$132:$B$151,0),MATCH(N$2,[1]Coefficients!$G$1:$BO$1,0))</f>
        <v>0</v>
      </c>
      <c r="O29">
        <f>INDEX([1]Coefficients!$G$132:$BO$151,MATCH($E29,[1]Coefficients!$B$132:$B$151,0),MATCH(O$2,[1]Coefficients!$G$1:$BO$1,0))</f>
        <v>0</v>
      </c>
      <c r="P29">
        <f>INDEX([1]Coefficients!$G$132:$BO$151,MATCH($E29,[1]Coefficients!$B$132:$B$151,0),MATCH(P$2,[1]Coefficients!$G$1:$BO$1,0))</f>
        <v>0</v>
      </c>
      <c r="Q29">
        <f>INDEX([1]Coefficients!$G$132:$BO$151,MATCH($E29,[1]Coefficients!$B$132:$B$151,0),MATCH(Q$2,[1]Coefficients!$G$1:$BO$1,0))</f>
        <v>0</v>
      </c>
      <c r="R29">
        <f>INDEX([1]Coefficients!$G$132:$BO$151,MATCH($E29,[1]Coefficients!$B$132:$B$151,0),MATCH(R$2,[1]Coefficients!$G$1:$BO$1,0))</f>
        <v>0</v>
      </c>
      <c r="S29">
        <f>INDEX([1]Coefficients!$G$132:$BO$151,MATCH($E29,[1]Coefficients!$B$132:$B$151,0),MATCH(S$2,[1]Coefficients!$G$1:$BO$1,0))</f>
        <v>0</v>
      </c>
      <c r="T29">
        <f>INDEX([1]Coefficients!$G$132:$BO$151,MATCH($E29,[1]Coefficients!$B$132:$B$151,0),MATCH(T$2,[1]Coefficients!$G$1:$BO$1,0))</f>
        <v>0</v>
      </c>
      <c r="U29">
        <f>INDEX([1]Coefficients!$G$132:$BO$151,MATCH($E29,[1]Coefficients!$B$132:$B$151,0),MATCH(U$2,[1]Coefficients!$G$1:$BO$1,0))</f>
        <v>0</v>
      </c>
      <c r="V29">
        <f>INDEX([1]Coefficients!$G$132:$BO$151,MATCH($E29,[1]Coefficients!$B$132:$B$151,0),MATCH(V$2,[1]Coefficients!$G$1:$BO$1,0))</f>
        <v>0</v>
      </c>
      <c r="W29">
        <f>INDEX([1]Coefficients!$G$132:$BO$151,MATCH($E29,[1]Coefficients!$B$132:$B$151,0),MATCH(W$2,[1]Coefficients!$G$1:$BO$1,0))</f>
        <v>0</v>
      </c>
    </row>
    <row r="30" spans="1:24" x14ac:dyDescent="0.25">
      <c r="A30" t="s">
        <v>56</v>
      </c>
      <c r="B30" t="s">
        <v>5</v>
      </c>
      <c r="C30" t="s">
        <v>14</v>
      </c>
      <c r="E30" t="s">
        <v>57</v>
      </c>
      <c r="G30" t="s">
        <v>53</v>
      </c>
      <c r="H30" t="s">
        <v>23</v>
      </c>
      <c r="I30" t="s">
        <v>50</v>
      </c>
      <c r="K30" t="s">
        <v>51</v>
      </c>
      <c r="L30" t="s">
        <v>54</v>
      </c>
      <c r="M30">
        <f>INDEX([1]Coefficients!$G$156:$BO$175,MATCH($E30,[1]Coefficients!$B$132:$B$151,0),MATCH(M$2,[1]Coefficients!$G$1:$BO$1,0))</f>
        <v>2.1897810218978103E-6</v>
      </c>
      <c r="N30">
        <f>INDEX([1]Coefficients!$G$156:$BO$175,MATCH($E30,[1]Coefficients!$B$132:$B$151,0),MATCH(N$2,[1]Coefficients!$G$1:$BO$1,0))</f>
        <v>2.1897810049559439E-6</v>
      </c>
      <c r="O30">
        <f>INDEX([1]Coefficients!$G$156:$BO$175,MATCH($E30,[1]Coefficients!$B$132:$B$151,0),MATCH(O$2,[1]Coefficients!$G$1:$BO$1,0))</f>
        <v>2.1897810986889842E-6</v>
      </c>
      <c r="P30">
        <f>INDEX([1]Coefficients!$G$156:$BO$175,MATCH($E30,[1]Coefficients!$B$132:$B$151,0),MATCH(P$2,[1]Coefficients!$G$1:$BO$1,0))</f>
        <v>2.1897809807353955E-6</v>
      </c>
      <c r="Q30">
        <f>INDEX([1]Coefficients!$G$156:$BO$175,MATCH($E30,[1]Coefficients!$B$132:$B$151,0),MATCH(Q$2,[1]Coefficients!$G$1:$BO$1,0))</f>
        <v>2.1897810888611765E-6</v>
      </c>
      <c r="R30">
        <f>INDEX([1]Coefficients!$G$156:$BO$175,MATCH($E30,[1]Coefficients!$B$132:$B$151,0),MATCH(R$2,[1]Coefficients!$G$1:$BO$1,0))</f>
        <v>2.1897810888611765E-6</v>
      </c>
      <c r="S30">
        <f>INDEX([1]Coefficients!$G$156:$BO$175,MATCH($E30,[1]Coefficients!$B$132:$B$151,0),MATCH(S$2,[1]Coefficients!$G$1:$BO$1,0))</f>
        <v>2.1897810888611765E-6</v>
      </c>
      <c r="T30">
        <f>INDEX([1]Coefficients!$G$156:$BO$175,MATCH($E30,[1]Coefficients!$B$132:$B$151,0),MATCH(T$2,[1]Coefficients!$G$1:$BO$1,0))</f>
        <v>2.1897810888611765E-6</v>
      </c>
      <c r="U30">
        <f>INDEX([1]Coefficients!$G$156:$BO$175,MATCH($E30,[1]Coefficients!$B$132:$B$151,0),MATCH(U$2,[1]Coefficients!$G$1:$BO$1,0))</f>
        <v>2.1897810888611765E-6</v>
      </c>
      <c r="V30">
        <f>INDEX([1]Coefficients!$G$156:$BO$175,MATCH($E30,[1]Coefficients!$B$132:$B$151,0),MATCH(V$2,[1]Coefficients!$G$1:$BO$1,0))</f>
        <v>2.1897810888611765E-6</v>
      </c>
      <c r="W30">
        <f>INDEX([1]Coefficients!$G$156:$BO$175,MATCH($E30,[1]Coefficients!$B$132:$B$151,0),MATCH(W$2,[1]Coefficients!$G$1:$BO$1,0))</f>
        <v>2.1897810888611765E-6</v>
      </c>
    </row>
    <row r="31" spans="1:24" x14ac:dyDescent="0.25">
      <c r="A31" t="s">
        <v>56</v>
      </c>
      <c r="B31" t="s">
        <v>5</v>
      </c>
      <c r="C31" t="s">
        <v>14</v>
      </c>
      <c r="E31" t="s">
        <v>57</v>
      </c>
      <c r="G31" t="s">
        <v>53</v>
      </c>
      <c r="H31" t="s">
        <v>26</v>
      </c>
      <c r="I31" t="s">
        <v>50</v>
      </c>
      <c r="K31" t="s">
        <v>51</v>
      </c>
      <c r="L31" t="s">
        <v>55</v>
      </c>
      <c r="M31">
        <f>INDEX([1]Coefficients!$G$180:$BO$199,MATCH($E31,[1]Coefficients!$B$132:$B$151,0),MATCH(M$2,[1]Coefficients!$G$1:$BO$1,0))</f>
        <v>3.6496350364963505E-7</v>
      </c>
      <c r="N31">
        <f>INDEX([1]Coefficients!$G$180:$BO$199,MATCH($E31,[1]Coefficients!$B$132:$B$151,0),MATCH(N$2,[1]Coefficients!$G$1:$BO$1,0))</f>
        <v>3.6496350082599063E-7</v>
      </c>
      <c r="O31">
        <f>INDEX([1]Coefficients!$G$180:$BO$199,MATCH($E31,[1]Coefficients!$B$132:$B$151,0),MATCH(O$2,[1]Coefficients!$G$1:$BO$1,0))</f>
        <v>3.6496351644816402E-7</v>
      </c>
      <c r="P31">
        <f>INDEX([1]Coefficients!$G$180:$BO$199,MATCH($E31,[1]Coefficients!$B$132:$B$151,0),MATCH(P$2,[1]Coefficients!$G$1:$BO$1,0))</f>
        <v>3.6496349678923251E-7</v>
      </c>
      <c r="Q31">
        <f>INDEX([1]Coefficients!$G$180:$BO$199,MATCH($E31,[1]Coefficients!$B$132:$B$151,0),MATCH(Q$2,[1]Coefficients!$G$1:$BO$1,0))</f>
        <v>3.6496351481019606E-7</v>
      </c>
      <c r="R31">
        <f>INDEX([1]Coefficients!$G$180:$BO$199,MATCH($E31,[1]Coefficients!$B$132:$B$151,0),MATCH(R$2,[1]Coefficients!$G$1:$BO$1,0))</f>
        <v>3.6496351481019606E-7</v>
      </c>
      <c r="S31">
        <f>INDEX([1]Coefficients!$G$180:$BO$199,MATCH($E31,[1]Coefficients!$B$132:$B$151,0),MATCH(S$2,[1]Coefficients!$G$1:$BO$1,0))</f>
        <v>3.6496351481019606E-7</v>
      </c>
      <c r="T31">
        <f>INDEX([1]Coefficients!$G$180:$BO$199,MATCH($E31,[1]Coefficients!$B$132:$B$151,0),MATCH(T$2,[1]Coefficients!$G$1:$BO$1,0))</f>
        <v>3.6496351481019606E-7</v>
      </c>
      <c r="U31">
        <f>INDEX([1]Coefficients!$G$180:$BO$199,MATCH($E31,[1]Coefficients!$B$132:$B$151,0),MATCH(U$2,[1]Coefficients!$G$1:$BO$1,0))</f>
        <v>3.6496351481019606E-7</v>
      </c>
      <c r="V31">
        <f>INDEX([1]Coefficients!$G$180:$BO$199,MATCH($E31,[1]Coefficients!$B$132:$B$151,0),MATCH(V$2,[1]Coefficients!$G$1:$BO$1,0))</f>
        <v>3.6496351481019606E-7</v>
      </c>
      <c r="W31">
        <f>INDEX([1]Coefficients!$G$180:$BO$199,MATCH($E31,[1]Coefficients!$B$132:$B$151,0),MATCH(W$2,[1]Coefficients!$G$1:$BO$1,0))</f>
        <v>3.6496351481019606E-7</v>
      </c>
    </row>
    <row r="32" spans="1:24" x14ac:dyDescent="0.25">
      <c r="A32" t="s">
        <v>59</v>
      </c>
      <c r="B32" t="s">
        <v>5</v>
      </c>
      <c r="C32" t="s">
        <v>14</v>
      </c>
      <c r="E32" t="s">
        <v>60</v>
      </c>
      <c r="G32" t="s">
        <v>16</v>
      </c>
      <c r="L32" t="s">
        <v>38</v>
      </c>
    </row>
    <row r="33" spans="1:24" x14ac:dyDescent="0.25">
      <c r="A33" t="s">
        <v>59</v>
      </c>
      <c r="B33" t="s">
        <v>5</v>
      </c>
      <c r="C33" t="s">
        <v>14</v>
      </c>
      <c r="E33" t="s">
        <v>60</v>
      </c>
      <c r="G33" t="s">
        <v>18</v>
      </c>
      <c r="H33" t="s">
        <v>42</v>
      </c>
    </row>
    <row r="34" spans="1:24" x14ac:dyDescent="0.25">
      <c r="A34" t="s">
        <v>59</v>
      </c>
      <c r="B34" t="s">
        <v>5</v>
      </c>
      <c r="C34" t="s">
        <v>14</v>
      </c>
      <c r="E34" t="s">
        <v>60</v>
      </c>
      <c r="G34" t="s">
        <v>43</v>
      </c>
      <c r="H34" t="b">
        <v>1</v>
      </c>
    </row>
    <row r="35" spans="1:24" x14ac:dyDescent="0.25">
      <c r="A35" t="s">
        <v>59</v>
      </c>
      <c r="B35" t="s">
        <v>5</v>
      </c>
      <c r="C35" t="s">
        <v>14</v>
      </c>
      <c r="E35" t="s">
        <v>60</v>
      </c>
      <c r="G35" t="s">
        <v>44</v>
      </c>
      <c r="K35" t="s">
        <v>45</v>
      </c>
      <c r="L35" t="s">
        <v>46</v>
      </c>
      <c r="M35" t="e">
        <f>INDEX([1]Prices!K$770:K$782,MATCH($E35,[1]Prices!$E$770:$E$782,0))*[1]!JCIMS_price_inflator</f>
        <v>#N/A</v>
      </c>
      <c r="N35" t="e">
        <f>INDEX([1]Prices!L$770:L$782,MATCH($E35,[1]Prices!$E$770:$E$782,0))*[1]!JCIMS_price_inflator</f>
        <v>#N/A</v>
      </c>
      <c r="O35" t="e">
        <f>INDEX([1]Prices!M$770:M$782,MATCH($E35,[1]Prices!$E$770:$E$782,0))*[1]!JCIMS_price_inflator</f>
        <v>#N/A</v>
      </c>
      <c r="P35" t="e">
        <f>INDEX([1]Prices!N$770:N$782,MATCH($E35,[1]Prices!$E$770:$E$782,0))*[1]!JCIMS_price_inflator</f>
        <v>#N/A</v>
      </c>
      <c r="Q35" t="e">
        <f>INDEX([1]Prices!O$770:O$782,MATCH($E35,[1]Prices!$E$770:$E$782,0))*[1]!JCIMS_price_inflator</f>
        <v>#N/A</v>
      </c>
      <c r="R35" t="e">
        <f>INDEX([1]Prices!P$770:P$782,MATCH($E35,[1]Prices!$E$770:$E$782,0))*[1]!JCIMS_price_inflator</f>
        <v>#N/A</v>
      </c>
      <c r="S35" t="e">
        <f>INDEX([1]Prices!Q$770:Q$782,MATCH($E35,[1]Prices!$E$770:$E$782,0))*[1]!JCIMS_price_inflator</f>
        <v>#N/A</v>
      </c>
      <c r="T35" t="e">
        <f>INDEX([1]Prices!R$770:R$782,MATCH($E35,[1]Prices!$E$770:$E$782,0))*[1]!JCIMS_price_inflator</f>
        <v>#N/A</v>
      </c>
      <c r="U35" t="e">
        <f>INDEX([1]Prices!S$770:S$782,MATCH($E35,[1]Prices!$E$770:$E$782,0))*[1]!JCIMS_price_inflator</f>
        <v>#N/A</v>
      </c>
      <c r="V35" t="e">
        <f>INDEX([1]Prices!T$770:T$782,MATCH($E35,[1]Prices!$E$770:$E$782,0))*[1]!JCIMS_price_inflator</f>
        <v>#N/A</v>
      </c>
      <c r="W35" t="e">
        <f>INDEX([1]Prices!U$770:U$782,MATCH($E35,[1]Prices!$E$770:$E$782,0))*[1]!JCIMS_price_inflator</f>
        <v>#N/A</v>
      </c>
      <c r="X35" t="s">
        <v>61</v>
      </c>
    </row>
    <row r="36" spans="1:24" x14ac:dyDescent="0.25">
      <c r="A36" t="s">
        <v>59</v>
      </c>
      <c r="B36" t="s">
        <v>5</v>
      </c>
      <c r="C36" t="s">
        <v>14</v>
      </c>
      <c r="E36" t="s">
        <v>60</v>
      </c>
      <c r="G36" t="s">
        <v>53</v>
      </c>
      <c r="H36" t="s">
        <v>49</v>
      </c>
      <c r="I36" t="s">
        <v>50</v>
      </c>
      <c r="K36" t="s">
        <v>51</v>
      </c>
      <c r="L36" t="s">
        <v>52</v>
      </c>
      <c r="M36">
        <f>INDEX([1]Coefficients!$G$132:$BO$151,MATCH($E36,[1]Coefficients!$B$132:$B$151,0),MATCH(M$2,[1]Coefficients!$G$1:$BO$1,0))</f>
        <v>8.0091975639588225E-2</v>
      </c>
      <c r="N36">
        <f>INDEX([1]Coefficients!$G$132:$BO$151,MATCH($E36,[1]Coefficients!$B$132:$B$151,0),MATCH(N$2,[1]Coefficients!$G$1:$BO$1,0))</f>
        <v>8.3828873070901838E-2</v>
      </c>
      <c r="O36">
        <f>INDEX([1]Coefficients!$G$132:$BO$151,MATCH($E36,[1]Coefficients!$B$132:$B$151,0),MATCH(O$2,[1]Coefficients!$G$1:$BO$1,0))</f>
        <v>8.1571494077919054E-2</v>
      </c>
      <c r="P36">
        <f>INDEX([1]Coefficients!$G$132:$BO$151,MATCH($E36,[1]Coefficients!$B$132:$B$151,0),MATCH(P$2,[1]Coefficients!$G$1:$BO$1,0))</f>
        <v>8.0767021208888012E-2</v>
      </c>
      <c r="Q36">
        <f>INDEX([1]Coefficients!$G$132:$BO$151,MATCH($E36,[1]Coefficients!$B$132:$B$151,0),MATCH(Q$2,[1]Coefficients!$G$1:$BO$1,0))</f>
        <v>8.1419557348284474E-2</v>
      </c>
      <c r="R36">
        <f>INDEX([1]Coefficients!$G$132:$BO$151,MATCH($E36,[1]Coefficients!$B$132:$B$151,0),MATCH(R$2,[1]Coefficients!$G$1:$BO$1,0))</f>
        <v>8.1419557348284474E-2</v>
      </c>
      <c r="S36">
        <f>INDEX([1]Coefficients!$G$132:$BO$151,MATCH($E36,[1]Coefficients!$B$132:$B$151,0),MATCH(S$2,[1]Coefficients!$G$1:$BO$1,0))</f>
        <v>8.1419557348284474E-2</v>
      </c>
      <c r="T36">
        <f>INDEX([1]Coefficients!$G$132:$BO$151,MATCH($E36,[1]Coefficients!$B$132:$B$151,0),MATCH(T$2,[1]Coefficients!$G$1:$BO$1,0))</f>
        <v>8.1419557348284474E-2</v>
      </c>
      <c r="U36">
        <f>INDEX([1]Coefficients!$G$132:$BO$151,MATCH($E36,[1]Coefficients!$B$132:$B$151,0),MATCH(U$2,[1]Coefficients!$G$1:$BO$1,0))</f>
        <v>8.1419557348284474E-2</v>
      </c>
      <c r="V36">
        <f>INDEX([1]Coefficients!$G$132:$BO$151,MATCH($E36,[1]Coefficients!$B$132:$B$151,0),MATCH(V$2,[1]Coefficients!$G$1:$BO$1,0))</f>
        <v>8.1419557348284474E-2</v>
      </c>
      <c r="W36">
        <f>INDEX([1]Coefficients!$G$132:$BO$151,MATCH($E36,[1]Coefficients!$B$132:$B$151,0),MATCH(W$2,[1]Coefficients!$G$1:$BO$1,0))</f>
        <v>8.1419557348284474E-2</v>
      </c>
    </row>
    <row r="37" spans="1:24" x14ac:dyDescent="0.25">
      <c r="A37" t="s">
        <v>59</v>
      </c>
      <c r="B37" t="s">
        <v>5</v>
      </c>
      <c r="C37" t="s">
        <v>14</v>
      </c>
      <c r="E37" t="s">
        <v>60</v>
      </c>
      <c r="G37" t="s">
        <v>53</v>
      </c>
      <c r="H37" t="s">
        <v>23</v>
      </c>
      <c r="I37" t="s">
        <v>50</v>
      </c>
      <c r="K37" t="s">
        <v>51</v>
      </c>
      <c r="L37" t="s">
        <v>54</v>
      </c>
      <c r="M37">
        <f>INDEX([1]Coefficients!$G$156:$BO$175,MATCH($E37,[1]Coefficients!$B$132:$B$151,0),MATCH(M$2,[1]Coefficients!$G$1:$BO$1,0))</f>
        <v>1.099660992763225E-6</v>
      </c>
      <c r="N37">
        <f>INDEX([1]Coefficients!$G$156:$BO$175,MATCH($E37,[1]Coefficients!$B$132:$B$151,0),MATCH(N$2,[1]Coefficients!$G$1:$BO$1,0))</f>
        <v>1.150968508982634E-6</v>
      </c>
      <c r="O37">
        <f>INDEX([1]Coefficients!$G$156:$BO$175,MATCH($E37,[1]Coefficients!$B$132:$B$151,0),MATCH(O$2,[1]Coefficients!$G$1:$BO$1,0))</f>
        <v>1.1199747470652502E-6</v>
      </c>
      <c r="P37">
        <f>INDEX([1]Coefficients!$G$156:$BO$175,MATCH($E37,[1]Coefficients!$B$132:$B$151,0),MATCH(P$2,[1]Coefficients!$G$1:$BO$1,0))</f>
        <v>1.1089293529824441E-6</v>
      </c>
      <c r="Q37">
        <f>INDEX([1]Coefficients!$G$156:$BO$175,MATCH($E37,[1]Coefficients!$B$132:$B$151,0),MATCH(Q$2,[1]Coefficients!$G$1:$BO$1,0))</f>
        <v>1.1178886592441805E-6</v>
      </c>
      <c r="R37">
        <f>INDEX([1]Coefficients!$G$156:$BO$175,MATCH($E37,[1]Coefficients!$B$132:$B$151,0),MATCH(R$2,[1]Coefficients!$G$1:$BO$1,0))</f>
        <v>1.1178886592441805E-6</v>
      </c>
      <c r="S37">
        <f>INDEX([1]Coefficients!$G$156:$BO$175,MATCH($E37,[1]Coefficients!$B$132:$B$151,0),MATCH(S$2,[1]Coefficients!$G$1:$BO$1,0))</f>
        <v>1.1178886592441805E-6</v>
      </c>
      <c r="T37">
        <f>INDEX([1]Coefficients!$G$156:$BO$175,MATCH($E37,[1]Coefficients!$B$132:$B$151,0),MATCH(T$2,[1]Coefficients!$G$1:$BO$1,0))</f>
        <v>1.1178886592441805E-6</v>
      </c>
      <c r="U37">
        <f>INDEX([1]Coefficients!$G$156:$BO$175,MATCH($E37,[1]Coefficients!$B$132:$B$151,0),MATCH(U$2,[1]Coefficients!$G$1:$BO$1,0))</f>
        <v>1.1178886592441805E-6</v>
      </c>
      <c r="V37">
        <f>INDEX([1]Coefficients!$G$156:$BO$175,MATCH($E37,[1]Coefficients!$B$132:$B$151,0),MATCH(V$2,[1]Coefficients!$G$1:$BO$1,0))</f>
        <v>1.1178886592441805E-6</v>
      </c>
      <c r="W37">
        <f>INDEX([1]Coefficients!$G$156:$BO$175,MATCH($E37,[1]Coefficients!$B$132:$B$151,0),MATCH(W$2,[1]Coefficients!$G$1:$BO$1,0))</f>
        <v>1.1178886592441805E-6</v>
      </c>
    </row>
    <row r="38" spans="1:24" x14ac:dyDescent="0.25">
      <c r="A38" t="s">
        <v>59</v>
      </c>
      <c r="B38" t="s">
        <v>5</v>
      </c>
      <c r="C38" t="s">
        <v>14</v>
      </c>
      <c r="E38" t="s">
        <v>60</v>
      </c>
      <c r="G38" t="s">
        <v>53</v>
      </c>
      <c r="H38" t="s">
        <v>26</v>
      </c>
      <c r="I38" t="s">
        <v>50</v>
      </c>
      <c r="K38" t="s">
        <v>51</v>
      </c>
      <c r="L38" t="s">
        <v>55</v>
      </c>
      <c r="M38">
        <f>INDEX([1]Coefficients!$G$180:$BO$199,MATCH($E38,[1]Coefficients!$B$132:$B$151,0),MATCH(M$2,[1]Coefficients!$G$1:$BO$1,0))</f>
        <v>7.3310732850881664E-7</v>
      </c>
      <c r="N38">
        <f>INDEX([1]Coefficients!$G$180:$BO$199,MATCH($E38,[1]Coefficients!$B$132:$B$151,0),MATCH(N$2,[1]Coefficients!$G$1:$BO$1,0))</f>
        <v>7.6731233932175597E-7</v>
      </c>
      <c r="O38">
        <f>INDEX([1]Coefficients!$G$180:$BO$199,MATCH($E38,[1]Coefficients!$B$132:$B$151,0),MATCH(O$2,[1]Coefficients!$G$1:$BO$1,0))</f>
        <v>7.4664983137683352E-7</v>
      </c>
      <c r="P38">
        <f>INDEX([1]Coefficients!$G$180:$BO$199,MATCH($E38,[1]Coefficients!$B$132:$B$151,0),MATCH(P$2,[1]Coefficients!$G$1:$BO$1,0))</f>
        <v>7.3928623532162953E-7</v>
      </c>
      <c r="Q38">
        <f>INDEX([1]Coefficients!$G$180:$BO$199,MATCH($E38,[1]Coefficients!$B$132:$B$151,0),MATCH(Q$2,[1]Coefficients!$G$1:$BO$1,0))</f>
        <v>7.45259106162787E-7</v>
      </c>
      <c r="R38">
        <f>INDEX([1]Coefficients!$G$180:$BO$199,MATCH($E38,[1]Coefficients!$B$132:$B$151,0),MATCH(R$2,[1]Coefficients!$G$1:$BO$1,0))</f>
        <v>7.45259106162787E-7</v>
      </c>
      <c r="S38">
        <f>INDEX([1]Coefficients!$G$180:$BO$199,MATCH($E38,[1]Coefficients!$B$132:$B$151,0),MATCH(S$2,[1]Coefficients!$G$1:$BO$1,0))</f>
        <v>7.45259106162787E-7</v>
      </c>
      <c r="T38">
        <f>INDEX([1]Coefficients!$G$180:$BO$199,MATCH($E38,[1]Coefficients!$B$132:$B$151,0),MATCH(T$2,[1]Coefficients!$G$1:$BO$1,0))</f>
        <v>7.45259106162787E-7</v>
      </c>
      <c r="U38">
        <f>INDEX([1]Coefficients!$G$180:$BO$199,MATCH($E38,[1]Coefficients!$B$132:$B$151,0),MATCH(U$2,[1]Coefficients!$G$1:$BO$1,0))</f>
        <v>7.45259106162787E-7</v>
      </c>
      <c r="V38">
        <f>INDEX([1]Coefficients!$G$180:$BO$199,MATCH($E38,[1]Coefficients!$B$132:$B$151,0),MATCH(V$2,[1]Coefficients!$G$1:$BO$1,0))</f>
        <v>7.45259106162787E-7</v>
      </c>
      <c r="W38">
        <f>INDEX([1]Coefficients!$G$180:$BO$199,MATCH($E38,[1]Coefficients!$B$132:$B$151,0),MATCH(W$2,[1]Coefficients!$G$1:$BO$1,0))</f>
        <v>7.45259106162787E-7</v>
      </c>
    </row>
    <row r="39" spans="1:24" x14ac:dyDescent="0.25">
      <c r="A39" t="s">
        <v>62</v>
      </c>
      <c r="B39" t="s">
        <v>5</v>
      </c>
      <c r="C39" t="s">
        <v>14</v>
      </c>
      <c r="E39" t="s">
        <v>63</v>
      </c>
      <c r="G39" t="s">
        <v>16</v>
      </c>
      <c r="L39" t="s">
        <v>38</v>
      </c>
    </row>
    <row r="40" spans="1:24" x14ac:dyDescent="0.25">
      <c r="A40" t="s">
        <v>62</v>
      </c>
      <c r="B40" t="s">
        <v>5</v>
      </c>
      <c r="C40" t="s">
        <v>14</v>
      </c>
      <c r="E40" t="s">
        <v>63</v>
      </c>
      <c r="G40" t="s">
        <v>18</v>
      </c>
      <c r="H40" t="s">
        <v>42</v>
      </c>
    </row>
    <row r="41" spans="1:24" x14ac:dyDescent="0.25">
      <c r="A41" t="s">
        <v>62</v>
      </c>
      <c r="B41" t="s">
        <v>5</v>
      </c>
      <c r="C41" t="s">
        <v>14</v>
      </c>
      <c r="E41" t="s">
        <v>63</v>
      </c>
      <c r="G41" t="s">
        <v>43</v>
      </c>
      <c r="H41" t="b">
        <v>1</v>
      </c>
    </row>
    <row r="42" spans="1:24" x14ac:dyDescent="0.25">
      <c r="A42" t="s">
        <v>62</v>
      </c>
      <c r="B42" t="s">
        <v>5</v>
      </c>
      <c r="C42" t="s">
        <v>14</v>
      </c>
      <c r="E42" t="s">
        <v>63</v>
      </c>
      <c r="G42" t="s">
        <v>44</v>
      </c>
      <c r="K42" t="s">
        <v>45</v>
      </c>
      <c r="L42" t="s">
        <v>46</v>
      </c>
      <c r="M42" t="e">
        <f>INDEX([1]Prices!K$770:K$782,MATCH($E42,[1]Prices!$E$770:$E$782,0))*[1]!JCIMS_price_inflator</f>
        <v>#N/A</v>
      </c>
      <c r="N42" t="e">
        <f>INDEX([1]Prices!L$770:L$782,MATCH($E42,[1]Prices!$E$770:$E$782,0))*[1]!JCIMS_price_inflator</f>
        <v>#N/A</v>
      </c>
      <c r="O42" t="e">
        <f>INDEX([1]Prices!M$770:M$782,MATCH($E42,[1]Prices!$E$770:$E$782,0))*[1]!JCIMS_price_inflator</f>
        <v>#N/A</v>
      </c>
      <c r="P42" t="e">
        <f>INDEX([1]Prices!N$770:N$782,MATCH($E42,[1]Prices!$E$770:$E$782,0))*[1]!JCIMS_price_inflator</f>
        <v>#N/A</v>
      </c>
      <c r="Q42" t="e">
        <f>INDEX([1]Prices!O$770:O$782,MATCH($E42,[1]Prices!$E$770:$E$782,0))*[1]!JCIMS_price_inflator</f>
        <v>#N/A</v>
      </c>
      <c r="R42" t="e">
        <f>INDEX([1]Prices!P$770:P$782,MATCH($E42,[1]Prices!$E$770:$E$782,0))*[1]!JCIMS_price_inflator</f>
        <v>#N/A</v>
      </c>
      <c r="S42" t="e">
        <f>INDEX([1]Prices!Q$770:Q$782,MATCH($E42,[1]Prices!$E$770:$E$782,0))*[1]!JCIMS_price_inflator</f>
        <v>#N/A</v>
      </c>
      <c r="T42" t="e">
        <f>INDEX([1]Prices!R$770:R$782,MATCH($E42,[1]Prices!$E$770:$E$782,0))*[1]!JCIMS_price_inflator</f>
        <v>#N/A</v>
      </c>
      <c r="U42" t="e">
        <f>INDEX([1]Prices!S$770:S$782,MATCH($E42,[1]Prices!$E$770:$E$782,0))*[1]!JCIMS_price_inflator</f>
        <v>#N/A</v>
      </c>
      <c r="V42" t="e">
        <f>INDEX([1]Prices!T$770:T$782,MATCH($E42,[1]Prices!$E$770:$E$782,0))*[1]!JCIMS_price_inflator</f>
        <v>#N/A</v>
      </c>
      <c r="W42" t="e">
        <f>INDEX([1]Prices!U$770:U$782,MATCH($E42,[1]Prices!$E$770:$E$782,0))*[1]!JCIMS_price_inflator</f>
        <v>#N/A</v>
      </c>
      <c r="X42" t="s">
        <v>64</v>
      </c>
    </row>
    <row r="43" spans="1:24" x14ac:dyDescent="0.25">
      <c r="A43" t="s">
        <v>62</v>
      </c>
      <c r="B43" t="s">
        <v>5</v>
      </c>
      <c r="C43" t="s">
        <v>14</v>
      </c>
      <c r="E43" t="s">
        <v>63</v>
      </c>
      <c r="G43" t="s">
        <v>53</v>
      </c>
      <c r="H43" t="s">
        <v>49</v>
      </c>
      <c r="I43" t="s">
        <v>50</v>
      </c>
      <c r="K43" t="s">
        <v>51</v>
      </c>
      <c r="L43" t="s">
        <v>52</v>
      </c>
      <c r="M43">
        <f>INDEX([1]Coefficients!$G$132:$BO$151,MATCH($E43,[1]Coefficients!$B$132:$B$151,0),MATCH(M$2,[1]Coefficients!$G$1:$BO$1,0))</f>
        <v>0.11005896543936709</v>
      </c>
      <c r="N43">
        <f>INDEX([1]Coefficients!$G$132:$BO$151,MATCH($E43,[1]Coefficients!$B$132:$B$151,0),MATCH(N$2,[1]Coefficients!$G$1:$BO$1,0))</f>
        <v>0.11005896611747185</v>
      </c>
      <c r="O43">
        <f>INDEX([1]Coefficients!$G$132:$BO$151,MATCH($E43,[1]Coefficients!$B$132:$B$151,0),MATCH(O$2,[1]Coefficients!$G$1:$BO$1,0))</f>
        <v>0.11005898524737921</v>
      </c>
      <c r="P43">
        <f>INDEX([1]Coefficients!$G$132:$BO$151,MATCH($E43,[1]Coefficients!$B$132:$B$151,0),MATCH(P$2,[1]Coefficients!$G$1:$BO$1,0))</f>
        <v>0.11005896964909377</v>
      </c>
      <c r="Q43">
        <f>INDEX([1]Coefficients!$G$132:$BO$151,MATCH($E43,[1]Coefficients!$B$132:$B$151,0),MATCH(Q$2,[1]Coefficients!$G$1:$BO$1,0))</f>
        <v>0.11005896413461123</v>
      </c>
      <c r="R43">
        <f>INDEX([1]Coefficients!$G$132:$BO$151,MATCH($E43,[1]Coefficients!$B$132:$B$151,0),MATCH(R$2,[1]Coefficients!$G$1:$BO$1,0))</f>
        <v>0.11005896413461123</v>
      </c>
      <c r="S43">
        <f>INDEX([1]Coefficients!$G$132:$BO$151,MATCH($E43,[1]Coefficients!$B$132:$B$151,0),MATCH(S$2,[1]Coefficients!$G$1:$BO$1,0))</f>
        <v>0.11005896413461123</v>
      </c>
      <c r="T43">
        <f>INDEX([1]Coefficients!$G$132:$BO$151,MATCH($E43,[1]Coefficients!$B$132:$B$151,0),MATCH(T$2,[1]Coefficients!$G$1:$BO$1,0))</f>
        <v>0.11005896413461123</v>
      </c>
      <c r="U43">
        <f>INDEX([1]Coefficients!$G$132:$BO$151,MATCH($E43,[1]Coefficients!$B$132:$B$151,0),MATCH(U$2,[1]Coefficients!$G$1:$BO$1,0))</f>
        <v>0.11005896413461123</v>
      </c>
      <c r="V43">
        <f>INDEX([1]Coefficients!$G$132:$BO$151,MATCH($E43,[1]Coefficients!$B$132:$B$151,0),MATCH(V$2,[1]Coefficients!$G$1:$BO$1,0))</f>
        <v>0.11005896413461123</v>
      </c>
      <c r="W43">
        <f>INDEX([1]Coefficients!$G$132:$BO$151,MATCH($E43,[1]Coefficients!$B$132:$B$151,0),MATCH(W$2,[1]Coefficients!$G$1:$BO$1,0))</f>
        <v>0.11005896413461123</v>
      </c>
    </row>
    <row r="44" spans="1:24" x14ac:dyDescent="0.25">
      <c r="A44" t="s">
        <v>62</v>
      </c>
      <c r="B44" t="s">
        <v>5</v>
      </c>
      <c r="C44" t="s">
        <v>14</v>
      </c>
      <c r="E44" t="s">
        <v>63</v>
      </c>
      <c r="G44" t="s">
        <v>53</v>
      </c>
      <c r="H44" t="s">
        <v>23</v>
      </c>
      <c r="I44" t="s">
        <v>50</v>
      </c>
      <c r="K44" t="s">
        <v>51</v>
      </c>
      <c r="L44" t="s">
        <v>54</v>
      </c>
      <c r="M44">
        <f>INDEX([1]Coefficients!$G$156:$BO$175,MATCH($E44,[1]Coefficients!$B$132:$B$151,0),MATCH(M$2,[1]Coefficients!$G$1:$BO$1,0))</f>
        <v>1.0405827176744446E-6</v>
      </c>
      <c r="N44">
        <f>INDEX([1]Coefficients!$G$156:$BO$175,MATCH($E44,[1]Coefficients!$B$132:$B$151,0),MATCH(N$2,[1]Coefficients!$G$1:$BO$1,0))</f>
        <v>1.0405827240857723E-6</v>
      </c>
      <c r="O44">
        <f>INDEX([1]Coefficients!$G$156:$BO$175,MATCH($E44,[1]Coefficients!$B$132:$B$151,0),MATCH(O$2,[1]Coefficients!$G$1:$BO$1,0))</f>
        <v>1.0405829049547356E-6</v>
      </c>
      <c r="P44">
        <f>INDEX([1]Coefficients!$G$156:$BO$175,MATCH($E44,[1]Coefficients!$B$132:$B$151,0),MATCH(P$2,[1]Coefficients!$G$1:$BO$1,0))</f>
        <v>1.0405827574764618E-6</v>
      </c>
      <c r="Q44">
        <f>INDEX([1]Coefficients!$G$156:$BO$175,MATCH($E44,[1]Coefficients!$B$132:$B$151,0),MATCH(Q$2,[1]Coefficients!$G$1:$BO$1,0))</f>
        <v>1.040582705338272E-6</v>
      </c>
      <c r="R44">
        <f>INDEX([1]Coefficients!$G$156:$BO$175,MATCH($E44,[1]Coefficients!$B$132:$B$151,0),MATCH(R$2,[1]Coefficients!$G$1:$BO$1,0))</f>
        <v>1.040582705338272E-6</v>
      </c>
      <c r="S44">
        <f>INDEX([1]Coefficients!$G$156:$BO$175,MATCH($E44,[1]Coefficients!$B$132:$B$151,0),MATCH(S$2,[1]Coefficients!$G$1:$BO$1,0))</f>
        <v>1.040582705338272E-6</v>
      </c>
      <c r="T44">
        <f>INDEX([1]Coefficients!$G$156:$BO$175,MATCH($E44,[1]Coefficients!$B$132:$B$151,0),MATCH(T$2,[1]Coefficients!$G$1:$BO$1,0))</f>
        <v>1.040582705338272E-6</v>
      </c>
      <c r="U44">
        <f>INDEX([1]Coefficients!$G$156:$BO$175,MATCH($E44,[1]Coefficients!$B$132:$B$151,0),MATCH(U$2,[1]Coefficients!$G$1:$BO$1,0))</f>
        <v>1.040582705338272E-6</v>
      </c>
      <c r="V44">
        <f>INDEX([1]Coefficients!$G$156:$BO$175,MATCH($E44,[1]Coefficients!$B$132:$B$151,0),MATCH(V$2,[1]Coefficients!$G$1:$BO$1,0))</f>
        <v>1.040582705338272E-6</v>
      </c>
      <c r="W44">
        <f>INDEX([1]Coefficients!$G$156:$BO$175,MATCH($E44,[1]Coefficients!$B$132:$B$151,0),MATCH(W$2,[1]Coefficients!$G$1:$BO$1,0))</f>
        <v>1.040582705338272E-6</v>
      </c>
    </row>
    <row r="45" spans="1:24" x14ac:dyDescent="0.25">
      <c r="A45" t="s">
        <v>62</v>
      </c>
      <c r="B45" t="s">
        <v>5</v>
      </c>
      <c r="C45" t="s">
        <v>14</v>
      </c>
      <c r="E45" t="s">
        <v>63</v>
      </c>
      <c r="G45" t="s">
        <v>53</v>
      </c>
      <c r="H45" t="s">
        <v>26</v>
      </c>
      <c r="I45" t="s">
        <v>50</v>
      </c>
      <c r="K45" t="s">
        <v>51</v>
      </c>
      <c r="L45" t="s">
        <v>55</v>
      </c>
      <c r="M45">
        <f>INDEX([1]Coefficients!$G$180:$BO$199,MATCH($E45,[1]Coefficients!$B$132:$B$151,0),MATCH(M$2,[1]Coefficients!$G$1:$BO$1,0))</f>
        <v>6.9372181178296311E-7</v>
      </c>
      <c r="N45">
        <f>INDEX([1]Coefficients!$G$180:$BO$199,MATCH($E45,[1]Coefficients!$B$132:$B$151,0),MATCH(N$2,[1]Coefficients!$G$1:$BO$1,0))</f>
        <v>6.9372181605718157E-7</v>
      </c>
      <c r="O45">
        <f>INDEX([1]Coefficients!$G$180:$BO$199,MATCH($E45,[1]Coefficients!$B$132:$B$151,0),MATCH(O$2,[1]Coefficients!$G$1:$BO$1,0))</f>
        <v>6.937219366364905E-7</v>
      </c>
      <c r="P45">
        <f>INDEX([1]Coefficients!$G$180:$BO$199,MATCH($E45,[1]Coefficients!$B$132:$B$151,0),MATCH(P$2,[1]Coefficients!$G$1:$BO$1,0))</f>
        <v>6.9372183831764121E-7</v>
      </c>
      <c r="Q45">
        <f>INDEX([1]Coefficients!$G$180:$BO$199,MATCH($E45,[1]Coefficients!$B$132:$B$151,0),MATCH(Q$2,[1]Coefficients!$G$1:$BO$1,0))</f>
        <v>6.9372180355884812E-7</v>
      </c>
      <c r="R45">
        <f>INDEX([1]Coefficients!$G$180:$BO$199,MATCH($E45,[1]Coefficients!$B$132:$B$151,0),MATCH(R$2,[1]Coefficients!$G$1:$BO$1,0))</f>
        <v>6.9372180355884812E-7</v>
      </c>
      <c r="S45">
        <f>INDEX([1]Coefficients!$G$180:$BO$199,MATCH($E45,[1]Coefficients!$B$132:$B$151,0),MATCH(S$2,[1]Coefficients!$G$1:$BO$1,0))</f>
        <v>6.9372180355884812E-7</v>
      </c>
      <c r="T45">
        <f>INDEX([1]Coefficients!$G$180:$BO$199,MATCH($E45,[1]Coefficients!$B$132:$B$151,0),MATCH(T$2,[1]Coefficients!$G$1:$BO$1,0))</f>
        <v>6.9372180355884812E-7</v>
      </c>
      <c r="U45">
        <f>INDEX([1]Coefficients!$G$180:$BO$199,MATCH($E45,[1]Coefficients!$B$132:$B$151,0),MATCH(U$2,[1]Coefficients!$G$1:$BO$1,0))</f>
        <v>6.9372180355884812E-7</v>
      </c>
      <c r="V45">
        <f>INDEX([1]Coefficients!$G$180:$BO$199,MATCH($E45,[1]Coefficients!$B$132:$B$151,0),MATCH(V$2,[1]Coefficients!$G$1:$BO$1,0))</f>
        <v>6.9372180355884812E-7</v>
      </c>
      <c r="W45">
        <f>INDEX([1]Coefficients!$G$180:$BO$199,MATCH($E45,[1]Coefficients!$B$132:$B$151,0),MATCH(W$2,[1]Coefficients!$G$1:$BO$1,0))</f>
        <v>6.9372180355884812E-7</v>
      </c>
    </row>
    <row r="46" spans="1:24" x14ac:dyDescent="0.25">
      <c r="A46" t="s">
        <v>65</v>
      </c>
      <c r="B46" t="s">
        <v>5</v>
      </c>
      <c r="C46" t="s">
        <v>14</v>
      </c>
      <c r="E46" t="s">
        <v>66</v>
      </c>
      <c r="G46" t="s">
        <v>16</v>
      </c>
      <c r="L46" t="s">
        <v>38</v>
      </c>
    </row>
    <row r="47" spans="1:24" x14ac:dyDescent="0.25">
      <c r="A47" t="s">
        <v>65</v>
      </c>
      <c r="B47" t="s">
        <v>5</v>
      </c>
      <c r="C47" t="s">
        <v>14</v>
      </c>
      <c r="E47" t="s">
        <v>66</v>
      </c>
      <c r="G47" t="s">
        <v>18</v>
      </c>
      <c r="H47" t="s">
        <v>42</v>
      </c>
    </row>
    <row r="48" spans="1:24" x14ac:dyDescent="0.25">
      <c r="A48" t="s">
        <v>65</v>
      </c>
      <c r="B48" t="s">
        <v>5</v>
      </c>
      <c r="C48" t="s">
        <v>14</v>
      </c>
      <c r="E48" t="s">
        <v>66</v>
      </c>
      <c r="G48" t="s">
        <v>43</v>
      </c>
      <c r="H48" t="b">
        <v>1</v>
      </c>
    </row>
    <row r="49" spans="1:24" x14ac:dyDescent="0.25">
      <c r="A49" t="s">
        <v>65</v>
      </c>
      <c r="B49" t="s">
        <v>5</v>
      </c>
      <c r="C49" t="s">
        <v>14</v>
      </c>
      <c r="E49" t="s">
        <v>66</v>
      </c>
      <c r="G49" t="s">
        <v>44</v>
      </c>
      <c r="K49" t="s">
        <v>67</v>
      </c>
      <c r="L49" t="s">
        <v>46</v>
      </c>
      <c r="M49">
        <f>ROUND(INDEX([1]Prices!K$29:K$210,MATCH("CAN"&amp;"Transportation"&amp;$A49,[1]Prices!$CJ$29:$CJ$210,0)),2)</f>
        <v>32.72</v>
      </c>
      <c r="N49">
        <f>ROUND(INDEX([1]Prices!L$29:L$210,MATCH("CAN"&amp;"Transportation"&amp;$A49,[1]Prices!$CJ$29:$CJ$210,0)),2)</f>
        <v>32.72</v>
      </c>
      <c r="O49">
        <f>ROUND(INDEX([1]Prices!M$29:M$210,MATCH("CAN"&amp;"Transportation"&amp;$A49,[1]Prices!$CJ$29:$CJ$210,0)),2)</f>
        <v>31.21</v>
      </c>
      <c r="P49">
        <f>ROUND(INDEX([1]Prices!N$29:N$210,MATCH("CAN"&amp;"Transportation"&amp;$A49,[1]Prices!$CJ$29:$CJ$210,0)),2)</f>
        <v>30.13</v>
      </c>
      <c r="Q49">
        <f>ROUND(INDEX([1]Prices!O$29:O$210,MATCH("CAN"&amp;"Transportation"&amp;$A49,[1]Prices!$CJ$29:$CJ$210,0)),2)</f>
        <v>31.11</v>
      </c>
      <c r="R49">
        <f>ROUND(INDEX([1]Prices!P$29:P$210,MATCH("CAN"&amp;"Transportation"&amp;$A49,[1]Prices!$CJ$29:$CJ$210,0)),2)</f>
        <v>34.049999999999997</v>
      </c>
      <c r="S49">
        <f>ROUND(INDEX([1]Prices!Q$29:Q$210,MATCH("CAN"&amp;"Transportation"&amp;$A49,[1]Prices!$CJ$29:$CJ$210,0)),2)</f>
        <v>34.49</v>
      </c>
      <c r="T49">
        <f>ROUND(INDEX([1]Prices!R$29:R$210,MATCH("CAN"&amp;"Transportation"&amp;$A49,[1]Prices!$CJ$29:$CJ$210,0)),2)</f>
        <v>34.56</v>
      </c>
      <c r="U49">
        <f>ROUND(INDEX([1]Prices!S$29:S$210,MATCH("CAN"&amp;"Transportation"&amp;$A49,[1]Prices!$CJ$29:$CJ$210,0)),2)</f>
        <v>34.89</v>
      </c>
      <c r="V49">
        <f>ROUND(INDEX([1]Prices!T$29:T$210,MATCH("CAN"&amp;"Transportation"&amp;$A49,[1]Prices!$CJ$29:$CJ$210,0)),2)</f>
        <v>34.92</v>
      </c>
      <c r="W49">
        <f>ROUND(INDEX([1]Prices!U$29:U$210,MATCH("CAN"&amp;"Transportation"&amp;$A49,[1]Prices!$CJ$29:$CJ$210,0)),2)</f>
        <v>34.53</v>
      </c>
      <c r="X49" t="s">
        <v>68</v>
      </c>
    </row>
    <row r="50" spans="1:24" x14ac:dyDescent="0.25">
      <c r="A50" t="s">
        <v>65</v>
      </c>
      <c r="B50" t="s">
        <v>5</v>
      </c>
      <c r="C50" t="s">
        <v>14</v>
      </c>
      <c r="E50" t="s">
        <v>66</v>
      </c>
      <c r="G50" t="s">
        <v>53</v>
      </c>
      <c r="H50" t="s">
        <v>49</v>
      </c>
      <c r="I50" t="s">
        <v>50</v>
      </c>
      <c r="K50" t="s">
        <v>51</v>
      </c>
      <c r="L50" t="s">
        <v>52</v>
      </c>
      <c r="M50">
        <f>INDEX([1]Coefficients!$G$132:$BO$151,MATCH($E50,[1]Coefficients!$B$132:$B$151,0),MATCH(M$2,[1]Coefficients!$G$1:$BO$1,0))</f>
        <v>6.9545118551339213E-2</v>
      </c>
      <c r="N50">
        <f>INDEX([1]Coefficients!$G$132:$BO$151,MATCH($E50,[1]Coefficients!$B$132:$B$151,0),MATCH(N$2,[1]Coefficients!$G$1:$BO$1,0))</f>
        <v>7.0235111930450358E-2</v>
      </c>
      <c r="O50">
        <f>INDEX([1]Coefficients!$G$132:$BO$151,MATCH($E50,[1]Coefficients!$B$132:$B$151,0),MATCH(O$2,[1]Coefficients!$G$1:$BO$1,0))</f>
        <v>7.0235079897689179E-2</v>
      </c>
      <c r="P50">
        <f>INDEX([1]Coefficients!$G$132:$BO$151,MATCH($E50,[1]Coefficients!$B$132:$B$151,0),MATCH(P$2,[1]Coefficients!$G$1:$BO$1,0))</f>
        <v>7.023507865734982E-2</v>
      </c>
      <c r="Q50">
        <f>INDEX([1]Coefficients!$G$132:$BO$151,MATCH($E50,[1]Coefficients!$B$132:$B$151,0),MATCH(Q$2,[1]Coefficients!$G$1:$BO$1,0))</f>
        <v>7.023511852444228E-2</v>
      </c>
      <c r="R50">
        <f>INDEX([1]Coefficients!$G$132:$BO$151,MATCH($E50,[1]Coefficients!$B$132:$B$151,0),MATCH(R$2,[1]Coefficients!$G$1:$BO$1,0))</f>
        <v>7.023511852444228E-2</v>
      </c>
      <c r="S50">
        <f>INDEX([1]Coefficients!$G$132:$BO$151,MATCH($E50,[1]Coefficients!$B$132:$B$151,0),MATCH(S$2,[1]Coefficients!$G$1:$BO$1,0))</f>
        <v>7.023511852444228E-2</v>
      </c>
      <c r="T50">
        <f>INDEX([1]Coefficients!$G$132:$BO$151,MATCH($E50,[1]Coefficients!$B$132:$B$151,0),MATCH(T$2,[1]Coefficients!$G$1:$BO$1,0))</f>
        <v>7.023511852444228E-2</v>
      </c>
      <c r="U50">
        <f>INDEX([1]Coefficients!$G$132:$BO$151,MATCH($E50,[1]Coefficients!$B$132:$B$151,0),MATCH(U$2,[1]Coefficients!$G$1:$BO$1,0))</f>
        <v>7.023511852444228E-2</v>
      </c>
      <c r="V50">
        <f>INDEX([1]Coefficients!$G$132:$BO$151,MATCH($E50,[1]Coefficients!$B$132:$B$151,0),MATCH(V$2,[1]Coefficients!$G$1:$BO$1,0))</f>
        <v>7.023511852444228E-2</v>
      </c>
      <c r="W50">
        <f>INDEX([1]Coefficients!$G$132:$BO$151,MATCH($E50,[1]Coefficients!$B$132:$B$151,0),MATCH(W$2,[1]Coefficients!$G$1:$BO$1,0))</f>
        <v>7.023511852444228E-2</v>
      </c>
    </row>
    <row r="51" spans="1:24" x14ac:dyDescent="0.25">
      <c r="A51" t="s">
        <v>65</v>
      </c>
      <c r="B51" t="s">
        <v>5</v>
      </c>
      <c r="C51" t="s">
        <v>14</v>
      </c>
      <c r="E51" t="s">
        <v>66</v>
      </c>
      <c r="G51" t="s">
        <v>53</v>
      </c>
      <c r="H51" t="s">
        <v>23</v>
      </c>
      <c r="I51" t="s">
        <v>50</v>
      </c>
      <c r="K51" t="s">
        <v>51</v>
      </c>
      <c r="L51" t="s">
        <v>54</v>
      </c>
      <c r="M51">
        <f>INDEX([1]Coefficients!$G$156:$BO$175,MATCH($E51,[1]Coefficients!$B$132:$B$151,0),MATCH(M$2,[1]Coefficients!$G$1:$BO$1,0))</f>
        <v>3.4384761216833145E-6</v>
      </c>
      <c r="N51">
        <f>INDEX([1]Coefficients!$G$156:$BO$175,MATCH($E51,[1]Coefficients!$B$132:$B$151,0),MATCH(N$2,[1]Coefficients!$G$1:$BO$1,0))</f>
        <v>3.4725910359665046E-6</v>
      </c>
      <c r="O51">
        <f>INDEX([1]Coefficients!$G$156:$BO$175,MATCH($E51,[1]Coefficients!$B$132:$B$151,0),MATCH(O$2,[1]Coefficients!$G$1:$BO$1,0))</f>
        <v>3.4725894521905806E-6</v>
      </c>
      <c r="P51">
        <f>INDEX([1]Coefficients!$G$156:$BO$175,MATCH($E51,[1]Coefficients!$B$132:$B$151,0),MATCH(P$2,[1]Coefficients!$G$1:$BO$1,0))</f>
        <v>3.4725893908652516E-6</v>
      </c>
      <c r="Q51">
        <f>INDEX([1]Coefficients!$G$156:$BO$175,MATCH($E51,[1]Coefficients!$B$132:$B$151,0),MATCH(Q$2,[1]Coefficients!$G$1:$BO$1,0))</f>
        <v>3.4725913619891544E-6</v>
      </c>
      <c r="R51">
        <f>INDEX([1]Coefficients!$G$156:$BO$175,MATCH($E51,[1]Coefficients!$B$132:$B$151,0),MATCH(R$2,[1]Coefficients!$G$1:$BO$1,0))</f>
        <v>3.4725913619891544E-6</v>
      </c>
      <c r="S51">
        <f>INDEX([1]Coefficients!$G$156:$BO$175,MATCH($E51,[1]Coefficients!$B$132:$B$151,0),MATCH(S$2,[1]Coefficients!$G$1:$BO$1,0))</f>
        <v>3.4725913619891544E-6</v>
      </c>
      <c r="T51">
        <f>INDEX([1]Coefficients!$G$156:$BO$175,MATCH($E51,[1]Coefficients!$B$132:$B$151,0),MATCH(T$2,[1]Coefficients!$G$1:$BO$1,0))</f>
        <v>3.4725913619891544E-6</v>
      </c>
      <c r="U51">
        <f>INDEX([1]Coefficients!$G$156:$BO$175,MATCH($E51,[1]Coefficients!$B$132:$B$151,0),MATCH(U$2,[1]Coefficients!$G$1:$BO$1,0))</f>
        <v>3.4725913619891544E-6</v>
      </c>
      <c r="V51">
        <f>INDEX([1]Coefficients!$G$156:$BO$175,MATCH($E51,[1]Coefficients!$B$132:$B$151,0),MATCH(V$2,[1]Coefficients!$G$1:$BO$1,0))</f>
        <v>3.4725913619891544E-6</v>
      </c>
      <c r="W51">
        <f>INDEX([1]Coefficients!$G$156:$BO$175,MATCH($E51,[1]Coefficients!$B$132:$B$151,0),MATCH(W$2,[1]Coefficients!$G$1:$BO$1,0))</f>
        <v>3.4725913619891544E-6</v>
      </c>
    </row>
    <row r="52" spans="1:24" x14ac:dyDescent="0.25">
      <c r="A52" t="s">
        <v>65</v>
      </c>
      <c r="B52" t="s">
        <v>5</v>
      </c>
      <c r="C52" t="s">
        <v>14</v>
      </c>
      <c r="E52" t="s">
        <v>66</v>
      </c>
      <c r="G52" t="s">
        <v>53</v>
      </c>
      <c r="H52" t="s">
        <v>26</v>
      </c>
      <c r="I52" t="s">
        <v>50</v>
      </c>
      <c r="K52" t="s">
        <v>51</v>
      </c>
      <c r="L52" t="s">
        <v>55</v>
      </c>
      <c r="M52">
        <f>INDEX([1]Coefficients!$G$180:$BO$199,MATCH($E52,[1]Coefficients!$B$132:$B$151,0),MATCH(M$2,[1]Coefficients!$G$1:$BO$1,0))</f>
        <v>1.0341281568972375E-5</v>
      </c>
      <c r="N52">
        <f>INDEX([1]Coefficients!$G$180:$BO$199,MATCH($E52,[1]Coefficients!$B$132:$B$151,0),MATCH(N$2,[1]Coefficients!$G$1:$BO$1,0))</f>
        <v>1.0443882814936855E-5</v>
      </c>
      <c r="O52">
        <f>INDEX([1]Coefficients!$G$180:$BO$199,MATCH($E52,[1]Coefficients!$B$132:$B$151,0),MATCH(O$2,[1]Coefficients!$G$1:$BO$1,0))</f>
        <v>1.0443878051700994E-5</v>
      </c>
      <c r="P52">
        <f>INDEX([1]Coefficients!$G$180:$BO$199,MATCH($E52,[1]Coefficients!$B$132:$B$151,0),MATCH(P$2,[1]Coefficients!$G$1:$BO$1,0))</f>
        <v>1.0443877867263915E-5</v>
      </c>
      <c r="Q52">
        <f>INDEX([1]Coefficients!$G$180:$BO$199,MATCH($E52,[1]Coefficients!$B$132:$B$151,0),MATCH(Q$2,[1]Coefficients!$G$1:$BO$1,0))</f>
        <v>1.0443883795456103E-5</v>
      </c>
      <c r="R52">
        <f>INDEX([1]Coefficients!$G$180:$BO$199,MATCH($E52,[1]Coefficients!$B$132:$B$151,0),MATCH(R$2,[1]Coefficients!$G$1:$BO$1,0))</f>
        <v>1.0443883795456103E-5</v>
      </c>
      <c r="S52">
        <f>INDEX([1]Coefficients!$G$180:$BO$199,MATCH($E52,[1]Coefficients!$B$132:$B$151,0),MATCH(S$2,[1]Coefficients!$G$1:$BO$1,0))</f>
        <v>1.0443883795456103E-5</v>
      </c>
      <c r="T52">
        <f>INDEX([1]Coefficients!$G$180:$BO$199,MATCH($E52,[1]Coefficients!$B$132:$B$151,0),MATCH(T$2,[1]Coefficients!$G$1:$BO$1,0))</f>
        <v>1.0443883795456103E-5</v>
      </c>
      <c r="U52">
        <f>INDEX([1]Coefficients!$G$180:$BO$199,MATCH($E52,[1]Coefficients!$B$132:$B$151,0),MATCH(U$2,[1]Coefficients!$G$1:$BO$1,0))</f>
        <v>1.0443883795456103E-5</v>
      </c>
      <c r="V52">
        <f>INDEX([1]Coefficients!$G$180:$BO$199,MATCH($E52,[1]Coefficients!$B$132:$B$151,0),MATCH(V$2,[1]Coefficients!$G$1:$BO$1,0))</f>
        <v>1.0443883795456103E-5</v>
      </c>
      <c r="W52">
        <f>INDEX([1]Coefficients!$G$180:$BO$199,MATCH($E52,[1]Coefficients!$B$132:$B$151,0),MATCH(W$2,[1]Coefficients!$G$1:$BO$1,0))</f>
        <v>1.0443883795456103E-5</v>
      </c>
    </row>
    <row r="53" spans="1:24" x14ac:dyDescent="0.25">
      <c r="A53" t="s">
        <v>69</v>
      </c>
      <c r="B53" t="s">
        <v>5</v>
      </c>
      <c r="C53" t="s">
        <v>14</v>
      </c>
      <c r="E53" t="s">
        <v>70</v>
      </c>
      <c r="G53" t="s">
        <v>16</v>
      </c>
      <c r="L53" t="s">
        <v>38</v>
      </c>
    </row>
    <row r="54" spans="1:24" x14ac:dyDescent="0.25">
      <c r="A54" t="s">
        <v>69</v>
      </c>
      <c r="B54" t="s">
        <v>5</v>
      </c>
      <c r="C54" t="s">
        <v>14</v>
      </c>
      <c r="E54" t="s">
        <v>70</v>
      </c>
      <c r="G54" t="s">
        <v>18</v>
      </c>
      <c r="H54" t="s">
        <v>42</v>
      </c>
    </row>
    <row r="55" spans="1:24" x14ac:dyDescent="0.25">
      <c r="A55" t="s">
        <v>69</v>
      </c>
      <c r="B55" t="s">
        <v>5</v>
      </c>
      <c r="C55" t="s">
        <v>14</v>
      </c>
      <c r="E55" t="s">
        <v>70</v>
      </c>
      <c r="G55" t="s">
        <v>43</v>
      </c>
      <c r="H55" t="b">
        <v>1</v>
      </c>
    </row>
    <row r="56" spans="1:24" x14ac:dyDescent="0.25">
      <c r="A56" t="s">
        <v>69</v>
      </c>
      <c r="B56" t="s">
        <v>5</v>
      </c>
      <c r="C56" t="s">
        <v>14</v>
      </c>
      <c r="E56" t="s">
        <v>70</v>
      </c>
      <c r="G56" t="s">
        <v>44</v>
      </c>
      <c r="K56" t="s">
        <v>67</v>
      </c>
      <c r="L56" t="s">
        <v>46</v>
      </c>
      <c r="M56">
        <f>ROUND(INDEX([1]Prices!K$29:K$210,MATCH("CAN"&amp;"Industrial"&amp;$A56,[1]Prices!$CJ$29:$CJ$210,0)),2)</f>
        <v>14.71</v>
      </c>
      <c r="N56">
        <f>ROUND(INDEX([1]Prices!L$29:L$210,MATCH("CAN"&amp;"Industrial"&amp;$A56,[1]Prices!$CJ$29:$CJ$210,0)),2)</f>
        <v>14.71</v>
      </c>
      <c r="O56">
        <f>ROUND(INDEX([1]Prices!M$29:M$210,MATCH("CAN"&amp;"Industrial"&amp;$A56,[1]Prices!$CJ$29:$CJ$210,0)),2)</f>
        <v>19.25</v>
      </c>
      <c r="P56">
        <f>ROUND(INDEX([1]Prices!N$29:N$210,MATCH("CAN"&amp;"Industrial"&amp;$A56,[1]Prices!$CJ$29:$CJ$210,0)),2)</f>
        <v>18.510000000000002</v>
      </c>
      <c r="Q56">
        <f>ROUND(INDEX([1]Prices!O$29:O$210,MATCH("CAN"&amp;"Industrial"&amp;$A56,[1]Prices!$CJ$29:$CJ$210,0)),2)</f>
        <v>22.73</v>
      </c>
      <c r="R56">
        <f>ROUND(INDEX([1]Prices!P$29:P$210,MATCH("CAN"&amp;"Industrial"&amp;$A56,[1]Prices!$CJ$29:$CJ$210,0)),2)</f>
        <v>27.03</v>
      </c>
      <c r="S56">
        <f>ROUND(INDEX([1]Prices!Q$29:Q$210,MATCH("CAN"&amp;"Industrial"&amp;$A56,[1]Prices!$CJ$29:$CJ$210,0)),2)</f>
        <v>27.91</v>
      </c>
      <c r="T56">
        <f>ROUND(INDEX([1]Prices!R$29:R$210,MATCH("CAN"&amp;"Industrial"&amp;$A56,[1]Prices!$CJ$29:$CJ$210,0)),2)</f>
        <v>27.49</v>
      </c>
      <c r="U56">
        <f>ROUND(INDEX([1]Prices!S$29:S$210,MATCH("CAN"&amp;"Industrial"&amp;$A56,[1]Prices!$CJ$29:$CJ$210,0)),2)</f>
        <v>27.21</v>
      </c>
      <c r="V56">
        <f>ROUND(INDEX([1]Prices!T$29:T$210,MATCH("CAN"&amp;"Industrial"&amp;$A56,[1]Prices!$CJ$29:$CJ$210,0)),2)</f>
        <v>26.69</v>
      </c>
      <c r="W56">
        <f>ROUND(INDEX([1]Prices!U$29:U$210,MATCH("CAN"&amp;"Industrial"&amp;$A56,[1]Prices!$CJ$29:$CJ$210,0)),2)</f>
        <v>25.91</v>
      </c>
      <c r="X56" t="s">
        <v>71</v>
      </c>
    </row>
    <row r="57" spans="1:24" x14ac:dyDescent="0.25">
      <c r="A57" t="s">
        <v>69</v>
      </c>
      <c r="B57" t="s">
        <v>5</v>
      </c>
      <c r="C57" t="s">
        <v>14</v>
      </c>
      <c r="E57" t="s">
        <v>70</v>
      </c>
      <c r="G57" t="s">
        <v>53</v>
      </c>
      <c r="H57" t="s">
        <v>49</v>
      </c>
      <c r="I57" t="s">
        <v>50</v>
      </c>
      <c r="K57" t="s">
        <v>51</v>
      </c>
      <c r="L57" t="s">
        <v>52</v>
      </c>
      <c r="M57">
        <f>INDEX([1]Coefficients!$G$132:$BO$151,MATCH($E57,[1]Coefficients!$B$132:$B$151,0),MATCH(M$2,[1]Coefficients!$G$1:$BO$1,0))</f>
        <v>7.4258820594561403E-2</v>
      </c>
      <c r="N57">
        <f>INDEX([1]Coefficients!$G$132:$BO$151,MATCH($E57,[1]Coefficients!$B$132:$B$151,0),MATCH(N$2,[1]Coefficients!$G$1:$BO$1,0))</f>
        <v>7.4258832926937329E-2</v>
      </c>
      <c r="O57">
        <f>INDEX([1]Coefficients!$G$132:$BO$151,MATCH($E57,[1]Coefficients!$B$132:$B$151,0),MATCH(O$2,[1]Coefficients!$G$1:$BO$1,0))</f>
        <v>7.4258830425409775E-2</v>
      </c>
      <c r="P57">
        <f>INDEX([1]Coefficients!$G$132:$BO$151,MATCH($E57,[1]Coefficients!$B$132:$B$151,0),MATCH(P$2,[1]Coefficients!$G$1:$BO$1,0))</f>
        <v>7.4258813837745491E-2</v>
      </c>
      <c r="Q57">
        <f>INDEX([1]Coefficients!$G$132:$BO$151,MATCH($E57,[1]Coefficients!$B$132:$B$151,0),MATCH(Q$2,[1]Coefficients!$G$1:$BO$1,0))</f>
        <v>7.4259150432924262E-2</v>
      </c>
      <c r="R57">
        <f>INDEX([1]Coefficients!$G$132:$BO$151,MATCH($E57,[1]Coefficients!$B$132:$B$151,0),MATCH(R$2,[1]Coefficients!$G$1:$BO$1,0))</f>
        <v>7.4259150432924262E-2</v>
      </c>
      <c r="S57">
        <f>INDEX([1]Coefficients!$G$132:$BO$151,MATCH($E57,[1]Coefficients!$B$132:$B$151,0),MATCH(S$2,[1]Coefficients!$G$1:$BO$1,0))</f>
        <v>7.4259150432924262E-2</v>
      </c>
      <c r="T57">
        <f>INDEX([1]Coefficients!$G$132:$BO$151,MATCH($E57,[1]Coefficients!$B$132:$B$151,0),MATCH(T$2,[1]Coefficients!$G$1:$BO$1,0))</f>
        <v>7.4259150432924262E-2</v>
      </c>
      <c r="U57">
        <f>INDEX([1]Coefficients!$G$132:$BO$151,MATCH($E57,[1]Coefficients!$B$132:$B$151,0),MATCH(U$2,[1]Coefficients!$G$1:$BO$1,0))</f>
        <v>7.4259150432924262E-2</v>
      </c>
      <c r="V57">
        <f>INDEX([1]Coefficients!$G$132:$BO$151,MATCH($E57,[1]Coefficients!$B$132:$B$151,0),MATCH(V$2,[1]Coefficients!$G$1:$BO$1,0))</f>
        <v>7.4259150432924262E-2</v>
      </c>
      <c r="W57">
        <f>INDEX([1]Coefficients!$G$132:$BO$151,MATCH($E57,[1]Coefficients!$B$132:$B$151,0),MATCH(W$2,[1]Coefficients!$G$1:$BO$1,0))</f>
        <v>7.4259150432924262E-2</v>
      </c>
    </row>
    <row r="58" spans="1:24" x14ac:dyDescent="0.25">
      <c r="A58" t="s">
        <v>69</v>
      </c>
      <c r="B58" t="s">
        <v>5</v>
      </c>
      <c r="C58" t="s">
        <v>14</v>
      </c>
      <c r="E58" t="s">
        <v>70</v>
      </c>
      <c r="G58" t="s">
        <v>53</v>
      </c>
      <c r="H58" t="s">
        <v>23</v>
      </c>
      <c r="I58" t="s">
        <v>50</v>
      </c>
      <c r="K58" t="s">
        <v>51</v>
      </c>
      <c r="L58" t="s">
        <v>54</v>
      </c>
      <c r="M58">
        <f>INDEX([1]Coefficients!$G$156:$BO$175,MATCH($E58,[1]Coefficients!$B$132:$B$151,0),MATCH(M$2,[1]Coefficients!$G$1:$BO$1,0))</f>
        <v>2.8235293001734373E-6</v>
      </c>
      <c r="N58">
        <f>INDEX([1]Coefficients!$G$156:$BO$175,MATCH($E58,[1]Coefficients!$B$132:$B$151,0),MATCH(N$2,[1]Coefficients!$G$1:$BO$1,0))</f>
        <v>2.8235297690850697E-6</v>
      </c>
      <c r="O58">
        <f>INDEX([1]Coefficients!$G$156:$BO$175,MATCH($E58,[1]Coefficients!$B$132:$B$151,0),MATCH(O$2,[1]Coefficients!$G$1:$BO$1,0))</f>
        <v>2.8235296739699532E-6</v>
      </c>
      <c r="P58">
        <f>INDEX([1]Coefficients!$G$156:$BO$175,MATCH($E58,[1]Coefficients!$B$132:$B$151,0),MATCH(P$2,[1]Coefficients!$G$1:$BO$1,0))</f>
        <v>2.8235290432602849E-6</v>
      </c>
      <c r="Q58">
        <f>INDEX([1]Coefficients!$G$156:$BO$175,MATCH($E58,[1]Coefficients!$B$132:$B$151,0),MATCH(Q$2,[1]Coefficients!$G$1:$BO$1,0))</f>
        <v>2.8235418415560557E-6</v>
      </c>
      <c r="R58">
        <f>INDEX([1]Coefficients!$G$156:$BO$175,MATCH($E58,[1]Coefficients!$B$132:$B$151,0),MATCH(R$2,[1]Coefficients!$G$1:$BO$1,0))</f>
        <v>2.8235418415560557E-6</v>
      </c>
      <c r="S58">
        <f>INDEX([1]Coefficients!$G$156:$BO$175,MATCH($E58,[1]Coefficients!$B$132:$B$151,0),MATCH(S$2,[1]Coefficients!$G$1:$BO$1,0))</f>
        <v>2.8235418415560557E-6</v>
      </c>
      <c r="T58">
        <f>INDEX([1]Coefficients!$G$156:$BO$175,MATCH($E58,[1]Coefficients!$B$132:$B$151,0),MATCH(T$2,[1]Coefficients!$G$1:$BO$1,0))</f>
        <v>2.8235418415560557E-6</v>
      </c>
      <c r="U58">
        <f>INDEX([1]Coefficients!$G$156:$BO$175,MATCH($E58,[1]Coefficients!$B$132:$B$151,0),MATCH(U$2,[1]Coefficients!$G$1:$BO$1,0))</f>
        <v>2.8235418415560557E-6</v>
      </c>
      <c r="V58">
        <f>INDEX([1]Coefficients!$G$156:$BO$175,MATCH($E58,[1]Coefficients!$B$132:$B$151,0),MATCH(V$2,[1]Coefficients!$G$1:$BO$1,0))</f>
        <v>2.8235418415560557E-6</v>
      </c>
      <c r="W58">
        <f>INDEX([1]Coefficients!$G$156:$BO$175,MATCH($E58,[1]Coefficients!$B$132:$B$151,0),MATCH(W$2,[1]Coefficients!$G$1:$BO$1,0))</f>
        <v>2.8235418415560557E-6</v>
      </c>
    </row>
    <row r="59" spans="1:24" x14ac:dyDescent="0.25">
      <c r="A59" t="s">
        <v>69</v>
      </c>
      <c r="B59" t="s">
        <v>5</v>
      </c>
      <c r="C59" t="s">
        <v>14</v>
      </c>
      <c r="E59" t="s">
        <v>70</v>
      </c>
      <c r="G59" t="s">
        <v>53</v>
      </c>
      <c r="H59" t="s">
        <v>26</v>
      </c>
      <c r="I59" t="s">
        <v>50</v>
      </c>
      <c r="K59" t="s">
        <v>51</v>
      </c>
      <c r="L59" t="s">
        <v>55</v>
      </c>
      <c r="M59">
        <f>INDEX([1]Coefficients!$G$180:$BO$199,MATCH($E59,[1]Coefficients!$B$132:$B$151,0),MATCH(M$2,[1]Coefficients!$G$1:$BO$1,0))</f>
        <v>1.5058822934258332E-6</v>
      </c>
      <c r="N59">
        <f>INDEX([1]Coefficients!$G$180:$BO$199,MATCH($E59,[1]Coefficients!$B$132:$B$151,0),MATCH(N$2,[1]Coefficients!$G$1:$BO$1,0))</f>
        <v>1.5058825435120371E-6</v>
      </c>
      <c r="O59">
        <f>INDEX([1]Coefficients!$G$180:$BO$199,MATCH($E59,[1]Coefficients!$B$132:$B$151,0),MATCH(O$2,[1]Coefficients!$G$1:$BO$1,0))</f>
        <v>1.5058824927839748E-6</v>
      </c>
      <c r="P59">
        <f>INDEX([1]Coefficients!$G$180:$BO$199,MATCH($E59,[1]Coefficients!$B$132:$B$151,0),MATCH(P$2,[1]Coefficients!$G$1:$BO$1,0))</f>
        <v>1.5058821564054852E-6</v>
      </c>
      <c r="Q59">
        <f>INDEX([1]Coefficients!$G$180:$BO$199,MATCH($E59,[1]Coefficients!$B$132:$B$151,0),MATCH(Q$2,[1]Coefficients!$G$1:$BO$1,0))</f>
        <v>1.5058889821632295E-6</v>
      </c>
      <c r="R59">
        <f>INDEX([1]Coefficients!$G$180:$BO$199,MATCH($E59,[1]Coefficients!$B$132:$B$151,0),MATCH(R$2,[1]Coefficients!$G$1:$BO$1,0))</f>
        <v>1.5058889821632295E-6</v>
      </c>
      <c r="S59">
        <f>INDEX([1]Coefficients!$G$180:$BO$199,MATCH($E59,[1]Coefficients!$B$132:$B$151,0),MATCH(S$2,[1]Coefficients!$G$1:$BO$1,0))</f>
        <v>1.5058889821632295E-6</v>
      </c>
      <c r="T59">
        <f>INDEX([1]Coefficients!$G$180:$BO$199,MATCH($E59,[1]Coefficients!$B$132:$B$151,0),MATCH(T$2,[1]Coefficients!$G$1:$BO$1,0))</f>
        <v>1.5058889821632295E-6</v>
      </c>
      <c r="U59">
        <f>INDEX([1]Coefficients!$G$180:$BO$199,MATCH($E59,[1]Coefficients!$B$132:$B$151,0),MATCH(U$2,[1]Coefficients!$G$1:$BO$1,0))</f>
        <v>1.5058889821632295E-6</v>
      </c>
      <c r="V59">
        <f>INDEX([1]Coefficients!$G$180:$BO$199,MATCH($E59,[1]Coefficients!$B$132:$B$151,0),MATCH(V$2,[1]Coefficients!$G$1:$BO$1,0))</f>
        <v>1.5058889821632295E-6</v>
      </c>
      <c r="W59">
        <f>INDEX([1]Coefficients!$G$180:$BO$199,MATCH($E59,[1]Coefficients!$B$132:$B$151,0),MATCH(W$2,[1]Coefficients!$G$1:$BO$1,0))</f>
        <v>1.5058889821632295E-6</v>
      </c>
    </row>
    <row r="60" spans="1:24" x14ac:dyDescent="0.25">
      <c r="A60" t="s">
        <v>72</v>
      </c>
      <c r="B60" t="s">
        <v>5</v>
      </c>
      <c r="C60" t="s">
        <v>14</v>
      </c>
      <c r="E60" t="s">
        <v>73</v>
      </c>
      <c r="G60" t="s">
        <v>16</v>
      </c>
      <c r="L60" t="s">
        <v>38</v>
      </c>
    </row>
    <row r="61" spans="1:24" x14ac:dyDescent="0.25">
      <c r="A61" t="s">
        <v>72</v>
      </c>
      <c r="B61" t="s">
        <v>5</v>
      </c>
      <c r="C61" t="s">
        <v>14</v>
      </c>
      <c r="E61" t="s">
        <v>73</v>
      </c>
      <c r="G61" t="s">
        <v>18</v>
      </c>
      <c r="H61" t="s">
        <v>42</v>
      </c>
    </row>
    <row r="62" spans="1:24" x14ac:dyDescent="0.25">
      <c r="A62" t="s">
        <v>72</v>
      </c>
      <c r="B62" t="s">
        <v>5</v>
      </c>
      <c r="C62" t="s">
        <v>14</v>
      </c>
      <c r="E62" t="s">
        <v>73</v>
      </c>
      <c r="G62" t="s">
        <v>43</v>
      </c>
      <c r="H62" t="b">
        <v>1</v>
      </c>
    </row>
    <row r="63" spans="1:24" x14ac:dyDescent="0.25">
      <c r="A63" t="s">
        <v>72</v>
      </c>
      <c r="B63" t="s">
        <v>5</v>
      </c>
      <c r="C63" t="s">
        <v>14</v>
      </c>
      <c r="E63" t="s">
        <v>73</v>
      </c>
      <c r="G63" t="s">
        <v>44</v>
      </c>
      <c r="K63" t="s">
        <v>67</v>
      </c>
      <c r="L63" t="s">
        <v>46</v>
      </c>
      <c r="M63">
        <f>ROUND(INDEX([1]Prices!K$29:K$210,MATCH("CAN"&amp;"Transportation"&amp;$A63,[1]Prices!$CJ$29:$CJ$210,0)),2)</f>
        <v>34.94</v>
      </c>
      <c r="N63">
        <f>ROUND(INDEX([1]Prices!L$29:L$210,MATCH("CAN"&amp;"Transportation"&amp;$A63,[1]Prices!$CJ$29:$CJ$210,0)),2)</f>
        <v>34.94</v>
      </c>
      <c r="O63">
        <f>ROUND(INDEX([1]Prices!M$29:M$210,MATCH("CAN"&amp;"Transportation"&amp;$A63,[1]Prices!$CJ$29:$CJ$210,0)),2)</f>
        <v>34.200000000000003</v>
      </c>
      <c r="P63">
        <f>ROUND(INDEX([1]Prices!N$29:N$210,MATCH("CAN"&amp;"Transportation"&amp;$A63,[1]Prices!$CJ$29:$CJ$210,0)),2)</f>
        <v>31.89</v>
      </c>
      <c r="Q63">
        <f>ROUND(INDEX([1]Prices!O$29:O$210,MATCH("CAN"&amp;"Transportation"&amp;$A63,[1]Prices!$CJ$29:$CJ$210,0)),2)</f>
        <v>35.01</v>
      </c>
      <c r="R63">
        <f>ROUND(INDEX([1]Prices!P$29:P$210,MATCH("CAN"&amp;"Transportation"&amp;$A63,[1]Prices!$CJ$29:$CJ$210,0)),2)</f>
        <v>38.33</v>
      </c>
      <c r="S63">
        <f>ROUND(INDEX([1]Prices!Q$29:Q$210,MATCH("CAN"&amp;"Transportation"&amp;$A63,[1]Prices!$CJ$29:$CJ$210,0)),2)</f>
        <v>38.74</v>
      </c>
      <c r="T63">
        <f>ROUND(INDEX([1]Prices!R$29:R$210,MATCH("CAN"&amp;"Transportation"&amp;$A63,[1]Prices!$CJ$29:$CJ$210,0)),2)</f>
        <v>38.67</v>
      </c>
      <c r="U63">
        <f>ROUND(INDEX([1]Prices!S$29:S$210,MATCH("CAN"&amp;"Transportation"&amp;$A63,[1]Prices!$CJ$29:$CJ$210,0)),2)</f>
        <v>38.909999999999997</v>
      </c>
      <c r="V63">
        <f>ROUND(INDEX([1]Prices!T$29:T$210,MATCH("CAN"&amp;"Transportation"&amp;$A63,[1]Prices!$CJ$29:$CJ$210,0)),2)</f>
        <v>38.86</v>
      </c>
      <c r="W63">
        <f>ROUND(INDEX([1]Prices!U$29:U$210,MATCH("CAN"&amp;"Transportation"&amp;$A63,[1]Prices!$CJ$29:$CJ$210,0)),2)</f>
        <v>38.39</v>
      </c>
      <c r="X63" t="s">
        <v>68</v>
      </c>
    </row>
    <row r="64" spans="1:24" x14ac:dyDescent="0.25">
      <c r="A64" t="s">
        <v>72</v>
      </c>
      <c r="B64" t="s">
        <v>5</v>
      </c>
      <c r="C64" t="s">
        <v>14</v>
      </c>
      <c r="E64" t="s">
        <v>73</v>
      </c>
      <c r="G64" t="s">
        <v>53</v>
      </c>
      <c r="H64" t="s">
        <v>49</v>
      </c>
      <c r="I64" t="s">
        <v>50</v>
      </c>
      <c r="K64" t="s">
        <v>51</v>
      </c>
      <c r="L64" t="s">
        <v>52</v>
      </c>
      <c r="M64">
        <f>INDEX([1]Coefficients!$G$132:$BO$151,MATCH($E64,[1]Coefficients!$B$132:$B$151,0),MATCH(M$2,[1]Coefficients!$G$1:$BO$1,0))</f>
        <v>6.6820544015017649E-2</v>
      </c>
      <c r="N64">
        <f>INDEX([1]Coefficients!$G$132:$BO$151,MATCH($E64,[1]Coefficients!$B$132:$B$151,0),MATCH(N$2,[1]Coefficients!$G$1:$BO$1,0))</f>
        <v>6.617145172090251E-2</v>
      </c>
      <c r="O64">
        <f>INDEX([1]Coefficients!$G$132:$BO$151,MATCH($E64,[1]Coefficients!$B$132:$B$151,0),MATCH(O$2,[1]Coefficients!$G$1:$BO$1,0))</f>
        <v>6.6171385002939842E-2</v>
      </c>
      <c r="P64">
        <f>INDEX([1]Coefficients!$G$132:$BO$151,MATCH($E64,[1]Coefficients!$B$132:$B$151,0),MATCH(P$2,[1]Coefficients!$G$1:$BO$1,0))</f>
        <v>6.6171491685726766E-2</v>
      </c>
      <c r="Q64">
        <f>INDEX([1]Coefficients!$G$132:$BO$151,MATCH($E64,[1]Coefficients!$B$132:$B$151,0),MATCH(Q$2,[1]Coefficients!$G$1:$BO$1,0))</f>
        <v>6.6171498750999591E-2</v>
      </c>
      <c r="R64">
        <f>INDEX([1]Coefficients!$G$132:$BO$151,MATCH($E64,[1]Coefficients!$B$132:$B$151,0),MATCH(R$2,[1]Coefficients!$G$1:$BO$1,0))</f>
        <v>6.6171498750999591E-2</v>
      </c>
      <c r="S64">
        <f>INDEX([1]Coefficients!$G$132:$BO$151,MATCH($E64,[1]Coefficients!$B$132:$B$151,0),MATCH(S$2,[1]Coefficients!$G$1:$BO$1,0))</f>
        <v>6.6171498750999591E-2</v>
      </c>
      <c r="T64">
        <f>INDEX([1]Coefficients!$G$132:$BO$151,MATCH($E64,[1]Coefficients!$B$132:$B$151,0),MATCH(T$2,[1]Coefficients!$G$1:$BO$1,0))</f>
        <v>6.6171498750999591E-2</v>
      </c>
      <c r="U64">
        <f>INDEX([1]Coefficients!$G$132:$BO$151,MATCH($E64,[1]Coefficients!$B$132:$B$151,0),MATCH(U$2,[1]Coefficients!$G$1:$BO$1,0))</f>
        <v>6.6171498750999591E-2</v>
      </c>
      <c r="V64">
        <f>INDEX([1]Coefficients!$G$132:$BO$151,MATCH($E64,[1]Coefficients!$B$132:$B$151,0),MATCH(V$2,[1]Coefficients!$G$1:$BO$1,0))</f>
        <v>6.6171498750999591E-2</v>
      </c>
      <c r="W64">
        <f>INDEX([1]Coefficients!$G$132:$BO$151,MATCH($E64,[1]Coefficients!$B$132:$B$151,0),MATCH(W$2,[1]Coefficients!$G$1:$BO$1,0))</f>
        <v>6.6171498750999591E-2</v>
      </c>
    </row>
    <row r="65" spans="1:24" x14ac:dyDescent="0.25">
      <c r="A65" t="s">
        <v>72</v>
      </c>
      <c r="B65" t="s">
        <v>5</v>
      </c>
      <c r="C65" t="s">
        <v>14</v>
      </c>
      <c r="E65" t="s">
        <v>73</v>
      </c>
      <c r="G65" t="s">
        <v>53</v>
      </c>
      <c r="H65" t="s">
        <v>23</v>
      </c>
      <c r="I65" t="s">
        <v>50</v>
      </c>
      <c r="K65" t="s">
        <v>51</v>
      </c>
      <c r="L65" t="s">
        <v>54</v>
      </c>
      <c r="M65">
        <f>INDEX([1]Coefficients!$G$156:$BO$175,MATCH($E65,[1]Coefficients!$B$132:$B$151,0),MATCH(M$2,[1]Coefficients!$G$1:$BO$1,0))</f>
        <v>2.8851702942581023E-6</v>
      </c>
      <c r="N65">
        <f>INDEX([1]Coefficients!$G$156:$BO$175,MATCH($E65,[1]Coefficients!$B$132:$B$151,0),MATCH(N$2,[1]Coefficients!$G$1:$BO$1,0))</f>
        <v>2.8571438566883642E-6</v>
      </c>
      <c r="O65">
        <f>INDEX([1]Coefficients!$G$156:$BO$175,MATCH($E65,[1]Coefficients!$B$132:$B$151,0),MATCH(O$2,[1]Coefficients!$G$1:$BO$1,0))</f>
        <v>2.8571409759473164E-6</v>
      </c>
      <c r="P65">
        <f>INDEX([1]Coefficients!$G$156:$BO$175,MATCH($E65,[1]Coefficients!$B$132:$B$151,0),MATCH(P$2,[1]Coefficients!$G$1:$BO$1,0))</f>
        <v>2.8571455822852664E-6</v>
      </c>
      <c r="Q65">
        <f>INDEX([1]Coefficients!$G$156:$BO$175,MATCH($E65,[1]Coefficients!$B$132:$B$151,0),MATCH(Q$2,[1]Coefficients!$G$1:$BO$1,0))</f>
        <v>2.8571458873488601E-6</v>
      </c>
      <c r="R65">
        <f>INDEX([1]Coefficients!$G$156:$BO$175,MATCH($E65,[1]Coefficients!$B$132:$B$151,0),MATCH(R$2,[1]Coefficients!$G$1:$BO$1,0))</f>
        <v>2.8571458873488601E-6</v>
      </c>
      <c r="S65">
        <f>INDEX([1]Coefficients!$G$156:$BO$175,MATCH($E65,[1]Coefficients!$B$132:$B$151,0),MATCH(S$2,[1]Coefficients!$G$1:$BO$1,0))</f>
        <v>2.8571458873488601E-6</v>
      </c>
      <c r="T65">
        <f>INDEX([1]Coefficients!$G$156:$BO$175,MATCH($E65,[1]Coefficients!$B$132:$B$151,0),MATCH(T$2,[1]Coefficients!$G$1:$BO$1,0))</f>
        <v>2.8571458873488601E-6</v>
      </c>
      <c r="U65">
        <f>INDEX([1]Coefficients!$G$156:$BO$175,MATCH($E65,[1]Coefficients!$B$132:$B$151,0),MATCH(U$2,[1]Coefficients!$G$1:$BO$1,0))</f>
        <v>2.8571458873488601E-6</v>
      </c>
      <c r="V65">
        <f>INDEX([1]Coefficients!$G$156:$BO$175,MATCH($E65,[1]Coefficients!$B$132:$B$151,0),MATCH(V$2,[1]Coefficients!$G$1:$BO$1,0))</f>
        <v>2.8571458873488601E-6</v>
      </c>
      <c r="W65">
        <f>INDEX([1]Coefficients!$G$156:$BO$175,MATCH($E65,[1]Coefficients!$B$132:$B$151,0),MATCH(W$2,[1]Coefficients!$G$1:$BO$1,0))</f>
        <v>2.8571458873488601E-6</v>
      </c>
    </row>
    <row r="66" spans="1:24" x14ac:dyDescent="0.25">
      <c r="A66" t="s">
        <v>72</v>
      </c>
      <c r="B66" t="s">
        <v>5</v>
      </c>
      <c r="C66" t="s">
        <v>14</v>
      </c>
      <c r="E66" t="s">
        <v>73</v>
      </c>
      <c r="G66" t="s">
        <v>53</v>
      </c>
      <c r="H66" t="s">
        <v>26</v>
      </c>
      <c r="I66" t="s">
        <v>50</v>
      </c>
      <c r="K66" t="s">
        <v>51</v>
      </c>
      <c r="L66" t="s">
        <v>55</v>
      </c>
      <c r="M66">
        <f>INDEX([1]Coefficients!$G$180:$BO$199,MATCH($E66,[1]Coefficients!$B$132:$B$151,0),MATCH(M$2,[1]Coefficients!$G$1:$BO$1,0))</f>
        <v>5.7703405885162051E-7</v>
      </c>
      <c r="N66">
        <f>INDEX([1]Coefficients!$G$180:$BO$199,MATCH($E66,[1]Coefficients!$B$132:$B$151,0),MATCH(N$2,[1]Coefficients!$G$1:$BO$1,0))</f>
        <v>5.7142877133767288E-7</v>
      </c>
      <c r="O66">
        <f>INDEX([1]Coefficients!$G$180:$BO$199,MATCH($E66,[1]Coefficients!$B$132:$B$151,0),MATCH(O$2,[1]Coefficients!$G$1:$BO$1,0))</f>
        <v>5.7142819518946321E-7</v>
      </c>
      <c r="P66">
        <f>INDEX([1]Coefficients!$G$180:$BO$199,MATCH($E66,[1]Coefficients!$B$132:$B$151,0),MATCH(P$2,[1]Coefficients!$G$1:$BO$1,0))</f>
        <v>5.7142911645705326E-7</v>
      </c>
      <c r="Q66">
        <f>INDEX([1]Coefficients!$G$180:$BO$199,MATCH($E66,[1]Coefficients!$B$132:$B$151,0),MATCH(Q$2,[1]Coefficients!$G$1:$BO$1,0))</f>
        <v>5.71429177469772E-7</v>
      </c>
      <c r="R66">
        <f>INDEX([1]Coefficients!$G$180:$BO$199,MATCH($E66,[1]Coefficients!$B$132:$B$151,0),MATCH(R$2,[1]Coefficients!$G$1:$BO$1,0))</f>
        <v>5.71429177469772E-7</v>
      </c>
      <c r="S66">
        <f>INDEX([1]Coefficients!$G$180:$BO$199,MATCH($E66,[1]Coefficients!$B$132:$B$151,0),MATCH(S$2,[1]Coefficients!$G$1:$BO$1,0))</f>
        <v>5.71429177469772E-7</v>
      </c>
      <c r="T66">
        <f>INDEX([1]Coefficients!$G$180:$BO$199,MATCH($E66,[1]Coefficients!$B$132:$B$151,0),MATCH(T$2,[1]Coefficients!$G$1:$BO$1,0))</f>
        <v>5.71429177469772E-7</v>
      </c>
      <c r="U66">
        <f>INDEX([1]Coefficients!$G$180:$BO$199,MATCH($E66,[1]Coefficients!$B$132:$B$151,0),MATCH(U$2,[1]Coefficients!$G$1:$BO$1,0))</f>
        <v>5.71429177469772E-7</v>
      </c>
      <c r="V66">
        <f>INDEX([1]Coefficients!$G$180:$BO$199,MATCH($E66,[1]Coefficients!$B$132:$B$151,0),MATCH(V$2,[1]Coefficients!$G$1:$BO$1,0))</f>
        <v>5.71429177469772E-7</v>
      </c>
      <c r="W66">
        <f>INDEX([1]Coefficients!$G$180:$BO$199,MATCH($E66,[1]Coefficients!$B$132:$B$151,0),MATCH(W$2,[1]Coefficients!$G$1:$BO$1,0))</f>
        <v>5.71429177469772E-7</v>
      </c>
    </row>
    <row r="67" spans="1:24" x14ac:dyDescent="0.25">
      <c r="A67" t="s">
        <v>74</v>
      </c>
      <c r="B67" t="s">
        <v>5</v>
      </c>
      <c r="C67" t="s">
        <v>14</v>
      </c>
      <c r="E67" t="s">
        <v>75</v>
      </c>
      <c r="G67" t="s">
        <v>16</v>
      </c>
      <c r="L67" t="s">
        <v>38</v>
      </c>
    </row>
    <row r="68" spans="1:24" x14ac:dyDescent="0.25">
      <c r="A68" t="s">
        <v>74</v>
      </c>
      <c r="B68" t="s">
        <v>5</v>
      </c>
      <c r="C68" t="s">
        <v>14</v>
      </c>
      <c r="E68" t="s">
        <v>75</v>
      </c>
      <c r="G68" t="s">
        <v>18</v>
      </c>
      <c r="H68" t="s">
        <v>42</v>
      </c>
    </row>
    <row r="69" spans="1:24" x14ac:dyDescent="0.25">
      <c r="A69" t="s">
        <v>74</v>
      </c>
      <c r="B69" t="s">
        <v>5</v>
      </c>
      <c r="C69" t="s">
        <v>14</v>
      </c>
      <c r="E69" t="s">
        <v>75</v>
      </c>
      <c r="G69" t="s">
        <v>43</v>
      </c>
      <c r="H69" t="b">
        <v>1</v>
      </c>
    </row>
    <row r="70" spans="1:24" x14ac:dyDescent="0.25">
      <c r="A70" t="s">
        <v>74</v>
      </c>
      <c r="B70" t="s">
        <v>5</v>
      </c>
      <c r="C70" t="s">
        <v>14</v>
      </c>
      <c r="E70" t="s">
        <v>75</v>
      </c>
      <c r="G70" t="s">
        <v>44</v>
      </c>
      <c r="K70" t="s">
        <v>45</v>
      </c>
      <c r="L70" t="s">
        <v>46</v>
      </c>
      <c r="M70" t="e">
        <f>INDEX([1]Prices!K$770:K$782,MATCH($E70,[1]Prices!$E$770:$E$782,0))*[1]!JCIMS_price_inflator</f>
        <v>#N/A</v>
      </c>
      <c r="N70" t="e">
        <f>INDEX([1]Prices!L$770:L$782,MATCH($E70,[1]Prices!$E$770:$E$782,0))*[1]!JCIMS_price_inflator</f>
        <v>#N/A</v>
      </c>
      <c r="O70" t="e">
        <f>INDEX([1]Prices!M$770:M$782,MATCH($E70,[1]Prices!$E$770:$E$782,0))*[1]!JCIMS_price_inflator</f>
        <v>#N/A</v>
      </c>
      <c r="P70" t="e">
        <f>INDEX([1]Prices!N$770:N$782,MATCH($E70,[1]Prices!$E$770:$E$782,0))*[1]!JCIMS_price_inflator</f>
        <v>#N/A</v>
      </c>
      <c r="Q70" t="e">
        <f>INDEX([1]Prices!O$770:O$782,MATCH($E70,[1]Prices!$E$770:$E$782,0))*[1]!JCIMS_price_inflator</f>
        <v>#N/A</v>
      </c>
      <c r="R70" t="e">
        <f>INDEX([1]Prices!P$770:P$782,MATCH($E70,[1]Prices!$E$770:$E$782,0))*[1]!JCIMS_price_inflator</f>
        <v>#N/A</v>
      </c>
      <c r="S70" t="e">
        <f>INDEX([1]Prices!Q$770:Q$782,MATCH($E70,[1]Prices!$E$770:$E$782,0))*[1]!JCIMS_price_inflator</f>
        <v>#N/A</v>
      </c>
      <c r="T70" t="e">
        <f>INDEX([1]Prices!R$770:R$782,MATCH($E70,[1]Prices!$E$770:$E$782,0))*[1]!JCIMS_price_inflator</f>
        <v>#N/A</v>
      </c>
      <c r="U70" t="e">
        <f>INDEX([1]Prices!S$770:S$782,MATCH($E70,[1]Prices!$E$770:$E$782,0))*[1]!JCIMS_price_inflator</f>
        <v>#N/A</v>
      </c>
      <c r="V70" t="e">
        <f>INDEX([1]Prices!T$770:T$782,MATCH($E70,[1]Prices!$E$770:$E$782,0))*[1]!JCIMS_price_inflator</f>
        <v>#N/A</v>
      </c>
      <c r="W70" t="e">
        <f>INDEX([1]Prices!U$770:U$782,MATCH($E70,[1]Prices!$E$770:$E$782,0))*[1]!JCIMS_price_inflator</f>
        <v>#N/A</v>
      </c>
      <c r="X70" t="s">
        <v>76</v>
      </c>
    </row>
    <row r="71" spans="1:24" x14ac:dyDescent="0.25">
      <c r="A71" t="s">
        <v>74</v>
      </c>
      <c r="B71" t="s">
        <v>5</v>
      </c>
      <c r="C71" t="s">
        <v>14</v>
      </c>
      <c r="E71" t="s">
        <v>75</v>
      </c>
      <c r="G71" t="s">
        <v>53</v>
      </c>
      <c r="H71" t="s">
        <v>49</v>
      </c>
      <c r="I71" t="s">
        <v>50</v>
      </c>
      <c r="K71" t="s">
        <v>51</v>
      </c>
      <c r="L71" t="s">
        <v>52</v>
      </c>
      <c r="M71">
        <f>INDEX([1]Coefficients!$G$132:$BO$151,MATCH($E71,[1]Coefficients!$B$132:$B$151,0),MATCH(M$2,[1]Coefficients!$G$1:$BO$1,0))</f>
        <v>7.0387861677160102E-2</v>
      </c>
      <c r="N71">
        <f>INDEX([1]Coefficients!$G$132:$BO$151,MATCH($E71,[1]Coefficients!$B$132:$B$151,0),MATCH(N$2,[1]Coefficients!$G$1:$BO$1,0))</f>
        <v>6.844885998589674E-2</v>
      </c>
      <c r="O71">
        <f>INDEX([1]Coefficients!$G$132:$BO$151,MATCH($E71,[1]Coefficients!$B$132:$B$151,0),MATCH(O$2,[1]Coefficients!$G$1:$BO$1,0))</f>
        <v>6.8448873072360611E-2</v>
      </c>
      <c r="P71">
        <f>INDEX([1]Coefficients!$G$132:$BO$151,MATCH($E71,[1]Coefficients!$B$132:$B$151,0),MATCH(P$2,[1]Coefficients!$G$1:$BO$1,0))</f>
        <v>6.8448884545662614E-2</v>
      </c>
      <c r="Q71">
        <f>INDEX([1]Coefficients!$G$132:$BO$151,MATCH($E71,[1]Coefficients!$B$132:$B$151,0),MATCH(Q$2,[1]Coefficients!$G$1:$BO$1,0))</f>
        <v>6.8449580905341784E-2</v>
      </c>
      <c r="R71">
        <f>INDEX([1]Coefficients!$G$132:$BO$151,MATCH($E71,[1]Coefficients!$B$132:$B$151,0),MATCH(R$2,[1]Coefficients!$G$1:$BO$1,0))</f>
        <v>6.8449580905341784E-2</v>
      </c>
      <c r="S71">
        <f>INDEX([1]Coefficients!$G$132:$BO$151,MATCH($E71,[1]Coefficients!$B$132:$B$151,0),MATCH(S$2,[1]Coefficients!$G$1:$BO$1,0))</f>
        <v>6.8449580905341784E-2</v>
      </c>
      <c r="T71">
        <f>INDEX([1]Coefficients!$G$132:$BO$151,MATCH($E71,[1]Coefficients!$B$132:$B$151,0),MATCH(T$2,[1]Coefficients!$G$1:$BO$1,0))</f>
        <v>6.8449580905341784E-2</v>
      </c>
      <c r="U71">
        <f>INDEX([1]Coefficients!$G$132:$BO$151,MATCH($E71,[1]Coefficients!$B$132:$B$151,0),MATCH(U$2,[1]Coefficients!$G$1:$BO$1,0))</f>
        <v>6.8449580905341784E-2</v>
      </c>
      <c r="V71">
        <f>INDEX([1]Coefficients!$G$132:$BO$151,MATCH($E71,[1]Coefficients!$B$132:$B$151,0),MATCH(V$2,[1]Coefficients!$G$1:$BO$1,0))</f>
        <v>6.8449580905341784E-2</v>
      </c>
      <c r="W71">
        <f>INDEX([1]Coefficients!$G$132:$BO$151,MATCH($E71,[1]Coefficients!$B$132:$B$151,0),MATCH(W$2,[1]Coefficients!$G$1:$BO$1,0))</f>
        <v>6.8449580905341784E-2</v>
      </c>
    </row>
    <row r="72" spans="1:24" x14ac:dyDescent="0.25">
      <c r="A72" t="s">
        <v>74</v>
      </c>
      <c r="B72" t="s">
        <v>5</v>
      </c>
      <c r="C72" t="s">
        <v>14</v>
      </c>
      <c r="E72" t="s">
        <v>75</v>
      </c>
      <c r="G72" t="s">
        <v>53</v>
      </c>
      <c r="H72" t="s">
        <v>23</v>
      </c>
      <c r="I72" t="s">
        <v>50</v>
      </c>
      <c r="K72" t="s">
        <v>51</v>
      </c>
      <c r="L72" t="s">
        <v>54</v>
      </c>
      <c r="M72">
        <f>INDEX([1]Coefficients!$G$156:$BO$175,MATCH($E72,[1]Coefficients!$B$132:$B$151,0),MATCH(M$2,[1]Coefficients!$G$1:$BO$1,0))</f>
        <v>7.9736249556157934E-7</v>
      </c>
      <c r="N72">
        <f>INDEX([1]Coefficients!$G$156:$BO$175,MATCH($E72,[1]Coefficients!$B$132:$B$151,0),MATCH(N$2,[1]Coefficients!$G$1:$BO$1,0))</f>
        <v>7.7539724202773649E-7</v>
      </c>
      <c r="O72">
        <f>INDEX([1]Coefficients!$G$156:$BO$175,MATCH($E72,[1]Coefficients!$B$132:$B$151,0),MATCH(O$2,[1]Coefficients!$G$1:$BO$1,0))</f>
        <v>7.7539739027283511E-7</v>
      </c>
      <c r="P72">
        <f>INDEX([1]Coefficients!$G$156:$BO$175,MATCH($E72,[1]Coefficients!$B$132:$B$151,0),MATCH(P$2,[1]Coefficients!$G$1:$BO$1,0))</f>
        <v>7.7539752024383434E-7</v>
      </c>
      <c r="Q72">
        <f>INDEX([1]Coefficients!$G$156:$BO$175,MATCH($E72,[1]Coefficients!$B$132:$B$151,0),MATCH(Q$2,[1]Coefficients!$G$1:$BO$1,0))</f>
        <v>7.7540540869332489E-7</v>
      </c>
      <c r="R72">
        <f>INDEX([1]Coefficients!$G$156:$BO$175,MATCH($E72,[1]Coefficients!$B$132:$B$151,0),MATCH(R$2,[1]Coefficients!$G$1:$BO$1,0))</f>
        <v>7.7540540869332489E-7</v>
      </c>
      <c r="S72">
        <f>INDEX([1]Coefficients!$G$156:$BO$175,MATCH($E72,[1]Coefficients!$B$132:$B$151,0),MATCH(S$2,[1]Coefficients!$G$1:$BO$1,0))</f>
        <v>7.7540540869332489E-7</v>
      </c>
      <c r="T72">
        <f>INDEX([1]Coefficients!$G$156:$BO$175,MATCH($E72,[1]Coefficients!$B$132:$B$151,0),MATCH(T$2,[1]Coefficients!$G$1:$BO$1,0))</f>
        <v>7.7540540869332489E-7</v>
      </c>
      <c r="U72">
        <f>INDEX([1]Coefficients!$G$156:$BO$175,MATCH($E72,[1]Coefficients!$B$132:$B$151,0),MATCH(U$2,[1]Coefficients!$G$1:$BO$1,0))</f>
        <v>7.7540540869332489E-7</v>
      </c>
      <c r="V72">
        <f>INDEX([1]Coefficients!$G$156:$BO$175,MATCH($E72,[1]Coefficients!$B$132:$B$151,0),MATCH(V$2,[1]Coefficients!$G$1:$BO$1,0))</f>
        <v>7.7540540869332489E-7</v>
      </c>
      <c r="W72">
        <f>INDEX([1]Coefficients!$G$156:$BO$175,MATCH($E72,[1]Coefficients!$B$132:$B$151,0),MATCH(W$2,[1]Coefficients!$G$1:$BO$1,0))</f>
        <v>7.7540540869332489E-7</v>
      </c>
    </row>
    <row r="73" spans="1:24" x14ac:dyDescent="0.25">
      <c r="A73" t="s">
        <v>74</v>
      </c>
      <c r="B73" t="s">
        <v>5</v>
      </c>
      <c r="C73" t="s">
        <v>14</v>
      </c>
      <c r="E73" t="s">
        <v>75</v>
      </c>
      <c r="G73" t="s">
        <v>53</v>
      </c>
      <c r="H73" t="s">
        <v>26</v>
      </c>
      <c r="I73" t="s">
        <v>50</v>
      </c>
      <c r="K73" t="s">
        <v>51</v>
      </c>
      <c r="L73" t="s">
        <v>55</v>
      </c>
      <c r="M73">
        <f>INDEX([1]Coefficients!$G$180:$BO$199,MATCH($E73,[1]Coefficients!$B$132:$B$151,0),MATCH(M$2,[1]Coefficients!$G$1:$BO$1,0))</f>
        <v>1.9521633512024873E-6</v>
      </c>
      <c r="N73">
        <f>INDEX([1]Coefficients!$G$180:$BO$199,MATCH($E73,[1]Coefficients!$B$132:$B$151,0),MATCH(N$2,[1]Coefficients!$G$1:$BO$1,0))</f>
        <v>1.8983863511713548E-6</v>
      </c>
      <c r="O73">
        <f>INDEX([1]Coefficients!$G$180:$BO$199,MATCH($E73,[1]Coefficients!$B$132:$B$151,0),MATCH(O$2,[1]Coefficients!$G$1:$BO$1,0))</f>
        <v>1.8983867141162517E-6</v>
      </c>
      <c r="P73">
        <f>INDEX([1]Coefficients!$G$180:$BO$199,MATCH($E73,[1]Coefficients!$B$132:$B$151,0),MATCH(P$2,[1]Coefficients!$G$1:$BO$1,0))</f>
        <v>1.8983870323211118E-6</v>
      </c>
      <c r="Q73">
        <f>INDEX([1]Coefficients!$G$180:$BO$199,MATCH($E73,[1]Coefficients!$B$132:$B$151,0),MATCH(Q$2,[1]Coefficients!$G$1:$BO$1,0))</f>
        <v>1.8984063454215886E-6</v>
      </c>
      <c r="R73">
        <f>INDEX([1]Coefficients!$G$180:$BO$199,MATCH($E73,[1]Coefficients!$B$132:$B$151,0),MATCH(R$2,[1]Coefficients!$G$1:$BO$1,0))</f>
        <v>1.8984063454215886E-6</v>
      </c>
      <c r="S73">
        <f>INDEX([1]Coefficients!$G$180:$BO$199,MATCH($E73,[1]Coefficients!$B$132:$B$151,0),MATCH(S$2,[1]Coefficients!$G$1:$BO$1,0))</f>
        <v>1.8984063454215886E-6</v>
      </c>
      <c r="T73">
        <f>INDEX([1]Coefficients!$G$180:$BO$199,MATCH($E73,[1]Coefficients!$B$132:$B$151,0),MATCH(T$2,[1]Coefficients!$G$1:$BO$1,0))</f>
        <v>1.8984063454215886E-6</v>
      </c>
      <c r="U73">
        <f>INDEX([1]Coefficients!$G$180:$BO$199,MATCH($E73,[1]Coefficients!$B$132:$B$151,0),MATCH(U$2,[1]Coefficients!$G$1:$BO$1,0))</f>
        <v>1.8984063454215886E-6</v>
      </c>
      <c r="V73">
        <f>INDEX([1]Coefficients!$G$180:$BO$199,MATCH($E73,[1]Coefficients!$B$132:$B$151,0),MATCH(V$2,[1]Coefficients!$G$1:$BO$1,0))</f>
        <v>1.8984063454215886E-6</v>
      </c>
      <c r="W73">
        <f>INDEX([1]Coefficients!$G$180:$BO$199,MATCH($E73,[1]Coefficients!$B$132:$B$151,0),MATCH(W$2,[1]Coefficients!$G$1:$BO$1,0))</f>
        <v>1.8984063454215886E-6</v>
      </c>
    </row>
    <row r="74" spans="1:24" x14ac:dyDescent="0.25">
      <c r="A74" t="s">
        <v>77</v>
      </c>
      <c r="B74" t="s">
        <v>5</v>
      </c>
      <c r="C74" t="s">
        <v>14</v>
      </c>
      <c r="E74" t="s">
        <v>78</v>
      </c>
      <c r="G74" t="s">
        <v>16</v>
      </c>
      <c r="L74" t="s">
        <v>38</v>
      </c>
    </row>
    <row r="75" spans="1:24" x14ac:dyDescent="0.25">
      <c r="A75" t="s">
        <v>77</v>
      </c>
      <c r="B75" t="s">
        <v>5</v>
      </c>
      <c r="C75" t="s">
        <v>14</v>
      </c>
      <c r="E75" t="s">
        <v>78</v>
      </c>
      <c r="G75" t="s">
        <v>18</v>
      </c>
      <c r="H75" t="s">
        <v>42</v>
      </c>
    </row>
    <row r="76" spans="1:24" x14ac:dyDescent="0.25">
      <c r="A76" t="s">
        <v>77</v>
      </c>
      <c r="B76" t="s">
        <v>5</v>
      </c>
      <c r="C76" t="s">
        <v>14</v>
      </c>
      <c r="E76" t="s">
        <v>78</v>
      </c>
      <c r="G76" t="s">
        <v>43</v>
      </c>
      <c r="H76" t="b">
        <v>1</v>
      </c>
    </row>
    <row r="77" spans="1:24" x14ac:dyDescent="0.25">
      <c r="A77" t="s">
        <v>77</v>
      </c>
      <c r="B77" t="s">
        <v>5</v>
      </c>
      <c r="C77" t="s">
        <v>14</v>
      </c>
      <c r="E77" t="s">
        <v>78</v>
      </c>
      <c r="G77" t="s">
        <v>44</v>
      </c>
      <c r="K77" t="s">
        <v>45</v>
      </c>
      <c r="L77" t="s">
        <v>46</v>
      </c>
      <c r="M77" t="e">
        <f>INDEX([1]Prices!K$770:K$782,MATCH($E77,[1]Prices!$E$770:$E$782,0))*[1]!JCIMS_price_inflator</f>
        <v>#N/A</v>
      </c>
      <c r="N77" t="e">
        <f>INDEX([1]Prices!L$770:L$782,MATCH($E77,[1]Prices!$E$770:$E$782,0))*[1]!JCIMS_price_inflator</f>
        <v>#N/A</v>
      </c>
      <c r="O77" t="e">
        <f>INDEX([1]Prices!M$770:M$782,MATCH($E77,[1]Prices!$E$770:$E$782,0))*[1]!JCIMS_price_inflator</f>
        <v>#N/A</v>
      </c>
      <c r="P77" t="e">
        <f>INDEX([1]Prices!N$770:N$782,MATCH($E77,[1]Prices!$E$770:$E$782,0))*[1]!JCIMS_price_inflator</f>
        <v>#N/A</v>
      </c>
      <c r="Q77" t="e">
        <f>INDEX([1]Prices!O$770:O$782,MATCH($E77,[1]Prices!$E$770:$E$782,0))*[1]!JCIMS_price_inflator</f>
        <v>#N/A</v>
      </c>
      <c r="R77" t="e">
        <f>INDEX([1]Prices!P$770:P$782,MATCH($E77,[1]Prices!$E$770:$E$782,0))*[1]!JCIMS_price_inflator</f>
        <v>#N/A</v>
      </c>
      <c r="S77" t="e">
        <f>INDEX([1]Prices!Q$770:Q$782,MATCH($E77,[1]Prices!$E$770:$E$782,0))*[1]!JCIMS_price_inflator</f>
        <v>#N/A</v>
      </c>
      <c r="T77" t="e">
        <f>INDEX([1]Prices!R$770:R$782,MATCH($E77,[1]Prices!$E$770:$E$782,0))*[1]!JCIMS_price_inflator</f>
        <v>#N/A</v>
      </c>
      <c r="U77" t="e">
        <f>INDEX([1]Prices!S$770:S$782,MATCH($E77,[1]Prices!$E$770:$E$782,0))*[1]!JCIMS_price_inflator</f>
        <v>#N/A</v>
      </c>
      <c r="V77" t="e">
        <f>INDEX([1]Prices!T$770:T$782,MATCH($E77,[1]Prices!$E$770:$E$782,0))*[1]!JCIMS_price_inflator</f>
        <v>#N/A</v>
      </c>
      <c r="W77" t="e">
        <f>INDEX([1]Prices!U$770:U$782,MATCH($E77,[1]Prices!$E$770:$E$782,0))*[1]!JCIMS_price_inflator</f>
        <v>#N/A</v>
      </c>
      <c r="X77" t="s">
        <v>79</v>
      </c>
    </row>
    <row r="78" spans="1:24" x14ac:dyDescent="0.25">
      <c r="A78" t="s">
        <v>77</v>
      </c>
      <c r="B78" t="s">
        <v>5</v>
      </c>
      <c r="C78" t="s">
        <v>14</v>
      </c>
      <c r="E78" t="s">
        <v>78</v>
      </c>
      <c r="G78" t="s">
        <v>53</v>
      </c>
      <c r="H78" t="s">
        <v>49</v>
      </c>
      <c r="I78" t="s">
        <v>50</v>
      </c>
      <c r="K78" t="s">
        <v>51</v>
      </c>
      <c r="L78" t="s">
        <v>52</v>
      </c>
      <c r="M78">
        <f>INDEX([1]Coefficients!$G$132:$BO$151,MATCH($E78,[1]Coefficients!$B$132:$B$151,0),MATCH(M$2,[1]Coefficients!$G$1:$BO$1,0))</f>
        <v>5.6428552456839302E-2</v>
      </c>
      <c r="N78">
        <f>INDEX([1]Coefficients!$G$132:$BO$151,MATCH($E78,[1]Coefficients!$B$132:$B$151,0),MATCH(N$2,[1]Coefficients!$G$1:$BO$1,0))</f>
        <v>5.6530067848684633E-2</v>
      </c>
      <c r="O78">
        <f>INDEX([1]Coefficients!$G$132:$BO$151,MATCH($E78,[1]Coefficients!$B$132:$B$151,0),MATCH(O$2,[1]Coefficients!$G$1:$BO$1,0))</f>
        <v>5.6530067848684633E-2</v>
      </c>
      <c r="P78">
        <f>INDEX([1]Coefficients!$G$132:$BO$151,MATCH($E78,[1]Coefficients!$B$132:$B$151,0),MATCH(P$2,[1]Coefficients!$G$1:$BO$1,0))</f>
        <v>5.6530067848684633E-2</v>
      </c>
      <c r="Q78">
        <f>INDEX([1]Coefficients!$G$132:$BO$151,MATCH($E78,[1]Coefficients!$B$132:$B$151,0),MATCH(Q$2,[1]Coefficients!$G$1:$BO$1,0))</f>
        <v>5.6530067848684633E-2</v>
      </c>
      <c r="R78">
        <f>INDEX([1]Coefficients!$G$132:$BO$151,MATCH($E78,[1]Coefficients!$B$132:$B$151,0),MATCH(R$2,[1]Coefficients!$G$1:$BO$1,0))</f>
        <v>5.6530067848684633E-2</v>
      </c>
      <c r="S78">
        <f>INDEX([1]Coefficients!$G$132:$BO$151,MATCH($E78,[1]Coefficients!$B$132:$B$151,0),MATCH(S$2,[1]Coefficients!$G$1:$BO$1,0))</f>
        <v>5.6530067848684633E-2</v>
      </c>
      <c r="T78">
        <f>INDEX([1]Coefficients!$G$132:$BO$151,MATCH($E78,[1]Coefficients!$B$132:$B$151,0),MATCH(T$2,[1]Coefficients!$G$1:$BO$1,0))</f>
        <v>5.6530067848684633E-2</v>
      </c>
      <c r="U78">
        <f>INDEX([1]Coefficients!$G$132:$BO$151,MATCH($E78,[1]Coefficients!$B$132:$B$151,0),MATCH(U$2,[1]Coefficients!$G$1:$BO$1,0))</f>
        <v>5.6530067848684633E-2</v>
      </c>
      <c r="V78">
        <f>INDEX([1]Coefficients!$G$132:$BO$151,MATCH($E78,[1]Coefficients!$B$132:$B$151,0),MATCH(V$2,[1]Coefficients!$G$1:$BO$1,0))</f>
        <v>5.6530067848684633E-2</v>
      </c>
      <c r="W78">
        <f>INDEX([1]Coefficients!$G$132:$BO$151,MATCH($E78,[1]Coefficients!$B$132:$B$151,0),MATCH(W$2,[1]Coefficients!$G$1:$BO$1,0))</f>
        <v>5.6530067848684633E-2</v>
      </c>
    </row>
    <row r="79" spans="1:24" x14ac:dyDescent="0.25">
      <c r="A79" t="s">
        <v>77</v>
      </c>
      <c r="B79" t="s">
        <v>5</v>
      </c>
      <c r="C79" t="s">
        <v>14</v>
      </c>
      <c r="E79" t="s">
        <v>78</v>
      </c>
      <c r="G79" t="s">
        <v>53</v>
      </c>
      <c r="H79" t="s">
        <v>23</v>
      </c>
      <c r="I79" t="s">
        <v>50</v>
      </c>
      <c r="K79" t="s">
        <v>51</v>
      </c>
      <c r="L79" t="s">
        <v>54</v>
      </c>
      <c r="M79">
        <f>INDEX([1]Coefficients!$G$156:$BO$175,MATCH($E79,[1]Coefficients!$B$132:$B$151,0),MATCH(M$2,[1]Coefficients!$G$1:$BO$1,0))</f>
        <v>8.9391766268260293E-7</v>
      </c>
      <c r="N79">
        <f>INDEX([1]Coefficients!$G$156:$BO$175,MATCH($E79,[1]Coefficients!$B$132:$B$151,0),MATCH(N$2,[1]Coefficients!$G$1:$BO$1,0))</f>
        <v>8.9552582730589518E-7</v>
      </c>
      <c r="O79">
        <f>INDEX([1]Coefficients!$G$156:$BO$175,MATCH($E79,[1]Coefficients!$B$132:$B$151,0),MATCH(O$2,[1]Coefficients!$G$1:$BO$1,0))</f>
        <v>8.9552582730589518E-7</v>
      </c>
      <c r="P79">
        <f>INDEX([1]Coefficients!$G$156:$BO$175,MATCH($E79,[1]Coefficients!$B$132:$B$151,0),MATCH(P$2,[1]Coefficients!$G$1:$BO$1,0))</f>
        <v>8.9552582730589518E-7</v>
      </c>
      <c r="Q79">
        <f>INDEX([1]Coefficients!$G$156:$BO$175,MATCH($E79,[1]Coefficients!$B$132:$B$151,0),MATCH(Q$2,[1]Coefficients!$G$1:$BO$1,0))</f>
        <v>8.9552582730589518E-7</v>
      </c>
      <c r="R79">
        <f>INDEX([1]Coefficients!$G$156:$BO$175,MATCH($E79,[1]Coefficients!$B$132:$B$151,0),MATCH(R$2,[1]Coefficients!$G$1:$BO$1,0))</f>
        <v>8.9552582730589518E-7</v>
      </c>
      <c r="S79">
        <f>INDEX([1]Coefficients!$G$156:$BO$175,MATCH($E79,[1]Coefficients!$B$132:$B$151,0),MATCH(S$2,[1]Coefficients!$G$1:$BO$1,0))</f>
        <v>8.9552582730589518E-7</v>
      </c>
      <c r="T79">
        <f>INDEX([1]Coefficients!$G$156:$BO$175,MATCH($E79,[1]Coefficients!$B$132:$B$151,0),MATCH(T$2,[1]Coefficients!$G$1:$BO$1,0))</f>
        <v>8.9552582730589518E-7</v>
      </c>
      <c r="U79">
        <f>INDEX([1]Coefficients!$G$156:$BO$175,MATCH($E79,[1]Coefficients!$B$132:$B$151,0),MATCH(U$2,[1]Coefficients!$G$1:$BO$1,0))</f>
        <v>8.9552582730589518E-7</v>
      </c>
      <c r="V79">
        <f>INDEX([1]Coefficients!$G$156:$BO$175,MATCH($E79,[1]Coefficients!$B$132:$B$151,0),MATCH(V$2,[1]Coefficients!$G$1:$BO$1,0))</f>
        <v>8.9552582730589518E-7</v>
      </c>
      <c r="W79">
        <f>INDEX([1]Coefficients!$G$156:$BO$175,MATCH($E79,[1]Coefficients!$B$132:$B$151,0),MATCH(W$2,[1]Coefficients!$G$1:$BO$1,0))</f>
        <v>8.9552582730589518E-7</v>
      </c>
    </row>
    <row r="80" spans="1:24" x14ac:dyDescent="0.25">
      <c r="A80" t="s">
        <v>77</v>
      </c>
      <c r="B80" t="s">
        <v>5</v>
      </c>
      <c r="C80" t="s">
        <v>14</v>
      </c>
      <c r="E80" t="s">
        <v>78</v>
      </c>
      <c r="G80" t="s">
        <v>53</v>
      </c>
      <c r="H80" t="s">
        <v>26</v>
      </c>
      <c r="I80" t="s">
        <v>50</v>
      </c>
      <c r="K80" t="s">
        <v>51</v>
      </c>
      <c r="L80" t="s">
        <v>55</v>
      </c>
      <c r="M80">
        <f>INDEX([1]Coefficients!$G$180:$BO$199,MATCH($E80,[1]Coefficients!$B$132:$B$151,0),MATCH(M$2,[1]Coefficients!$G$1:$BO$1,0))</f>
        <v>4.0226294820717126E-6</v>
      </c>
      <c r="N80">
        <f>INDEX([1]Coefficients!$G$180:$BO$199,MATCH($E80,[1]Coefficients!$B$132:$B$151,0),MATCH(N$2,[1]Coefficients!$G$1:$BO$1,0))</f>
        <v>4.0298662228765281E-6</v>
      </c>
      <c r="O80">
        <f>INDEX([1]Coefficients!$G$180:$BO$199,MATCH($E80,[1]Coefficients!$B$132:$B$151,0),MATCH(O$2,[1]Coefficients!$G$1:$BO$1,0))</f>
        <v>4.0298662228765281E-6</v>
      </c>
      <c r="P80">
        <f>INDEX([1]Coefficients!$G$180:$BO$199,MATCH($E80,[1]Coefficients!$B$132:$B$151,0),MATCH(P$2,[1]Coefficients!$G$1:$BO$1,0))</f>
        <v>4.0298662228765281E-6</v>
      </c>
      <c r="Q80">
        <f>INDEX([1]Coefficients!$G$180:$BO$199,MATCH($E80,[1]Coefficients!$B$132:$B$151,0),MATCH(Q$2,[1]Coefficients!$G$1:$BO$1,0))</f>
        <v>4.0298662228765281E-6</v>
      </c>
      <c r="R80">
        <f>INDEX([1]Coefficients!$G$180:$BO$199,MATCH($E80,[1]Coefficients!$B$132:$B$151,0),MATCH(R$2,[1]Coefficients!$G$1:$BO$1,0))</f>
        <v>4.0298662228765281E-6</v>
      </c>
      <c r="S80">
        <f>INDEX([1]Coefficients!$G$180:$BO$199,MATCH($E80,[1]Coefficients!$B$132:$B$151,0),MATCH(S$2,[1]Coefficients!$G$1:$BO$1,0))</f>
        <v>4.0298662228765281E-6</v>
      </c>
      <c r="T80">
        <f>INDEX([1]Coefficients!$G$180:$BO$199,MATCH($E80,[1]Coefficients!$B$132:$B$151,0),MATCH(T$2,[1]Coefficients!$G$1:$BO$1,0))</f>
        <v>4.0298662228765281E-6</v>
      </c>
      <c r="U80">
        <f>INDEX([1]Coefficients!$G$180:$BO$199,MATCH($E80,[1]Coefficients!$B$132:$B$151,0),MATCH(U$2,[1]Coefficients!$G$1:$BO$1,0))</f>
        <v>4.0298662228765281E-6</v>
      </c>
      <c r="V80">
        <f>INDEX([1]Coefficients!$G$180:$BO$199,MATCH($E80,[1]Coefficients!$B$132:$B$151,0),MATCH(V$2,[1]Coefficients!$G$1:$BO$1,0))</f>
        <v>4.0298662228765281E-6</v>
      </c>
      <c r="W80">
        <f>INDEX([1]Coefficients!$G$180:$BO$199,MATCH($E80,[1]Coefficients!$B$132:$B$151,0),MATCH(W$2,[1]Coefficients!$G$1:$BO$1,0))</f>
        <v>4.0298662228765281E-6</v>
      </c>
    </row>
    <row r="81" spans="1:24" x14ac:dyDescent="0.25">
      <c r="A81" t="s">
        <v>80</v>
      </c>
      <c r="B81" t="s">
        <v>5</v>
      </c>
      <c r="C81" t="s">
        <v>14</v>
      </c>
      <c r="E81" t="s">
        <v>81</v>
      </c>
      <c r="G81" t="s">
        <v>16</v>
      </c>
      <c r="L81" t="s">
        <v>38</v>
      </c>
    </row>
    <row r="82" spans="1:24" x14ac:dyDescent="0.25">
      <c r="A82" t="s">
        <v>80</v>
      </c>
      <c r="B82" t="s">
        <v>5</v>
      </c>
      <c r="C82" t="s">
        <v>14</v>
      </c>
      <c r="E82" t="s">
        <v>81</v>
      </c>
      <c r="G82" t="s">
        <v>18</v>
      </c>
      <c r="H82" t="s">
        <v>42</v>
      </c>
    </row>
    <row r="83" spans="1:24" x14ac:dyDescent="0.25">
      <c r="A83" t="s">
        <v>80</v>
      </c>
      <c r="B83" t="s">
        <v>5</v>
      </c>
      <c r="C83" t="s">
        <v>14</v>
      </c>
      <c r="E83" t="s">
        <v>81</v>
      </c>
      <c r="G83" t="s">
        <v>43</v>
      </c>
      <c r="H83" t="b">
        <v>1</v>
      </c>
    </row>
    <row r="84" spans="1:24" x14ac:dyDescent="0.25">
      <c r="A84" t="s">
        <v>80</v>
      </c>
      <c r="B84" t="s">
        <v>5</v>
      </c>
      <c r="C84" t="s">
        <v>14</v>
      </c>
      <c r="E84" t="s">
        <v>81</v>
      </c>
      <c r="G84" t="s">
        <v>44</v>
      </c>
      <c r="K84" t="s">
        <v>67</v>
      </c>
      <c r="L84" t="s">
        <v>46</v>
      </c>
      <c r="M84">
        <f>ROUND(INDEX([1]!CER_prod_cost,MATCH("CAN"&amp;"Production cost"&amp;$A84,[1]!CER_prod_cost_index,0),MATCH(M$2,[1]!CER_year,0)),2)</f>
        <v>11.99</v>
      </c>
      <c r="N84">
        <f>ROUND(INDEX([1]!CER_prod_cost,MATCH("CAN"&amp;"Production cost"&amp;$A84,[1]!CER_prod_cost_index,0),MATCH(N$2,[1]!CER_year,0)),2)</f>
        <v>11.99</v>
      </c>
      <c r="O84">
        <f>ROUND(INDEX([1]!CER_prod_cost,MATCH("CAN"&amp;"Production cost"&amp;$A84,[1]!CER_prod_cost_index,0),MATCH(O$2,[1]!CER_year,0)),2)</f>
        <v>5.14</v>
      </c>
      <c r="P84">
        <f>ROUND(INDEX([1]!CER_prod_cost,MATCH("CAN"&amp;"Production cost"&amp;$A84,[1]!CER_prod_cost_index,0),MATCH(P$2,[1]!CER_year,0)),2)</f>
        <v>2.9</v>
      </c>
      <c r="Q84">
        <f>ROUND(INDEX([1]!CER_prod_cost,MATCH("CAN"&amp;"Production cost"&amp;$A84,[1]!CER_prod_cost_index,0),MATCH(Q$2,[1]!CER_year,0)),2)</f>
        <v>3.53</v>
      </c>
      <c r="R84">
        <f>ROUND(INDEX([1]!CER_prod_cost,MATCH("CAN"&amp;"Production cost"&amp;$A84,[1]!CER_prod_cost_index,0),MATCH(R$2,[1]!CER_year,0)),2)</f>
        <v>3.01</v>
      </c>
      <c r="S84">
        <f>ROUND(INDEX([1]!CER_prod_cost,MATCH("CAN"&amp;"Production cost"&amp;$A84,[1]!CER_prod_cost_index,0),MATCH(S$2,[1]!CER_year,0)),2)</f>
        <v>3.4</v>
      </c>
      <c r="T84">
        <f>ROUND(INDEX([1]!CER_prod_cost,MATCH("CAN"&amp;"Production cost"&amp;$A84,[1]!CER_prod_cost_index,0),MATCH(T$2,[1]!CER_year,0)),2)</f>
        <v>3.6</v>
      </c>
      <c r="U84">
        <f>ROUND(INDEX([1]!CER_prod_cost,MATCH("CAN"&amp;"Production cost"&amp;$A84,[1]!CER_prod_cost_index,0),MATCH(U$2,[1]!CER_year,0)),2)</f>
        <v>3.78</v>
      </c>
      <c r="V84">
        <f>ROUND(INDEX([1]!CER_prod_cost,MATCH("CAN"&amp;"Production cost"&amp;$A84,[1]!CER_prod_cost_index,0),MATCH(V$2,[1]!CER_year,0)),2)</f>
        <v>3.78</v>
      </c>
      <c r="W84">
        <f>ROUND(INDEX([1]!CER_prod_cost,MATCH("CAN"&amp;"Production cost"&amp;$A84,[1]!CER_prod_cost_index,0),MATCH(W$2,[1]!CER_year,0)),2)</f>
        <v>3.78</v>
      </c>
      <c r="X84" t="s">
        <v>82</v>
      </c>
    </row>
    <row r="85" spans="1:24" x14ac:dyDescent="0.25">
      <c r="A85" t="s">
        <v>80</v>
      </c>
      <c r="B85" t="s">
        <v>5</v>
      </c>
      <c r="C85" t="s">
        <v>14</v>
      </c>
      <c r="E85" t="s">
        <v>81</v>
      </c>
      <c r="G85" t="s">
        <v>53</v>
      </c>
      <c r="H85" t="s">
        <v>49</v>
      </c>
      <c r="I85" t="s">
        <v>50</v>
      </c>
      <c r="K85" t="s">
        <v>51</v>
      </c>
      <c r="L85" t="s">
        <v>52</v>
      </c>
      <c r="M85">
        <f>INDEX([1]Coefficients!$G$132:$BO$151,MATCH($E85,[1]Coefficients!$B$132:$B$151,0),MATCH(M$2,[1]Coefficients!$G$1:$BO$1,0))</f>
        <v>5.0659506393256851E-2</v>
      </c>
      <c r="N85">
        <f>INDEX([1]Coefficients!$G$132:$BO$151,MATCH($E85,[1]Coefficients!$B$132:$B$151,0),MATCH(N$2,[1]Coefficients!$G$1:$BO$1,0))</f>
        <v>5.0269095405659998E-2</v>
      </c>
      <c r="O85">
        <f>INDEX([1]Coefficients!$G$132:$BO$151,MATCH($E85,[1]Coefficients!$B$132:$B$151,0),MATCH(O$2,[1]Coefficients!$G$1:$BO$1,0))</f>
        <v>4.9926715324116293E-2</v>
      </c>
      <c r="P85">
        <f>INDEX([1]Coefficients!$G$132:$BO$151,MATCH($E85,[1]Coefficients!$B$132:$B$151,0),MATCH(P$2,[1]Coefficients!$G$1:$BO$1,0))</f>
        <v>4.9020411139724628E-2</v>
      </c>
      <c r="Q85">
        <f>INDEX([1]Coefficients!$G$132:$BO$151,MATCH($E85,[1]Coefficients!$B$132:$B$151,0),MATCH(Q$2,[1]Coefficients!$G$1:$BO$1,0))</f>
        <v>4.8970518393498863E-2</v>
      </c>
      <c r="R85">
        <f>INDEX([1]Coefficients!$G$132:$BO$151,MATCH($E85,[1]Coefficients!$B$132:$B$151,0),MATCH(R$2,[1]Coefficients!$G$1:$BO$1,0))</f>
        <v>4.8970518393498863E-2</v>
      </c>
      <c r="S85">
        <f>INDEX([1]Coefficients!$G$132:$BO$151,MATCH($E85,[1]Coefficients!$B$132:$B$151,0),MATCH(S$2,[1]Coefficients!$G$1:$BO$1,0))</f>
        <v>4.8970518393498863E-2</v>
      </c>
      <c r="T85">
        <f>INDEX([1]Coefficients!$G$132:$BO$151,MATCH($E85,[1]Coefficients!$B$132:$B$151,0),MATCH(T$2,[1]Coefficients!$G$1:$BO$1,0))</f>
        <v>4.8970518393498863E-2</v>
      </c>
      <c r="U85">
        <f>INDEX([1]Coefficients!$G$132:$BO$151,MATCH($E85,[1]Coefficients!$B$132:$B$151,0),MATCH(U$2,[1]Coefficients!$G$1:$BO$1,0))</f>
        <v>4.8970518393498863E-2</v>
      </c>
      <c r="V85">
        <f>INDEX([1]Coefficients!$G$132:$BO$151,MATCH($E85,[1]Coefficients!$B$132:$B$151,0),MATCH(V$2,[1]Coefficients!$G$1:$BO$1,0))</f>
        <v>4.8970518393498863E-2</v>
      </c>
      <c r="W85">
        <f>INDEX([1]Coefficients!$G$132:$BO$151,MATCH($E85,[1]Coefficients!$B$132:$B$151,0),MATCH(W$2,[1]Coefficients!$G$1:$BO$1,0))</f>
        <v>4.8970518393498863E-2</v>
      </c>
    </row>
    <row r="86" spans="1:24" x14ac:dyDescent="0.25">
      <c r="A86" t="s">
        <v>80</v>
      </c>
      <c r="B86" t="s">
        <v>5</v>
      </c>
      <c r="C86" t="s">
        <v>14</v>
      </c>
      <c r="E86" t="s">
        <v>81</v>
      </c>
      <c r="G86" t="s">
        <v>53</v>
      </c>
      <c r="H86" t="s">
        <v>23</v>
      </c>
      <c r="I86" t="s">
        <v>50</v>
      </c>
      <c r="K86" t="s">
        <v>51</v>
      </c>
      <c r="L86" t="s">
        <v>54</v>
      </c>
      <c r="M86">
        <f>INDEX([1]Coefficients!$G$156:$BO$175,MATCH($E86,[1]Coefficients!$B$132:$B$151,0),MATCH(M$2,[1]Coefficients!$G$1:$BO$1,0))</f>
        <v>9.7394051232794818E-7</v>
      </c>
      <c r="N86">
        <f>INDEX([1]Coefficients!$G$156:$BO$175,MATCH($E86,[1]Coefficients!$B$132:$B$151,0),MATCH(N$2,[1]Coefficients!$G$1:$BO$1,0))</f>
        <v>9.6706745968712354E-7</v>
      </c>
      <c r="O86">
        <f>INDEX([1]Coefficients!$G$156:$BO$175,MATCH($E86,[1]Coefficients!$B$132:$B$151,0),MATCH(O$2,[1]Coefficients!$G$1:$BO$1,0))</f>
        <v>9.6053998074030376E-7</v>
      </c>
      <c r="P86">
        <f>INDEX([1]Coefficients!$G$156:$BO$175,MATCH($E86,[1]Coefficients!$B$132:$B$151,0),MATCH(P$2,[1]Coefficients!$G$1:$BO$1,0))</f>
        <v>9.4291540484527353E-7</v>
      </c>
      <c r="Q86">
        <f>INDEX([1]Coefficients!$G$156:$BO$175,MATCH($E86,[1]Coefficients!$B$132:$B$151,0),MATCH(Q$2,[1]Coefficients!$G$1:$BO$1,0))</f>
        <v>9.4195570993630577E-7</v>
      </c>
      <c r="R86">
        <f>INDEX([1]Coefficients!$G$156:$BO$175,MATCH($E86,[1]Coefficients!$B$132:$B$151,0),MATCH(R$2,[1]Coefficients!$G$1:$BO$1,0))</f>
        <v>9.4195570993630577E-7</v>
      </c>
      <c r="S86">
        <f>INDEX([1]Coefficients!$G$156:$BO$175,MATCH($E86,[1]Coefficients!$B$132:$B$151,0),MATCH(S$2,[1]Coefficients!$G$1:$BO$1,0))</f>
        <v>9.4195570993630577E-7</v>
      </c>
      <c r="T86">
        <f>INDEX([1]Coefficients!$G$156:$BO$175,MATCH($E86,[1]Coefficients!$B$132:$B$151,0),MATCH(T$2,[1]Coefficients!$G$1:$BO$1,0))</f>
        <v>9.4195570993630577E-7</v>
      </c>
      <c r="U86">
        <f>INDEX([1]Coefficients!$G$156:$BO$175,MATCH($E86,[1]Coefficients!$B$132:$B$151,0),MATCH(U$2,[1]Coefficients!$G$1:$BO$1,0))</f>
        <v>9.4195570993630577E-7</v>
      </c>
      <c r="V86">
        <f>INDEX([1]Coefficients!$G$156:$BO$175,MATCH($E86,[1]Coefficients!$B$132:$B$151,0),MATCH(V$2,[1]Coefficients!$G$1:$BO$1,0))</f>
        <v>9.4195570993630577E-7</v>
      </c>
      <c r="W86">
        <f>INDEX([1]Coefficients!$G$156:$BO$175,MATCH($E86,[1]Coefficients!$B$132:$B$151,0),MATCH(W$2,[1]Coefficients!$G$1:$BO$1,0))</f>
        <v>9.4195570993630577E-7</v>
      </c>
    </row>
    <row r="87" spans="1:24" x14ac:dyDescent="0.25">
      <c r="A87" t="s">
        <v>80</v>
      </c>
      <c r="B87" t="s">
        <v>5</v>
      </c>
      <c r="C87" t="s">
        <v>14</v>
      </c>
      <c r="E87" t="s">
        <v>81</v>
      </c>
      <c r="G87" t="s">
        <v>53</v>
      </c>
      <c r="H87" t="s">
        <v>26</v>
      </c>
      <c r="I87" t="s">
        <v>50</v>
      </c>
      <c r="K87" t="s">
        <v>51</v>
      </c>
      <c r="L87" t="s">
        <v>55</v>
      </c>
      <c r="M87">
        <f>INDEX([1]Coefficients!$G$180:$BO$199,MATCH($E87,[1]Coefficients!$B$132:$B$151,0),MATCH(M$2,[1]Coefficients!$G$1:$BO$1,0))</f>
        <v>8.6864964613033235E-7</v>
      </c>
      <c r="N87">
        <f>INDEX([1]Coefficients!$G$180:$BO$199,MATCH($E87,[1]Coefficients!$B$132:$B$151,0),MATCH(N$2,[1]Coefficients!$G$1:$BO$1,0))</f>
        <v>8.6251962620743449E-7</v>
      </c>
      <c r="O87">
        <f>INDEX([1]Coefficients!$G$180:$BO$199,MATCH($E87,[1]Coefficients!$B$132:$B$151,0),MATCH(O$2,[1]Coefficients!$G$1:$BO$1,0))</f>
        <v>8.5669782066027099E-7</v>
      </c>
      <c r="P87">
        <f>INDEX([1]Coefficients!$G$180:$BO$199,MATCH($E87,[1]Coefficients!$B$132:$B$151,0),MATCH(P$2,[1]Coefficients!$G$1:$BO$1,0))</f>
        <v>8.409786043214603E-7</v>
      </c>
      <c r="Q87">
        <f>INDEX([1]Coefficients!$G$180:$BO$199,MATCH($E87,[1]Coefficients!$B$132:$B$151,0),MATCH(Q$2,[1]Coefficients!$G$1:$BO$1,0))</f>
        <v>8.4012266021346199E-7</v>
      </c>
      <c r="R87">
        <f>INDEX([1]Coefficients!$G$180:$BO$199,MATCH($E87,[1]Coefficients!$B$132:$B$151,0),MATCH(R$2,[1]Coefficients!$G$1:$BO$1,0))</f>
        <v>8.4012266021346199E-7</v>
      </c>
      <c r="S87">
        <f>INDEX([1]Coefficients!$G$180:$BO$199,MATCH($E87,[1]Coefficients!$B$132:$B$151,0),MATCH(S$2,[1]Coefficients!$G$1:$BO$1,0))</f>
        <v>8.4012266021346199E-7</v>
      </c>
      <c r="T87">
        <f>INDEX([1]Coefficients!$G$180:$BO$199,MATCH($E87,[1]Coefficients!$B$132:$B$151,0),MATCH(T$2,[1]Coefficients!$G$1:$BO$1,0))</f>
        <v>8.4012266021346199E-7</v>
      </c>
      <c r="U87">
        <f>INDEX([1]Coefficients!$G$180:$BO$199,MATCH($E87,[1]Coefficients!$B$132:$B$151,0),MATCH(U$2,[1]Coefficients!$G$1:$BO$1,0))</f>
        <v>8.4012266021346199E-7</v>
      </c>
      <c r="V87">
        <f>INDEX([1]Coefficients!$G$180:$BO$199,MATCH($E87,[1]Coefficients!$B$132:$B$151,0),MATCH(V$2,[1]Coefficients!$G$1:$BO$1,0))</f>
        <v>8.4012266021346199E-7</v>
      </c>
      <c r="W87">
        <f>INDEX([1]Coefficients!$G$180:$BO$199,MATCH($E87,[1]Coefficients!$B$132:$B$151,0),MATCH(W$2,[1]Coefficients!$G$1:$BO$1,0))</f>
        <v>8.4012266021346199E-7</v>
      </c>
    </row>
    <row r="88" spans="1:24" x14ac:dyDescent="0.25">
      <c r="A88" t="s">
        <v>83</v>
      </c>
      <c r="B88" t="s">
        <v>5</v>
      </c>
      <c r="C88" t="s">
        <v>14</v>
      </c>
      <c r="E88" t="s">
        <v>84</v>
      </c>
      <c r="G88" t="s">
        <v>16</v>
      </c>
      <c r="L88" t="s">
        <v>38</v>
      </c>
    </row>
    <row r="89" spans="1:24" x14ac:dyDescent="0.25">
      <c r="A89" t="s">
        <v>83</v>
      </c>
      <c r="B89" t="s">
        <v>5</v>
      </c>
      <c r="C89" t="s">
        <v>14</v>
      </c>
      <c r="E89" t="s">
        <v>84</v>
      </c>
      <c r="G89" t="s">
        <v>18</v>
      </c>
      <c r="H89" t="s">
        <v>42</v>
      </c>
    </row>
    <row r="90" spans="1:24" x14ac:dyDescent="0.25">
      <c r="A90" t="s">
        <v>83</v>
      </c>
      <c r="B90" t="s">
        <v>5</v>
      </c>
      <c r="C90" t="s">
        <v>14</v>
      </c>
      <c r="E90" t="s">
        <v>84</v>
      </c>
      <c r="G90" t="s">
        <v>43</v>
      </c>
      <c r="H90" t="b">
        <v>1</v>
      </c>
    </row>
    <row r="91" spans="1:24" x14ac:dyDescent="0.25">
      <c r="A91" t="s">
        <v>83</v>
      </c>
      <c r="B91" t="s">
        <v>5</v>
      </c>
      <c r="C91" t="s">
        <v>14</v>
      </c>
      <c r="E91" t="s">
        <v>84</v>
      </c>
      <c r="G91" t="s">
        <v>44</v>
      </c>
      <c r="K91" t="s">
        <v>67</v>
      </c>
      <c r="L91" t="s">
        <v>46</v>
      </c>
      <c r="M91">
        <f t="shared" ref="M91:W91" si="2">M84</f>
        <v>11.99</v>
      </c>
      <c r="N91">
        <f t="shared" si="2"/>
        <v>11.99</v>
      </c>
      <c r="O91">
        <f t="shared" si="2"/>
        <v>5.14</v>
      </c>
      <c r="P91">
        <f t="shared" si="2"/>
        <v>2.9</v>
      </c>
      <c r="Q91">
        <f t="shared" si="2"/>
        <v>3.53</v>
      </c>
      <c r="R91">
        <f t="shared" si="2"/>
        <v>3.01</v>
      </c>
      <c r="S91">
        <f t="shared" si="2"/>
        <v>3.4</v>
      </c>
      <c r="T91">
        <f t="shared" si="2"/>
        <v>3.6</v>
      </c>
      <c r="U91">
        <f t="shared" si="2"/>
        <v>3.78</v>
      </c>
      <c r="V91">
        <f t="shared" si="2"/>
        <v>3.78</v>
      </c>
      <c r="W91">
        <f t="shared" si="2"/>
        <v>3.78</v>
      </c>
    </row>
    <row r="92" spans="1:24" x14ac:dyDescent="0.25">
      <c r="A92" t="s">
        <v>85</v>
      </c>
      <c r="B92" t="s">
        <v>5</v>
      </c>
      <c r="C92" t="s">
        <v>14</v>
      </c>
      <c r="E92" t="s">
        <v>86</v>
      </c>
      <c r="G92" t="s">
        <v>16</v>
      </c>
      <c r="L92" t="s">
        <v>38</v>
      </c>
    </row>
    <row r="93" spans="1:24" x14ac:dyDescent="0.25">
      <c r="A93" t="s">
        <v>85</v>
      </c>
      <c r="B93" t="s">
        <v>5</v>
      </c>
      <c r="C93" t="s">
        <v>14</v>
      </c>
      <c r="E93" t="s">
        <v>86</v>
      </c>
      <c r="G93" t="s">
        <v>18</v>
      </c>
      <c r="H93" t="s">
        <v>42</v>
      </c>
    </row>
    <row r="94" spans="1:24" x14ac:dyDescent="0.25">
      <c r="A94" t="s">
        <v>85</v>
      </c>
      <c r="B94" t="s">
        <v>5</v>
      </c>
      <c r="C94" t="s">
        <v>14</v>
      </c>
      <c r="E94" t="s">
        <v>86</v>
      </c>
      <c r="G94" t="s">
        <v>43</v>
      </c>
      <c r="H94" t="b">
        <v>1</v>
      </c>
    </row>
    <row r="95" spans="1:24" x14ac:dyDescent="0.25">
      <c r="A95" t="s">
        <v>85</v>
      </c>
      <c r="B95" t="s">
        <v>5</v>
      </c>
      <c r="C95" t="s">
        <v>14</v>
      </c>
      <c r="E95" t="s">
        <v>86</v>
      </c>
      <c r="G95" t="s">
        <v>44</v>
      </c>
      <c r="K95" t="s">
        <v>45</v>
      </c>
      <c r="L95" t="s">
        <v>46</v>
      </c>
      <c r="M95" t="e">
        <f>INDEX([1]Prices!K$770:K$782,MATCH($E95,[1]Prices!$E$770:$E$782,0))*[1]!JCIMS_price_inflator</f>
        <v>#N/A</v>
      </c>
      <c r="N95" t="e">
        <f>INDEX([1]Prices!L$770:L$782,MATCH($E95,[1]Prices!$E$770:$E$782,0))*[1]!JCIMS_price_inflator</f>
        <v>#N/A</v>
      </c>
      <c r="O95" t="e">
        <f>INDEX([1]Prices!M$770:M$782,MATCH($E95,[1]Prices!$E$770:$E$782,0))*[1]!JCIMS_price_inflator</f>
        <v>#N/A</v>
      </c>
      <c r="P95" t="e">
        <f>INDEX([1]Prices!N$770:N$782,MATCH($E95,[1]Prices!$E$770:$E$782,0))*[1]!JCIMS_price_inflator</f>
        <v>#N/A</v>
      </c>
      <c r="Q95" t="e">
        <f>INDEX([1]Prices!O$770:O$782,MATCH($E95,[1]Prices!$E$770:$E$782,0))*[1]!JCIMS_price_inflator</f>
        <v>#N/A</v>
      </c>
      <c r="R95" t="e">
        <f>INDEX([1]Prices!P$770:P$782,MATCH($E95,[1]Prices!$E$770:$E$782,0))*[1]!JCIMS_price_inflator</f>
        <v>#N/A</v>
      </c>
      <c r="S95" t="e">
        <f>INDEX([1]Prices!Q$770:Q$782,MATCH($E95,[1]Prices!$E$770:$E$782,0))*[1]!JCIMS_price_inflator</f>
        <v>#N/A</v>
      </c>
      <c r="T95" t="e">
        <f>INDEX([1]Prices!R$770:R$782,MATCH($E95,[1]Prices!$E$770:$E$782,0))*[1]!JCIMS_price_inflator</f>
        <v>#N/A</v>
      </c>
      <c r="U95" t="e">
        <f>INDEX([1]Prices!S$770:S$782,MATCH($E95,[1]Prices!$E$770:$E$782,0))*[1]!JCIMS_price_inflator</f>
        <v>#N/A</v>
      </c>
      <c r="V95" t="e">
        <f>INDEX([1]Prices!T$770:T$782,MATCH($E95,[1]Prices!$E$770:$E$782,0))*[1]!JCIMS_price_inflator</f>
        <v>#N/A</v>
      </c>
      <c r="W95" t="e">
        <f>INDEX([1]Prices!U$770:U$782,MATCH($E95,[1]Prices!$E$770:$E$782,0))*[1]!JCIMS_price_inflator</f>
        <v>#N/A</v>
      </c>
      <c r="X95" t="s">
        <v>87</v>
      </c>
    </row>
    <row r="96" spans="1:24" x14ac:dyDescent="0.25">
      <c r="A96" t="s">
        <v>85</v>
      </c>
      <c r="B96" t="s">
        <v>5</v>
      </c>
      <c r="C96" t="s">
        <v>14</v>
      </c>
      <c r="E96" t="s">
        <v>86</v>
      </c>
      <c r="G96" t="s">
        <v>53</v>
      </c>
      <c r="H96" t="s">
        <v>49</v>
      </c>
      <c r="I96" t="s">
        <v>50</v>
      </c>
      <c r="K96" t="s">
        <v>51</v>
      </c>
      <c r="L96" t="s">
        <v>52</v>
      </c>
      <c r="M96">
        <f>INDEX([1]Coefficients!$G$132:$BO$151,MATCH($E96,[1]Coefficients!$B$132:$B$151,0),MATCH(M$2,[1]Coefficients!$G$1:$BO$1,0))</f>
        <v>7.762551786473218E-2</v>
      </c>
      <c r="N96">
        <f>INDEX([1]Coefficients!$G$132:$BO$151,MATCH($E96,[1]Coefficients!$B$132:$B$151,0),MATCH(N$2,[1]Coefficients!$G$1:$BO$1,0))</f>
        <v>7.9901480514705525E-2</v>
      </c>
      <c r="O96">
        <f>INDEX([1]Coefficients!$G$132:$BO$151,MATCH($E96,[1]Coefficients!$B$132:$B$151,0),MATCH(O$2,[1]Coefficients!$G$1:$BO$1,0))</f>
        <v>8.0477022875806686E-2</v>
      </c>
      <c r="P96">
        <f>INDEX([1]Coefficients!$G$132:$BO$151,MATCH($E96,[1]Coefficients!$B$132:$B$151,0),MATCH(P$2,[1]Coefficients!$G$1:$BO$1,0))</f>
        <v>7.9010927100618897E-2</v>
      </c>
      <c r="Q96">
        <f>INDEX([1]Coefficients!$G$132:$BO$151,MATCH($E96,[1]Coefficients!$B$132:$B$151,0),MATCH(Q$2,[1]Coefficients!$G$1:$BO$1,0))</f>
        <v>8.0332825143026143E-2</v>
      </c>
      <c r="R96">
        <f>INDEX([1]Coefficients!$G$132:$BO$151,MATCH($E96,[1]Coefficients!$B$132:$B$151,0),MATCH(R$2,[1]Coefficients!$G$1:$BO$1,0))</f>
        <v>8.0332825143026143E-2</v>
      </c>
      <c r="S96">
        <f>INDEX([1]Coefficients!$G$132:$BO$151,MATCH($E96,[1]Coefficients!$B$132:$B$151,0),MATCH(S$2,[1]Coefficients!$G$1:$BO$1,0))</f>
        <v>8.0332825143026143E-2</v>
      </c>
      <c r="T96">
        <f>INDEX([1]Coefficients!$G$132:$BO$151,MATCH($E96,[1]Coefficients!$B$132:$B$151,0),MATCH(T$2,[1]Coefficients!$G$1:$BO$1,0))</f>
        <v>8.0332825143026143E-2</v>
      </c>
      <c r="U96">
        <f>INDEX([1]Coefficients!$G$132:$BO$151,MATCH($E96,[1]Coefficients!$B$132:$B$151,0),MATCH(U$2,[1]Coefficients!$G$1:$BO$1,0))</f>
        <v>8.0332825143026143E-2</v>
      </c>
      <c r="V96">
        <f>INDEX([1]Coefficients!$G$132:$BO$151,MATCH($E96,[1]Coefficients!$B$132:$B$151,0),MATCH(V$2,[1]Coefficients!$G$1:$BO$1,0))</f>
        <v>8.0332825143026143E-2</v>
      </c>
      <c r="W96">
        <f>INDEX([1]Coefficients!$G$132:$BO$151,MATCH($E96,[1]Coefficients!$B$132:$B$151,0),MATCH(W$2,[1]Coefficients!$G$1:$BO$1,0))</f>
        <v>8.0332825143026143E-2</v>
      </c>
    </row>
    <row r="97" spans="1:24" x14ac:dyDescent="0.25">
      <c r="A97" t="s">
        <v>85</v>
      </c>
      <c r="B97" t="s">
        <v>5</v>
      </c>
      <c r="C97" t="s">
        <v>14</v>
      </c>
      <c r="E97" t="s">
        <v>86</v>
      </c>
      <c r="G97" t="s">
        <v>53</v>
      </c>
      <c r="H97" t="s">
        <v>23</v>
      </c>
      <c r="I97" t="s">
        <v>50</v>
      </c>
      <c r="K97" t="s">
        <v>51</v>
      </c>
      <c r="L97" t="s">
        <v>54</v>
      </c>
      <c r="M97">
        <f>INDEX([1]Coefficients!$G$156:$BO$175,MATCH($E97,[1]Coefficients!$B$132:$B$151,0),MATCH(M$2,[1]Coefficients!$G$1:$BO$1,0))</f>
        <v>2.5889967532216271E-6</v>
      </c>
      <c r="N97">
        <f>INDEX([1]Coefficients!$G$156:$BO$175,MATCH($E97,[1]Coefficients!$B$132:$B$151,0),MATCH(N$2,[1]Coefficients!$G$1:$BO$1,0))</f>
        <v>2.5889967686127557E-6</v>
      </c>
      <c r="O97">
        <f>INDEX([1]Coefficients!$G$156:$BO$175,MATCH($E97,[1]Coefficients!$B$132:$B$151,0),MATCH(O$2,[1]Coefficients!$G$1:$BO$1,0))</f>
        <v>2.5889975645349421E-6</v>
      </c>
      <c r="P97">
        <f>INDEX([1]Coefficients!$G$156:$BO$175,MATCH($E97,[1]Coefficients!$B$132:$B$151,0),MATCH(P$2,[1]Coefficients!$G$1:$BO$1,0))</f>
        <v>2.5888319141025715E-6</v>
      </c>
      <c r="Q97">
        <f>INDEX([1]Coefficients!$G$156:$BO$175,MATCH($E97,[1]Coefficients!$B$132:$B$151,0),MATCH(Q$2,[1]Coefficients!$G$1:$BO$1,0))</f>
        <v>2.5888326702776725E-6</v>
      </c>
      <c r="R97">
        <f>INDEX([1]Coefficients!$G$156:$BO$175,MATCH($E97,[1]Coefficients!$B$132:$B$151,0),MATCH(R$2,[1]Coefficients!$G$1:$BO$1,0))</f>
        <v>2.5888326702776725E-6</v>
      </c>
      <c r="S97">
        <f>INDEX([1]Coefficients!$G$156:$BO$175,MATCH($E97,[1]Coefficients!$B$132:$B$151,0),MATCH(S$2,[1]Coefficients!$G$1:$BO$1,0))</f>
        <v>2.5888326702776725E-6</v>
      </c>
      <c r="T97">
        <f>INDEX([1]Coefficients!$G$156:$BO$175,MATCH($E97,[1]Coefficients!$B$132:$B$151,0),MATCH(T$2,[1]Coefficients!$G$1:$BO$1,0))</f>
        <v>2.5888326702776725E-6</v>
      </c>
      <c r="U97">
        <f>INDEX([1]Coefficients!$G$156:$BO$175,MATCH($E97,[1]Coefficients!$B$132:$B$151,0),MATCH(U$2,[1]Coefficients!$G$1:$BO$1,0))</f>
        <v>2.5888326702776725E-6</v>
      </c>
      <c r="V97">
        <f>INDEX([1]Coefficients!$G$156:$BO$175,MATCH($E97,[1]Coefficients!$B$132:$B$151,0),MATCH(V$2,[1]Coefficients!$G$1:$BO$1,0))</f>
        <v>2.5888326702776725E-6</v>
      </c>
      <c r="W97">
        <f>INDEX([1]Coefficients!$G$156:$BO$175,MATCH($E97,[1]Coefficients!$B$132:$B$151,0),MATCH(W$2,[1]Coefficients!$G$1:$BO$1,0))</f>
        <v>2.5888326702776725E-6</v>
      </c>
    </row>
    <row r="98" spans="1:24" x14ac:dyDescent="0.25">
      <c r="A98" t="s">
        <v>85</v>
      </c>
      <c r="B98" t="s">
        <v>5</v>
      </c>
      <c r="C98" t="s">
        <v>14</v>
      </c>
      <c r="E98" t="s">
        <v>86</v>
      </c>
      <c r="G98" t="s">
        <v>53</v>
      </c>
      <c r="H98" t="s">
        <v>26</v>
      </c>
      <c r="I98" t="s">
        <v>50</v>
      </c>
      <c r="K98" t="s">
        <v>51</v>
      </c>
      <c r="L98" t="s">
        <v>55</v>
      </c>
      <c r="M98">
        <f>INDEX([1]Coefficients!$G$180:$BO$199,MATCH($E98,[1]Coefficients!$B$132:$B$151,0),MATCH(M$2,[1]Coefficients!$G$1:$BO$1,0))</f>
        <v>5.9546925324097432E-7</v>
      </c>
      <c r="N98">
        <f>INDEX([1]Coefficients!$G$180:$BO$199,MATCH($E98,[1]Coefficients!$B$132:$B$151,0),MATCH(N$2,[1]Coefficients!$G$1:$BO$1,0))</f>
        <v>5.9331175947375652E-7</v>
      </c>
      <c r="O98">
        <f>INDEX([1]Coefficients!$G$180:$BO$199,MATCH($E98,[1]Coefficients!$B$132:$B$151,0),MATCH(O$2,[1]Coefficients!$G$1:$BO$1,0))</f>
        <v>5.9331194187259091E-7</v>
      </c>
      <c r="P98">
        <f>INDEX([1]Coefficients!$G$180:$BO$199,MATCH($E98,[1]Coefficients!$B$132:$B$151,0),MATCH(P$2,[1]Coefficients!$G$1:$BO$1,0))</f>
        <v>5.9327398031517265E-7</v>
      </c>
      <c r="Q98">
        <f>INDEX([1]Coefficients!$G$180:$BO$199,MATCH($E98,[1]Coefficients!$B$132:$B$151,0),MATCH(Q$2,[1]Coefficients!$G$1:$BO$1,0))</f>
        <v>5.9327415360529985E-7</v>
      </c>
      <c r="R98">
        <f>INDEX([1]Coefficients!$G$180:$BO$199,MATCH($E98,[1]Coefficients!$B$132:$B$151,0),MATCH(R$2,[1]Coefficients!$G$1:$BO$1,0))</f>
        <v>5.9327415360529985E-7</v>
      </c>
      <c r="S98">
        <f>INDEX([1]Coefficients!$G$180:$BO$199,MATCH($E98,[1]Coefficients!$B$132:$B$151,0),MATCH(S$2,[1]Coefficients!$G$1:$BO$1,0))</f>
        <v>5.9327415360529985E-7</v>
      </c>
      <c r="T98">
        <f>INDEX([1]Coefficients!$G$180:$BO$199,MATCH($E98,[1]Coefficients!$B$132:$B$151,0),MATCH(T$2,[1]Coefficients!$G$1:$BO$1,0))</f>
        <v>5.9327415360529985E-7</v>
      </c>
      <c r="U98">
        <f>INDEX([1]Coefficients!$G$180:$BO$199,MATCH($E98,[1]Coefficients!$B$132:$B$151,0),MATCH(U$2,[1]Coefficients!$G$1:$BO$1,0))</f>
        <v>5.9327415360529985E-7</v>
      </c>
      <c r="V98">
        <f>INDEX([1]Coefficients!$G$180:$BO$199,MATCH($E98,[1]Coefficients!$B$132:$B$151,0),MATCH(V$2,[1]Coefficients!$G$1:$BO$1,0))</f>
        <v>5.9327415360529985E-7</v>
      </c>
      <c r="W98">
        <f>INDEX([1]Coefficients!$G$180:$BO$199,MATCH($E98,[1]Coefficients!$B$132:$B$151,0),MATCH(W$2,[1]Coefficients!$G$1:$BO$1,0))</f>
        <v>5.9327415360529985E-7</v>
      </c>
    </row>
    <row r="99" spans="1:24" x14ac:dyDescent="0.25">
      <c r="A99" t="s">
        <v>88</v>
      </c>
      <c r="B99" t="s">
        <v>5</v>
      </c>
      <c r="C99" t="s">
        <v>14</v>
      </c>
      <c r="E99" t="s">
        <v>89</v>
      </c>
      <c r="G99" t="s">
        <v>16</v>
      </c>
      <c r="L99" t="s">
        <v>38</v>
      </c>
    </row>
    <row r="100" spans="1:24" x14ac:dyDescent="0.25">
      <c r="A100" t="s">
        <v>88</v>
      </c>
      <c r="B100" t="s">
        <v>5</v>
      </c>
      <c r="C100" t="s">
        <v>14</v>
      </c>
      <c r="E100" t="s">
        <v>89</v>
      </c>
      <c r="G100" t="s">
        <v>18</v>
      </c>
      <c r="H100" t="s">
        <v>42</v>
      </c>
    </row>
    <row r="101" spans="1:24" x14ac:dyDescent="0.25">
      <c r="A101" t="s">
        <v>88</v>
      </c>
      <c r="B101" t="s">
        <v>5</v>
      </c>
      <c r="C101" t="s">
        <v>14</v>
      </c>
      <c r="E101" t="s">
        <v>89</v>
      </c>
      <c r="G101" t="s">
        <v>43</v>
      </c>
      <c r="H101" t="b">
        <v>1</v>
      </c>
    </row>
    <row r="102" spans="1:24" x14ac:dyDescent="0.25">
      <c r="A102" t="s">
        <v>88</v>
      </c>
      <c r="B102" t="s">
        <v>5</v>
      </c>
      <c r="C102" t="s">
        <v>14</v>
      </c>
      <c r="E102" t="s">
        <v>89</v>
      </c>
      <c r="G102" t="s">
        <v>44</v>
      </c>
      <c r="K102" t="s">
        <v>45</v>
      </c>
      <c r="L102" t="s">
        <v>46</v>
      </c>
      <c r="M102">
        <f>INDEX([1]Prices!K$770:K$782,MATCH($E102,[1]Prices!$E$770:$E$782,0))*[1]!JCIMS_price_inflator</f>
        <v>2.1478168076044257</v>
      </c>
      <c r="N102">
        <f>INDEX([1]Prices!L$770:L$782,MATCH($E102,[1]Prices!$E$770:$E$782,0))*[1]!JCIMS_price_inflator</f>
        <v>1.3323195678062392</v>
      </c>
      <c r="O102">
        <f>INDEX([1]Prices!M$770:M$782,MATCH($E102,[1]Prices!$E$770:$E$782,0))*[1]!JCIMS_price_inflator</f>
        <v>1.4380628391383408</v>
      </c>
      <c r="P102">
        <f>INDEX([1]Prices!N$770:N$782,MATCH($E102,[1]Prices!$E$770:$E$782,0))*[1]!JCIMS_price_inflator</f>
        <v>1.0970639506818818</v>
      </c>
      <c r="Q102">
        <f>INDEX([1]Prices!O$770:O$782,MATCH($E102,[1]Prices!$E$770:$E$782,0))*[1]!JCIMS_price_inflator</f>
        <v>1.2710993905745955</v>
      </c>
      <c r="R102">
        <f>INDEX([1]Prices!P$770:P$782,MATCH($E102,[1]Prices!$E$770:$E$782,0))*[1]!JCIMS_price_inflator</f>
        <v>1.334238280812629</v>
      </c>
      <c r="S102">
        <f>INDEX([1]Prices!Q$770:Q$782,MATCH($E102,[1]Prices!$E$770:$E$782,0))*[1]!JCIMS_price_inflator</f>
        <v>1.3759440070088107</v>
      </c>
      <c r="T102">
        <f>INDEX([1]Prices!R$770:R$782,MATCH($E102,[1]Prices!$E$770:$E$782,0))*[1]!JCIMS_price_inflator</f>
        <v>1.3977155167401876</v>
      </c>
      <c r="U102">
        <f>INDEX([1]Prices!S$770:S$782,MATCH($E102,[1]Prices!$E$770:$E$782,0))*[1]!JCIMS_price_inflator</f>
        <v>1.4219464790010159</v>
      </c>
      <c r="V102">
        <f>INDEX([1]Prices!T$770:T$782,MATCH($E102,[1]Prices!$E$770:$E$782,0))*[1]!JCIMS_price_inflator</f>
        <v>1.4219464790010159</v>
      </c>
      <c r="W102">
        <f>INDEX([1]Prices!U$770:U$782,MATCH($E102,[1]Prices!$E$770:$E$782,0))*[1]!JCIMS_price_inflator</f>
        <v>1.4219464790010159</v>
      </c>
      <c r="X102" t="s">
        <v>90</v>
      </c>
    </row>
    <row r="103" spans="1:24" x14ac:dyDescent="0.25">
      <c r="A103" t="s">
        <v>88</v>
      </c>
      <c r="B103" t="s">
        <v>5</v>
      </c>
      <c r="C103" t="s">
        <v>14</v>
      </c>
      <c r="E103" t="s">
        <v>89</v>
      </c>
      <c r="G103" t="s">
        <v>53</v>
      </c>
      <c r="H103" t="s">
        <v>49</v>
      </c>
      <c r="I103" t="s">
        <v>50</v>
      </c>
      <c r="K103" t="s">
        <v>51</v>
      </c>
      <c r="L103" t="s">
        <v>52</v>
      </c>
      <c r="M103">
        <f>INDEX([1]Coefficients!$G$132:$BO$151,MATCH($E103,[1]Coefficients!$B$132:$B$151,0),MATCH(M$2,[1]Coefficients!$G$1:$BO$1,0))</f>
        <v>5.9857766397253279E-2</v>
      </c>
      <c r="N103">
        <f>INDEX([1]Coefficients!$G$132:$BO$151,MATCH($E103,[1]Coefficients!$B$132:$B$151,0),MATCH(N$2,[1]Coefficients!$G$1:$BO$1,0))</f>
        <v>5.985775273523862E-2</v>
      </c>
      <c r="O103">
        <f>INDEX([1]Coefficients!$G$132:$BO$151,MATCH($E103,[1]Coefficients!$B$132:$B$151,0),MATCH(O$2,[1]Coefficients!$G$1:$BO$1,0))</f>
        <v>5.9857810547601559E-2</v>
      </c>
      <c r="P103">
        <f>INDEX([1]Coefficients!$G$132:$BO$151,MATCH($E103,[1]Coefficients!$B$132:$B$151,0),MATCH(P$2,[1]Coefficients!$G$1:$BO$1,0))</f>
        <v>5.9857814030780346E-2</v>
      </c>
      <c r="Q103">
        <f>INDEX([1]Coefficients!$G$132:$BO$151,MATCH($E103,[1]Coefficients!$B$132:$B$151,0),MATCH(Q$2,[1]Coefficients!$G$1:$BO$1,0))</f>
        <v>5.9860457516754152E-2</v>
      </c>
      <c r="R103">
        <f>INDEX([1]Coefficients!$G$132:$BO$151,MATCH($E103,[1]Coefficients!$B$132:$B$151,0),MATCH(R$2,[1]Coefficients!$G$1:$BO$1,0))</f>
        <v>5.9860457516754152E-2</v>
      </c>
      <c r="S103">
        <f>INDEX([1]Coefficients!$G$132:$BO$151,MATCH($E103,[1]Coefficients!$B$132:$B$151,0),MATCH(S$2,[1]Coefficients!$G$1:$BO$1,0))</f>
        <v>5.9860457516754152E-2</v>
      </c>
      <c r="T103">
        <f>INDEX([1]Coefficients!$G$132:$BO$151,MATCH($E103,[1]Coefficients!$B$132:$B$151,0),MATCH(T$2,[1]Coefficients!$G$1:$BO$1,0))</f>
        <v>5.9860457516754152E-2</v>
      </c>
      <c r="U103">
        <f>INDEX([1]Coefficients!$G$132:$BO$151,MATCH($E103,[1]Coefficients!$B$132:$B$151,0),MATCH(U$2,[1]Coefficients!$G$1:$BO$1,0))</f>
        <v>5.9860457516754152E-2</v>
      </c>
      <c r="V103">
        <f>INDEX([1]Coefficients!$G$132:$BO$151,MATCH($E103,[1]Coefficients!$B$132:$B$151,0),MATCH(V$2,[1]Coefficients!$G$1:$BO$1,0))</f>
        <v>5.9860457516754152E-2</v>
      </c>
      <c r="W103">
        <f>INDEX([1]Coefficients!$G$132:$BO$151,MATCH($E103,[1]Coefficients!$B$132:$B$151,0),MATCH(W$2,[1]Coefficients!$G$1:$BO$1,0))</f>
        <v>5.9860457516754152E-2</v>
      </c>
    </row>
    <row r="104" spans="1:24" x14ac:dyDescent="0.25">
      <c r="A104" t="s">
        <v>88</v>
      </c>
      <c r="B104" t="s">
        <v>5</v>
      </c>
      <c r="C104" t="s">
        <v>14</v>
      </c>
      <c r="E104" t="s">
        <v>89</v>
      </c>
      <c r="G104" t="s">
        <v>53</v>
      </c>
      <c r="H104" t="s">
        <v>23</v>
      </c>
      <c r="I104" t="s">
        <v>50</v>
      </c>
      <c r="K104" t="s">
        <v>51</v>
      </c>
      <c r="L104" t="s">
        <v>54</v>
      </c>
      <c r="M104">
        <f>INDEX([1]Coefficients!$G$156:$BO$175,MATCH($E104,[1]Coefficients!$B$132:$B$151,0),MATCH(M$2,[1]Coefficients!$G$1:$BO$1,0))</f>
        <v>9.4824184391688377E-7</v>
      </c>
      <c r="N104">
        <f>INDEX([1]Coefficients!$G$156:$BO$175,MATCH($E104,[1]Coefficients!$B$132:$B$151,0),MATCH(N$2,[1]Coefficients!$G$1:$BO$1,0))</f>
        <v>9.482416274889288E-7</v>
      </c>
      <c r="O104">
        <f>INDEX([1]Coefficients!$G$156:$BO$175,MATCH($E104,[1]Coefficients!$B$132:$B$151,0),MATCH(O$2,[1]Coefficients!$G$1:$BO$1,0))</f>
        <v>9.4824254332834167E-7</v>
      </c>
      <c r="P104">
        <f>INDEX([1]Coefficients!$G$156:$BO$175,MATCH($E104,[1]Coefficients!$B$132:$B$151,0),MATCH(P$2,[1]Coefficients!$G$1:$BO$1,0))</f>
        <v>9.4824259850741151E-7</v>
      </c>
      <c r="Q104">
        <f>INDEX([1]Coefficients!$G$156:$BO$175,MATCH($E104,[1]Coefficients!$B$132:$B$151,0),MATCH(Q$2,[1]Coefficients!$G$1:$BO$1,0))</f>
        <v>9.4828447551293711E-7</v>
      </c>
      <c r="R104">
        <f>INDEX([1]Coefficients!$G$156:$BO$175,MATCH($E104,[1]Coefficients!$B$132:$B$151,0),MATCH(R$2,[1]Coefficients!$G$1:$BO$1,0))</f>
        <v>9.4828447551293711E-7</v>
      </c>
      <c r="S104">
        <f>INDEX([1]Coefficients!$G$156:$BO$175,MATCH($E104,[1]Coefficients!$B$132:$B$151,0),MATCH(S$2,[1]Coefficients!$G$1:$BO$1,0))</f>
        <v>9.4828447551293711E-7</v>
      </c>
      <c r="T104">
        <f>INDEX([1]Coefficients!$G$156:$BO$175,MATCH($E104,[1]Coefficients!$B$132:$B$151,0),MATCH(T$2,[1]Coefficients!$G$1:$BO$1,0))</f>
        <v>9.4828447551293711E-7</v>
      </c>
      <c r="U104">
        <f>INDEX([1]Coefficients!$G$156:$BO$175,MATCH($E104,[1]Coefficients!$B$132:$B$151,0),MATCH(U$2,[1]Coefficients!$G$1:$BO$1,0))</f>
        <v>9.4828447551293711E-7</v>
      </c>
      <c r="V104">
        <f>INDEX([1]Coefficients!$G$156:$BO$175,MATCH($E104,[1]Coefficients!$B$132:$B$151,0),MATCH(V$2,[1]Coefficients!$G$1:$BO$1,0))</f>
        <v>9.4828447551293711E-7</v>
      </c>
      <c r="W104">
        <f>INDEX([1]Coefficients!$G$156:$BO$175,MATCH($E104,[1]Coefficients!$B$132:$B$151,0),MATCH(W$2,[1]Coefficients!$G$1:$BO$1,0))</f>
        <v>9.4828447551293711E-7</v>
      </c>
    </row>
    <row r="105" spans="1:24" x14ac:dyDescent="0.25">
      <c r="A105" t="s">
        <v>88</v>
      </c>
      <c r="B105" t="s">
        <v>5</v>
      </c>
      <c r="C105" t="s">
        <v>14</v>
      </c>
      <c r="E105" t="s">
        <v>89</v>
      </c>
      <c r="G105" t="s">
        <v>53</v>
      </c>
      <c r="H105" t="s">
        <v>26</v>
      </c>
      <c r="I105" t="s">
        <v>50</v>
      </c>
      <c r="K105" t="s">
        <v>51</v>
      </c>
      <c r="L105" t="s">
        <v>55</v>
      </c>
      <c r="M105">
        <f>INDEX([1]Coefficients!$G$180:$BO$199,MATCH($E105,[1]Coefficients!$B$132:$B$151,0),MATCH(M$2,[1]Coefficients!$G$1:$BO$1,0))</f>
        <v>4.2670882976259764E-6</v>
      </c>
      <c r="N105">
        <f>INDEX([1]Coefficients!$G$180:$BO$199,MATCH($E105,[1]Coefficients!$B$132:$B$151,0),MATCH(N$2,[1]Coefficients!$G$1:$BO$1,0))</f>
        <v>4.2670873237001795E-6</v>
      </c>
      <c r="O105">
        <f>INDEX([1]Coefficients!$G$180:$BO$199,MATCH($E105,[1]Coefficients!$B$132:$B$151,0),MATCH(O$2,[1]Coefficients!$G$1:$BO$1,0))</f>
        <v>4.2670914449775371E-6</v>
      </c>
      <c r="P105">
        <f>INDEX([1]Coefficients!$G$180:$BO$199,MATCH($E105,[1]Coefficients!$B$132:$B$151,0),MATCH(P$2,[1]Coefficients!$G$1:$BO$1,0))</f>
        <v>4.2670916932833516E-6</v>
      </c>
      <c r="Q105">
        <f>INDEX([1]Coefficients!$G$180:$BO$199,MATCH($E105,[1]Coefficients!$B$132:$B$151,0),MATCH(Q$2,[1]Coefficients!$G$1:$BO$1,0))</f>
        <v>4.2672801398082167E-6</v>
      </c>
      <c r="R105">
        <f>INDEX([1]Coefficients!$G$180:$BO$199,MATCH($E105,[1]Coefficients!$B$132:$B$151,0),MATCH(R$2,[1]Coefficients!$G$1:$BO$1,0))</f>
        <v>4.2672801398082167E-6</v>
      </c>
      <c r="S105">
        <f>INDEX([1]Coefficients!$G$180:$BO$199,MATCH($E105,[1]Coefficients!$B$132:$B$151,0),MATCH(S$2,[1]Coefficients!$G$1:$BO$1,0))</f>
        <v>4.2672801398082167E-6</v>
      </c>
      <c r="T105">
        <f>INDEX([1]Coefficients!$G$180:$BO$199,MATCH($E105,[1]Coefficients!$B$132:$B$151,0),MATCH(T$2,[1]Coefficients!$G$1:$BO$1,0))</f>
        <v>4.2672801398082167E-6</v>
      </c>
      <c r="U105">
        <f>INDEX([1]Coefficients!$G$180:$BO$199,MATCH($E105,[1]Coefficients!$B$132:$B$151,0),MATCH(U$2,[1]Coefficients!$G$1:$BO$1,0))</f>
        <v>4.2672801398082167E-6</v>
      </c>
      <c r="V105">
        <f>INDEX([1]Coefficients!$G$180:$BO$199,MATCH($E105,[1]Coefficients!$B$132:$B$151,0),MATCH(V$2,[1]Coefficients!$G$1:$BO$1,0))</f>
        <v>4.2672801398082167E-6</v>
      </c>
      <c r="W105">
        <f>INDEX([1]Coefficients!$G$180:$BO$199,MATCH($E105,[1]Coefficients!$B$132:$B$151,0),MATCH(W$2,[1]Coefficients!$G$1:$BO$1,0))</f>
        <v>4.2672801398082167E-6</v>
      </c>
    </row>
    <row r="106" spans="1:24" x14ac:dyDescent="0.25">
      <c r="A106" t="s">
        <v>91</v>
      </c>
      <c r="B106" t="s">
        <v>5</v>
      </c>
      <c r="C106" t="s">
        <v>14</v>
      </c>
      <c r="E106" t="s">
        <v>92</v>
      </c>
      <c r="G106" t="s">
        <v>16</v>
      </c>
      <c r="L106" t="s">
        <v>38</v>
      </c>
    </row>
    <row r="107" spans="1:24" x14ac:dyDescent="0.25">
      <c r="A107" t="s">
        <v>91</v>
      </c>
      <c r="B107" t="s">
        <v>5</v>
      </c>
      <c r="C107" t="s">
        <v>14</v>
      </c>
      <c r="E107" t="s">
        <v>92</v>
      </c>
      <c r="G107" t="s">
        <v>18</v>
      </c>
      <c r="H107" t="s">
        <v>42</v>
      </c>
    </row>
    <row r="108" spans="1:24" x14ac:dyDescent="0.25">
      <c r="A108" t="s">
        <v>91</v>
      </c>
      <c r="B108" t="s">
        <v>5</v>
      </c>
      <c r="C108" t="s">
        <v>14</v>
      </c>
      <c r="E108" t="s">
        <v>92</v>
      </c>
      <c r="G108" t="s">
        <v>43</v>
      </c>
      <c r="H108" t="b">
        <v>1</v>
      </c>
    </row>
    <row r="109" spans="1:24" x14ac:dyDescent="0.25">
      <c r="A109" t="s">
        <v>91</v>
      </c>
      <c r="B109" t="s">
        <v>5</v>
      </c>
      <c r="C109" t="s">
        <v>14</v>
      </c>
      <c r="E109" t="s">
        <v>92</v>
      </c>
      <c r="G109" t="s">
        <v>44</v>
      </c>
      <c r="K109" t="s">
        <v>45</v>
      </c>
      <c r="L109" t="s">
        <v>46</v>
      </c>
      <c r="M109" t="e">
        <f>INDEX([1]Prices!K$770:K$782,MATCH($E109,[1]Prices!$E$770:$E$782,0))*[1]!JCIMS_price_inflator</f>
        <v>#N/A</v>
      </c>
      <c r="N109" t="e">
        <f>INDEX([1]Prices!L$770:L$782,MATCH($E109,[1]Prices!$E$770:$E$782,0))*[1]!JCIMS_price_inflator</f>
        <v>#N/A</v>
      </c>
      <c r="O109" t="e">
        <f>INDEX([1]Prices!M$770:M$782,MATCH($E109,[1]Prices!$E$770:$E$782,0))*[1]!JCIMS_price_inflator</f>
        <v>#N/A</v>
      </c>
      <c r="P109" t="e">
        <f>INDEX([1]Prices!N$770:N$782,MATCH($E109,[1]Prices!$E$770:$E$782,0))*[1]!JCIMS_price_inflator</f>
        <v>#N/A</v>
      </c>
      <c r="Q109" t="e">
        <f>INDEX([1]Prices!O$770:O$782,MATCH($E109,[1]Prices!$E$770:$E$782,0))*[1]!JCIMS_price_inflator</f>
        <v>#N/A</v>
      </c>
      <c r="R109" t="e">
        <f>INDEX([1]Prices!P$770:P$782,MATCH($E109,[1]Prices!$E$770:$E$782,0))*[1]!JCIMS_price_inflator</f>
        <v>#N/A</v>
      </c>
      <c r="S109" t="e">
        <f>INDEX([1]Prices!Q$770:Q$782,MATCH($E109,[1]Prices!$E$770:$E$782,0))*[1]!JCIMS_price_inflator</f>
        <v>#N/A</v>
      </c>
      <c r="T109" t="e">
        <f>INDEX([1]Prices!R$770:R$782,MATCH($E109,[1]Prices!$E$770:$E$782,0))*[1]!JCIMS_price_inflator</f>
        <v>#N/A</v>
      </c>
      <c r="U109" t="e">
        <f>INDEX([1]Prices!S$770:S$782,MATCH($E109,[1]Prices!$E$770:$E$782,0))*[1]!JCIMS_price_inflator</f>
        <v>#N/A</v>
      </c>
      <c r="V109" t="e">
        <f>INDEX([1]Prices!T$770:T$782,MATCH($E109,[1]Prices!$E$770:$E$782,0))*[1]!JCIMS_price_inflator</f>
        <v>#N/A</v>
      </c>
      <c r="W109" t="e">
        <f>INDEX([1]Prices!U$770:U$782,MATCH($E109,[1]Prices!$E$770:$E$782,0))*[1]!JCIMS_price_inflator</f>
        <v>#N/A</v>
      </c>
      <c r="X109" t="s">
        <v>93</v>
      </c>
    </row>
    <row r="110" spans="1:24" x14ac:dyDescent="0.25">
      <c r="A110" t="s">
        <v>91</v>
      </c>
      <c r="B110" t="s">
        <v>5</v>
      </c>
      <c r="C110" t="s">
        <v>14</v>
      </c>
      <c r="E110" t="s">
        <v>92</v>
      </c>
      <c r="G110" t="s">
        <v>53</v>
      </c>
      <c r="H110" t="s">
        <v>49</v>
      </c>
      <c r="I110" t="s">
        <v>50</v>
      </c>
      <c r="K110" t="s">
        <v>51</v>
      </c>
      <c r="L110" t="s">
        <v>52</v>
      </c>
      <c r="M110">
        <f>INDEX([1]Coefficients!$G$132:$BO$151,MATCH($E110,[1]Coefficients!$B$132:$B$151,0),MATCH(M$2,[1]Coefficients!$G$1:$BO$1,0))</f>
        <v>5.1259752560403472E-2</v>
      </c>
      <c r="N110">
        <f>INDEX([1]Coefficients!$G$132:$BO$151,MATCH($E110,[1]Coefficients!$B$132:$B$151,0),MATCH(N$2,[1]Coefficients!$G$1:$BO$1,0))</f>
        <v>5.2366651626647394E-2</v>
      </c>
      <c r="O110">
        <f>INDEX([1]Coefficients!$G$132:$BO$151,MATCH($E110,[1]Coefficients!$B$132:$B$151,0),MATCH(O$2,[1]Coefficients!$G$1:$BO$1,0))</f>
        <v>5.4633254600389917E-2</v>
      </c>
      <c r="P110">
        <f>INDEX([1]Coefficients!$G$132:$BO$151,MATCH($E110,[1]Coefficients!$B$132:$B$151,0),MATCH(P$2,[1]Coefficients!$G$1:$BO$1,0))</f>
        <v>5.9238777445698089E-2</v>
      </c>
      <c r="Q110">
        <f>INDEX([1]Coefficients!$G$132:$BO$151,MATCH($E110,[1]Coefficients!$B$132:$B$151,0),MATCH(Q$2,[1]Coefficients!$G$1:$BO$1,0))</f>
        <v>5.513328633900514E-2</v>
      </c>
      <c r="R110">
        <f>INDEX([1]Coefficients!$G$132:$BO$151,MATCH($E110,[1]Coefficients!$B$132:$B$151,0),MATCH(R$2,[1]Coefficients!$G$1:$BO$1,0))</f>
        <v>5.513328633900514E-2</v>
      </c>
      <c r="S110">
        <f>INDEX([1]Coefficients!$G$132:$BO$151,MATCH($E110,[1]Coefficients!$B$132:$B$151,0),MATCH(S$2,[1]Coefficients!$G$1:$BO$1,0))</f>
        <v>5.513328633900514E-2</v>
      </c>
      <c r="T110">
        <f>INDEX([1]Coefficients!$G$132:$BO$151,MATCH($E110,[1]Coefficients!$B$132:$B$151,0),MATCH(T$2,[1]Coefficients!$G$1:$BO$1,0))</f>
        <v>5.513328633900514E-2</v>
      </c>
      <c r="U110">
        <f>INDEX([1]Coefficients!$G$132:$BO$151,MATCH($E110,[1]Coefficients!$B$132:$B$151,0),MATCH(U$2,[1]Coefficients!$G$1:$BO$1,0))</f>
        <v>5.513328633900514E-2</v>
      </c>
      <c r="V110">
        <f>INDEX([1]Coefficients!$G$132:$BO$151,MATCH($E110,[1]Coefficients!$B$132:$B$151,0),MATCH(V$2,[1]Coefficients!$G$1:$BO$1,0))</f>
        <v>5.513328633900514E-2</v>
      </c>
      <c r="W110">
        <f>INDEX([1]Coefficients!$G$132:$BO$151,MATCH($E110,[1]Coefficients!$B$132:$B$151,0),MATCH(W$2,[1]Coefficients!$G$1:$BO$1,0))</f>
        <v>5.513328633900514E-2</v>
      </c>
    </row>
    <row r="111" spans="1:24" x14ac:dyDescent="0.25">
      <c r="A111" t="s">
        <v>91</v>
      </c>
      <c r="B111" t="s">
        <v>5</v>
      </c>
      <c r="C111" t="s">
        <v>14</v>
      </c>
      <c r="E111" t="s">
        <v>92</v>
      </c>
      <c r="G111" t="s">
        <v>53</v>
      </c>
      <c r="H111" t="s">
        <v>23</v>
      </c>
      <c r="I111" t="s">
        <v>50</v>
      </c>
      <c r="K111" t="s">
        <v>51</v>
      </c>
      <c r="L111" t="s">
        <v>54</v>
      </c>
      <c r="M111">
        <f>INDEX([1]Coefficients!$G$156:$BO$175,MATCH($E111,[1]Coefficients!$B$132:$B$151,0),MATCH(M$2,[1]Coefficients!$G$1:$BO$1,0))</f>
        <v>9.3680709534368085E-7</v>
      </c>
      <c r="N111">
        <f>INDEX([1]Coefficients!$G$156:$BO$175,MATCH($E111,[1]Coefficients!$B$132:$B$151,0),MATCH(N$2,[1]Coefficients!$G$1:$BO$1,0))</f>
        <v>8.8691796008869141E-7</v>
      </c>
      <c r="O111">
        <f>INDEX([1]Coefficients!$G$156:$BO$175,MATCH($E111,[1]Coefficients!$B$132:$B$151,0),MATCH(O$2,[1]Coefficients!$G$1:$BO$1,0))</f>
        <v>8.8968957871396907E-7</v>
      </c>
      <c r="P111">
        <f>INDEX([1]Coefficients!$G$156:$BO$175,MATCH($E111,[1]Coefficients!$B$132:$B$151,0),MATCH(P$2,[1]Coefficients!$G$1:$BO$1,0))</f>
        <v>8.5920177383592024E-7</v>
      </c>
      <c r="Q111">
        <f>INDEX([1]Coefficients!$G$156:$BO$175,MATCH($E111,[1]Coefficients!$B$132:$B$151,0),MATCH(Q$2,[1]Coefficients!$G$1:$BO$1,0))</f>
        <v>8.5920177383592024E-7</v>
      </c>
      <c r="R111">
        <f>INDEX([1]Coefficients!$G$156:$BO$175,MATCH($E111,[1]Coefficients!$B$132:$B$151,0),MATCH(R$2,[1]Coefficients!$G$1:$BO$1,0))</f>
        <v>8.5920177383592024E-7</v>
      </c>
      <c r="S111">
        <f>INDEX([1]Coefficients!$G$156:$BO$175,MATCH($E111,[1]Coefficients!$B$132:$B$151,0),MATCH(S$2,[1]Coefficients!$G$1:$BO$1,0))</f>
        <v>8.5920177383592024E-7</v>
      </c>
      <c r="T111">
        <f>INDEX([1]Coefficients!$G$156:$BO$175,MATCH($E111,[1]Coefficients!$B$132:$B$151,0),MATCH(T$2,[1]Coefficients!$G$1:$BO$1,0))</f>
        <v>8.5920177383592024E-7</v>
      </c>
      <c r="U111">
        <f>INDEX([1]Coefficients!$G$156:$BO$175,MATCH($E111,[1]Coefficients!$B$132:$B$151,0),MATCH(U$2,[1]Coefficients!$G$1:$BO$1,0))</f>
        <v>8.5920177383592024E-7</v>
      </c>
      <c r="V111">
        <f>INDEX([1]Coefficients!$G$156:$BO$175,MATCH($E111,[1]Coefficients!$B$132:$B$151,0),MATCH(V$2,[1]Coefficients!$G$1:$BO$1,0))</f>
        <v>8.5920177383592024E-7</v>
      </c>
      <c r="W111">
        <f>INDEX([1]Coefficients!$G$156:$BO$175,MATCH($E111,[1]Coefficients!$B$132:$B$151,0),MATCH(W$2,[1]Coefficients!$G$1:$BO$1,0))</f>
        <v>8.5920177383592024E-7</v>
      </c>
    </row>
    <row r="112" spans="1:24" x14ac:dyDescent="0.25">
      <c r="A112" t="s">
        <v>91</v>
      </c>
      <c r="B112" t="s">
        <v>5</v>
      </c>
      <c r="C112" t="s">
        <v>14</v>
      </c>
      <c r="E112" t="s">
        <v>92</v>
      </c>
      <c r="G112" t="s">
        <v>53</v>
      </c>
      <c r="H112" t="s">
        <v>26</v>
      </c>
      <c r="I112" t="s">
        <v>50</v>
      </c>
      <c r="K112" t="s">
        <v>51</v>
      </c>
      <c r="L112" t="s">
        <v>55</v>
      </c>
      <c r="M112">
        <f>INDEX([1]Coefficients!$G$180:$BO$199,MATCH($E112,[1]Coefficients!$B$132:$B$151,0),MATCH(M$2,[1]Coefficients!$G$1:$BO$1,0))</f>
        <v>5.5432372505543243E-10</v>
      </c>
      <c r="N112">
        <f>INDEX([1]Coefficients!$G$180:$BO$199,MATCH($E112,[1]Coefficients!$B$132:$B$151,0),MATCH(N$2,[1]Coefficients!$G$1:$BO$1,0))</f>
        <v>5.5432372505543243E-10</v>
      </c>
      <c r="O112">
        <f>INDEX([1]Coefficients!$G$180:$BO$199,MATCH($E112,[1]Coefficients!$B$132:$B$151,0),MATCH(O$2,[1]Coefficients!$G$1:$BO$1,0))</f>
        <v>5.5432372505543243E-10</v>
      </c>
      <c r="P112">
        <f>INDEX([1]Coefficients!$G$180:$BO$199,MATCH($E112,[1]Coefficients!$B$132:$B$151,0),MATCH(P$2,[1]Coefficients!$G$1:$BO$1,0))</f>
        <v>5.5432372505543243E-10</v>
      </c>
      <c r="Q112">
        <f>INDEX([1]Coefficients!$G$180:$BO$199,MATCH($E112,[1]Coefficients!$B$132:$B$151,0),MATCH(Q$2,[1]Coefficients!$G$1:$BO$1,0))</f>
        <v>5.5432372505543243E-10</v>
      </c>
      <c r="R112">
        <f>INDEX([1]Coefficients!$G$180:$BO$199,MATCH($E112,[1]Coefficients!$B$132:$B$151,0),MATCH(R$2,[1]Coefficients!$G$1:$BO$1,0))</f>
        <v>5.5432372505543243E-10</v>
      </c>
      <c r="S112">
        <f>INDEX([1]Coefficients!$G$180:$BO$199,MATCH($E112,[1]Coefficients!$B$132:$B$151,0),MATCH(S$2,[1]Coefficients!$G$1:$BO$1,0))</f>
        <v>5.5432372505543243E-10</v>
      </c>
      <c r="T112">
        <f>INDEX([1]Coefficients!$G$180:$BO$199,MATCH($E112,[1]Coefficients!$B$132:$B$151,0),MATCH(T$2,[1]Coefficients!$G$1:$BO$1,0))</f>
        <v>5.5432372505543243E-10</v>
      </c>
      <c r="U112">
        <f>INDEX([1]Coefficients!$G$180:$BO$199,MATCH($E112,[1]Coefficients!$B$132:$B$151,0),MATCH(U$2,[1]Coefficients!$G$1:$BO$1,0))</f>
        <v>5.5432372505543243E-10</v>
      </c>
      <c r="V112">
        <f>INDEX([1]Coefficients!$G$180:$BO$199,MATCH($E112,[1]Coefficients!$B$132:$B$151,0),MATCH(V$2,[1]Coefficients!$G$1:$BO$1,0))</f>
        <v>5.5432372505543243E-10</v>
      </c>
      <c r="W112">
        <f>INDEX([1]Coefficients!$G$180:$BO$199,MATCH($E112,[1]Coefficients!$B$132:$B$151,0),MATCH(W$2,[1]Coefficients!$G$1:$BO$1,0))</f>
        <v>5.5432372505543243E-10</v>
      </c>
    </row>
    <row r="113" spans="1:23" x14ac:dyDescent="0.25">
      <c r="A113" t="s">
        <v>94</v>
      </c>
      <c r="B113" t="s">
        <v>5</v>
      </c>
      <c r="C113" t="s">
        <v>14</v>
      </c>
      <c r="E113" t="s">
        <v>95</v>
      </c>
      <c r="G113" t="s">
        <v>16</v>
      </c>
      <c r="L113" t="s">
        <v>38</v>
      </c>
    </row>
    <row r="114" spans="1:23" x14ac:dyDescent="0.25">
      <c r="A114" t="s">
        <v>94</v>
      </c>
      <c r="B114" t="s">
        <v>5</v>
      </c>
      <c r="C114" t="s">
        <v>14</v>
      </c>
      <c r="E114" t="s">
        <v>95</v>
      </c>
      <c r="G114" t="s">
        <v>18</v>
      </c>
      <c r="H114" t="s">
        <v>42</v>
      </c>
    </row>
    <row r="115" spans="1:23" x14ac:dyDescent="0.25">
      <c r="A115" t="s">
        <v>94</v>
      </c>
      <c r="B115" t="s">
        <v>5</v>
      </c>
      <c r="C115" t="s">
        <v>14</v>
      </c>
      <c r="E115" t="s">
        <v>95</v>
      </c>
      <c r="G115" t="s">
        <v>43</v>
      </c>
      <c r="H115" t="b">
        <v>1</v>
      </c>
    </row>
    <row r="116" spans="1:23" x14ac:dyDescent="0.25">
      <c r="A116" t="s">
        <v>94</v>
      </c>
      <c r="B116" t="s">
        <v>5</v>
      </c>
      <c r="C116" t="s">
        <v>14</v>
      </c>
      <c r="E116" t="s">
        <v>95</v>
      </c>
      <c r="G116" t="s">
        <v>44</v>
      </c>
      <c r="K116" t="s">
        <v>45</v>
      </c>
      <c r="L116" t="s">
        <v>46</v>
      </c>
      <c r="M116">
        <v>50.8253659210541</v>
      </c>
      <c r="N116">
        <v>50.8253659210541</v>
      </c>
      <c r="O116">
        <v>53.318256392907102</v>
      </c>
      <c r="P116">
        <v>53.147546132209797</v>
      </c>
      <c r="Q116">
        <v>52.893006927828502</v>
      </c>
      <c r="R116">
        <v>52.893006927828502</v>
      </c>
      <c r="S116">
        <v>52.893006927828502</v>
      </c>
      <c r="T116">
        <v>52.893006927828502</v>
      </c>
      <c r="U116">
        <v>52.893006927828502</v>
      </c>
      <c r="V116">
        <v>52.893006927828502</v>
      </c>
      <c r="W116">
        <v>52.893006927828502</v>
      </c>
    </row>
    <row r="117" spans="1:23" x14ac:dyDescent="0.25">
      <c r="A117" t="s">
        <v>94</v>
      </c>
      <c r="B117" t="s">
        <v>5</v>
      </c>
      <c r="C117" t="s">
        <v>14</v>
      </c>
      <c r="E117" t="s">
        <v>95</v>
      </c>
      <c r="G117" t="s">
        <v>48</v>
      </c>
      <c r="H117" t="s">
        <v>49</v>
      </c>
      <c r="I117" t="s">
        <v>50</v>
      </c>
      <c r="K117" t="s">
        <v>51</v>
      </c>
      <c r="L117" t="s">
        <v>52</v>
      </c>
      <c r="M117">
        <f t="shared" ref="M117:W117" si="3">M$50</f>
        <v>6.9545118551339213E-2</v>
      </c>
      <c r="N117">
        <f t="shared" si="3"/>
        <v>7.0235111930450358E-2</v>
      </c>
      <c r="O117">
        <f t="shared" si="3"/>
        <v>7.0235079897689179E-2</v>
      </c>
      <c r="P117">
        <f t="shared" si="3"/>
        <v>7.023507865734982E-2</v>
      </c>
      <c r="Q117">
        <f t="shared" si="3"/>
        <v>7.023511852444228E-2</v>
      </c>
      <c r="R117">
        <f t="shared" si="3"/>
        <v>7.023511852444228E-2</v>
      </c>
      <c r="S117">
        <f t="shared" si="3"/>
        <v>7.023511852444228E-2</v>
      </c>
      <c r="T117">
        <f t="shared" si="3"/>
        <v>7.023511852444228E-2</v>
      </c>
      <c r="U117">
        <f t="shared" si="3"/>
        <v>7.023511852444228E-2</v>
      </c>
      <c r="V117">
        <f t="shared" si="3"/>
        <v>7.023511852444228E-2</v>
      </c>
      <c r="W117">
        <f t="shared" si="3"/>
        <v>7.023511852444228E-2</v>
      </c>
    </row>
    <row r="118" spans="1:23" x14ac:dyDescent="0.25">
      <c r="A118" t="s">
        <v>94</v>
      </c>
      <c r="B118" t="s">
        <v>5</v>
      </c>
      <c r="C118" t="s">
        <v>14</v>
      </c>
      <c r="E118" t="s">
        <v>95</v>
      </c>
      <c r="G118" t="s">
        <v>53</v>
      </c>
      <c r="H118" t="s">
        <v>49</v>
      </c>
      <c r="I118" t="s">
        <v>50</v>
      </c>
      <c r="K118" t="s">
        <v>51</v>
      </c>
      <c r="L118" t="s">
        <v>52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 t="s">
        <v>94</v>
      </c>
      <c r="B119" t="s">
        <v>5</v>
      </c>
      <c r="C119" t="s">
        <v>14</v>
      </c>
      <c r="E119" t="s">
        <v>95</v>
      </c>
      <c r="G119" t="s">
        <v>53</v>
      </c>
      <c r="H119" t="s">
        <v>23</v>
      </c>
      <c r="I119" t="s">
        <v>50</v>
      </c>
      <c r="K119" t="s">
        <v>51</v>
      </c>
      <c r="L119" t="s">
        <v>54</v>
      </c>
      <c r="M119">
        <f t="shared" ref="M119:W120" si="4">M51</f>
        <v>3.4384761216833145E-6</v>
      </c>
      <c r="N119">
        <f t="shared" si="4"/>
        <v>3.4725910359665046E-6</v>
      </c>
      <c r="O119">
        <f t="shared" si="4"/>
        <v>3.4725894521905806E-6</v>
      </c>
      <c r="P119">
        <f t="shared" si="4"/>
        <v>3.4725893908652516E-6</v>
      </c>
      <c r="Q119">
        <f t="shared" si="4"/>
        <v>3.4725913619891544E-6</v>
      </c>
      <c r="R119">
        <f t="shared" si="4"/>
        <v>3.4725913619891544E-6</v>
      </c>
      <c r="S119">
        <f t="shared" si="4"/>
        <v>3.4725913619891544E-6</v>
      </c>
      <c r="T119">
        <f t="shared" si="4"/>
        <v>3.4725913619891544E-6</v>
      </c>
      <c r="U119">
        <f t="shared" si="4"/>
        <v>3.4725913619891544E-6</v>
      </c>
      <c r="V119">
        <f t="shared" si="4"/>
        <v>3.4725913619891544E-6</v>
      </c>
      <c r="W119">
        <f t="shared" si="4"/>
        <v>3.4725913619891544E-6</v>
      </c>
    </row>
    <row r="120" spans="1:23" x14ac:dyDescent="0.25">
      <c r="A120" t="s">
        <v>94</v>
      </c>
      <c r="B120" t="s">
        <v>5</v>
      </c>
      <c r="C120" t="s">
        <v>14</v>
      </c>
      <c r="E120" t="s">
        <v>95</v>
      </c>
      <c r="G120" t="s">
        <v>53</v>
      </c>
      <c r="H120" t="s">
        <v>26</v>
      </c>
      <c r="I120" t="s">
        <v>50</v>
      </c>
      <c r="K120" t="s">
        <v>51</v>
      </c>
      <c r="L120" t="s">
        <v>55</v>
      </c>
      <c r="M120">
        <f t="shared" si="4"/>
        <v>1.0341281568972375E-5</v>
      </c>
      <c r="N120">
        <f t="shared" si="4"/>
        <v>1.0443882814936855E-5</v>
      </c>
      <c r="O120">
        <f t="shared" si="4"/>
        <v>1.0443878051700994E-5</v>
      </c>
      <c r="P120">
        <f t="shared" si="4"/>
        <v>1.0443877867263915E-5</v>
      </c>
      <c r="Q120">
        <f t="shared" si="4"/>
        <v>1.0443883795456103E-5</v>
      </c>
      <c r="R120">
        <f t="shared" si="4"/>
        <v>1.0443883795456103E-5</v>
      </c>
      <c r="S120">
        <f t="shared" si="4"/>
        <v>1.0443883795456103E-5</v>
      </c>
      <c r="T120">
        <f t="shared" si="4"/>
        <v>1.0443883795456103E-5</v>
      </c>
      <c r="U120">
        <f t="shared" si="4"/>
        <v>1.0443883795456103E-5</v>
      </c>
      <c r="V120">
        <f t="shared" si="4"/>
        <v>1.0443883795456103E-5</v>
      </c>
      <c r="W120">
        <f t="shared" si="4"/>
        <v>1.0443883795456103E-5</v>
      </c>
    </row>
    <row r="121" spans="1:23" x14ac:dyDescent="0.25">
      <c r="A121" t="s">
        <v>96</v>
      </c>
      <c r="B121" t="s">
        <v>5</v>
      </c>
      <c r="C121" t="s">
        <v>14</v>
      </c>
      <c r="E121" t="s">
        <v>97</v>
      </c>
      <c r="G121" t="s">
        <v>16</v>
      </c>
      <c r="L121" t="s">
        <v>38</v>
      </c>
    </row>
    <row r="122" spans="1:23" x14ac:dyDescent="0.25">
      <c r="A122" t="s">
        <v>96</v>
      </c>
      <c r="B122" t="s">
        <v>5</v>
      </c>
      <c r="C122" t="s">
        <v>14</v>
      </c>
      <c r="E122" t="s">
        <v>97</v>
      </c>
      <c r="G122" t="s">
        <v>18</v>
      </c>
      <c r="H122" t="s">
        <v>42</v>
      </c>
    </row>
    <row r="123" spans="1:23" x14ac:dyDescent="0.25">
      <c r="A123" t="s">
        <v>96</v>
      </c>
      <c r="B123" t="s">
        <v>5</v>
      </c>
      <c r="C123" t="s">
        <v>14</v>
      </c>
      <c r="E123" t="s">
        <v>97</v>
      </c>
      <c r="G123" t="s">
        <v>43</v>
      </c>
      <c r="H123" t="b">
        <v>1</v>
      </c>
    </row>
    <row r="124" spans="1:23" x14ac:dyDescent="0.25">
      <c r="A124" t="s">
        <v>96</v>
      </c>
      <c r="B124" t="s">
        <v>5</v>
      </c>
      <c r="C124" t="s">
        <v>14</v>
      </c>
      <c r="E124" t="s">
        <v>97</v>
      </c>
      <c r="G124" t="s">
        <v>44</v>
      </c>
      <c r="K124" t="s">
        <v>45</v>
      </c>
      <c r="L124" t="s">
        <v>46</v>
      </c>
      <c r="M124">
        <v>58.639048862983103</v>
      </c>
      <c r="N124">
        <v>58.639048862983103</v>
      </c>
      <c r="O124">
        <v>59.5023126710323</v>
      </c>
      <c r="P124">
        <v>59.311802772190298</v>
      </c>
      <c r="Q124">
        <v>59.0277411383043</v>
      </c>
      <c r="R124">
        <v>59.0277411383043</v>
      </c>
      <c r="S124">
        <v>59.0277411383043</v>
      </c>
      <c r="T124">
        <v>59.0277411383043</v>
      </c>
      <c r="U124">
        <v>59.0277411383043</v>
      </c>
      <c r="V124">
        <v>59.0277411383043</v>
      </c>
      <c r="W124">
        <v>59.0277411383043</v>
      </c>
    </row>
    <row r="125" spans="1:23" x14ac:dyDescent="0.25">
      <c r="A125" t="s">
        <v>96</v>
      </c>
      <c r="B125" t="s">
        <v>5</v>
      </c>
      <c r="C125" t="s">
        <v>14</v>
      </c>
      <c r="E125" t="s">
        <v>97</v>
      </c>
      <c r="G125" t="s">
        <v>48</v>
      </c>
      <c r="H125" t="s">
        <v>49</v>
      </c>
      <c r="I125" t="s">
        <v>50</v>
      </c>
      <c r="K125" t="s">
        <v>51</v>
      </c>
      <c r="L125" t="s">
        <v>52</v>
      </c>
      <c r="M125">
        <f t="shared" ref="M125:W125" si="5">M$64</f>
        <v>6.6820544015017649E-2</v>
      </c>
      <c r="N125">
        <f t="shared" si="5"/>
        <v>6.617145172090251E-2</v>
      </c>
      <c r="O125">
        <f t="shared" si="5"/>
        <v>6.6171385002939842E-2</v>
      </c>
      <c r="P125">
        <f t="shared" si="5"/>
        <v>6.6171491685726766E-2</v>
      </c>
      <c r="Q125">
        <f t="shared" si="5"/>
        <v>6.6171498750999591E-2</v>
      </c>
      <c r="R125">
        <f t="shared" si="5"/>
        <v>6.6171498750999591E-2</v>
      </c>
      <c r="S125">
        <f t="shared" si="5"/>
        <v>6.6171498750999591E-2</v>
      </c>
      <c r="T125">
        <f t="shared" si="5"/>
        <v>6.6171498750999591E-2</v>
      </c>
      <c r="U125">
        <f t="shared" si="5"/>
        <v>6.6171498750999591E-2</v>
      </c>
      <c r="V125">
        <f t="shared" si="5"/>
        <v>6.6171498750999591E-2</v>
      </c>
      <c r="W125">
        <f t="shared" si="5"/>
        <v>6.6171498750999591E-2</v>
      </c>
    </row>
    <row r="126" spans="1:23" x14ac:dyDescent="0.25">
      <c r="A126" t="s">
        <v>96</v>
      </c>
      <c r="B126" t="s">
        <v>5</v>
      </c>
      <c r="C126" t="s">
        <v>14</v>
      </c>
      <c r="E126" t="s">
        <v>97</v>
      </c>
      <c r="G126" t="s">
        <v>53</v>
      </c>
      <c r="H126" t="s">
        <v>49</v>
      </c>
      <c r="I126" t="s">
        <v>50</v>
      </c>
      <c r="K126" t="s">
        <v>51</v>
      </c>
      <c r="L126" t="s">
        <v>52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t="s">
        <v>96</v>
      </c>
      <c r="B127" t="s">
        <v>5</v>
      </c>
      <c r="C127" t="s">
        <v>14</v>
      </c>
      <c r="E127" t="s">
        <v>97</v>
      </c>
      <c r="G127" t="s">
        <v>53</v>
      </c>
      <c r="H127" t="s">
        <v>23</v>
      </c>
      <c r="I127" t="s">
        <v>50</v>
      </c>
      <c r="K127" t="s">
        <v>51</v>
      </c>
      <c r="L127" t="s">
        <v>54</v>
      </c>
      <c r="M127">
        <f t="shared" ref="M127:W128" si="6">M65</f>
        <v>2.8851702942581023E-6</v>
      </c>
      <c r="N127">
        <f t="shared" si="6"/>
        <v>2.8571438566883642E-6</v>
      </c>
      <c r="O127">
        <f t="shared" si="6"/>
        <v>2.8571409759473164E-6</v>
      </c>
      <c r="P127">
        <f t="shared" si="6"/>
        <v>2.8571455822852664E-6</v>
      </c>
      <c r="Q127">
        <f t="shared" si="6"/>
        <v>2.8571458873488601E-6</v>
      </c>
      <c r="R127">
        <f t="shared" si="6"/>
        <v>2.8571458873488601E-6</v>
      </c>
      <c r="S127">
        <f t="shared" si="6"/>
        <v>2.8571458873488601E-6</v>
      </c>
      <c r="T127">
        <f t="shared" si="6"/>
        <v>2.8571458873488601E-6</v>
      </c>
      <c r="U127">
        <f t="shared" si="6"/>
        <v>2.8571458873488601E-6</v>
      </c>
      <c r="V127">
        <f t="shared" si="6"/>
        <v>2.8571458873488601E-6</v>
      </c>
      <c r="W127">
        <f t="shared" si="6"/>
        <v>2.8571458873488601E-6</v>
      </c>
    </row>
    <row r="128" spans="1:23" x14ac:dyDescent="0.25">
      <c r="A128" t="s">
        <v>96</v>
      </c>
      <c r="B128" t="s">
        <v>5</v>
      </c>
      <c r="C128" t="s">
        <v>14</v>
      </c>
      <c r="E128" t="s">
        <v>97</v>
      </c>
      <c r="G128" t="s">
        <v>53</v>
      </c>
      <c r="H128" t="s">
        <v>26</v>
      </c>
      <c r="I128" t="s">
        <v>50</v>
      </c>
      <c r="K128" t="s">
        <v>51</v>
      </c>
      <c r="L128" t="s">
        <v>55</v>
      </c>
      <c r="M128">
        <f t="shared" si="6"/>
        <v>5.7703405885162051E-7</v>
      </c>
      <c r="N128">
        <f t="shared" si="6"/>
        <v>5.7142877133767288E-7</v>
      </c>
      <c r="O128">
        <f t="shared" si="6"/>
        <v>5.7142819518946321E-7</v>
      </c>
      <c r="P128">
        <f t="shared" si="6"/>
        <v>5.7142911645705326E-7</v>
      </c>
      <c r="Q128">
        <f t="shared" si="6"/>
        <v>5.71429177469772E-7</v>
      </c>
      <c r="R128">
        <f t="shared" si="6"/>
        <v>5.71429177469772E-7</v>
      </c>
      <c r="S128">
        <f t="shared" si="6"/>
        <v>5.71429177469772E-7</v>
      </c>
      <c r="T128">
        <f t="shared" si="6"/>
        <v>5.71429177469772E-7</v>
      </c>
      <c r="U128">
        <f t="shared" si="6"/>
        <v>5.71429177469772E-7</v>
      </c>
      <c r="V128">
        <f t="shared" si="6"/>
        <v>5.71429177469772E-7</v>
      </c>
      <c r="W128">
        <f t="shared" si="6"/>
        <v>5.71429177469772E-7</v>
      </c>
    </row>
    <row r="129" spans="1:24" x14ac:dyDescent="0.25">
      <c r="A129" t="s">
        <v>98</v>
      </c>
      <c r="B129" t="s">
        <v>5</v>
      </c>
      <c r="C129" t="s">
        <v>14</v>
      </c>
      <c r="E129" t="s">
        <v>99</v>
      </c>
      <c r="G129" t="s">
        <v>16</v>
      </c>
      <c r="L129" t="s">
        <v>38</v>
      </c>
    </row>
    <row r="130" spans="1:24" x14ac:dyDescent="0.25">
      <c r="A130" t="s">
        <v>98</v>
      </c>
      <c r="B130" t="s">
        <v>5</v>
      </c>
      <c r="C130" t="s">
        <v>14</v>
      </c>
      <c r="E130" t="s">
        <v>99</v>
      </c>
      <c r="G130" t="s">
        <v>18</v>
      </c>
      <c r="H130" t="s">
        <v>42</v>
      </c>
    </row>
    <row r="131" spans="1:24" x14ac:dyDescent="0.25">
      <c r="A131" t="s">
        <v>98</v>
      </c>
      <c r="B131" t="s">
        <v>5</v>
      </c>
      <c r="C131" t="s">
        <v>14</v>
      </c>
      <c r="E131" t="s">
        <v>99</v>
      </c>
      <c r="G131" t="s">
        <v>43</v>
      </c>
      <c r="H131" t="b">
        <v>1</v>
      </c>
    </row>
    <row r="132" spans="1:24" x14ac:dyDescent="0.25">
      <c r="A132" t="s">
        <v>98</v>
      </c>
      <c r="B132" t="s">
        <v>5</v>
      </c>
      <c r="C132" t="s">
        <v>14</v>
      </c>
      <c r="E132" t="s">
        <v>99</v>
      </c>
      <c r="G132" t="s">
        <v>44</v>
      </c>
      <c r="K132" t="s">
        <v>45</v>
      </c>
      <c r="L132" t="s">
        <v>46</v>
      </c>
      <c r="M132" t="e">
        <f>INDEX([1]Prices!K$770:K$782,MATCH($E132,[1]Prices!$E$770:$E$782,0))*[1]!JCIMS_price_inflator</f>
        <v>#N/A</v>
      </c>
      <c r="N132" t="e">
        <f>INDEX([1]Prices!L$770:L$782,MATCH($E132,[1]Prices!$E$770:$E$782,0))*[1]!JCIMS_price_inflator</f>
        <v>#N/A</v>
      </c>
      <c r="O132" t="e">
        <f>INDEX([1]Prices!M$770:M$782,MATCH($E132,[1]Prices!$E$770:$E$782,0))*[1]!JCIMS_price_inflator</f>
        <v>#N/A</v>
      </c>
      <c r="P132" t="e">
        <f>INDEX([1]Prices!N$770:N$782,MATCH($E132,[1]Prices!$E$770:$E$782,0))*[1]!JCIMS_price_inflator</f>
        <v>#N/A</v>
      </c>
      <c r="Q132" t="e">
        <f>INDEX([1]Prices!O$770:O$782,MATCH($E132,[1]Prices!$E$770:$E$782,0))*[1]!JCIMS_price_inflator</f>
        <v>#N/A</v>
      </c>
      <c r="R132" t="e">
        <f>INDEX([1]Prices!P$770:P$782,MATCH($E132,[1]Prices!$E$770:$E$782,0))*[1]!JCIMS_price_inflator</f>
        <v>#N/A</v>
      </c>
      <c r="S132" t="e">
        <f>INDEX([1]Prices!Q$770:Q$782,MATCH($E132,[1]Prices!$E$770:$E$782,0))*[1]!JCIMS_price_inflator</f>
        <v>#N/A</v>
      </c>
      <c r="T132" t="e">
        <f>INDEX([1]Prices!R$770:R$782,MATCH($E132,[1]Prices!$E$770:$E$782,0))*[1]!JCIMS_price_inflator</f>
        <v>#N/A</v>
      </c>
      <c r="U132" t="e">
        <f>INDEX([1]Prices!S$770:S$782,MATCH($E132,[1]Prices!$E$770:$E$782,0))*[1]!JCIMS_price_inflator</f>
        <v>#N/A</v>
      </c>
      <c r="V132" t="e">
        <f>INDEX([1]Prices!T$770:T$782,MATCH($E132,[1]Prices!$E$770:$E$782,0))*[1]!JCIMS_price_inflator</f>
        <v>#N/A</v>
      </c>
      <c r="W132" t="e">
        <f>INDEX([1]Prices!U$770:U$782,MATCH($E132,[1]Prices!$E$770:$E$782,0))*[1]!JCIMS_price_inflator</f>
        <v>#N/A</v>
      </c>
      <c r="X132" t="s">
        <v>100</v>
      </c>
    </row>
    <row r="133" spans="1:24" x14ac:dyDescent="0.25">
      <c r="A133" t="s">
        <v>98</v>
      </c>
      <c r="B133" t="s">
        <v>5</v>
      </c>
      <c r="C133" t="s">
        <v>14</v>
      </c>
      <c r="E133" t="s">
        <v>99</v>
      </c>
      <c r="G133" t="s">
        <v>48</v>
      </c>
      <c r="H133" t="s">
        <v>49</v>
      </c>
      <c r="I133" t="s">
        <v>50</v>
      </c>
      <c r="K133" t="s">
        <v>51</v>
      </c>
      <c r="L133" t="s">
        <v>52</v>
      </c>
      <c r="M133">
        <f>INDEX([1]Coefficients!$G$60:$BO$79,MATCH($E133,[1]Coefficients!$B$60:$B$79,0),MATCH(M$2,[1]Coefficients!$G$1:$BO$1,0))/INDEX([1]Coefficients!$G$29:$BO$48,MATCH($E133,[1]Coefficients!$B$29:$B$48,0),MATCH(M$2,[1]Coefficients!$G$1:$BO$1,0))</f>
        <v>8.3904109589041098E-2</v>
      </c>
      <c r="N133">
        <f>INDEX([1]Coefficients!$G$60:$BO$79,MATCH($E133,[1]Coefficients!$B$60:$B$79,0),MATCH(N$2,[1]Coefficients!$G$1:$BO$1,0))/INDEX([1]Coefficients!$G$29:$BO$48,MATCH($E133,[1]Coefficients!$B$29:$B$48,0),MATCH(N$2,[1]Coefficients!$G$1:$BO$1,0))</f>
        <v>8.3904108793093554E-2</v>
      </c>
      <c r="O133">
        <f>INDEX([1]Coefficients!$G$60:$BO$79,MATCH($E133,[1]Coefficients!$B$60:$B$79,0),MATCH(O$2,[1]Coefficients!$G$1:$BO$1,0))/INDEX([1]Coefficients!$G$29:$BO$48,MATCH($E133,[1]Coefficients!$B$29:$B$48,0),MATCH(O$2,[1]Coefficients!$G$1:$BO$1,0))</f>
        <v>8.390411098210028E-2</v>
      </c>
      <c r="P133">
        <f>INDEX([1]Coefficients!$G$60:$BO$79,MATCH($E133,[1]Coefficients!$B$60:$B$79,0),MATCH(P$2,[1]Coefficients!$G$1:$BO$1,0))/INDEX([1]Coefficients!$G$29:$BO$48,MATCH($E133,[1]Coefficients!$B$29:$B$48,0),MATCH(P$2,[1]Coefficients!$G$1:$BO$1,0))</f>
        <v>8.3904110039687452E-2</v>
      </c>
      <c r="Q133">
        <f>INDEX([1]Coefficients!$G$60:$BO$79,MATCH($E133,[1]Coefficients!$B$60:$B$79,0),MATCH(Q$2,[1]Coefficients!$G$1:$BO$1,0))/INDEX([1]Coefficients!$G$29:$BO$48,MATCH($E133,[1]Coefficients!$B$29:$B$48,0),MATCH(Q$2,[1]Coefficients!$G$1:$BO$1,0))</f>
        <v>8.3904125214134248E-2</v>
      </c>
      <c r="R133">
        <f>INDEX([1]Coefficients!$G$60:$BO$79,MATCH($E133,[1]Coefficients!$B$60:$B$79,0),MATCH(R$2,[1]Coefficients!$G$1:$BO$1,0))/INDEX([1]Coefficients!$G$29:$BO$48,MATCH($E133,[1]Coefficients!$B$29:$B$48,0),MATCH(R$2,[1]Coefficients!$G$1:$BO$1,0))</f>
        <v>8.3904125214134248E-2</v>
      </c>
      <c r="S133">
        <f>INDEX([1]Coefficients!$G$60:$BO$79,MATCH($E133,[1]Coefficients!$B$60:$B$79,0),MATCH(S$2,[1]Coefficients!$G$1:$BO$1,0))/INDEX([1]Coefficients!$G$29:$BO$48,MATCH($E133,[1]Coefficients!$B$29:$B$48,0),MATCH(S$2,[1]Coefficients!$G$1:$BO$1,0))</f>
        <v>8.3904125214134248E-2</v>
      </c>
      <c r="T133">
        <f>INDEX([1]Coefficients!$G$60:$BO$79,MATCH($E133,[1]Coefficients!$B$60:$B$79,0),MATCH(T$2,[1]Coefficients!$G$1:$BO$1,0))/INDEX([1]Coefficients!$G$29:$BO$48,MATCH($E133,[1]Coefficients!$B$29:$B$48,0),MATCH(T$2,[1]Coefficients!$G$1:$BO$1,0))</f>
        <v>8.3904125214134248E-2</v>
      </c>
      <c r="U133">
        <f>INDEX([1]Coefficients!$G$60:$BO$79,MATCH($E133,[1]Coefficients!$B$60:$B$79,0),MATCH(U$2,[1]Coefficients!$G$1:$BO$1,0))/INDEX([1]Coefficients!$G$29:$BO$48,MATCH($E133,[1]Coefficients!$B$29:$B$48,0),MATCH(U$2,[1]Coefficients!$G$1:$BO$1,0))</f>
        <v>8.3904125214134248E-2</v>
      </c>
      <c r="V133">
        <f>INDEX([1]Coefficients!$G$60:$BO$79,MATCH($E133,[1]Coefficients!$B$60:$B$79,0),MATCH(V$2,[1]Coefficients!$G$1:$BO$1,0))/INDEX([1]Coefficients!$G$29:$BO$48,MATCH($E133,[1]Coefficients!$B$29:$B$48,0),MATCH(V$2,[1]Coefficients!$G$1:$BO$1,0))</f>
        <v>8.3904125214134248E-2</v>
      </c>
      <c r="W133">
        <f>INDEX([1]Coefficients!$G$60:$BO$79,MATCH($E133,[1]Coefficients!$B$60:$B$79,0),MATCH(W$2,[1]Coefficients!$G$1:$BO$1,0))/INDEX([1]Coefficients!$G$29:$BO$48,MATCH($E133,[1]Coefficients!$B$29:$B$48,0),MATCH(W$2,[1]Coefficients!$G$1:$BO$1,0))</f>
        <v>8.3904125214134248E-2</v>
      </c>
    </row>
    <row r="134" spans="1:24" x14ac:dyDescent="0.25">
      <c r="A134" t="s">
        <v>98</v>
      </c>
      <c r="B134" t="s">
        <v>5</v>
      </c>
      <c r="C134" t="s">
        <v>14</v>
      </c>
      <c r="E134" t="s">
        <v>99</v>
      </c>
      <c r="G134" t="s">
        <v>53</v>
      </c>
      <c r="H134" t="s">
        <v>49</v>
      </c>
      <c r="I134" t="s">
        <v>50</v>
      </c>
      <c r="K134" t="s">
        <v>51</v>
      </c>
      <c r="L134" t="s">
        <v>52</v>
      </c>
      <c r="M134">
        <f>INDEX([1]Coefficients!$G$132:$BO$151,MATCH($E134,[1]Coefficients!$B$132:$B$151,0),MATCH(M$2,[1]Coefficients!$G$1:$BO$1,0))</f>
        <v>0</v>
      </c>
      <c r="N134">
        <f>INDEX([1]Coefficients!$G$132:$BO$151,MATCH($E134,[1]Coefficients!$B$132:$B$151,0),MATCH(N$2,[1]Coefficients!$G$1:$BO$1,0))</f>
        <v>0</v>
      </c>
      <c r="O134">
        <f>INDEX([1]Coefficients!$G$132:$BO$151,MATCH($E134,[1]Coefficients!$B$132:$B$151,0),MATCH(O$2,[1]Coefficients!$G$1:$BO$1,0))</f>
        <v>0</v>
      </c>
      <c r="P134">
        <f>INDEX([1]Coefficients!$G$132:$BO$151,MATCH($E134,[1]Coefficients!$B$132:$B$151,0),MATCH(P$2,[1]Coefficients!$G$1:$BO$1,0))</f>
        <v>0</v>
      </c>
      <c r="Q134">
        <f>INDEX([1]Coefficients!$G$132:$BO$151,MATCH($E134,[1]Coefficients!$B$132:$B$151,0),MATCH(Q$2,[1]Coefficients!$G$1:$BO$1,0))</f>
        <v>0</v>
      </c>
      <c r="R134">
        <f>INDEX([1]Coefficients!$G$132:$BO$151,MATCH($E134,[1]Coefficients!$B$132:$B$151,0),MATCH(R$2,[1]Coefficients!$G$1:$BO$1,0))</f>
        <v>0</v>
      </c>
      <c r="S134">
        <f>INDEX([1]Coefficients!$G$132:$BO$151,MATCH($E134,[1]Coefficients!$B$132:$B$151,0),MATCH(S$2,[1]Coefficients!$G$1:$BO$1,0))</f>
        <v>0</v>
      </c>
      <c r="T134">
        <f>INDEX([1]Coefficients!$G$132:$BO$151,MATCH($E134,[1]Coefficients!$B$132:$B$151,0),MATCH(T$2,[1]Coefficients!$G$1:$BO$1,0))</f>
        <v>0</v>
      </c>
      <c r="U134">
        <f>INDEX([1]Coefficients!$G$132:$BO$151,MATCH($E134,[1]Coefficients!$B$132:$B$151,0),MATCH(U$2,[1]Coefficients!$G$1:$BO$1,0))</f>
        <v>0</v>
      </c>
      <c r="V134">
        <f>INDEX([1]Coefficients!$G$132:$BO$151,MATCH($E134,[1]Coefficients!$B$132:$B$151,0),MATCH(V$2,[1]Coefficients!$G$1:$BO$1,0))</f>
        <v>0</v>
      </c>
      <c r="W134">
        <f>INDEX([1]Coefficients!$G$132:$BO$151,MATCH($E134,[1]Coefficients!$B$132:$B$151,0),MATCH(W$2,[1]Coefficients!$G$1:$BO$1,0))</f>
        <v>0</v>
      </c>
    </row>
    <row r="135" spans="1:24" x14ac:dyDescent="0.25">
      <c r="A135" t="s">
        <v>98</v>
      </c>
      <c r="B135" t="s">
        <v>5</v>
      </c>
      <c r="C135" t="s">
        <v>14</v>
      </c>
      <c r="E135" t="s">
        <v>99</v>
      </c>
      <c r="G135" t="s">
        <v>53</v>
      </c>
      <c r="H135" t="s">
        <v>23</v>
      </c>
      <c r="I135" t="s">
        <v>50</v>
      </c>
      <c r="K135" t="s">
        <v>51</v>
      </c>
      <c r="L135" t="s">
        <v>54</v>
      </c>
      <c r="M135">
        <f>INDEX([1]Coefficients!$G$156:$BO$175,MATCH($E135,[1]Coefficients!$B$132:$B$151,0),MATCH(M$2,[1]Coefficients!$G$1:$BO$1,0))</f>
        <v>4.8923679060665363E-6</v>
      </c>
      <c r="N135">
        <f>INDEX([1]Coefficients!$G$156:$BO$175,MATCH($E135,[1]Coefficients!$B$132:$B$151,0),MATCH(N$2,[1]Coefficients!$G$1:$BO$1,0))</f>
        <v>4.8923678596556005E-6</v>
      </c>
      <c r="O135">
        <f>INDEX([1]Coefficients!$G$156:$BO$175,MATCH($E135,[1]Coefficients!$B$132:$B$151,0),MATCH(O$2,[1]Coefficients!$G$1:$BO$1,0))</f>
        <v>4.8923679872944769E-6</v>
      </c>
      <c r="P135">
        <f>INDEX([1]Coefficients!$G$156:$BO$175,MATCH($E135,[1]Coefficients!$B$132:$B$151,0),MATCH(P$2,[1]Coefficients!$G$1:$BO$1,0))</f>
        <v>4.8923679323432915E-6</v>
      </c>
      <c r="Q135">
        <f>INDEX([1]Coefficients!$G$156:$BO$175,MATCH($E135,[1]Coefficients!$B$132:$B$151,0),MATCH(Q$2,[1]Coefficients!$G$1:$BO$1,0))</f>
        <v>4.8923688171506844E-6</v>
      </c>
      <c r="R135">
        <f>INDEX([1]Coefficients!$G$156:$BO$175,MATCH($E135,[1]Coefficients!$B$132:$B$151,0),MATCH(R$2,[1]Coefficients!$G$1:$BO$1,0))</f>
        <v>4.8923688171506844E-6</v>
      </c>
      <c r="S135">
        <f>INDEX([1]Coefficients!$G$156:$BO$175,MATCH($E135,[1]Coefficients!$B$132:$B$151,0),MATCH(S$2,[1]Coefficients!$G$1:$BO$1,0))</f>
        <v>4.8923688171506844E-6</v>
      </c>
      <c r="T135">
        <f>INDEX([1]Coefficients!$G$156:$BO$175,MATCH($E135,[1]Coefficients!$B$132:$B$151,0),MATCH(T$2,[1]Coefficients!$G$1:$BO$1,0))</f>
        <v>4.8923688171506844E-6</v>
      </c>
      <c r="U135">
        <f>INDEX([1]Coefficients!$G$156:$BO$175,MATCH($E135,[1]Coefficients!$B$132:$B$151,0),MATCH(U$2,[1]Coefficients!$G$1:$BO$1,0))</f>
        <v>4.8923688171506844E-6</v>
      </c>
      <c r="V135">
        <f>INDEX([1]Coefficients!$G$156:$BO$175,MATCH($E135,[1]Coefficients!$B$132:$B$151,0),MATCH(V$2,[1]Coefficients!$G$1:$BO$1,0))</f>
        <v>4.8923688171506844E-6</v>
      </c>
      <c r="W135">
        <f>INDEX([1]Coefficients!$G$156:$BO$175,MATCH($E135,[1]Coefficients!$B$132:$B$151,0),MATCH(W$2,[1]Coefficients!$G$1:$BO$1,0))</f>
        <v>4.8923688171506844E-6</v>
      </c>
    </row>
    <row r="136" spans="1:24" x14ac:dyDescent="0.25">
      <c r="A136" t="s">
        <v>98</v>
      </c>
      <c r="B136" t="s">
        <v>5</v>
      </c>
      <c r="C136" t="s">
        <v>14</v>
      </c>
      <c r="E136" t="s">
        <v>99</v>
      </c>
      <c r="G136" t="s">
        <v>53</v>
      </c>
      <c r="H136" t="s">
        <v>26</v>
      </c>
      <c r="I136" t="s">
        <v>50</v>
      </c>
      <c r="K136" t="s">
        <v>51</v>
      </c>
      <c r="L136" t="s">
        <v>55</v>
      </c>
      <c r="M136">
        <f>INDEX([1]Coefficients!$G$180:$BO$199,MATCH($E136,[1]Coefficients!$B$132:$B$151,0),MATCH(M$2,[1]Coefficients!$G$1:$BO$1,0))</f>
        <v>3.4246575342465754E-6</v>
      </c>
      <c r="N136">
        <f>INDEX([1]Coefficients!$G$180:$BO$199,MATCH($E136,[1]Coefficients!$B$132:$B$151,0),MATCH(N$2,[1]Coefficients!$G$1:$BO$1,0))</f>
        <v>3.4246575017589207E-6</v>
      </c>
      <c r="O136">
        <f>INDEX([1]Coefficients!$G$180:$BO$199,MATCH($E136,[1]Coefficients!$B$132:$B$151,0),MATCH(O$2,[1]Coefficients!$G$1:$BO$1,0))</f>
        <v>3.4246575911061337E-6</v>
      </c>
      <c r="P136">
        <f>INDEX([1]Coefficients!$G$180:$BO$199,MATCH($E136,[1]Coefficients!$B$132:$B$151,0),MATCH(P$2,[1]Coefficients!$G$1:$BO$1,0))</f>
        <v>3.4246575526403042E-6</v>
      </c>
      <c r="Q136">
        <f>INDEX([1]Coefficients!$G$180:$BO$199,MATCH($E136,[1]Coefficients!$B$132:$B$151,0),MATCH(Q$2,[1]Coefficients!$G$1:$BO$1,0))</f>
        <v>3.4246581720054794E-6</v>
      </c>
      <c r="R136">
        <f>INDEX([1]Coefficients!$G$180:$BO$199,MATCH($E136,[1]Coefficients!$B$132:$B$151,0),MATCH(R$2,[1]Coefficients!$G$1:$BO$1,0))</f>
        <v>3.4246581720054794E-6</v>
      </c>
      <c r="S136">
        <f>INDEX([1]Coefficients!$G$180:$BO$199,MATCH($E136,[1]Coefficients!$B$132:$B$151,0),MATCH(S$2,[1]Coefficients!$G$1:$BO$1,0))</f>
        <v>3.4246581720054794E-6</v>
      </c>
      <c r="T136">
        <f>INDEX([1]Coefficients!$G$180:$BO$199,MATCH($E136,[1]Coefficients!$B$132:$B$151,0),MATCH(T$2,[1]Coefficients!$G$1:$BO$1,0))</f>
        <v>3.4246581720054794E-6</v>
      </c>
      <c r="U136">
        <f>INDEX([1]Coefficients!$G$180:$BO$199,MATCH($E136,[1]Coefficients!$B$132:$B$151,0),MATCH(U$2,[1]Coefficients!$G$1:$BO$1,0))</f>
        <v>3.4246581720054794E-6</v>
      </c>
      <c r="V136">
        <f>INDEX([1]Coefficients!$G$180:$BO$199,MATCH($E136,[1]Coefficients!$B$132:$B$151,0),MATCH(V$2,[1]Coefficients!$G$1:$BO$1,0))</f>
        <v>3.4246581720054794E-6</v>
      </c>
      <c r="W136">
        <f>INDEX([1]Coefficients!$G$180:$BO$199,MATCH($E136,[1]Coefficients!$B$132:$B$151,0),MATCH(W$2,[1]Coefficients!$G$1:$BO$1,0))</f>
        <v>3.4246581720054794E-6</v>
      </c>
    </row>
    <row r="137" spans="1:24" x14ac:dyDescent="0.25">
      <c r="A137" t="s">
        <v>101</v>
      </c>
      <c r="B137" t="s">
        <v>5</v>
      </c>
      <c r="C137" t="s">
        <v>14</v>
      </c>
      <c r="E137" t="s">
        <v>102</v>
      </c>
      <c r="G137" t="s">
        <v>16</v>
      </c>
      <c r="L137" t="s">
        <v>38</v>
      </c>
    </row>
    <row r="138" spans="1:24" x14ac:dyDescent="0.25">
      <c r="A138" t="s">
        <v>101</v>
      </c>
      <c r="B138" t="s">
        <v>5</v>
      </c>
      <c r="C138" t="s">
        <v>14</v>
      </c>
      <c r="E138" t="s">
        <v>102</v>
      </c>
      <c r="G138" t="s">
        <v>18</v>
      </c>
      <c r="H138" t="s">
        <v>42</v>
      </c>
    </row>
    <row r="139" spans="1:24" x14ac:dyDescent="0.25">
      <c r="A139" t="s">
        <v>101</v>
      </c>
      <c r="B139" t="s">
        <v>5</v>
      </c>
      <c r="C139" t="s">
        <v>14</v>
      </c>
      <c r="E139" t="s">
        <v>102</v>
      </c>
      <c r="G139" t="s">
        <v>43</v>
      </c>
      <c r="H139" t="b">
        <v>1</v>
      </c>
    </row>
    <row r="140" spans="1:24" x14ac:dyDescent="0.25">
      <c r="A140" t="s">
        <v>101</v>
      </c>
      <c r="B140" t="s">
        <v>5</v>
      </c>
      <c r="C140" t="s">
        <v>14</v>
      </c>
      <c r="E140" t="s">
        <v>102</v>
      </c>
      <c r="G140" t="s">
        <v>44</v>
      </c>
      <c r="K140" t="s">
        <v>45</v>
      </c>
      <c r="L140" t="s">
        <v>46</v>
      </c>
      <c r="M140" t="e">
        <f>INDEX([1]Prices!K$770:K$782,MATCH($E140,[1]Prices!$E$770:$E$782,0))*[1]!JCIMS_price_inflator</f>
        <v>#N/A</v>
      </c>
      <c r="N140" t="e">
        <f>INDEX([1]Prices!L$770:L$782,MATCH($E140,[1]Prices!$E$770:$E$782,0))*[1]!JCIMS_price_inflator</f>
        <v>#N/A</v>
      </c>
      <c r="O140" t="e">
        <f>INDEX([1]Prices!M$770:M$782,MATCH($E140,[1]Prices!$E$770:$E$782,0))*[1]!JCIMS_price_inflator</f>
        <v>#N/A</v>
      </c>
      <c r="P140" t="e">
        <f>INDEX([1]Prices!N$770:N$782,MATCH($E140,[1]Prices!$E$770:$E$782,0))*[1]!JCIMS_price_inflator</f>
        <v>#N/A</v>
      </c>
      <c r="Q140" t="e">
        <f>INDEX([1]Prices!O$770:O$782,MATCH($E140,[1]Prices!$E$770:$E$782,0))*[1]!JCIMS_price_inflator</f>
        <v>#N/A</v>
      </c>
      <c r="R140" t="e">
        <f>INDEX([1]Prices!P$770:P$782,MATCH($E140,[1]Prices!$E$770:$E$782,0))*[1]!JCIMS_price_inflator</f>
        <v>#N/A</v>
      </c>
      <c r="S140" t="e">
        <f>INDEX([1]Prices!Q$770:Q$782,MATCH($E140,[1]Prices!$E$770:$E$782,0))*[1]!JCIMS_price_inflator</f>
        <v>#N/A</v>
      </c>
      <c r="T140" t="e">
        <f>INDEX([1]Prices!R$770:R$782,MATCH($E140,[1]Prices!$E$770:$E$782,0))*[1]!JCIMS_price_inflator</f>
        <v>#N/A</v>
      </c>
      <c r="U140" t="e">
        <f>INDEX([1]Prices!S$770:S$782,MATCH($E140,[1]Prices!$E$770:$E$782,0))*[1]!JCIMS_price_inflator</f>
        <v>#N/A</v>
      </c>
      <c r="V140" t="e">
        <f>INDEX([1]Prices!T$770:T$782,MATCH($E140,[1]Prices!$E$770:$E$782,0))*[1]!JCIMS_price_inflator</f>
        <v>#N/A</v>
      </c>
      <c r="W140" t="e">
        <f>INDEX([1]Prices!U$770:U$782,MATCH($E140,[1]Prices!$E$770:$E$782,0))*[1]!JCIMS_price_inflator</f>
        <v>#N/A</v>
      </c>
      <c r="X140" t="s">
        <v>103</v>
      </c>
    </row>
    <row r="141" spans="1:24" x14ac:dyDescent="0.25">
      <c r="A141" t="s">
        <v>101</v>
      </c>
      <c r="B141" t="s">
        <v>5</v>
      </c>
      <c r="C141" t="s">
        <v>14</v>
      </c>
      <c r="E141" t="s">
        <v>102</v>
      </c>
      <c r="G141" t="s">
        <v>53</v>
      </c>
      <c r="H141" t="s">
        <v>49</v>
      </c>
      <c r="I141" t="s">
        <v>50</v>
      </c>
      <c r="K141" t="s">
        <v>51</v>
      </c>
      <c r="L141" t="s">
        <v>52</v>
      </c>
      <c r="M141">
        <f>INDEX([1]Coefficients!$G$132:$BO$151,MATCH($E141,[1]Coefficients!$B$132:$B$151,0),MATCH(M$2,[1]Coefficients!$G$1:$BO$1,0))</f>
        <v>0</v>
      </c>
      <c r="N141">
        <f>INDEX([1]Coefficients!$G$132:$BO$151,MATCH($E141,[1]Coefficients!$B$132:$B$151,0),MATCH(N$2,[1]Coefficients!$G$1:$BO$1,0))</f>
        <v>0</v>
      </c>
      <c r="O141">
        <f>INDEX([1]Coefficients!$G$132:$BO$151,MATCH($E141,[1]Coefficients!$B$132:$B$151,0),MATCH(O$2,[1]Coefficients!$G$1:$BO$1,0))</f>
        <v>0</v>
      </c>
      <c r="P141">
        <f>INDEX([1]Coefficients!$G$132:$BO$151,MATCH($E141,[1]Coefficients!$B$132:$B$151,0),MATCH(P$2,[1]Coefficients!$G$1:$BO$1,0))</f>
        <v>0</v>
      </c>
      <c r="Q141">
        <f>INDEX([1]Coefficients!$G$132:$BO$151,MATCH($E141,[1]Coefficients!$B$132:$B$151,0),MATCH(Q$2,[1]Coefficients!$G$1:$BO$1,0))</f>
        <v>0</v>
      </c>
      <c r="R141">
        <f>INDEX([1]Coefficients!$G$132:$BO$151,MATCH($E141,[1]Coefficients!$B$132:$B$151,0),MATCH(R$2,[1]Coefficients!$G$1:$BO$1,0))</f>
        <v>0</v>
      </c>
      <c r="S141">
        <f>INDEX([1]Coefficients!$G$132:$BO$151,MATCH($E141,[1]Coefficients!$B$132:$B$151,0),MATCH(S$2,[1]Coefficients!$G$1:$BO$1,0))</f>
        <v>0</v>
      </c>
      <c r="T141">
        <f>INDEX([1]Coefficients!$G$132:$BO$151,MATCH($E141,[1]Coefficients!$B$132:$B$151,0),MATCH(T$2,[1]Coefficients!$G$1:$BO$1,0))</f>
        <v>0</v>
      </c>
      <c r="U141">
        <f>INDEX([1]Coefficients!$G$132:$BO$151,MATCH($E141,[1]Coefficients!$B$132:$B$151,0),MATCH(U$2,[1]Coefficients!$G$1:$BO$1,0))</f>
        <v>0</v>
      </c>
      <c r="V141">
        <f>INDEX([1]Coefficients!$G$132:$BO$151,MATCH($E141,[1]Coefficients!$B$132:$B$151,0),MATCH(V$2,[1]Coefficients!$G$1:$BO$1,0))</f>
        <v>0</v>
      </c>
      <c r="W141">
        <f>INDEX([1]Coefficients!$G$132:$BO$151,MATCH($E141,[1]Coefficients!$B$132:$B$151,0),MATCH(W$2,[1]Coefficients!$G$1:$BO$1,0))</f>
        <v>0</v>
      </c>
    </row>
    <row r="142" spans="1:24" x14ac:dyDescent="0.25">
      <c r="A142" t="s">
        <v>101</v>
      </c>
      <c r="B142" t="s">
        <v>5</v>
      </c>
      <c r="C142" t="s">
        <v>14</v>
      </c>
      <c r="E142" t="s">
        <v>102</v>
      </c>
      <c r="G142" t="s">
        <v>53</v>
      </c>
      <c r="H142" t="s">
        <v>23</v>
      </c>
      <c r="I142" t="s">
        <v>50</v>
      </c>
      <c r="K142" t="s">
        <v>51</v>
      </c>
      <c r="L142" t="s">
        <v>54</v>
      </c>
      <c r="M142">
        <f>INDEX([1]Coefficients!$G$156:$BO$175,MATCH($E142,[1]Coefficients!$B$132:$B$151,0),MATCH(M$2,[1]Coefficients!$G$1:$BO$1,0))</f>
        <v>0</v>
      </c>
      <c r="N142">
        <f>INDEX([1]Coefficients!$G$156:$BO$175,MATCH($E142,[1]Coefficients!$B$132:$B$151,0),MATCH(N$2,[1]Coefficients!$G$1:$BO$1,0))</f>
        <v>0</v>
      </c>
      <c r="O142">
        <f>INDEX([1]Coefficients!$G$156:$BO$175,MATCH($E142,[1]Coefficients!$B$132:$B$151,0),MATCH(O$2,[1]Coefficients!$G$1:$BO$1,0))</f>
        <v>0</v>
      </c>
      <c r="P142">
        <f>INDEX([1]Coefficients!$G$156:$BO$175,MATCH($E142,[1]Coefficients!$B$132:$B$151,0),MATCH(P$2,[1]Coefficients!$G$1:$BO$1,0))</f>
        <v>0</v>
      </c>
      <c r="Q142">
        <f>INDEX([1]Coefficients!$G$156:$BO$175,MATCH($E142,[1]Coefficients!$B$132:$B$151,0),MATCH(Q$2,[1]Coefficients!$G$1:$BO$1,0))</f>
        <v>0</v>
      </c>
      <c r="R142">
        <f>INDEX([1]Coefficients!$G$156:$BO$175,MATCH($E142,[1]Coefficients!$B$132:$B$151,0),MATCH(R$2,[1]Coefficients!$G$1:$BO$1,0))</f>
        <v>0</v>
      </c>
      <c r="S142">
        <f>INDEX([1]Coefficients!$G$156:$BO$175,MATCH($E142,[1]Coefficients!$B$132:$B$151,0),MATCH(S$2,[1]Coefficients!$G$1:$BO$1,0))</f>
        <v>0</v>
      </c>
      <c r="T142">
        <f>INDEX([1]Coefficients!$G$156:$BO$175,MATCH($E142,[1]Coefficients!$B$132:$B$151,0),MATCH(T$2,[1]Coefficients!$G$1:$BO$1,0))</f>
        <v>0</v>
      </c>
      <c r="U142">
        <f>INDEX([1]Coefficients!$G$156:$BO$175,MATCH($E142,[1]Coefficients!$B$132:$B$151,0),MATCH(U$2,[1]Coefficients!$G$1:$BO$1,0))</f>
        <v>0</v>
      </c>
      <c r="V142">
        <f>INDEX([1]Coefficients!$G$156:$BO$175,MATCH($E142,[1]Coefficients!$B$132:$B$151,0),MATCH(V$2,[1]Coefficients!$G$1:$BO$1,0))</f>
        <v>0</v>
      </c>
      <c r="W142">
        <f>INDEX([1]Coefficients!$G$156:$BO$175,MATCH($E142,[1]Coefficients!$B$132:$B$151,0),MATCH(W$2,[1]Coefficients!$G$1:$BO$1,0))</f>
        <v>0</v>
      </c>
    </row>
    <row r="143" spans="1:24" x14ac:dyDescent="0.25">
      <c r="A143" t="s">
        <v>101</v>
      </c>
      <c r="B143" t="s">
        <v>5</v>
      </c>
      <c r="C143" t="s">
        <v>14</v>
      </c>
      <c r="E143" t="s">
        <v>102</v>
      </c>
      <c r="G143" t="s">
        <v>53</v>
      </c>
      <c r="H143" t="s">
        <v>26</v>
      </c>
      <c r="I143" t="s">
        <v>50</v>
      </c>
      <c r="K143" t="s">
        <v>51</v>
      </c>
      <c r="L143" t="s">
        <v>55</v>
      </c>
      <c r="M143">
        <f>INDEX([1]Coefficients!$G$180:$BO$199,MATCH($E143,[1]Coefficients!$B$132:$B$151,0),MATCH(M$2,[1]Coefficients!$G$1:$BO$1,0))</f>
        <v>0</v>
      </c>
      <c r="N143">
        <f>INDEX([1]Coefficients!$G$180:$BO$199,MATCH($E143,[1]Coefficients!$B$132:$B$151,0),MATCH(N$2,[1]Coefficients!$G$1:$BO$1,0))</f>
        <v>0</v>
      </c>
      <c r="O143">
        <f>INDEX([1]Coefficients!$G$180:$BO$199,MATCH($E143,[1]Coefficients!$B$132:$B$151,0),MATCH(O$2,[1]Coefficients!$G$1:$BO$1,0))</f>
        <v>0</v>
      </c>
      <c r="P143">
        <f>INDEX([1]Coefficients!$G$180:$BO$199,MATCH($E143,[1]Coefficients!$B$132:$B$151,0),MATCH(P$2,[1]Coefficients!$G$1:$BO$1,0))</f>
        <v>0</v>
      </c>
      <c r="Q143">
        <f>INDEX([1]Coefficients!$G$180:$BO$199,MATCH($E143,[1]Coefficients!$B$132:$B$151,0),MATCH(Q$2,[1]Coefficients!$G$1:$BO$1,0))</f>
        <v>0</v>
      </c>
      <c r="R143">
        <f>INDEX([1]Coefficients!$G$180:$BO$199,MATCH($E143,[1]Coefficients!$B$132:$B$151,0),MATCH(R$2,[1]Coefficients!$G$1:$BO$1,0))</f>
        <v>0</v>
      </c>
      <c r="S143">
        <f>INDEX([1]Coefficients!$G$180:$BO$199,MATCH($E143,[1]Coefficients!$B$132:$B$151,0),MATCH(S$2,[1]Coefficients!$G$1:$BO$1,0))</f>
        <v>0</v>
      </c>
      <c r="T143">
        <f>INDEX([1]Coefficients!$G$180:$BO$199,MATCH($E143,[1]Coefficients!$B$132:$B$151,0),MATCH(T$2,[1]Coefficients!$G$1:$BO$1,0))</f>
        <v>0</v>
      </c>
      <c r="U143">
        <f>INDEX([1]Coefficients!$G$180:$BO$199,MATCH($E143,[1]Coefficients!$B$132:$B$151,0),MATCH(U$2,[1]Coefficients!$G$1:$BO$1,0))</f>
        <v>0</v>
      </c>
      <c r="V143">
        <f>INDEX([1]Coefficients!$G$180:$BO$199,MATCH($E143,[1]Coefficients!$B$132:$B$151,0),MATCH(V$2,[1]Coefficients!$G$1:$BO$1,0))</f>
        <v>0</v>
      </c>
      <c r="W143">
        <f>INDEX([1]Coefficients!$G$180:$BO$199,MATCH($E143,[1]Coefficients!$B$132:$B$151,0),MATCH(W$2,[1]Coefficients!$G$1:$BO$1,0))</f>
        <v>0</v>
      </c>
    </row>
    <row r="144" spans="1:24" x14ac:dyDescent="0.25">
      <c r="A144" t="s">
        <v>104</v>
      </c>
      <c r="B144" t="s">
        <v>5</v>
      </c>
      <c r="C144" t="s">
        <v>14</v>
      </c>
      <c r="E144" t="s">
        <v>105</v>
      </c>
      <c r="G144" t="s">
        <v>16</v>
      </c>
      <c r="L144" t="s">
        <v>38</v>
      </c>
    </row>
    <row r="145" spans="1:24" x14ac:dyDescent="0.25">
      <c r="A145" t="s">
        <v>104</v>
      </c>
      <c r="B145" t="s">
        <v>5</v>
      </c>
      <c r="C145" t="s">
        <v>14</v>
      </c>
      <c r="E145" t="s">
        <v>105</v>
      </c>
      <c r="G145" t="s">
        <v>18</v>
      </c>
      <c r="H145" t="s">
        <v>42</v>
      </c>
    </row>
    <row r="146" spans="1:24" x14ac:dyDescent="0.25">
      <c r="A146" t="s">
        <v>104</v>
      </c>
      <c r="B146" t="s">
        <v>5</v>
      </c>
      <c r="C146" t="s">
        <v>14</v>
      </c>
      <c r="E146" t="s">
        <v>105</v>
      </c>
      <c r="G146" t="s">
        <v>43</v>
      </c>
      <c r="H146" t="b">
        <v>1</v>
      </c>
    </row>
    <row r="147" spans="1:24" x14ac:dyDescent="0.25">
      <c r="A147" t="s">
        <v>104</v>
      </c>
      <c r="B147" t="s">
        <v>5</v>
      </c>
      <c r="C147" t="s">
        <v>14</v>
      </c>
      <c r="E147" t="s">
        <v>105</v>
      </c>
      <c r="G147" t="s">
        <v>44</v>
      </c>
      <c r="K147" t="s">
        <v>45</v>
      </c>
      <c r="L147" t="s">
        <v>46</v>
      </c>
      <c r="M147" t="e">
        <f>INDEX([1]Prices!K$770:K$782,MATCH($E147,[1]Prices!$E$770:$E$782,0))*[1]!JCIMS_price_inflator</f>
        <v>#N/A</v>
      </c>
      <c r="N147" t="e">
        <f>INDEX([1]Prices!L$770:L$782,MATCH($E147,[1]Prices!$E$770:$E$782,0))*[1]!JCIMS_price_inflator</f>
        <v>#N/A</v>
      </c>
      <c r="O147" t="e">
        <f>INDEX([1]Prices!M$770:M$782,MATCH($E147,[1]Prices!$E$770:$E$782,0))*[1]!JCIMS_price_inflator</f>
        <v>#N/A</v>
      </c>
      <c r="P147" t="e">
        <f>INDEX([1]Prices!N$770:N$782,MATCH($E147,[1]Prices!$E$770:$E$782,0))*[1]!JCIMS_price_inflator</f>
        <v>#N/A</v>
      </c>
      <c r="Q147" t="e">
        <f>INDEX([1]Prices!O$770:O$782,MATCH($E147,[1]Prices!$E$770:$E$782,0))*[1]!JCIMS_price_inflator</f>
        <v>#N/A</v>
      </c>
      <c r="R147" t="e">
        <f>INDEX([1]Prices!P$770:P$782,MATCH($E147,[1]Prices!$E$770:$E$782,0))*[1]!JCIMS_price_inflator</f>
        <v>#N/A</v>
      </c>
      <c r="S147" t="e">
        <f>INDEX([1]Prices!Q$770:Q$782,MATCH($E147,[1]Prices!$E$770:$E$782,0))*[1]!JCIMS_price_inflator</f>
        <v>#N/A</v>
      </c>
      <c r="T147" t="e">
        <f>INDEX([1]Prices!R$770:R$782,MATCH($E147,[1]Prices!$E$770:$E$782,0))*[1]!JCIMS_price_inflator</f>
        <v>#N/A</v>
      </c>
      <c r="U147" t="e">
        <f>INDEX([1]Prices!S$770:S$782,MATCH($E147,[1]Prices!$E$770:$E$782,0))*[1]!JCIMS_price_inflator</f>
        <v>#N/A</v>
      </c>
      <c r="V147" t="e">
        <f>INDEX([1]Prices!T$770:T$782,MATCH($E147,[1]Prices!$E$770:$E$782,0))*[1]!JCIMS_price_inflator</f>
        <v>#N/A</v>
      </c>
      <c r="W147" t="e">
        <f>INDEX([1]Prices!U$770:U$782,MATCH($E147,[1]Prices!$E$770:$E$782,0))*[1]!JCIMS_price_inflator</f>
        <v>#N/A</v>
      </c>
      <c r="X147" t="s">
        <v>106</v>
      </c>
    </row>
    <row r="148" spans="1:24" x14ac:dyDescent="0.25">
      <c r="A148" t="s">
        <v>104</v>
      </c>
      <c r="B148" t="s">
        <v>5</v>
      </c>
      <c r="C148" t="s">
        <v>14</v>
      </c>
      <c r="E148" t="s">
        <v>105</v>
      </c>
      <c r="G148" t="s">
        <v>53</v>
      </c>
      <c r="H148" t="s">
        <v>49</v>
      </c>
      <c r="I148" t="s">
        <v>50</v>
      </c>
      <c r="K148" t="s">
        <v>51</v>
      </c>
      <c r="L148" t="s">
        <v>52</v>
      </c>
      <c r="M148">
        <f>INDEX([1]Coefficients!$G$132:$BO$151,MATCH($E148,[1]Coefficients!$B$132:$B$151,0),MATCH(M$2,[1]Coefficients!$G$1:$BO$1,0))</f>
        <v>3.2569673040020032E-3</v>
      </c>
      <c r="N148">
        <f>INDEX([1]Coefficients!$G$132:$BO$151,MATCH($E148,[1]Coefficients!$B$132:$B$151,0),MATCH(N$2,[1]Coefficients!$G$1:$BO$1,0))</f>
        <v>3.4080637253216832E-3</v>
      </c>
      <c r="O148">
        <f>INDEX([1]Coefficients!$G$132:$BO$151,MATCH($E148,[1]Coefficients!$B$132:$B$151,0),MATCH(O$2,[1]Coefficients!$G$1:$BO$1,0))</f>
        <v>3.3618953743628924E-3</v>
      </c>
      <c r="P148">
        <f>INDEX([1]Coefficients!$G$132:$BO$151,MATCH($E148,[1]Coefficients!$B$132:$B$151,0),MATCH(P$2,[1]Coefficients!$G$1:$BO$1,0))</f>
        <v>4.2543029606378771E-3</v>
      </c>
      <c r="Q148">
        <f>INDEX([1]Coefficients!$G$132:$BO$151,MATCH($E148,[1]Coefficients!$B$132:$B$151,0),MATCH(Q$2,[1]Coefficients!$G$1:$BO$1,0))</f>
        <v>4.3081124064428527E-3</v>
      </c>
      <c r="R148">
        <f>INDEX([1]Coefficients!$G$132:$BO$151,MATCH($E148,[1]Coefficients!$B$132:$B$151,0),MATCH(R$2,[1]Coefficients!$G$1:$BO$1,0))</f>
        <v>4.3081124064428527E-3</v>
      </c>
      <c r="S148">
        <f>INDEX([1]Coefficients!$G$132:$BO$151,MATCH($E148,[1]Coefficients!$B$132:$B$151,0),MATCH(S$2,[1]Coefficients!$G$1:$BO$1,0))</f>
        <v>4.3081124064428527E-3</v>
      </c>
      <c r="T148">
        <f>INDEX([1]Coefficients!$G$132:$BO$151,MATCH($E148,[1]Coefficients!$B$132:$B$151,0),MATCH(T$2,[1]Coefficients!$G$1:$BO$1,0))</f>
        <v>4.3081124064428527E-3</v>
      </c>
      <c r="U148">
        <f>INDEX([1]Coefficients!$G$132:$BO$151,MATCH($E148,[1]Coefficients!$B$132:$B$151,0),MATCH(U$2,[1]Coefficients!$G$1:$BO$1,0))</f>
        <v>4.3081124064428527E-3</v>
      </c>
      <c r="V148">
        <f>INDEX([1]Coefficients!$G$132:$BO$151,MATCH($E148,[1]Coefficients!$B$132:$B$151,0),MATCH(V$2,[1]Coefficients!$G$1:$BO$1,0))</f>
        <v>4.3081124064428527E-3</v>
      </c>
      <c r="W148">
        <f>INDEX([1]Coefficients!$G$132:$BO$151,MATCH($E148,[1]Coefficients!$B$132:$B$151,0),MATCH(W$2,[1]Coefficients!$G$1:$BO$1,0))</f>
        <v>4.3081124064428527E-3</v>
      </c>
    </row>
    <row r="149" spans="1:24" x14ac:dyDescent="0.25">
      <c r="A149" t="s">
        <v>104</v>
      </c>
      <c r="B149" t="s">
        <v>5</v>
      </c>
      <c r="C149" t="s">
        <v>14</v>
      </c>
      <c r="E149" t="s">
        <v>105</v>
      </c>
      <c r="G149" t="s">
        <v>53</v>
      </c>
      <c r="H149" t="s">
        <v>23</v>
      </c>
      <c r="I149" t="s">
        <v>50</v>
      </c>
      <c r="K149" t="s">
        <v>51</v>
      </c>
      <c r="L149" t="s">
        <v>54</v>
      </c>
      <c r="M149">
        <f>INDEX([1]Coefficients!$G$156:$BO$175,MATCH($E149,[1]Coefficients!$B$132:$B$151,0),MATCH(M$2,[1]Coefficients!$G$1:$BO$1,0))</f>
        <v>1.2591368443306713E-6</v>
      </c>
      <c r="N149">
        <f>INDEX([1]Coefficients!$G$156:$BO$175,MATCH($E149,[1]Coefficients!$B$132:$B$151,0),MATCH(N$2,[1]Coefficients!$G$1:$BO$1,0))</f>
        <v>1.2591368443306713E-6</v>
      </c>
      <c r="O149">
        <f>INDEX([1]Coefficients!$G$156:$BO$175,MATCH($E149,[1]Coefficients!$B$132:$B$151,0),MATCH(O$2,[1]Coefficients!$G$1:$BO$1,0))</f>
        <v>1.2591368443306713E-6</v>
      </c>
      <c r="P149">
        <f>INDEX([1]Coefficients!$G$156:$BO$175,MATCH($E149,[1]Coefficients!$B$132:$B$151,0),MATCH(P$2,[1]Coefficients!$G$1:$BO$1,0))</f>
        <v>1.5933718953699915E-6</v>
      </c>
      <c r="Q149">
        <f>INDEX([1]Coefficients!$G$156:$BO$175,MATCH($E149,[1]Coefficients!$B$132:$B$151,0),MATCH(Q$2,[1]Coefficients!$G$1:$BO$1,0))</f>
        <v>1.6135252458587462E-6</v>
      </c>
      <c r="R149">
        <f>INDEX([1]Coefficients!$G$156:$BO$175,MATCH($E149,[1]Coefficients!$B$132:$B$151,0),MATCH(R$2,[1]Coefficients!$G$1:$BO$1,0))</f>
        <v>1.6135252458587462E-6</v>
      </c>
      <c r="S149">
        <f>INDEX([1]Coefficients!$G$156:$BO$175,MATCH($E149,[1]Coefficients!$B$132:$B$151,0),MATCH(S$2,[1]Coefficients!$G$1:$BO$1,0))</f>
        <v>1.6135252458587462E-6</v>
      </c>
      <c r="T149">
        <f>INDEX([1]Coefficients!$G$156:$BO$175,MATCH($E149,[1]Coefficients!$B$132:$B$151,0),MATCH(T$2,[1]Coefficients!$G$1:$BO$1,0))</f>
        <v>1.6135252458587462E-6</v>
      </c>
      <c r="U149">
        <f>INDEX([1]Coefficients!$G$156:$BO$175,MATCH($E149,[1]Coefficients!$B$132:$B$151,0),MATCH(U$2,[1]Coefficients!$G$1:$BO$1,0))</f>
        <v>1.6135252458587462E-6</v>
      </c>
      <c r="V149">
        <f>INDEX([1]Coefficients!$G$156:$BO$175,MATCH($E149,[1]Coefficients!$B$132:$B$151,0),MATCH(V$2,[1]Coefficients!$G$1:$BO$1,0))</f>
        <v>1.6135252458587462E-6</v>
      </c>
      <c r="W149">
        <f>INDEX([1]Coefficients!$G$156:$BO$175,MATCH($E149,[1]Coefficients!$B$132:$B$151,0),MATCH(W$2,[1]Coefficients!$G$1:$BO$1,0))</f>
        <v>1.6135252458587462E-6</v>
      </c>
    </row>
    <row r="150" spans="1:24" x14ac:dyDescent="0.25">
      <c r="A150" t="s">
        <v>104</v>
      </c>
      <c r="B150" t="s">
        <v>5</v>
      </c>
      <c r="C150" t="s">
        <v>14</v>
      </c>
      <c r="E150" t="s">
        <v>105</v>
      </c>
      <c r="G150" t="s">
        <v>53</v>
      </c>
      <c r="H150" t="s">
        <v>26</v>
      </c>
      <c r="I150" t="s">
        <v>50</v>
      </c>
      <c r="K150" t="s">
        <v>51</v>
      </c>
      <c r="L150" t="s">
        <v>55</v>
      </c>
      <c r="M150">
        <f>INDEX([1]Coefficients!$G$180:$BO$199,MATCH($E150,[1]Coefficients!$B$132:$B$151,0),MATCH(M$2,[1]Coefficients!$G$1:$BO$1,0))</f>
        <v>1.6788491257742283E-7</v>
      </c>
      <c r="N150">
        <f>INDEX([1]Coefficients!$G$180:$BO$199,MATCH($E150,[1]Coefficients!$B$132:$B$151,0),MATCH(N$2,[1]Coefficients!$G$1:$BO$1,0))</f>
        <v>1.6788491257742283E-7</v>
      </c>
      <c r="O150">
        <f>INDEX([1]Coefficients!$G$180:$BO$199,MATCH($E150,[1]Coefficients!$B$132:$B$151,0),MATCH(O$2,[1]Coefficients!$G$1:$BO$1,0))</f>
        <v>1.6788491257742283E-7</v>
      </c>
      <c r="P150">
        <f>INDEX([1]Coefficients!$G$180:$BO$199,MATCH($E150,[1]Coefficients!$B$132:$B$151,0),MATCH(P$2,[1]Coefficients!$G$1:$BO$1,0))</f>
        <v>2.1244958604933219E-7</v>
      </c>
      <c r="Q150">
        <f>INDEX([1]Coefficients!$G$180:$BO$199,MATCH($E150,[1]Coefficients!$B$132:$B$151,0),MATCH(Q$2,[1]Coefficients!$G$1:$BO$1,0))</f>
        <v>2.1513669944783283E-7</v>
      </c>
      <c r="R150">
        <f>INDEX([1]Coefficients!$G$180:$BO$199,MATCH($E150,[1]Coefficients!$B$132:$B$151,0),MATCH(R$2,[1]Coefficients!$G$1:$BO$1,0))</f>
        <v>2.1513669944783283E-7</v>
      </c>
      <c r="S150">
        <f>INDEX([1]Coefficients!$G$180:$BO$199,MATCH($E150,[1]Coefficients!$B$132:$B$151,0),MATCH(S$2,[1]Coefficients!$G$1:$BO$1,0))</f>
        <v>2.1513669944783283E-7</v>
      </c>
      <c r="T150">
        <f>INDEX([1]Coefficients!$G$180:$BO$199,MATCH($E150,[1]Coefficients!$B$132:$B$151,0),MATCH(T$2,[1]Coefficients!$G$1:$BO$1,0))</f>
        <v>2.1513669944783283E-7</v>
      </c>
      <c r="U150">
        <f>INDEX([1]Coefficients!$G$180:$BO$199,MATCH($E150,[1]Coefficients!$B$132:$B$151,0),MATCH(U$2,[1]Coefficients!$G$1:$BO$1,0))</f>
        <v>2.1513669944783283E-7</v>
      </c>
      <c r="V150">
        <f>INDEX([1]Coefficients!$G$180:$BO$199,MATCH($E150,[1]Coefficients!$B$132:$B$151,0),MATCH(V$2,[1]Coefficients!$G$1:$BO$1,0))</f>
        <v>2.1513669944783283E-7</v>
      </c>
      <c r="W150">
        <f>INDEX([1]Coefficients!$G$180:$BO$199,MATCH($E150,[1]Coefficients!$B$132:$B$151,0),MATCH(W$2,[1]Coefficients!$G$1:$BO$1,0))</f>
        <v>2.1513669944783283E-7</v>
      </c>
    </row>
    <row r="151" spans="1:24" x14ac:dyDescent="0.25">
      <c r="A151" t="s">
        <v>107</v>
      </c>
      <c r="B151" t="s">
        <v>5</v>
      </c>
      <c r="C151" t="s">
        <v>14</v>
      </c>
      <c r="E151" t="s">
        <v>108</v>
      </c>
      <c r="G151" t="s">
        <v>16</v>
      </c>
      <c r="L151" t="s">
        <v>38</v>
      </c>
    </row>
    <row r="152" spans="1:24" x14ac:dyDescent="0.25">
      <c r="A152" t="s">
        <v>107</v>
      </c>
      <c r="B152" t="s">
        <v>5</v>
      </c>
      <c r="C152" t="s">
        <v>14</v>
      </c>
      <c r="E152" t="s">
        <v>108</v>
      </c>
      <c r="G152" t="s">
        <v>18</v>
      </c>
      <c r="H152" t="s">
        <v>42</v>
      </c>
    </row>
    <row r="153" spans="1:24" x14ac:dyDescent="0.25">
      <c r="A153" t="s">
        <v>107</v>
      </c>
      <c r="B153" t="s">
        <v>5</v>
      </c>
      <c r="C153" t="s">
        <v>14</v>
      </c>
      <c r="E153" t="s">
        <v>108</v>
      </c>
      <c r="G153" t="s">
        <v>44</v>
      </c>
      <c r="K153" t="s">
        <v>20</v>
      </c>
      <c r="L153" t="s">
        <v>46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 t="s">
        <v>109</v>
      </c>
    </row>
    <row r="154" spans="1:24" x14ac:dyDescent="0.25">
      <c r="A154" t="s">
        <v>110</v>
      </c>
      <c r="B154" t="s">
        <v>5</v>
      </c>
      <c r="C154" t="s">
        <v>14</v>
      </c>
      <c r="E154" t="s">
        <v>111</v>
      </c>
      <c r="G154" t="s">
        <v>16</v>
      </c>
      <c r="L154" t="s">
        <v>52</v>
      </c>
    </row>
    <row r="155" spans="1:24" x14ac:dyDescent="0.25">
      <c r="A155" t="s">
        <v>110</v>
      </c>
      <c r="B155" t="s">
        <v>5</v>
      </c>
      <c r="C155" t="s">
        <v>14</v>
      </c>
      <c r="E155" t="s">
        <v>111</v>
      </c>
      <c r="G155" t="s">
        <v>18</v>
      </c>
      <c r="H155" t="s">
        <v>42</v>
      </c>
    </row>
    <row r="156" spans="1:24" x14ac:dyDescent="0.25">
      <c r="A156" t="s">
        <v>110</v>
      </c>
      <c r="B156" t="s">
        <v>5</v>
      </c>
      <c r="C156" t="s">
        <v>14</v>
      </c>
      <c r="E156" t="s">
        <v>111</v>
      </c>
      <c r="G156" t="s">
        <v>44</v>
      </c>
      <c r="K156" t="s">
        <v>112</v>
      </c>
      <c r="L156" t="s">
        <v>113</v>
      </c>
      <c r="M156">
        <v>8.6</v>
      </c>
      <c r="N156">
        <v>8.6</v>
      </c>
      <c r="O156">
        <v>8.6</v>
      </c>
      <c r="P156">
        <v>8.6</v>
      </c>
      <c r="Q156">
        <v>8.6</v>
      </c>
      <c r="R156">
        <v>8.6</v>
      </c>
      <c r="S156">
        <v>8.6</v>
      </c>
      <c r="T156">
        <v>8.6</v>
      </c>
      <c r="U156">
        <v>8.6</v>
      </c>
      <c r="V156">
        <v>8.6</v>
      </c>
      <c r="W156">
        <v>8.6</v>
      </c>
      <c r="X156" t="s">
        <v>114</v>
      </c>
    </row>
    <row r="157" spans="1:24" x14ac:dyDescent="0.25">
      <c r="A157" t="s">
        <v>115</v>
      </c>
      <c r="B157" t="s">
        <v>5</v>
      </c>
      <c r="C157" t="s">
        <v>14</v>
      </c>
      <c r="E157" t="s">
        <v>116</v>
      </c>
      <c r="G157" t="s">
        <v>16</v>
      </c>
      <c r="L157" t="s">
        <v>52</v>
      </c>
    </row>
    <row r="158" spans="1:24" x14ac:dyDescent="0.25">
      <c r="A158" t="s">
        <v>115</v>
      </c>
      <c r="B158" t="s">
        <v>5</v>
      </c>
      <c r="C158" t="s">
        <v>14</v>
      </c>
      <c r="E158" t="s">
        <v>116</v>
      </c>
      <c r="G158" t="s">
        <v>18</v>
      </c>
      <c r="H158" t="s">
        <v>42</v>
      </c>
    </row>
    <row r="159" spans="1:24" x14ac:dyDescent="0.25">
      <c r="A159" t="s">
        <v>115</v>
      </c>
      <c r="B159" t="s">
        <v>5</v>
      </c>
      <c r="C159" t="s">
        <v>14</v>
      </c>
      <c r="E159" t="s">
        <v>116</v>
      </c>
      <c r="G159" t="s">
        <v>44</v>
      </c>
      <c r="K159" t="s">
        <v>112</v>
      </c>
      <c r="L159" t="s">
        <v>113</v>
      </c>
      <c r="M159">
        <v>5.2</v>
      </c>
      <c r="N159">
        <v>5.2</v>
      </c>
      <c r="O159">
        <v>5.2</v>
      </c>
      <c r="P159">
        <v>5.2</v>
      </c>
      <c r="Q159">
        <v>5.2</v>
      </c>
      <c r="R159">
        <v>5.2</v>
      </c>
      <c r="S159">
        <v>5.2</v>
      </c>
      <c r="T159">
        <v>5.2</v>
      </c>
      <c r="U159">
        <v>5.2</v>
      </c>
      <c r="V159">
        <v>5.2</v>
      </c>
      <c r="W159">
        <v>5.2</v>
      </c>
      <c r="X159" t="s">
        <v>114</v>
      </c>
    </row>
    <row r="160" spans="1:24" x14ac:dyDescent="0.25">
      <c r="A160" t="s">
        <v>117</v>
      </c>
      <c r="B160" t="s">
        <v>5</v>
      </c>
      <c r="C160" t="s">
        <v>14</v>
      </c>
      <c r="E160" t="s">
        <v>118</v>
      </c>
      <c r="G160" t="s">
        <v>16</v>
      </c>
      <c r="L160" t="s">
        <v>52</v>
      </c>
    </row>
    <row r="161" spans="1:24" x14ac:dyDescent="0.25">
      <c r="A161" t="s">
        <v>117</v>
      </c>
      <c r="B161" t="s">
        <v>5</v>
      </c>
      <c r="C161" t="s">
        <v>14</v>
      </c>
      <c r="E161" t="s">
        <v>118</v>
      </c>
      <c r="G161" t="s">
        <v>18</v>
      </c>
      <c r="H161" t="s">
        <v>42</v>
      </c>
    </row>
    <row r="162" spans="1:24" x14ac:dyDescent="0.25">
      <c r="A162" t="s">
        <v>117</v>
      </c>
      <c r="B162" t="s">
        <v>5</v>
      </c>
      <c r="C162" t="s">
        <v>14</v>
      </c>
      <c r="E162" t="s">
        <v>118</v>
      </c>
      <c r="G162" t="s">
        <v>44</v>
      </c>
      <c r="K162" t="s">
        <v>112</v>
      </c>
      <c r="L162" t="s">
        <v>113</v>
      </c>
      <c r="M162">
        <v>4.5</v>
      </c>
      <c r="N162">
        <v>4.5</v>
      </c>
      <c r="O162">
        <v>4.5</v>
      </c>
      <c r="P162">
        <v>4.5</v>
      </c>
      <c r="Q162">
        <v>4.5</v>
      </c>
      <c r="R162">
        <v>4.5</v>
      </c>
      <c r="S162">
        <v>4.5</v>
      </c>
      <c r="T162">
        <v>4.5</v>
      </c>
      <c r="U162">
        <v>4.5</v>
      </c>
      <c r="V162">
        <v>4.5</v>
      </c>
      <c r="W162">
        <v>4.5</v>
      </c>
      <c r="X162" t="s">
        <v>114</v>
      </c>
    </row>
    <row r="163" spans="1:24" x14ac:dyDescent="0.25">
      <c r="A163" t="s">
        <v>119</v>
      </c>
      <c r="B163" t="s">
        <v>5</v>
      </c>
      <c r="C163" t="s">
        <v>14</v>
      </c>
      <c r="E163" t="s">
        <v>120</v>
      </c>
      <c r="G163" t="s">
        <v>16</v>
      </c>
      <c r="L163" t="s">
        <v>52</v>
      </c>
    </row>
    <row r="164" spans="1:24" x14ac:dyDescent="0.25">
      <c r="A164" t="s">
        <v>119</v>
      </c>
      <c r="B164" t="s">
        <v>5</v>
      </c>
      <c r="C164" t="s">
        <v>14</v>
      </c>
      <c r="E164" t="s">
        <v>120</v>
      </c>
      <c r="G164" t="s">
        <v>18</v>
      </c>
      <c r="H164" t="s">
        <v>42</v>
      </c>
    </row>
    <row r="165" spans="1:24" x14ac:dyDescent="0.25">
      <c r="A165" t="s">
        <v>119</v>
      </c>
      <c r="B165" t="s">
        <v>5</v>
      </c>
      <c r="C165" t="s">
        <v>14</v>
      </c>
      <c r="E165" t="s">
        <v>120</v>
      </c>
      <c r="G165" t="s">
        <v>44</v>
      </c>
      <c r="K165" t="s">
        <v>112</v>
      </c>
      <c r="L165" t="s">
        <v>113</v>
      </c>
      <c r="M165">
        <v>7.6</v>
      </c>
      <c r="N165">
        <v>7.6</v>
      </c>
      <c r="O165">
        <v>7.6</v>
      </c>
      <c r="P165">
        <v>7.6</v>
      </c>
      <c r="Q165">
        <v>7.6</v>
      </c>
      <c r="R165">
        <v>7.6</v>
      </c>
      <c r="S165">
        <v>7.6</v>
      </c>
      <c r="T165">
        <v>7.6</v>
      </c>
      <c r="U165">
        <v>7.6</v>
      </c>
      <c r="V165">
        <v>7.6</v>
      </c>
      <c r="W165">
        <v>7.6</v>
      </c>
      <c r="X165" t="s">
        <v>114</v>
      </c>
    </row>
    <row r="166" spans="1:24" x14ac:dyDescent="0.25">
      <c r="A166" t="s">
        <v>121</v>
      </c>
      <c r="B166" t="s">
        <v>5</v>
      </c>
      <c r="C166" t="s">
        <v>14</v>
      </c>
      <c r="E166" t="s">
        <v>122</v>
      </c>
      <c r="G166" t="s">
        <v>16</v>
      </c>
      <c r="L166" t="s">
        <v>52</v>
      </c>
    </row>
    <row r="167" spans="1:24" x14ac:dyDescent="0.25">
      <c r="A167" t="s">
        <v>121</v>
      </c>
      <c r="B167" t="s">
        <v>5</v>
      </c>
      <c r="C167" t="s">
        <v>14</v>
      </c>
      <c r="E167" t="s">
        <v>122</v>
      </c>
      <c r="G167" t="s">
        <v>18</v>
      </c>
      <c r="H167" t="s">
        <v>42</v>
      </c>
    </row>
    <row r="168" spans="1:24" x14ac:dyDescent="0.25">
      <c r="A168" t="s">
        <v>121</v>
      </c>
      <c r="B168" t="s">
        <v>5</v>
      </c>
      <c r="C168" t="s">
        <v>14</v>
      </c>
      <c r="E168" t="s">
        <v>122</v>
      </c>
      <c r="G168" t="s">
        <v>44</v>
      </c>
      <c r="K168" t="s">
        <v>112</v>
      </c>
      <c r="L168" t="s">
        <v>113</v>
      </c>
      <c r="M168">
        <v>12</v>
      </c>
      <c r="N168">
        <v>12</v>
      </c>
      <c r="O168">
        <v>12</v>
      </c>
      <c r="P168">
        <v>12</v>
      </c>
      <c r="Q168">
        <v>12</v>
      </c>
      <c r="R168">
        <v>12</v>
      </c>
      <c r="S168">
        <v>12</v>
      </c>
      <c r="T168">
        <v>12</v>
      </c>
      <c r="U168">
        <v>12</v>
      </c>
      <c r="V168">
        <v>12</v>
      </c>
      <c r="W168">
        <v>12</v>
      </c>
      <c r="X168" t="s">
        <v>114</v>
      </c>
    </row>
    <row r="169" spans="1:24" x14ac:dyDescent="0.25">
      <c r="A169" t="s">
        <v>123</v>
      </c>
      <c r="B169" t="s">
        <v>5</v>
      </c>
      <c r="C169" t="s">
        <v>14</v>
      </c>
      <c r="E169" t="s">
        <v>124</v>
      </c>
      <c r="G169" t="s">
        <v>16</v>
      </c>
      <c r="L169" t="s">
        <v>52</v>
      </c>
    </row>
    <row r="170" spans="1:24" x14ac:dyDescent="0.25">
      <c r="A170" t="s">
        <v>123</v>
      </c>
      <c r="B170" t="s">
        <v>5</v>
      </c>
      <c r="C170" t="s">
        <v>14</v>
      </c>
      <c r="E170" t="s">
        <v>124</v>
      </c>
      <c r="G170" t="s">
        <v>18</v>
      </c>
      <c r="H170" t="s">
        <v>42</v>
      </c>
    </row>
    <row r="171" spans="1:24" x14ac:dyDescent="0.25">
      <c r="A171" t="s">
        <v>123</v>
      </c>
      <c r="B171" t="s">
        <v>5</v>
      </c>
      <c r="C171" t="s">
        <v>14</v>
      </c>
      <c r="E171" t="s">
        <v>124</v>
      </c>
      <c r="G171" t="s">
        <v>44</v>
      </c>
      <c r="K171" t="s">
        <v>112</v>
      </c>
      <c r="L171" t="s">
        <v>113</v>
      </c>
      <c r="M171">
        <v>24</v>
      </c>
      <c r="N171">
        <v>24</v>
      </c>
      <c r="O171">
        <v>24</v>
      </c>
      <c r="P171">
        <v>24</v>
      </c>
      <c r="Q171">
        <v>24</v>
      </c>
      <c r="R171">
        <v>24</v>
      </c>
      <c r="S171">
        <v>24</v>
      </c>
      <c r="T171">
        <v>24</v>
      </c>
      <c r="U171">
        <v>24</v>
      </c>
      <c r="V171">
        <v>24</v>
      </c>
      <c r="W171">
        <v>24</v>
      </c>
      <c r="X171" t="s">
        <v>114</v>
      </c>
    </row>
    <row r="172" spans="1:24" x14ac:dyDescent="0.25">
      <c r="A172" t="s">
        <v>125</v>
      </c>
      <c r="B172" t="s">
        <v>5</v>
      </c>
      <c r="C172" t="s">
        <v>14</v>
      </c>
      <c r="E172" t="s">
        <v>126</v>
      </c>
      <c r="G172" t="s">
        <v>16</v>
      </c>
      <c r="L172" t="s">
        <v>52</v>
      </c>
    </row>
    <row r="173" spans="1:24" x14ac:dyDescent="0.25">
      <c r="A173" t="s">
        <v>125</v>
      </c>
      <c r="B173" t="s">
        <v>5</v>
      </c>
      <c r="C173" t="s">
        <v>14</v>
      </c>
      <c r="E173" t="s">
        <v>126</v>
      </c>
      <c r="G173" t="s">
        <v>18</v>
      </c>
      <c r="H173" t="s">
        <v>42</v>
      </c>
    </row>
    <row r="174" spans="1:24" x14ac:dyDescent="0.25">
      <c r="A174" t="s">
        <v>125</v>
      </c>
      <c r="B174" t="s">
        <v>5</v>
      </c>
      <c r="C174" t="s">
        <v>14</v>
      </c>
      <c r="E174" t="s">
        <v>126</v>
      </c>
      <c r="G174" t="s">
        <v>44</v>
      </c>
      <c r="K174" t="s">
        <v>112</v>
      </c>
      <c r="L174" t="s">
        <v>113</v>
      </c>
      <c r="M174">
        <v>18</v>
      </c>
      <c r="N174">
        <v>18</v>
      </c>
      <c r="O174">
        <v>18</v>
      </c>
      <c r="P174">
        <v>18</v>
      </c>
      <c r="Q174">
        <v>18</v>
      </c>
      <c r="R174">
        <v>18</v>
      </c>
      <c r="S174">
        <v>18</v>
      </c>
      <c r="T174">
        <v>18</v>
      </c>
      <c r="U174">
        <v>18</v>
      </c>
      <c r="V174">
        <v>18</v>
      </c>
      <c r="W174">
        <v>18</v>
      </c>
      <c r="X17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2024-10-08T23:14:36Z</dcterms:created>
  <dcterms:modified xsi:type="dcterms:W3CDTF">2024-10-08T23:14:36Z</dcterms:modified>
</cp:coreProperties>
</file>